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worksheets/sheet3.xml" ContentType="application/vnd.openxmlformats-officedocument.spreadsheetml.worksheet+xml"/>
  <Override PartName="/xl/chartsheets/sheet2.xml" ContentType="application/vnd.openxmlformats-officedocument.spreadsheetml.chartsheet+xml"/>
  <Override PartName="/xl/worksheets/sheet4.xml" ContentType="application/vnd.openxmlformats-officedocument.spreadsheetml.worksheet+xml"/>
  <Override PartName="/xl/chartsheets/sheet3.xml" ContentType="application/vnd.openxmlformats-officedocument.spreadsheetml.chartsheet+xml"/>
  <Override PartName="/xl/worksheets/sheet5.xml" ContentType="application/vnd.openxmlformats-officedocument.spreadsheetml.worksheet+xml"/>
  <Override PartName="/xl/chartsheets/sheet4.xml" ContentType="application/vnd.openxmlformats-officedocument.spreadsheetml.chartsheet+xml"/>
  <Override PartName="/xl/worksheets/sheet6.xml" ContentType="application/vnd.openxmlformats-officedocument.spreadsheetml.worksheet+xml"/>
  <Override PartName="/xl/chartsheets/sheet5.xml" ContentType="application/vnd.openxmlformats-officedocument.spreadsheetml.chartsheet+xml"/>
  <Override PartName="/xl/worksheets/sheet7.xml" ContentType="application/vnd.openxmlformats-officedocument.spreadsheetml.worksheet+xml"/>
  <Override PartName="/xl/chartsheets/sheet6.xml" ContentType="application/vnd.openxmlformats-officedocument.spreadsheetml.chartsheet+xml"/>
  <Override PartName="/xl/worksheets/sheet8.xml" ContentType="application/vnd.openxmlformats-officedocument.spreadsheetml.worksheet+xml"/>
  <Override PartName="/xl/chartsheets/sheet7.xml" ContentType="application/vnd.openxmlformats-officedocument.spreadsheetml.chartsheet+xml"/>
  <Override PartName="/xl/worksheets/sheet9.xml" ContentType="application/vnd.openxmlformats-officedocument.spreadsheetml.worksheet+xml"/>
  <Override PartName="/xl/chartsheets/sheet8.xml" ContentType="application/vnd.openxmlformats-officedocument.spreadsheetml.chartsheet+xml"/>
  <Override PartName="/xl/worksheets/sheet10.xml" ContentType="application/vnd.openxmlformats-officedocument.spreadsheetml.worksheet+xml"/>
  <Override PartName="/xl/chartsheets/sheet9.xml" ContentType="application/vnd.openxmlformats-officedocument.spreadsheetml.chartsheet+xml"/>
  <Override PartName="/xl/worksheets/sheet11.xml" ContentType="application/vnd.openxmlformats-officedocument.spreadsheetml.worksheet+xml"/>
  <Override PartName="/xl/chartsheets/sheet10.xml" ContentType="application/vnd.openxmlformats-officedocument.spreadsheetml.chartsheet+xml"/>
  <Override PartName="/xl/worksheets/sheet12.xml" ContentType="application/vnd.openxmlformats-officedocument.spreadsheetml.worksheet+xml"/>
  <Override PartName="/xl/chartsheets/sheet11.xml" ContentType="application/vnd.openxmlformats-officedocument.spreadsheetml.chartsheet+xml"/>
  <Override PartName="/xl/worksheets/sheet13.xml" ContentType="application/vnd.openxmlformats-officedocument.spreadsheetml.worksheet+xml"/>
  <Override PartName="/xl/chartsheets/sheet12.xml" ContentType="application/vnd.openxmlformats-officedocument.spreadsheetml.chartsheet+xml"/>
  <Override PartName="/xl/worksheets/sheet14.xml" ContentType="application/vnd.openxmlformats-officedocument.spreadsheetml.worksheet+xml"/>
  <Override PartName="/xl/chartsheets/sheet13.xml" ContentType="application/vnd.openxmlformats-officedocument.spreadsheetml.chartsheet+xml"/>
  <Override PartName="/xl/worksheets/sheet15.xml" ContentType="application/vnd.openxmlformats-officedocument.spreadsheetml.worksheet+xml"/>
  <Override PartName="/xl/chartsheets/sheet14.xml" ContentType="application/vnd.openxmlformats-officedocument.spreadsheetml.chartsheet+xml"/>
  <Override PartName="/xl/worksheets/sheet16.xml" ContentType="application/vnd.openxmlformats-officedocument.spreadsheetml.worksheet+xml"/>
  <Override PartName="/xl/chartsheets/sheet15.xml" ContentType="application/vnd.openxmlformats-officedocument.spreadsheetml.chartsheet+xml"/>
  <Override PartName="/xl/worksheets/sheet17.xml" ContentType="application/vnd.openxmlformats-officedocument.spreadsheetml.worksheet+xml"/>
  <Override PartName="/xl/chartsheets/sheet16.xml" ContentType="application/vnd.openxmlformats-officedocument.spreadsheetml.chartsheet+xml"/>
  <Override PartName="/xl/worksheets/sheet18.xml" ContentType="application/vnd.openxmlformats-officedocument.spreadsheetml.worksheet+xml"/>
  <Override PartName="/xl/chartsheets/sheet17.xml" ContentType="application/vnd.openxmlformats-officedocument.spreadsheetml.chartsheet+xml"/>
  <Override PartName="/xl/worksheets/sheet19.xml" ContentType="application/vnd.openxmlformats-officedocument.spreadsheetml.worksheet+xml"/>
  <Override PartName="/xl/chartsheets/sheet18.xml" ContentType="application/vnd.openxmlformats-officedocument.spreadsheetml.chartsheet+xml"/>
  <Override PartName="/xl/worksheets/sheet20.xml" ContentType="application/vnd.openxmlformats-officedocument.spreadsheetml.worksheet+xml"/>
  <Override PartName="/xl/chartsheets/sheet19.xml" ContentType="application/vnd.openxmlformats-officedocument.spreadsheetml.chartsheet+xml"/>
  <Override PartName="/xl/worksheets/sheet21.xml" ContentType="application/vnd.openxmlformats-officedocument.spreadsheetml.worksheet+xml"/>
  <Override PartName="/xl/chartsheets/sheet20.xml" ContentType="application/vnd.openxmlformats-officedocument.spreadsheetml.chartsheet+xml"/>
  <Override PartName="/xl/worksheets/sheet22.xml" ContentType="application/vnd.openxmlformats-officedocument.spreadsheetml.worksheet+xml"/>
  <Override PartName="/xl/chartsheets/sheet21.xml" ContentType="application/vnd.openxmlformats-officedocument.spreadsheetml.chartsheet+xml"/>
  <Override PartName="/xl/worksheets/sheet23.xml" ContentType="application/vnd.openxmlformats-officedocument.spreadsheetml.worksheet+xml"/>
  <Override PartName="/xl/chartsheets/sheet22.xml" ContentType="application/vnd.openxmlformats-officedocument.spreadsheetml.chartsheet+xml"/>
  <Override PartName="/xl/worksheets/sheet24.xml" ContentType="application/vnd.openxmlformats-officedocument.spreadsheetml.worksheet+xml"/>
  <Override PartName="/xl/chartsheets/sheet23.xml" ContentType="application/vnd.openxmlformats-officedocument.spreadsheetml.chartsheet+xml"/>
  <Override PartName="/xl/worksheets/sheet25.xml" ContentType="application/vnd.openxmlformats-officedocument.spreadsheetml.worksheet+xml"/>
  <Override PartName="/xl/chartsheets/sheet24.xml" ContentType="application/vnd.openxmlformats-officedocument.spreadsheetml.chartsheet+xml"/>
  <Override PartName="/xl/worksheets/sheet26.xml" ContentType="application/vnd.openxmlformats-officedocument.spreadsheetml.worksheet+xml"/>
  <Override PartName="/xl/chartsheets/sheet25.xml" ContentType="application/vnd.openxmlformats-officedocument.spreadsheetml.chartsheet+xml"/>
  <Override PartName="/xl/worksheets/sheet27.xml" ContentType="application/vnd.openxmlformats-officedocument.spreadsheetml.worksheet+xml"/>
  <Override PartName="/xl/chartsheets/sheet26.xml" ContentType="application/vnd.openxmlformats-officedocument.spreadsheetml.chartsheet+xml"/>
  <Override PartName="/xl/worksheets/sheet28.xml" ContentType="application/vnd.openxmlformats-officedocument.spreadsheetml.worksheet+xml"/>
  <Override PartName="/xl/chartsheets/sheet27.xml" ContentType="application/vnd.openxmlformats-officedocument.spreadsheetml.chartsheet+xml"/>
  <Override PartName="/xl/worksheets/sheet29.xml" ContentType="application/vnd.openxmlformats-officedocument.spreadsheetml.worksheet+xml"/>
  <Override PartName="/xl/chartsheets/sheet28.xml" ContentType="application/vnd.openxmlformats-officedocument.spreadsheetml.chartsheet+xml"/>
  <Override PartName="/xl/worksheets/sheet30.xml" ContentType="application/vnd.openxmlformats-officedocument.spreadsheetml.worksheet+xml"/>
  <Override PartName="/xl/chartsheets/sheet29.xml" ContentType="application/vnd.openxmlformats-officedocument.spreadsheetml.chartsheet+xml"/>
  <Override PartName="/xl/worksheets/sheet31.xml" ContentType="application/vnd.openxmlformats-officedocument.spreadsheetml.worksheet+xml"/>
  <Override PartName="/xl/chartsheets/sheet30.xml" ContentType="application/vnd.openxmlformats-officedocument.spreadsheetml.chartsheet+xml"/>
  <Override PartName="/xl/worksheets/sheet32.xml" ContentType="application/vnd.openxmlformats-officedocument.spreadsheetml.worksheet+xml"/>
  <Override PartName="/xl/chartsheets/sheet31.xml" ContentType="application/vnd.openxmlformats-officedocument.spreadsheetml.chartsheet+xml"/>
  <Override PartName="/xl/worksheets/sheet33.xml" ContentType="application/vnd.openxmlformats-officedocument.spreadsheetml.worksheet+xml"/>
  <Override PartName="/xl/chartsheets/sheet32.xml" ContentType="application/vnd.openxmlformats-officedocument.spreadsheetml.chartsheet+xml"/>
  <Override PartName="/xl/worksheets/sheet34.xml" ContentType="application/vnd.openxmlformats-officedocument.spreadsheetml.worksheet+xml"/>
  <Override PartName="/xl/chartsheets/sheet33.xml" ContentType="application/vnd.openxmlformats-officedocument.spreadsheetml.chartsheet+xml"/>
  <Override PartName="/xl/worksheets/sheet35.xml" ContentType="application/vnd.openxmlformats-officedocument.spreadsheetml.worksheet+xml"/>
  <Override PartName="/xl/chartsheets/sheet34.xml" ContentType="application/vnd.openxmlformats-officedocument.spreadsheetml.chartsheet+xml"/>
  <Override PartName="/xl/worksheets/sheet36.xml" ContentType="application/vnd.openxmlformats-officedocument.spreadsheetml.worksheet+xml"/>
  <Override PartName="/xl/chartsheets/sheet35.xml" ContentType="application/vnd.openxmlformats-officedocument.spreadsheetml.chartsheet+xml"/>
  <Override PartName="/xl/worksheets/sheet37.xml" ContentType="application/vnd.openxmlformats-officedocument.spreadsheetml.worksheet+xml"/>
  <Override PartName="/xl/chartsheets/sheet36.xml" ContentType="application/vnd.openxmlformats-officedocument.spreadsheetml.chartsheet+xml"/>
  <Override PartName="/xl/worksheets/sheet38.xml" ContentType="application/vnd.openxmlformats-officedocument.spreadsheetml.worksheet+xml"/>
  <Override PartName="/xl/chartsheets/sheet37.xml" ContentType="application/vnd.openxmlformats-officedocument.spreadsheetml.chartsheet+xml"/>
  <Override PartName="/xl/worksheets/sheet39.xml" ContentType="application/vnd.openxmlformats-officedocument.spreadsheetml.worksheet+xml"/>
  <Override PartName="/xl/chartsheets/sheet38.xml" ContentType="application/vnd.openxmlformats-officedocument.spreadsheetml.chartsheet+xml"/>
  <Override PartName="/xl/worksheets/sheet40.xml" ContentType="application/vnd.openxmlformats-officedocument.spreadsheetml.worksheet+xml"/>
  <Override PartName="/xl/chartsheets/sheet39.xml" ContentType="application/vnd.openxmlformats-officedocument.spreadsheetml.chartsheet+xml"/>
  <Override PartName="/xl/worksheets/sheet41.xml" ContentType="application/vnd.openxmlformats-officedocument.spreadsheetml.worksheet+xml"/>
  <Override PartName="/xl/chartsheets/sheet40.xml" ContentType="application/vnd.openxmlformats-officedocument.spreadsheetml.chartsheet+xml"/>
  <Override PartName="/xl/worksheets/sheet42.xml" ContentType="application/vnd.openxmlformats-officedocument.spreadsheetml.worksheet+xml"/>
  <Override PartName="/xl/chartsheets/sheet41.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14.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6.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7.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8.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9.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0.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1.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2.xml" ContentType="application/vnd.openxmlformats-officedocument.drawing+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3.xml" ContentType="application/vnd.openxmlformats-officedocument.drawing+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4.xml" ContentType="application/vnd.openxmlformats-officedocument.drawing+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5.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6.xml" ContentType="application/vnd.openxmlformats-officedocument.drawing+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7.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8.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9.xml" ContentType="application/vnd.openxmlformats-officedocument.drawing+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30.xml" ContentType="application/vnd.openxmlformats-officedocument.drawing+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1.xml" ContentType="application/vnd.openxmlformats-officedocument.drawing+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2.xml" ContentType="application/vnd.openxmlformats-officedocument.drawing+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drawings/drawing42.xml" ContentType="application/vnd.openxmlformats-officedocument.drawing+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K:\MAVISTA\04 Reports\2017 Reports\Comprehensive Reports\Principal\Statewide\"/>
    </mc:Choice>
  </mc:AlternateContent>
  <bookViews>
    <workbookView xWindow="0" yWindow="0" windowWidth="25200" windowHeight="11520" tabRatio="807" firstSheet="3" activeTab="6"/>
  </bookViews>
  <sheets>
    <sheet name="Principal_Schl_Wts_Wide" sheetId="1" r:id="rId1"/>
    <sheet name="i1 grade data" sheetId="2" r:id="rId2"/>
    <sheet name="i1 grade chart" sheetId="44" r:id="rId3"/>
    <sheet name="i2 time as admin data" sheetId="3" r:id="rId4"/>
    <sheet name="i2 time as admin chart" sheetId="45" r:id="rId5"/>
    <sheet name="A1_0 familiarity data" sheetId="4" r:id="rId6"/>
    <sheet name="A1_0 chart" sheetId="47" r:id="rId7"/>
    <sheet name="A1_1 ELA curr frame data" sheetId="5" r:id="rId8"/>
    <sheet name="A1 ELA curr frame chart" sheetId="48" r:id="rId9"/>
    <sheet name="A1_2 ELA district resource data" sheetId="8" r:id="rId10"/>
    <sheet name="A1_2 chart" sheetId="49" r:id="rId11"/>
    <sheet name="A1_3 ELA resource data" sheetId="9" r:id="rId12"/>
    <sheet name="A1_3 chart" sheetId="50" r:id="rId13"/>
    <sheet name="A1_4 ELA res align data" sheetId="10" r:id="rId14"/>
    <sheet name="A1_4 chart" sheetId="51" r:id="rId15"/>
    <sheet name="A2_1 Math curr frame data" sheetId="6" r:id="rId16"/>
    <sheet name="A2_1 chart" sheetId="52" r:id="rId17"/>
    <sheet name="A2_2 Math district res dat" sheetId="11" r:id="rId18"/>
    <sheet name="A2_2 chart" sheetId="53" r:id="rId19"/>
    <sheet name="A2_3 Math res data" sheetId="12" r:id="rId20"/>
    <sheet name="A2_3 chart" sheetId="54" r:id="rId21"/>
    <sheet name="A2_4 Math res align data" sheetId="13" r:id="rId22"/>
    <sheet name="A2_4 chart" sheetId="55" r:id="rId23"/>
    <sheet name="A3_1 STE curr frame data" sheetId="14" r:id="rId24"/>
    <sheet name="A3_1 chart" sheetId="56" r:id="rId25"/>
    <sheet name="A3_2 STE district res data" sheetId="15" r:id="rId26"/>
    <sheet name="A3_2 chart" sheetId="57" r:id="rId27"/>
    <sheet name="A3_3 STE res data" sheetId="16" r:id="rId28"/>
    <sheet name="A3_3 chart" sheetId="58" r:id="rId29"/>
    <sheet name="A3_4 STE res align data" sheetId="17" r:id="rId30"/>
    <sheet name="A3_4 chart" sheetId="59" r:id="rId31"/>
    <sheet name="A4 data" sheetId="18" r:id="rId32"/>
    <sheet name="A4 chart" sheetId="60" r:id="rId33"/>
    <sheet name="A5 data" sheetId="19" r:id="rId34"/>
    <sheet name="A5 chart" sheetId="61" r:id="rId35"/>
    <sheet name="B1 data" sheetId="20" r:id="rId36"/>
    <sheet name="B1 chart" sheetId="62" r:id="rId37"/>
    <sheet name="B2 data" sheetId="21" r:id="rId38"/>
    <sheet name="B2 chart" sheetId="63" r:id="rId39"/>
    <sheet name="B3 data" sheetId="22" r:id="rId40"/>
    <sheet name="B3 chart" sheetId="64" r:id="rId41"/>
    <sheet name="B4 data" sheetId="23" r:id="rId42"/>
    <sheet name="B4 chart" sheetId="65" r:id="rId43"/>
    <sheet name="B5 data" sheetId="24" r:id="rId44"/>
    <sheet name="B5 chart" sheetId="66" r:id="rId45"/>
    <sheet name="C1 data" sheetId="25" r:id="rId46"/>
    <sheet name="C1 chart" sheetId="67" r:id="rId47"/>
    <sheet name="C2_1 data" sheetId="26" r:id="rId48"/>
    <sheet name="C2_1 chart" sheetId="68" r:id="rId49"/>
    <sheet name="C2_2 data" sheetId="27" r:id="rId50"/>
    <sheet name="C2_2 chart" sheetId="69" r:id="rId51"/>
    <sheet name="C3 data" sheetId="28" r:id="rId52"/>
    <sheet name="C3 chart" sheetId="70" r:id="rId53"/>
    <sheet name="C4_1 data" sheetId="29" r:id="rId54"/>
    <sheet name="C4_1 chart" sheetId="71" r:id="rId55"/>
    <sheet name="C4_2-3 data" sheetId="30" r:id="rId56"/>
    <sheet name="C4_2-3 chart" sheetId="72" r:id="rId57"/>
    <sheet name="C4_4 data" sheetId="31" r:id="rId58"/>
    <sheet name="C4_4 chart" sheetId="73" r:id="rId59"/>
    <sheet name="C4_5 data" sheetId="32" r:id="rId60"/>
    <sheet name="C4_5 chart" sheetId="74" r:id="rId61"/>
    <sheet name="C5 data" sheetId="33" r:id="rId62"/>
    <sheet name="C5 chart" sheetId="75" r:id="rId63"/>
    <sheet name="C6 data" sheetId="34" r:id="rId64"/>
    <sheet name="C6 chart" sheetId="76" r:id="rId65"/>
    <sheet name="C7_1 data" sheetId="35" r:id="rId66"/>
    <sheet name="C7_1 chart" sheetId="77" r:id="rId67"/>
    <sheet name="C7_2 data" sheetId="36" r:id="rId68"/>
    <sheet name="C7_2 chart" sheetId="78" r:id="rId69"/>
    <sheet name="C8 data" sheetId="37" r:id="rId70"/>
    <sheet name="C8 chart" sheetId="79" r:id="rId71"/>
    <sheet name="C9 data" sheetId="38" r:id="rId72"/>
    <sheet name="C9 chart" sheetId="80" r:id="rId73"/>
    <sheet name="D1 data" sheetId="39" r:id="rId74"/>
    <sheet name="D1 chart" sheetId="81" r:id="rId75"/>
    <sheet name="D2 data" sheetId="40" r:id="rId76"/>
    <sheet name="D2 chart" sheetId="82" r:id="rId77"/>
    <sheet name="D3 data" sheetId="41" r:id="rId78"/>
    <sheet name="D3 chart" sheetId="83" r:id="rId79"/>
    <sheet name="E1 data" sheetId="42" r:id="rId80"/>
    <sheet name="E1 ese support chart" sheetId="84" r:id="rId81"/>
    <sheet name="E2 data" sheetId="43" r:id="rId82"/>
    <sheet name="E2 chart" sheetId="85" r:id="rId83"/>
  </sheets>
  <definedNames>
    <definedName name="_xlnm._FilterDatabase" localSheetId="0" hidden="1">Principal_Schl_Wts_Wide!$A$1:$AC$1087</definedName>
    <definedName name="District_Dist_Wts_Wide" localSheetId="9">#REF!</definedName>
    <definedName name="District_Dist_Wts_Wide" localSheetId="11">#REF!</definedName>
    <definedName name="District_Dist_Wts_Wide" localSheetId="13">#REF!</definedName>
    <definedName name="District_Dist_Wts_Wide" localSheetId="15">#REF!</definedName>
    <definedName name="District_Dist_Wts_Wide" localSheetId="17">#REF!</definedName>
    <definedName name="District_Dist_Wts_Wide" localSheetId="19">#REF!</definedName>
    <definedName name="District_Dist_Wts_Wide" localSheetId="21">#REF!</definedName>
    <definedName name="District_Dist_Wts_Wide" localSheetId="23">#REF!</definedName>
    <definedName name="District_Dist_Wts_Wide" localSheetId="25">#REF!</definedName>
    <definedName name="District_Dist_Wts_Wide" localSheetId="27">#REF!</definedName>
    <definedName name="District_Dist_Wts_Wide" localSheetId="29">#REF!</definedName>
    <definedName name="District_Dist_Wts_Wide" localSheetId="31">#REF!</definedName>
    <definedName name="District_Dist_Wts_Wide" localSheetId="33">#REF!</definedName>
    <definedName name="District_Dist_Wts_Wide" localSheetId="35">#REF!</definedName>
    <definedName name="District_Dist_Wts_Wide" localSheetId="37">#REF!</definedName>
    <definedName name="District_Dist_Wts_Wide" localSheetId="39">#REF!</definedName>
    <definedName name="District_Dist_Wts_Wide" localSheetId="41">#REF!</definedName>
    <definedName name="District_Dist_Wts_Wide" localSheetId="43">#REF!</definedName>
    <definedName name="District_Dist_Wts_Wide" localSheetId="45">#REF!</definedName>
    <definedName name="District_Dist_Wts_Wide" localSheetId="47">#REF!</definedName>
    <definedName name="District_Dist_Wts_Wide" localSheetId="49">#REF!</definedName>
    <definedName name="District_Dist_Wts_Wide" localSheetId="51">#REF!</definedName>
    <definedName name="District_Dist_Wts_Wide" localSheetId="53">#REF!</definedName>
    <definedName name="District_Dist_Wts_Wide" localSheetId="55">#REF!</definedName>
    <definedName name="District_Dist_Wts_Wide" localSheetId="57">#REF!</definedName>
    <definedName name="District_Dist_Wts_Wide" localSheetId="59">#REF!</definedName>
    <definedName name="District_Dist_Wts_Wide" localSheetId="61">#REF!</definedName>
    <definedName name="District_Dist_Wts_Wide" localSheetId="63">#REF!</definedName>
    <definedName name="District_Dist_Wts_Wide" localSheetId="65">#REF!</definedName>
    <definedName name="District_Dist_Wts_Wide" localSheetId="67">#REF!</definedName>
    <definedName name="District_Dist_Wts_Wide" localSheetId="69">#REF!</definedName>
    <definedName name="District_Dist_Wts_Wide" localSheetId="71">#REF!</definedName>
    <definedName name="District_Dist_Wts_Wide" localSheetId="73">#REF!</definedName>
    <definedName name="District_Dist_Wts_Wide" localSheetId="75">#REF!</definedName>
    <definedName name="District_Dist_Wts_Wide" localSheetId="77">#REF!</definedName>
    <definedName name="District_Dist_Wts_Wide" localSheetId="79">#REF!</definedName>
    <definedName name="District_Dist_Wts_Wide" localSheetId="81">#REF!</definedName>
    <definedName name="District_Dist_Wts_Wide" localSheetId="1">#REF!</definedName>
    <definedName name="District_Dist_Wts_Wide">#REF!</definedName>
    <definedName name="Principal_Schl_Wts_Wide">Principal_Schl_Wts_Wide!$A$1:$AE$1087</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Y37" i="43" l="1"/>
  <c r="X37" i="43"/>
  <c r="W37" i="43"/>
  <c r="V37" i="43"/>
  <c r="U37" i="43"/>
  <c r="T37" i="43"/>
  <c r="S37" i="43"/>
  <c r="R37" i="43"/>
  <c r="Q37" i="43"/>
  <c r="P37" i="43"/>
  <c r="O37" i="43"/>
  <c r="N37" i="43"/>
  <c r="M37" i="43"/>
  <c r="L37" i="43"/>
  <c r="K37" i="43"/>
  <c r="J37" i="43"/>
  <c r="I37" i="43"/>
  <c r="H37" i="43"/>
  <c r="G37" i="43"/>
  <c r="F37" i="43"/>
  <c r="E37" i="43"/>
  <c r="D37" i="43"/>
  <c r="C37" i="43"/>
  <c r="B37" i="43"/>
  <c r="A37" i="43"/>
  <c r="Y36" i="43"/>
  <c r="X36" i="43"/>
  <c r="W36" i="43"/>
  <c r="V36" i="43"/>
  <c r="U36" i="43"/>
  <c r="T36" i="43"/>
  <c r="S36" i="43"/>
  <c r="R36" i="43"/>
  <c r="Q36" i="43"/>
  <c r="P36" i="43"/>
  <c r="O36" i="43"/>
  <c r="N36" i="43"/>
  <c r="M36" i="43"/>
  <c r="L36" i="43"/>
  <c r="K36" i="43"/>
  <c r="J36" i="43"/>
  <c r="I36" i="43"/>
  <c r="H36" i="43"/>
  <c r="G36" i="43"/>
  <c r="F36" i="43"/>
  <c r="E36" i="43"/>
  <c r="D36" i="43"/>
  <c r="C36" i="43"/>
  <c r="B36" i="43"/>
  <c r="A36" i="43"/>
  <c r="Y35" i="43"/>
  <c r="X35" i="43"/>
  <c r="W35" i="43"/>
  <c r="V35" i="43"/>
  <c r="U35" i="43"/>
  <c r="T35" i="43"/>
  <c r="S35" i="43"/>
  <c r="R35" i="43"/>
  <c r="Q35" i="43"/>
  <c r="P35" i="43"/>
  <c r="O35" i="43"/>
  <c r="N35" i="43"/>
  <c r="M35" i="43"/>
  <c r="L35" i="43"/>
  <c r="K35" i="43"/>
  <c r="J35" i="43"/>
  <c r="I35" i="43"/>
  <c r="H35" i="43"/>
  <c r="G35" i="43"/>
  <c r="F35" i="43"/>
  <c r="E35" i="43"/>
  <c r="D35" i="43"/>
  <c r="C35" i="43"/>
  <c r="B35" i="43"/>
  <c r="A35" i="43"/>
  <c r="Y34" i="43"/>
  <c r="X34" i="43"/>
  <c r="W34" i="43"/>
  <c r="V34" i="43"/>
  <c r="U34" i="43"/>
  <c r="T34" i="43"/>
  <c r="S34" i="43"/>
  <c r="R34" i="43"/>
  <c r="Q34" i="43"/>
  <c r="P34" i="43"/>
  <c r="O34" i="43"/>
  <c r="N34" i="43"/>
  <c r="M34" i="43"/>
  <c r="L34" i="43"/>
  <c r="K34" i="43"/>
  <c r="J34" i="43"/>
  <c r="I34" i="43"/>
  <c r="H34" i="43"/>
  <c r="G34" i="43"/>
  <c r="F34" i="43"/>
  <c r="E34" i="43"/>
  <c r="D34" i="43"/>
  <c r="C34" i="43"/>
  <c r="B34" i="43"/>
  <c r="A34" i="43"/>
  <c r="Y33" i="43"/>
  <c r="X33" i="43"/>
  <c r="W33" i="43"/>
  <c r="V33" i="43"/>
  <c r="U33" i="43"/>
  <c r="T33" i="43"/>
  <c r="S33" i="43"/>
  <c r="R33" i="43"/>
  <c r="Q33" i="43"/>
  <c r="P33" i="43"/>
  <c r="O33" i="43"/>
  <c r="N33" i="43"/>
  <c r="M33" i="43"/>
  <c r="L33" i="43"/>
  <c r="K33" i="43"/>
  <c r="J33" i="43"/>
  <c r="I33" i="43"/>
  <c r="H33" i="43"/>
  <c r="G33" i="43"/>
  <c r="F33" i="43"/>
  <c r="E33" i="43"/>
  <c r="D33" i="43"/>
  <c r="C33" i="43"/>
  <c r="B33" i="43"/>
  <c r="A33" i="43"/>
  <c r="Y32" i="43"/>
  <c r="X32" i="43"/>
  <c r="W32" i="43"/>
  <c r="V32" i="43"/>
  <c r="U32" i="43"/>
  <c r="T32" i="43"/>
  <c r="S32" i="43"/>
  <c r="R32" i="43"/>
  <c r="Q32" i="43"/>
  <c r="P32" i="43"/>
  <c r="O32" i="43"/>
  <c r="N32" i="43"/>
  <c r="M32" i="43"/>
  <c r="L32" i="43"/>
  <c r="K32" i="43"/>
  <c r="J32" i="43"/>
  <c r="I32" i="43"/>
  <c r="H32" i="43"/>
  <c r="G32" i="43"/>
  <c r="F32" i="43"/>
  <c r="E32" i="43"/>
  <c r="D32" i="43"/>
  <c r="C32" i="43"/>
  <c r="B32" i="43"/>
  <c r="A32" i="43"/>
  <c r="Y31" i="43"/>
  <c r="X31" i="43"/>
  <c r="W31" i="43"/>
  <c r="V31" i="43"/>
  <c r="U31" i="43"/>
  <c r="T31" i="43"/>
  <c r="S31" i="43"/>
  <c r="R31" i="43"/>
  <c r="Q31" i="43"/>
  <c r="P31" i="43"/>
  <c r="O31" i="43"/>
  <c r="N31" i="43"/>
  <c r="M31" i="43"/>
  <c r="L31" i="43"/>
  <c r="K31" i="43"/>
  <c r="J31" i="43"/>
  <c r="I31" i="43"/>
  <c r="H31" i="43"/>
  <c r="G31" i="43"/>
  <c r="F31" i="43"/>
  <c r="E31" i="43"/>
  <c r="D31" i="43"/>
  <c r="C31" i="43"/>
  <c r="B31" i="43"/>
  <c r="A31" i="43"/>
  <c r="Y30" i="43"/>
  <c r="X30" i="43"/>
  <c r="W30" i="43"/>
  <c r="V30" i="43"/>
  <c r="U30" i="43"/>
  <c r="T30" i="43"/>
  <c r="S30" i="43"/>
  <c r="R30" i="43"/>
  <c r="Q30" i="43"/>
  <c r="P30" i="43"/>
  <c r="O30" i="43"/>
  <c r="N30" i="43"/>
  <c r="M30" i="43"/>
  <c r="L30" i="43"/>
  <c r="K30" i="43"/>
  <c r="J30" i="43"/>
  <c r="I30" i="43"/>
  <c r="H30" i="43"/>
  <c r="G30" i="43"/>
  <c r="F30" i="43"/>
  <c r="E30" i="43"/>
  <c r="D30" i="43"/>
  <c r="C30" i="43"/>
  <c r="B30" i="43"/>
  <c r="A30" i="43"/>
  <c r="Y29" i="43"/>
  <c r="X29" i="43"/>
  <c r="W29" i="43"/>
  <c r="V29" i="43"/>
  <c r="U29" i="43"/>
  <c r="T29" i="43"/>
  <c r="S29" i="43"/>
  <c r="R29" i="43"/>
  <c r="Q29" i="43"/>
  <c r="P29" i="43"/>
  <c r="O29" i="43"/>
  <c r="N29" i="43"/>
  <c r="M29" i="43"/>
  <c r="L29" i="43"/>
  <c r="K29" i="43"/>
  <c r="J29" i="43"/>
  <c r="I29" i="43"/>
  <c r="H29" i="43"/>
  <c r="G29" i="43"/>
  <c r="F29" i="43"/>
  <c r="E29" i="43"/>
  <c r="D29" i="43"/>
  <c r="C29" i="43"/>
  <c r="B29" i="43"/>
  <c r="A29" i="43"/>
  <c r="Y28" i="43"/>
  <c r="X28" i="43"/>
  <c r="W28" i="43"/>
  <c r="V28" i="43"/>
  <c r="U28" i="43"/>
  <c r="T28" i="43"/>
  <c r="S28" i="43"/>
  <c r="R28" i="43"/>
  <c r="Q28" i="43"/>
  <c r="P28" i="43"/>
  <c r="O28" i="43"/>
  <c r="N28" i="43"/>
  <c r="M28" i="43"/>
  <c r="L28" i="43"/>
  <c r="K28" i="43"/>
  <c r="J28" i="43"/>
  <c r="I28" i="43"/>
  <c r="H28" i="43"/>
  <c r="G28" i="43"/>
  <c r="F28" i="43"/>
  <c r="E28" i="43"/>
  <c r="D28" i="43"/>
  <c r="C28" i="43"/>
  <c r="B28" i="43"/>
  <c r="A28" i="43"/>
  <c r="Y27" i="43"/>
  <c r="X27" i="43"/>
  <c r="W27" i="43"/>
  <c r="V27" i="43"/>
  <c r="U27" i="43"/>
  <c r="T27" i="43"/>
  <c r="S27" i="43"/>
  <c r="R27" i="43"/>
  <c r="Q27" i="43"/>
  <c r="P27" i="43"/>
  <c r="O27" i="43"/>
  <c r="N27" i="43"/>
  <c r="M27" i="43"/>
  <c r="L27" i="43"/>
  <c r="K27" i="43"/>
  <c r="J27" i="43"/>
  <c r="I27" i="43"/>
  <c r="H27" i="43"/>
  <c r="G27" i="43"/>
  <c r="F27" i="43"/>
  <c r="E27" i="43"/>
  <c r="D27" i="43"/>
  <c r="C27" i="43"/>
  <c r="B27" i="43"/>
  <c r="A27" i="43"/>
  <c r="Y26" i="43"/>
  <c r="X26" i="43"/>
  <c r="W26" i="43"/>
  <c r="V26" i="43"/>
  <c r="U26" i="43"/>
  <c r="T26" i="43"/>
  <c r="S26" i="43"/>
  <c r="R26" i="43"/>
  <c r="Q26" i="43"/>
  <c r="P26" i="43"/>
  <c r="O26" i="43"/>
  <c r="N26" i="43"/>
  <c r="M26" i="43"/>
  <c r="L26" i="43"/>
  <c r="K26" i="43"/>
  <c r="J26" i="43"/>
  <c r="I26" i="43"/>
  <c r="H26" i="43"/>
  <c r="G26" i="43"/>
  <c r="F26" i="43"/>
  <c r="E26" i="43"/>
  <c r="D26" i="43"/>
  <c r="C26" i="43"/>
  <c r="B26" i="43"/>
  <c r="A26" i="43"/>
  <c r="Y25" i="43"/>
  <c r="X25" i="43"/>
  <c r="W25" i="43"/>
  <c r="V25" i="43"/>
  <c r="U25" i="43"/>
  <c r="T25" i="43"/>
  <c r="S25" i="43"/>
  <c r="R25" i="43"/>
  <c r="Q25" i="43"/>
  <c r="P25" i="43"/>
  <c r="O25" i="43"/>
  <c r="N25" i="43"/>
  <c r="M25" i="43"/>
  <c r="L25" i="43"/>
  <c r="K25" i="43"/>
  <c r="J25" i="43"/>
  <c r="I25" i="43"/>
  <c r="H25" i="43"/>
  <c r="G25" i="43"/>
  <c r="F25" i="43"/>
  <c r="E25" i="43"/>
  <c r="D25" i="43"/>
  <c r="C25" i="43"/>
  <c r="B25" i="43"/>
  <c r="A25" i="43"/>
  <c r="Y37" i="42"/>
  <c r="X37" i="42"/>
  <c r="W37" i="42"/>
  <c r="V37" i="42"/>
  <c r="U37" i="42"/>
  <c r="T37" i="42"/>
  <c r="S37" i="42"/>
  <c r="R37" i="42"/>
  <c r="Q37" i="42"/>
  <c r="P37" i="42"/>
  <c r="O37" i="42"/>
  <c r="N37" i="42"/>
  <c r="M37" i="42"/>
  <c r="L37" i="42"/>
  <c r="K37" i="42"/>
  <c r="J37" i="42"/>
  <c r="I37" i="42"/>
  <c r="H37" i="42"/>
  <c r="G37" i="42"/>
  <c r="F37" i="42"/>
  <c r="E37" i="42"/>
  <c r="D37" i="42"/>
  <c r="C37" i="42"/>
  <c r="B37" i="42"/>
  <c r="A37" i="42"/>
  <c r="Y36" i="42"/>
  <c r="X36" i="42"/>
  <c r="W36" i="42"/>
  <c r="V36" i="42"/>
  <c r="U36" i="42"/>
  <c r="T36" i="42"/>
  <c r="S36" i="42"/>
  <c r="R36" i="42"/>
  <c r="Q36" i="42"/>
  <c r="P36" i="42"/>
  <c r="O36" i="42"/>
  <c r="N36" i="42"/>
  <c r="M36" i="42"/>
  <c r="L36" i="42"/>
  <c r="K36" i="42"/>
  <c r="J36" i="42"/>
  <c r="I36" i="42"/>
  <c r="H36" i="42"/>
  <c r="G36" i="42"/>
  <c r="F36" i="42"/>
  <c r="E36" i="42"/>
  <c r="D36" i="42"/>
  <c r="C36" i="42"/>
  <c r="B36" i="42"/>
  <c r="A36" i="42"/>
  <c r="Y35" i="42"/>
  <c r="X35" i="42"/>
  <c r="W35" i="42"/>
  <c r="V35" i="42"/>
  <c r="U35" i="42"/>
  <c r="T35" i="42"/>
  <c r="S35" i="42"/>
  <c r="R35" i="42"/>
  <c r="Q35" i="42"/>
  <c r="P35" i="42"/>
  <c r="O35" i="42"/>
  <c r="N35" i="42"/>
  <c r="M35" i="42"/>
  <c r="L35" i="42"/>
  <c r="K35" i="42"/>
  <c r="J35" i="42"/>
  <c r="I35" i="42"/>
  <c r="H35" i="42"/>
  <c r="G35" i="42"/>
  <c r="F35" i="42"/>
  <c r="E35" i="42"/>
  <c r="D35" i="42"/>
  <c r="C35" i="42"/>
  <c r="B35" i="42"/>
  <c r="A35" i="42"/>
  <c r="Y34" i="42"/>
  <c r="X34" i="42"/>
  <c r="W34" i="42"/>
  <c r="V34" i="42"/>
  <c r="U34" i="42"/>
  <c r="T34" i="42"/>
  <c r="S34" i="42"/>
  <c r="R34" i="42"/>
  <c r="Q34" i="42"/>
  <c r="P34" i="42"/>
  <c r="O34" i="42"/>
  <c r="N34" i="42"/>
  <c r="M34" i="42"/>
  <c r="L34" i="42"/>
  <c r="K34" i="42"/>
  <c r="J34" i="42"/>
  <c r="I34" i="42"/>
  <c r="H34" i="42"/>
  <c r="G34" i="42"/>
  <c r="F34" i="42"/>
  <c r="E34" i="42"/>
  <c r="D34" i="42"/>
  <c r="C34" i="42"/>
  <c r="B34" i="42"/>
  <c r="A34" i="42"/>
  <c r="Y33" i="42"/>
  <c r="X33" i="42"/>
  <c r="W33" i="42"/>
  <c r="V33" i="42"/>
  <c r="U33" i="42"/>
  <c r="T33" i="42"/>
  <c r="S33" i="42"/>
  <c r="R33" i="42"/>
  <c r="Q33" i="42"/>
  <c r="P33" i="42"/>
  <c r="O33" i="42"/>
  <c r="N33" i="42"/>
  <c r="M33" i="42"/>
  <c r="L33" i="42"/>
  <c r="K33" i="42"/>
  <c r="J33" i="42"/>
  <c r="I33" i="42"/>
  <c r="H33" i="42"/>
  <c r="G33" i="42"/>
  <c r="F33" i="42"/>
  <c r="E33" i="42"/>
  <c r="D33" i="42"/>
  <c r="C33" i="42"/>
  <c r="B33" i="42"/>
  <c r="A33" i="42"/>
  <c r="Y32" i="42"/>
  <c r="X32" i="42"/>
  <c r="W32" i="42"/>
  <c r="V32" i="42"/>
  <c r="U32" i="42"/>
  <c r="T32" i="42"/>
  <c r="S32" i="42"/>
  <c r="R32" i="42"/>
  <c r="Q32" i="42"/>
  <c r="P32" i="42"/>
  <c r="O32" i="42"/>
  <c r="N32" i="42"/>
  <c r="M32" i="42"/>
  <c r="L32" i="42"/>
  <c r="K32" i="42"/>
  <c r="J32" i="42"/>
  <c r="I32" i="42"/>
  <c r="H32" i="42"/>
  <c r="G32" i="42"/>
  <c r="F32" i="42"/>
  <c r="E32" i="42"/>
  <c r="D32" i="42"/>
  <c r="C32" i="42"/>
  <c r="B32" i="42"/>
  <c r="A32" i="42"/>
  <c r="Y31" i="42"/>
  <c r="X31" i="42"/>
  <c r="W31" i="42"/>
  <c r="V31" i="42"/>
  <c r="U31" i="42"/>
  <c r="T31" i="42"/>
  <c r="S31" i="42"/>
  <c r="R31" i="42"/>
  <c r="Q31" i="42"/>
  <c r="P31" i="42"/>
  <c r="O31" i="42"/>
  <c r="N31" i="42"/>
  <c r="M31" i="42"/>
  <c r="L31" i="42"/>
  <c r="K31" i="42"/>
  <c r="J31" i="42"/>
  <c r="I31" i="42"/>
  <c r="H31" i="42"/>
  <c r="G31" i="42"/>
  <c r="F31" i="42"/>
  <c r="E31" i="42"/>
  <c r="D31" i="42"/>
  <c r="C31" i="42"/>
  <c r="B31" i="42"/>
  <c r="A31" i="42"/>
  <c r="Y30" i="42"/>
  <c r="X30" i="42"/>
  <c r="W30" i="42"/>
  <c r="V30" i="42"/>
  <c r="U30" i="42"/>
  <c r="T30" i="42"/>
  <c r="S30" i="42"/>
  <c r="R30" i="42"/>
  <c r="Q30" i="42"/>
  <c r="P30" i="42"/>
  <c r="O30" i="42"/>
  <c r="N30" i="42"/>
  <c r="M30" i="42"/>
  <c r="L30" i="42"/>
  <c r="K30" i="42"/>
  <c r="J30" i="42"/>
  <c r="I30" i="42"/>
  <c r="H30" i="42"/>
  <c r="G30" i="42"/>
  <c r="F30" i="42"/>
  <c r="E30" i="42"/>
  <c r="D30" i="42"/>
  <c r="C30" i="42"/>
  <c r="B30" i="42"/>
  <c r="A30" i="42"/>
  <c r="Y29" i="42"/>
  <c r="X29" i="42"/>
  <c r="W29" i="42"/>
  <c r="V29" i="42"/>
  <c r="U29" i="42"/>
  <c r="T29" i="42"/>
  <c r="S29" i="42"/>
  <c r="R29" i="42"/>
  <c r="Q29" i="42"/>
  <c r="P29" i="42"/>
  <c r="O29" i="42"/>
  <c r="N29" i="42"/>
  <c r="M29" i="42"/>
  <c r="L29" i="42"/>
  <c r="K29" i="42"/>
  <c r="J29" i="42"/>
  <c r="I29" i="42"/>
  <c r="H29" i="42"/>
  <c r="G29" i="42"/>
  <c r="F29" i="42"/>
  <c r="E29" i="42"/>
  <c r="D29" i="42"/>
  <c r="C29" i="42"/>
  <c r="B29" i="42"/>
  <c r="A29" i="42"/>
  <c r="Y28" i="42"/>
  <c r="X28" i="42"/>
  <c r="W28" i="42"/>
  <c r="V28" i="42"/>
  <c r="U28" i="42"/>
  <c r="T28" i="42"/>
  <c r="S28" i="42"/>
  <c r="R28" i="42"/>
  <c r="Q28" i="42"/>
  <c r="P28" i="42"/>
  <c r="O28" i="42"/>
  <c r="N28" i="42"/>
  <c r="M28" i="42"/>
  <c r="L28" i="42"/>
  <c r="K28" i="42"/>
  <c r="J28" i="42"/>
  <c r="I28" i="42"/>
  <c r="H28" i="42"/>
  <c r="G28" i="42"/>
  <c r="F28" i="42"/>
  <c r="E28" i="42"/>
  <c r="D28" i="42"/>
  <c r="C28" i="42"/>
  <c r="B28" i="42"/>
  <c r="A28" i="42"/>
  <c r="Y27" i="42"/>
  <c r="X27" i="42"/>
  <c r="W27" i="42"/>
  <c r="V27" i="42"/>
  <c r="U27" i="42"/>
  <c r="T27" i="42"/>
  <c r="S27" i="42"/>
  <c r="R27" i="42"/>
  <c r="Q27" i="42"/>
  <c r="P27" i="42"/>
  <c r="O27" i="42"/>
  <c r="N27" i="42"/>
  <c r="M27" i="42"/>
  <c r="L27" i="42"/>
  <c r="K27" i="42"/>
  <c r="J27" i="42"/>
  <c r="I27" i="42"/>
  <c r="H27" i="42"/>
  <c r="G27" i="42"/>
  <c r="F27" i="42"/>
  <c r="E27" i="42"/>
  <c r="D27" i="42"/>
  <c r="C27" i="42"/>
  <c r="B27" i="42"/>
  <c r="A27" i="42"/>
  <c r="Y26" i="42"/>
  <c r="X26" i="42"/>
  <c r="W26" i="42"/>
  <c r="V26" i="42"/>
  <c r="U26" i="42"/>
  <c r="T26" i="42"/>
  <c r="S26" i="42"/>
  <c r="R26" i="42"/>
  <c r="Q26" i="42"/>
  <c r="P26" i="42"/>
  <c r="O26" i="42"/>
  <c r="N26" i="42"/>
  <c r="M26" i="42"/>
  <c r="L26" i="42"/>
  <c r="K26" i="42"/>
  <c r="J26" i="42"/>
  <c r="I26" i="42"/>
  <c r="H26" i="42"/>
  <c r="G26" i="42"/>
  <c r="F26" i="42"/>
  <c r="E26" i="42"/>
  <c r="D26" i="42"/>
  <c r="C26" i="42"/>
  <c r="B26" i="42"/>
  <c r="A26" i="42"/>
  <c r="Y25" i="42"/>
  <c r="X25" i="42"/>
  <c r="W25" i="42"/>
  <c r="V25" i="42"/>
  <c r="U25" i="42"/>
  <c r="T25" i="42"/>
  <c r="S25" i="42"/>
  <c r="R25" i="42"/>
  <c r="Q25" i="42"/>
  <c r="P25" i="42"/>
  <c r="O25" i="42"/>
  <c r="N25" i="42"/>
  <c r="M25" i="42"/>
  <c r="L25" i="42"/>
  <c r="K25" i="42"/>
  <c r="J25" i="42"/>
  <c r="I25" i="42"/>
  <c r="H25" i="42"/>
  <c r="G25" i="42"/>
  <c r="F25" i="42"/>
  <c r="E25" i="42"/>
  <c r="D25" i="42"/>
  <c r="C25" i="42"/>
  <c r="B25" i="42"/>
  <c r="A25" i="42"/>
  <c r="Y37" i="41"/>
  <c r="X37" i="41"/>
  <c r="W37" i="41"/>
  <c r="V37" i="41"/>
  <c r="U37" i="41"/>
  <c r="T37" i="41"/>
  <c r="S37" i="41"/>
  <c r="R37" i="41"/>
  <c r="Q37" i="41"/>
  <c r="P37" i="41"/>
  <c r="O37" i="41"/>
  <c r="N37" i="41"/>
  <c r="M37" i="41"/>
  <c r="L37" i="41"/>
  <c r="K37" i="41"/>
  <c r="J37" i="41"/>
  <c r="I37" i="41"/>
  <c r="H37" i="41"/>
  <c r="G37" i="41"/>
  <c r="F37" i="41"/>
  <c r="E37" i="41"/>
  <c r="D37" i="41"/>
  <c r="C37" i="41"/>
  <c r="B37" i="41"/>
  <c r="A37" i="41"/>
  <c r="Y36" i="41"/>
  <c r="X36" i="41"/>
  <c r="W36" i="41"/>
  <c r="V36" i="41"/>
  <c r="U36" i="41"/>
  <c r="T36" i="41"/>
  <c r="S36" i="41"/>
  <c r="R36" i="41"/>
  <c r="Q36" i="41"/>
  <c r="P36" i="41"/>
  <c r="O36" i="41"/>
  <c r="N36" i="41"/>
  <c r="M36" i="41"/>
  <c r="L36" i="41"/>
  <c r="K36" i="41"/>
  <c r="J36" i="41"/>
  <c r="I36" i="41"/>
  <c r="H36" i="41"/>
  <c r="G36" i="41"/>
  <c r="F36" i="41"/>
  <c r="E36" i="41"/>
  <c r="D36" i="41"/>
  <c r="C36" i="41"/>
  <c r="B36" i="41"/>
  <c r="A36" i="41"/>
  <c r="Y35" i="41"/>
  <c r="X35" i="41"/>
  <c r="W35" i="41"/>
  <c r="V35" i="41"/>
  <c r="U35" i="41"/>
  <c r="T35" i="41"/>
  <c r="S35" i="41"/>
  <c r="R35" i="41"/>
  <c r="Q35" i="41"/>
  <c r="P35" i="41"/>
  <c r="O35" i="41"/>
  <c r="N35" i="41"/>
  <c r="M35" i="41"/>
  <c r="L35" i="41"/>
  <c r="K35" i="41"/>
  <c r="J35" i="41"/>
  <c r="I35" i="41"/>
  <c r="H35" i="41"/>
  <c r="G35" i="41"/>
  <c r="F35" i="41"/>
  <c r="E35" i="41"/>
  <c r="D35" i="41"/>
  <c r="C35" i="41"/>
  <c r="B35" i="41"/>
  <c r="A35" i="41"/>
  <c r="Y34" i="41"/>
  <c r="X34" i="41"/>
  <c r="W34" i="41"/>
  <c r="V34" i="41"/>
  <c r="U34" i="41"/>
  <c r="T34" i="41"/>
  <c r="S34" i="41"/>
  <c r="R34" i="41"/>
  <c r="Q34" i="41"/>
  <c r="P34" i="41"/>
  <c r="O34" i="41"/>
  <c r="N34" i="41"/>
  <c r="M34" i="41"/>
  <c r="L34" i="41"/>
  <c r="K34" i="41"/>
  <c r="J34" i="41"/>
  <c r="I34" i="41"/>
  <c r="H34" i="41"/>
  <c r="G34" i="41"/>
  <c r="F34" i="41"/>
  <c r="E34" i="41"/>
  <c r="D34" i="41"/>
  <c r="C34" i="41"/>
  <c r="B34" i="41"/>
  <c r="A34" i="41"/>
  <c r="Y33" i="41"/>
  <c r="X33" i="41"/>
  <c r="W33" i="41"/>
  <c r="V33" i="41"/>
  <c r="U33" i="41"/>
  <c r="T33" i="41"/>
  <c r="S33" i="41"/>
  <c r="R33" i="41"/>
  <c r="Q33" i="41"/>
  <c r="P33" i="41"/>
  <c r="O33" i="41"/>
  <c r="N33" i="41"/>
  <c r="M33" i="41"/>
  <c r="L33" i="41"/>
  <c r="K33" i="41"/>
  <c r="J33" i="41"/>
  <c r="I33" i="41"/>
  <c r="H33" i="41"/>
  <c r="G33" i="41"/>
  <c r="F33" i="41"/>
  <c r="E33" i="41"/>
  <c r="D33" i="41"/>
  <c r="C33" i="41"/>
  <c r="B33" i="41"/>
  <c r="A33" i="41"/>
  <c r="Y32" i="41"/>
  <c r="X32" i="41"/>
  <c r="W32" i="41"/>
  <c r="V32" i="41"/>
  <c r="U32" i="41"/>
  <c r="T32" i="41"/>
  <c r="S32" i="41"/>
  <c r="R32" i="41"/>
  <c r="Q32" i="41"/>
  <c r="P32" i="41"/>
  <c r="O32" i="41"/>
  <c r="N32" i="41"/>
  <c r="M32" i="41"/>
  <c r="L32" i="41"/>
  <c r="K32" i="41"/>
  <c r="J32" i="41"/>
  <c r="I32" i="41"/>
  <c r="H32" i="41"/>
  <c r="G32" i="41"/>
  <c r="F32" i="41"/>
  <c r="E32" i="41"/>
  <c r="D32" i="41"/>
  <c r="C32" i="41"/>
  <c r="B32" i="41"/>
  <c r="A32" i="41"/>
  <c r="Y31" i="41"/>
  <c r="X31" i="41"/>
  <c r="W31" i="41"/>
  <c r="V31" i="41"/>
  <c r="U31" i="41"/>
  <c r="T31" i="41"/>
  <c r="S31" i="41"/>
  <c r="R31" i="41"/>
  <c r="Q31" i="41"/>
  <c r="P31" i="41"/>
  <c r="O31" i="41"/>
  <c r="N31" i="41"/>
  <c r="M31" i="41"/>
  <c r="L31" i="41"/>
  <c r="K31" i="41"/>
  <c r="J31" i="41"/>
  <c r="I31" i="41"/>
  <c r="H31" i="41"/>
  <c r="G31" i="41"/>
  <c r="F31" i="41"/>
  <c r="E31" i="41"/>
  <c r="D31" i="41"/>
  <c r="C31" i="41"/>
  <c r="B31" i="41"/>
  <c r="A31" i="41"/>
  <c r="Y30" i="41"/>
  <c r="X30" i="41"/>
  <c r="W30" i="41"/>
  <c r="V30" i="41"/>
  <c r="U30" i="41"/>
  <c r="T30" i="41"/>
  <c r="S30" i="41"/>
  <c r="R30" i="41"/>
  <c r="Q30" i="41"/>
  <c r="P30" i="41"/>
  <c r="O30" i="41"/>
  <c r="N30" i="41"/>
  <c r="M30" i="41"/>
  <c r="L30" i="41"/>
  <c r="K30" i="41"/>
  <c r="J30" i="41"/>
  <c r="I30" i="41"/>
  <c r="H30" i="41"/>
  <c r="G30" i="41"/>
  <c r="F30" i="41"/>
  <c r="E30" i="41"/>
  <c r="D30" i="41"/>
  <c r="C30" i="41"/>
  <c r="B30" i="41"/>
  <c r="A30" i="41"/>
  <c r="Y29" i="41"/>
  <c r="X29" i="41"/>
  <c r="W29" i="41"/>
  <c r="V29" i="41"/>
  <c r="U29" i="41"/>
  <c r="T29" i="41"/>
  <c r="S29" i="41"/>
  <c r="R29" i="41"/>
  <c r="Q29" i="41"/>
  <c r="P29" i="41"/>
  <c r="O29" i="41"/>
  <c r="N29" i="41"/>
  <c r="M29" i="41"/>
  <c r="L29" i="41"/>
  <c r="K29" i="41"/>
  <c r="J29" i="41"/>
  <c r="I29" i="41"/>
  <c r="H29" i="41"/>
  <c r="G29" i="41"/>
  <c r="F29" i="41"/>
  <c r="E29" i="41"/>
  <c r="D29" i="41"/>
  <c r="C29" i="41"/>
  <c r="B29" i="41"/>
  <c r="A29" i="41"/>
  <c r="Y28" i="41"/>
  <c r="X28" i="41"/>
  <c r="W28" i="41"/>
  <c r="V28" i="41"/>
  <c r="U28" i="41"/>
  <c r="T28" i="41"/>
  <c r="S28" i="41"/>
  <c r="R28" i="41"/>
  <c r="Q28" i="41"/>
  <c r="P28" i="41"/>
  <c r="O28" i="41"/>
  <c r="N28" i="41"/>
  <c r="M28" i="41"/>
  <c r="L28" i="41"/>
  <c r="K28" i="41"/>
  <c r="J28" i="41"/>
  <c r="I28" i="41"/>
  <c r="H28" i="41"/>
  <c r="G28" i="41"/>
  <c r="F28" i="41"/>
  <c r="E28" i="41"/>
  <c r="D28" i="41"/>
  <c r="C28" i="41"/>
  <c r="B28" i="41"/>
  <c r="A28" i="41"/>
  <c r="Y27" i="41"/>
  <c r="X27" i="41"/>
  <c r="W27" i="41"/>
  <c r="V27" i="41"/>
  <c r="U27" i="41"/>
  <c r="T27" i="41"/>
  <c r="S27" i="41"/>
  <c r="R27" i="41"/>
  <c r="Q27" i="41"/>
  <c r="P27" i="41"/>
  <c r="O27" i="41"/>
  <c r="N27" i="41"/>
  <c r="M27" i="41"/>
  <c r="L27" i="41"/>
  <c r="K27" i="41"/>
  <c r="J27" i="41"/>
  <c r="I27" i="41"/>
  <c r="H27" i="41"/>
  <c r="G27" i="41"/>
  <c r="F27" i="41"/>
  <c r="E27" i="41"/>
  <c r="D27" i="41"/>
  <c r="C27" i="41"/>
  <c r="B27" i="41"/>
  <c r="A27" i="41"/>
  <c r="Y26" i="41"/>
  <c r="X26" i="41"/>
  <c r="W26" i="41"/>
  <c r="V26" i="41"/>
  <c r="U26" i="41"/>
  <c r="T26" i="41"/>
  <c r="S26" i="41"/>
  <c r="R26" i="41"/>
  <c r="Q26" i="41"/>
  <c r="P26" i="41"/>
  <c r="O26" i="41"/>
  <c r="N26" i="41"/>
  <c r="M26" i="41"/>
  <c r="L26" i="41"/>
  <c r="K26" i="41"/>
  <c r="J26" i="41"/>
  <c r="I26" i="41"/>
  <c r="H26" i="41"/>
  <c r="G26" i="41"/>
  <c r="F26" i="41"/>
  <c r="E26" i="41"/>
  <c r="D26" i="41"/>
  <c r="C26" i="41"/>
  <c r="B26" i="41"/>
  <c r="A26" i="41"/>
  <c r="Y25" i="41"/>
  <c r="X25" i="41"/>
  <c r="W25" i="41"/>
  <c r="V25" i="41"/>
  <c r="U25" i="41"/>
  <c r="T25" i="41"/>
  <c r="S25" i="41"/>
  <c r="R25" i="41"/>
  <c r="Q25" i="41"/>
  <c r="P25" i="41"/>
  <c r="O25" i="41"/>
  <c r="N25" i="41"/>
  <c r="M25" i="41"/>
  <c r="L25" i="41"/>
  <c r="K25" i="41"/>
  <c r="J25" i="41"/>
  <c r="I25" i="41"/>
  <c r="H25" i="41"/>
  <c r="G25" i="41"/>
  <c r="F25" i="41"/>
  <c r="E25" i="41"/>
  <c r="D25" i="41"/>
  <c r="C25" i="41"/>
  <c r="B25" i="41"/>
  <c r="A25" i="41"/>
  <c r="Y37" i="40"/>
  <c r="X37" i="40"/>
  <c r="W37" i="40"/>
  <c r="V37" i="40"/>
  <c r="U37" i="40"/>
  <c r="T37" i="40"/>
  <c r="S37" i="40"/>
  <c r="R37" i="40"/>
  <c r="Q37" i="40"/>
  <c r="P37" i="40"/>
  <c r="O37" i="40"/>
  <c r="N37" i="40"/>
  <c r="M37" i="40"/>
  <c r="L37" i="40"/>
  <c r="K37" i="40"/>
  <c r="J37" i="40"/>
  <c r="I37" i="40"/>
  <c r="H37" i="40"/>
  <c r="G37" i="40"/>
  <c r="F37" i="40"/>
  <c r="E37" i="40"/>
  <c r="D37" i="40"/>
  <c r="C37" i="40"/>
  <c r="B37" i="40"/>
  <c r="A37" i="40"/>
  <c r="Y36" i="40"/>
  <c r="X36" i="40"/>
  <c r="W36" i="40"/>
  <c r="V36" i="40"/>
  <c r="U36" i="40"/>
  <c r="T36" i="40"/>
  <c r="S36" i="40"/>
  <c r="R36" i="40"/>
  <c r="Q36" i="40"/>
  <c r="P36" i="40"/>
  <c r="O36" i="40"/>
  <c r="N36" i="40"/>
  <c r="M36" i="40"/>
  <c r="L36" i="40"/>
  <c r="K36" i="40"/>
  <c r="J36" i="40"/>
  <c r="I36" i="40"/>
  <c r="H36" i="40"/>
  <c r="G36" i="40"/>
  <c r="F36" i="40"/>
  <c r="E36" i="40"/>
  <c r="D36" i="40"/>
  <c r="C36" i="40"/>
  <c r="B36" i="40"/>
  <c r="A36" i="40"/>
  <c r="Y35" i="40"/>
  <c r="X35" i="40"/>
  <c r="W35" i="40"/>
  <c r="V35" i="40"/>
  <c r="U35" i="40"/>
  <c r="T35" i="40"/>
  <c r="S35" i="40"/>
  <c r="R35" i="40"/>
  <c r="Q35" i="40"/>
  <c r="P35" i="40"/>
  <c r="O35" i="40"/>
  <c r="N35" i="40"/>
  <c r="M35" i="40"/>
  <c r="L35" i="40"/>
  <c r="K35" i="40"/>
  <c r="J35" i="40"/>
  <c r="I35" i="40"/>
  <c r="H35" i="40"/>
  <c r="G35" i="40"/>
  <c r="F35" i="40"/>
  <c r="E35" i="40"/>
  <c r="D35" i="40"/>
  <c r="C35" i="40"/>
  <c r="B35" i="40"/>
  <c r="A35" i="40"/>
  <c r="Y34" i="40"/>
  <c r="X34" i="40"/>
  <c r="W34" i="40"/>
  <c r="V34" i="40"/>
  <c r="U34" i="40"/>
  <c r="T34" i="40"/>
  <c r="S34" i="40"/>
  <c r="R34" i="40"/>
  <c r="Q34" i="40"/>
  <c r="P34" i="40"/>
  <c r="O34" i="40"/>
  <c r="N34" i="40"/>
  <c r="M34" i="40"/>
  <c r="L34" i="40"/>
  <c r="K34" i="40"/>
  <c r="J34" i="40"/>
  <c r="I34" i="40"/>
  <c r="H34" i="40"/>
  <c r="G34" i="40"/>
  <c r="F34" i="40"/>
  <c r="E34" i="40"/>
  <c r="D34" i="40"/>
  <c r="C34" i="40"/>
  <c r="B34" i="40"/>
  <c r="A34" i="40"/>
  <c r="Y33" i="40"/>
  <c r="X33" i="40"/>
  <c r="W33" i="40"/>
  <c r="V33" i="40"/>
  <c r="U33" i="40"/>
  <c r="T33" i="40"/>
  <c r="S33" i="40"/>
  <c r="R33" i="40"/>
  <c r="Q33" i="40"/>
  <c r="P33" i="40"/>
  <c r="O33" i="40"/>
  <c r="N33" i="40"/>
  <c r="M33" i="40"/>
  <c r="L33" i="40"/>
  <c r="K33" i="40"/>
  <c r="J33" i="40"/>
  <c r="I33" i="40"/>
  <c r="H33" i="40"/>
  <c r="G33" i="40"/>
  <c r="F33" i="40"/>
  <c r="E33" i="40"/>
  <c r="D33" i="40"/>
  <c r="C33" i="40"/>
  <c r="B33" i="40"/>
  <c r="A33" i="40"/>
  <c r="Y32" i="40"/>
  <c r="X32" i="40"/>
  <c r="W32" i="40"/>
  <c r="V32" i="40"/>
  <c r="U32" i="40"/>
  <c r="T32" i="40"/>
  <c r="S32" i="40"/>
  <c r="R32" i="40"/>
  <c r="Q32" i="40"/>
  <c r="P32" i="40"/>
  <c r="O32" i="40"/>
  <c r="N32" i="40"/>
  <c r="M32" i="40"/>
  <c r="L32" i="40"/>
  <c r="K32" i="40"/>
  <c r="J32" i="40"/>
  <c r="I32" i="40"/>
  <c r="H32" i="40"/>
  <c r="G32" i="40"/>
  <c r="F32" i="40"/>
  <c r="E32" i="40"/>
  <c r="D32" i="40"/>
  <c r="C32" i="40"/>
  <c r="B32" i="40"/>
  <c r="A32" i="40"/>
  <c r="Y31" i="40"/>
  <c r="X31" i="40"/>
  <c r="W31" i="40"/>
  <c r="V31" i="40"/>
  <c r="U31" i="40"/>
  <c r="T31" i="40"/>
  <c r="S31" i="40"/>
  <c r="R31" i="40"/>
  <c r="Q31" i="40"/>
  <c r="P31" i="40"/>
  <c r="O31" i="40"/>
  <c r="N31" i="40"/>
  <c r="M31" i="40"/>
  <c r="L31" i="40"/>
  <c r="K31" i="40"/>
  <c r="J31" i="40"/>
  <c r="I31" i="40"/>
  <c r="H31" i="40"/>
  <c r="G31" i="40"/>
  <c r="F31" i="40"/>
  <c r="E31" i="40"/>
  <c r="D31" i="40"/>
  <c r="C31" i="40"/>
  <c r="B31" i="40"/>
  <c r="A31" i="40"/>
  <c r="Y30" i="40"/>
  <c r="X30" i="40"/>
  <c r="W30" i="40"/>
  <c r="V30" i="40"/>
  <c r="U30" i="40"/>
  <c r="T30" i="40"/>
  <c r="S30" i="40"/>
  <c r="R30" i="40"/>
  <c r="Q30" i="40"/>
  <c r="P30" i="40"/>
  <c r="O30" i="40"/>
  <c r="N30" i="40"/>
  <c r="M30" i="40"/>
  <c r="L30" i="40"/>
  <c r="K30" i="40"/>
  <c r="J30" i="40"/>
  <c r="I30" i="40"/>
  <c r="H30" i="40"/>
  <c r="G30" i="40"/>
  <c r="F30" i="40"/>
  <c r="E30" i="40"/>
  <c r="D30" i="40"/>
  <c r="C30" i="40"/>
  <c r="B30" i="40"/>
  <c r="A30" i="40"/>
  <c r="Y29" i="40"/>
  <c r="X29" i="40"/>
  <c r="W29" i="40"/>
  <c r="V29" i="40"/>
  <c r="U29" i="40"/>
  <c r="T29" i="40"/>
  <c r="S29" i="40"/>
  <c r="R29" i="40"/>
  <c r="Q29" i="40"/>
  <c r="P29" i="40"/>
  <c r="O29" i="40"/>
  <c r="N29" i="40"/>
  <c r="M29" i="40"/>
  <c r="L29" i="40"/>
  <c r="K29" i="40"/>
  <c r="J29" i="40"/>
  <c r="I29" i="40"/>
  <c r="H29" i="40"/>
  <c r="G29" i="40"/>
  <c r="F29" i="40"/>
  <c r="E29" i="40"/>
  <c r="D29" i="40"/>
  <c r="C29" i="40"/>
  <c r="B29" i="40"/>
  <c r="A29" i="40"/>
  <c r="Y28" i="40"/>
  <c r="X28" i="40"/>
  <c r="W28" i="40"/>
  <c r="V28" i="40"/>
  <c r="U28" i="40"/>
  <c r="T28" i="40"/>
  <c r="S28" i="40"/>
  <c r="R28" i="40"/>
  <c r="Q28" i="40"/>
  <c r="P28" i="40"/>
  <c r="O28" i="40"/>
  <c r="N28" i="40"/>
  <c r="M28" i="40"/>
  <c r="L28" i="40"/>
  <c r="K28" i="40"/>
  <c r="J28" i="40"/>
  <c r="I28" i="40"/>
  <c r="H28" i="40"/>
  <c r="G28" i="40"/>
  <c r="F28" i="40"/>
  <c r="E28" i="40"/>
  <c r="D28" i="40"/>
  <c r="C28" i="40"/>
  <c r="B28" i="40"/>
  <c r="A28" i="40"/>
  <c r="Y27" i="40"/>
  <c r="X27" i="40"/>
  <c r="W27" i="40"/>
  <c r="V27" i="40"/>
  <c r="U27" i="40"/>
  <c r="T27" i="40"/>
  <c r="S27" i="40"/>
  <c r="R27" i="40"/>
  <c r="Q27" i="40"/>
  <c r="P27" i="40"/>
  <c r="O27" i="40"/>
  <c r="N27" i="40"/>
  <c r="M27" i="40"/>
  <c r="L27" i="40"/>
  <c r="K27" i="40"/>
  <c r="J27" i="40"/>
  <c r="I27" i="40"/>
  <c r="H27" i="40"/>
  <c r="G27" i="40"/>
  <c r="F27" i="40"/>
  <c r="E27" i="40"/>
  <c r="D27" i="40"/>
  <c r="C27" i="40"/>
  <c r="B27" i="40"/>
  <c r="A27" i="40"/>
  <c r="Y26" i="40"/>
  <c r="X26" i="40"/>
  <c r="W26" i="40"/>
  <c r="V26" i="40"/>
  <c r="U26" i="40"/>
  <c r="T26" i="40"/>
  <c r="S26" i="40"/>
  <c r="R26" i="40"/>
  <c r="Q26" i="40"/>
  <c r="P26" i="40"/>
  <c r="O26" i="40"/>
  <c r="N26" i="40"/>
  <c r="M26" i="40"/>
  <c r="L26" i="40"/>
  <c r="K26" i="40"/>
  <c r="J26" i="40"/>
  <c r="I26" i="40"/>
  <c r="H26" i="40"/>
  <c r="G26" i="40"/>
  <c r="F26" i="40"/>
  <c r="E26" i="40"/>
  <c r="D26" i="40"/>
  <c r="C26" i="40"/>
  <c r="B26" i="40"/>
  <c r="A26" i="40"/>
  <c r="Y25" i="40"/>
  <c r="X25" i="40"/>
  <c r="W25" i="40"/>
  <c r="V25" i="40"/>
  <c r="U25" i="40"/>
  <c r="T25" i="40"/>
  <c r="S25" i="40"/>
  <c r="R25" i="40"/>
  <c r="Q25" i="40"/>
  <c r="P25" i="40"/>
  <c r="O25" i="40"/>
  <c r="N25" i="40"/>
  <c r="M25" i="40"/>
  <c r="L25" i="40"/>
  <c r="K25" i="40"/>
  <c r="J25" i="40"/>
  <c r="I25" i="40"/>
  <c r="H25" i="40"/>
  <c r="G25" i="40"/>
  <c r="F25" i="40"/>
  <c r="E25" i="40"/>
  <c r="D25" i="40"/>
  <c r="C25" i="40"/>
  <c r="B25" i="40"/>
  <c r="A25" i="40"/>
  <c r="Y37" i="39"/>
  <c r="X37" i="39"/>
  <c r="W37" i="39"/>
  <c r="V37" i="39"/>
  <c r="U37" i="39"/>
  <c r="T37" i="39"/>
  <c r="S37" i="39"/>
  <c r="R37" i="39"/>
  <c r="Q37" i="39"/>
  <c r="P37" i="39"/>
  <c r="O37" i="39"/>
  <c r="N37" i="39"/>
  <c r="M37" i="39"/>
  <c r="L37" i="39"/>
  <c r="K37" i="39"/>
  <c r="J37" i="39"/>
  <c r="I37" i="39"/>
  <c r="H37" i="39"/>
  <c r="G37" i="39"/>
  <c r="F37" i="39"/>
  <c r="E37" i="39"/>
  <c r="D37" i="39"/>
  <c r="C37" i="39"/>
  <c r="B37" i="39"/>
  <c r="A37" i="39"/>
  <c r="Y36" i="39"/>
  <c r="X36" i="39"/>
  <c r="W36" i="39"/>
  <c r="V36" i="39"/>
  <c r="U36" i="39"/>
  <c r="T36" i="39"/>
  <c r="S36" i="39"/>
  <c r="R36" i="39"/>
  <c r="Q36" i="39"/>
  <c r="P36" i="39"/>
  <c r="O36" i="39"/>
  <c r="N36" i="39"/>
  <c r="M36" i="39"/>
  <c r="L36" i="39"/>
  <c r="K36" i="39"/>
  <c r="J36" i="39"/>
  <c r="I36" i="39"/>
  <c r="H36" i="39"/>
  <c r="G36" i="39"/>
  <c r="F36" i="39"/>
  <c r="E36" i="39"/>
  <c r="D36" i="39"/>
  <c r="C36" i="39"/>
  <c r="B36" i="39"/>
  <c r="A36" i="39"/>
  <c r="Y35" i="39"/>
  <c r="X35" i="39"/>
  <c r="W35" i="39"/>
  <c r="V35" i="39"/>
  <c r="U35" i="39"/>
  <c r="T35" i="39"/>
  <c r="S35" i="39"/>
  <c r="R35" i="39"/>
  <c r="Q35" i="39"/>
  <c r="P35" i="39"/>
  <c r="O35" i="39"/>
  <c r="N35" i="39"/>
  <c r="M35" i="39"/>
  <c r="L35" i="39"/>
  <c r="K35" i="39"/>
  <c r="J35" i="39"/>
  <c r="I35" i="39"/>
  <c r="H35" i="39"/>
  <c r="G35" i="39"/>
  <c r="F35" i="39"/>
  <c r="E35" i="39"/>
  <c r="D35" i="39"/>
  <c r="C35" i="39"/>
  <c r="B35" i="39"/>
  <c r="A35" i="39"/>
  <c r="Y34" i="39"/>
  <c r="X34" i="39"/>
  <c r="W34" i="39"/>
  <c r="V34" i="39"/>
  <c r="U34" i="39"/>
  <c r="T34" i="39"/>
  <c r="S34" i="39"/>
  <c r="R34" i="39"/>
  <c r="Q34" i="39"/>
  <c r="P34" i="39"/>
  <c r="O34" i="39"/>
  <c r="N34" i="39"/>
  <c r="M34" i="39"/>
  <c r="L34" i="39"/>
  <c r="K34" i="39"/>
  <c r="J34" i="39"/>
  <c r="I34" i="39"/>
  <c r="H34" i="39"/>
  <c r="G34" i="39"/>
  <c r="F34" i="39"/>
  <c r="E34" i="39"/>
  <c r="D34" i="39"/>
  <c r="C34" i="39"/>
  <c r="B34" i="39"/>
  <c r="A34" i="39"/>
  <c r="Y33" i="39"/>
  <c r="X33" i="39"/>
  <c r="W33" i="39"/>
  <c r="V33" i="39"/>
  <c r="U33" i="39"/>
  <c r="T33" i="39"/>
  <c r="S33" i="39"/>
  <c r="R33" i="39"/>
  <c r="Q33" i="39"/>
  <c r="P33" i="39"/>
  <c r="O33" i="39"/>
  <c r="N33" i="39"/>
  <c r="M33" i="39"/>
  <c r="L33" i="39"/>
  <c r="K33" i="39"/>
  <c r="J33" i="39"/>
  <c r="I33" i="39"/>
  <c r="H33" i="39"/>
  <c r="G33" i="39"/>
  <c r="F33" i="39"/>
  <c r="E33" i="39"/>
  <c r="D33" i="39"/>
  <c r="C33" i="39"/>
  <c r="B33" i="39"/>
  <c r="A33" i="39"/>
  <c r="Y32" i="39"/>
  <c r="X32" i="39"/>
  <c r="W32" i="39"/>
  <c r="V32" i="39"/>
  <c r="U32" i="39"/>
  <c r="T32" i="39"/>
  <c r="S32" i="39"/>
  <c r="R32" i="39"/>
  <c r="Q32" i="39"/>
  <c r="P32" i="39"/>
  <c r="O32" i="39"/>
  <c r="N32" i="39"/>
  <c r="M32" i="39"/>
  <c r="L32" i="39"/>
  <c r="K32" i="39"/>
  <c r="J32" i="39"/>
  <c r="I32" i="39"/>
  <c r="H32" i="39"/>
  <c r="G32" i="39"/>
  <c r="F32" i="39"/>
  <c r="E32" i="39"/>
  <c r="D32" i="39"/>
  <c r="C32" i="39"/>
  <c r="B32" i="39"/>
  <c r="A32" i="39"/>
  <c r="Y31" i="39"/>
  <c r="X31" i="39"/>
  <c r="W31" i="39"/>
  <c r="V31" i="39"/>
  <c r="U31" i="39"/>
  <c r="T31" i="39"/>
  <c r="S31" i="39"/>
  <c r="R31" i="39"/>
  <c r="Q31" i="39"/>
  <c r="P31" i="39"/>
  <c r="O31" i="39"/>
  <c r="N31" i="39"/>
  <c r="M31" i="39"/>
  <c r="L31" i="39"/>
  <c r="K31" i="39"/>
  <c r="J31" i="39"/>
  <c r="I31" i="39"/>
  <c r="H31" i="39"/>
  <c r="G31" i="39"/>
  <c r="F31" i="39"/>
  <c r="E31" i="39"/>
  <c r="D31" i="39"/>
  <c r="C31" i="39"/>
  <c r="B31" i="39"/>
  <c r="A31" i="39"/>
  <c r="Y30" i="39"/>
  <c r="X30" i="39"/>
  <c r="W30" i="39"/>
  <c r="V30" i="39"/>
  <c r="U30" i="39"/>
  <c r="T30" i="39"/>
  <c r="S30" i="39"/>
  <c r="R30" i="39"/>
  <c r="Q30" i="39"/>
  <c r="P30" i="39"/>
  <c r="O30" i="39"/>
  <c r="N30" i="39"/>
  <c r="M30" i="39"/>
  <c r="L30" i="39"/>
  <c r="K30" i="39"/>
  <c r="J30" i="39"/>
  <c r="I30" i="39"/>
  <c r="H30" i="39"/>
  <c r="G30" i="39"/>
  <c r="F30" i="39"/>
  <c r="E30" i="39"/>
  <c r="D30" i="39"/>
  <c r="C30" i="39"/>
  <c r="B30" i="39"/>
  <c r="A30" i="39"/>
  <c r="Y29" i="39"/>
  <c r="X29" i="39"/>
  <c r="W29" i="39"/>
  <c r="V29" i="39"/>
  <c r="U29" i="39"/>
  <c r="T29" i="39"/>
  <c r="S29" i="39"/>
  <c r="R29" i="39"/>
  <c r="Q29" i="39"/>
  <c r="P29" i="39"/>
  <c r="O29" i="39"/>
  <c r="N29" i="39"/>
  <c r="M29" i="39"/>
  <c r="L29" i="39"/>
  <c r="K29" i="39"/>
  <c r="J29" i="39"/>
  <c r="I29" i="39"/>
  <c r="H29" i="39"/>
  <c r="G29" i="39"/>
  <c r="F29" i="39"/>
  <c r="E29" i="39"/>
  <c r="D29" i="39"/>
  <c r="C29" i="39"/>
  <c r="B29" i="39"/>
  <c r="A29" i="39"/>
  <c r="Y28" i="39"/>
  <c r="X28" i="39"/>
  <c r="W28" i="39"/>
  <c r="V28" i="39"/>
  <c r="U28" i="39"/>
  <c r="T28" i="39"/>
  <c r="S28" i="39"/>
  <c r="R28" i="39"/>
  <c r="Q28" i="39"/>
  <c r="P28" i="39"/>
  <c r="O28" i="39"/>
  <c r="N28" i="39"/>
  <c r="M28" i="39"/>
  <c r="L28" i="39"/>
  <c r="K28" i="39"/>
  <c r="J28" i="39"/>
  <c r="I28" i="39"/>
  <c r="H28" i="39"/>
  <c r="G28" i="39"/>
  <c r="F28" i="39"/>
  <c r="E28" i="39"/>
  <c r="D28" i="39"/>
  <c r="C28" i="39"/>
  <c r="B28" i="39"/>
  <c r="A28" i="39"/>
  <c r="Y27" i="39"/>
  <c r="X27" i="39"/>
  <c r="W27" i="39"/>
  <c r="V27" i="39"/>
  <c r="U27" i="39"/>
  <c r="T27" i="39"/>
  <c r="S27" i="39"/>
  <c r="R27" i="39"/>
  <c r="Q27" i="39"/>
  <c r="P27" i="39"/>
  <c r="O27" i="39"/>
  <c r="N27" i="39"/>
  <c r="M27" i="39"/>
  <c r="L27" i="39"/>
  <c r="K27" i="39"/>
  <c r="J27" i="39"/>
  <c r="I27" i="39"/>
  <c r="H27" i="39"/>
  <c r="G27" i="39"/>
  <c r="F27" i="39"/>
  <c r="E27" i="39"/>
  <c r="D27" i="39"/>
  <c r="C27" i="39"/>
  <c r="B27" i="39"/>
  <c r="A27" i="39"/>
  <c r="Y26" i="39"/>
  <c r="X26" i="39"/>
  <c r="W26" i="39"/>
  <c r="V26" i="39"/>
  <c r="U26" i="39"/>
  <c r="T26" i="39"/>
  <c r="S26" i="39"/>
  <c r="R26" i="39"/>
  <c r="Q26" i="39"/>
  <c r="P26" i="39"/>
  <c r="O26" i="39"/>
  <c r="N26" i="39"/>
  <c r="M26" i="39"/>
  <c r="L26" i="39"/>
  <c r="K26" i="39"/>
  <c r="J26" i="39"/>
  <c r="I26" i="39"/>
  <c r="H26" i="39"/>
  <c r="G26" i="39"/>
  <c r="F26" i="39"/>
  <c r="E26" i="39"/>
  <c r="D26" i="39"/>
  <c r="C26" i="39"/>
  <c r="B26" i="39"/>
  <c r="A26" i="39"/>
  <c r="Y25" i="39"/>
  <c r="X25" i="39"/>
  <c r="W25" i="39"/>
  <c r="V25" i="39"/>
  <c r="U25" i="39"/>
  <c r="T25" i="39"/>
  <c r="S25" i="39"/>
  <c r="R25" i="39"/>
  <c r="Q25" i="39"/>
  <c r="P25" i="39"/>
  <c r="O25" i="39"/>
  <c r="N25" i="39"/>
  <c r="M25" i="39"/>
  <c r="L25" i="39"/>
  <c r="K25" i="39"/>
  <c r="J25" i="39"/>
  <c r="I25" i="39"/>
  <c r="H25" i="39"/>
  <c r="G25" i="39"/>
  <c r="F25" i="39"/>
  <c r="E25" i="39"/>
  <c r="D25" i="39"/>
  <c r="C25" i="39"/>
  <c r="B25" i="39"/>
  <c r="A25" i="39"/>
  <c r="Y37" i="38"/>
  <c r="X37" i="38"/>
  <c r="W37" i="38"/>
  <c r="V37" i="38"/>
  <c r="U37" i="38"/>
  <c r="T37" i="38"/>
  <c r="S37" i="38"/>
  <c r="R37" i="38"/>
  <c r="Q37" i="38"/>
  <c r="P37" i="38"/>
  <c r="O37" i="38"/>
  <c r="N37" i="38"/>
  <c r="M37" i="38"/>
  <c r="L37" i="38"/>
  <c r="K37" i="38"/>
  <c r="J37" i="38"/>
  <c r="I37" i="38"/>
  <c r="H37" i="38"/>
  <c r="G37" i="38"/>
  <c r="F37" i="38"/>
  <c r="E37" i="38"/>
  <c r="D37" i="38"/>
  <c r="C37" i="38"/>
  <c r="B37" i="38"/>
  <c r="A37" i="38"/>
  <c r="Y36" i="38"/>
  <c r="X36" i="38"/>
  <c r="W36" i="38"/>
  <c r="V36" i="38"/>
  <c r="U36" i="38"/>
  <c r="T36" i="38"/>
  <c r="S36" i="38"/>
  <c r="R36" i="38"/>
  <c r="Q36" i="38"/>
  <c r="P36" i="38"/>
  <c r="O36" i="38"/>
  <c r="N36" i="38"/>
  <c r="M36" i="38"/>
  <c r="L36" i="38"/>
  <c r="K36" i="38"/>
  <c r="J36" i="38"/>
  <c r="I36" i="38"/>
  <c r="H36" i="38"/>
  <c r="G36" i="38"/>
  <c r="F36" i="38"/>
  <c r="E36" i="38"/>
  <c r="D36" i="38"/>
  <c r="C36" i="38"/>
  <c r="B36" i="38"/>
  <c r="A36" i="38"/>
  <c r="Y35" i="38"/>
  <c r="X35" i="38"/>
  <c r="W35" i="38"/>
  <c r="V35" i="38"/>
  <c r="U35" i="38"/>
  <c r="T35" i="38"/>
  <c r="S35" i="38"/>
  <c r="R35" i="38"/>
  <c r="Q35" i="38"/>
  <c r="P35" i="38"/>
  <c r="O35" i="38"/>
  <c r="N35" i="38"/>
  <c r="M35" i="38"/>
  <c r="L35" i="38"/>
  <c r="K35" i="38"/>
  <c r="J35" i="38"/>
  <c r="I35" i="38"/>
  <c r="H35" i="38"/>
  <c r="G35" i="38"/>
  <c r="F35" i="38"/>
  <c r="E35" i="38"/>
  <c r="D35" i="38"/>
  <c r="C35" i="38"/>
  <c r="B35" i="38"/>
  <c r="A35" i="38"/>
  <c r="Y34" i="38"/>
  <c r="X34" i="38"/>
  <c r="W34" i="38"/>
  <c r="V34" i="38"/>
  <c r="U34" i="38"/>
  <c r="T34" i="38"/>
  <c r="S34" i="38"/>
  <c r="R34" i="38"/>
  <c r="Q34" i="38"/>
  <c r="P34" i="38"/>
  <c r="O34" i="38"/>
  <c r="N34" i="38"/>
  <c r="M34" i="38"/>
  <c r="L34" i="38"/>
  <c r="K34" i="38"/>
  <c r="J34" i="38"/>
  <c r="I34" i="38"/>
  <c r="H34" i="38"/>
  <c r="G34" i="38"/>
  <c r="F34" i="38"/>
  <c r="E34" i="38"/>
  <c r="D34" i="38"/>
  <c r="C34" i="38"/>
  <c r="B34" i="38"/>
  <c r="A34" i="38"/>
  <c r="Y33" i="38"/>
  <c r="X33" i="38"/>
  <c r="W33" i="38"/>
  <c r="V33" i="38"/>
  <c r="U33" i="38"/>
  <c r="T33" i="38"/>
  <c r="S33" i="38"/>
  <c r="R33" i="38"/>
  <c r="Q33" i="38"/>
  <c r="P33" i="38"/>
  <c r="O33" i="38"/>
  <c r="N33" i="38"/>
  <c r="M33" i="38"/>
  <c r="L33" i="38"/>
  <c r="K33" i="38"/>
  <c r="J33" i="38"/>
  <c r="I33" i="38"/>
  <c r="H33" i="38"/>
  <c r="G33" i="38"/>
  <c r="F33" i="38"/>
  <c r="E33" i="38"/>
  <c r="D33" i="38"/>
  <c r="C33" i="38"/>
  <c r="B33" i="38"/>
  <c r="A33" i="38"/>
  <c r="Y32" i="38"/>
  <c r="X32" i="38"/>
  <c r="W32" i="38"/>
  <c r="V32" i="38"/>
  <c r="U32" i="38"/>
  <c r="T32" i="38"/>
  <c r="S32" i="38"/>
  <c r="R32" i="38"/>
  <c r="Q32" i="38"/>
  <c r="P32" i="38"/>
  <c r="O32" i="38"/>
  <c r="N32" i="38"/>
  <c r="M32" i="38"/>
  <c r="L32" i="38"/>
  <c r="K32" i="38"/>
  <c r="J32" i="38"/>
  <c r="I32" i="38"/>
  <c r="H32" i="38"/>
  <c r="G32" i="38"/>
  <c r="F32" i="38"/>
  <c r="E32" i="38"/>
  <c r="D32" i="38"/>
  <c r="C32" i="38"/>
  <c r="B32" i="38"/>
  <c r="A32" i="38"/>
  <c r="Y31" i="38"/>
  <c r="X31" i="38"/>
  <c r="W31" i="38"/>
  <c r="V31" i="38"/>
  <c r="U31" i="38"/>
  <c r="T31" i="38"/>
  <c r="S31" i="38"/>
  <c r="R31" i="38"/>
  <c r="Q31" i="38"/>
  <c r="P31" i="38"/>
  <c r="O31" i="38"/>
  <c r="N31" i="38"/>
  <c r="M31" i="38"/>
  <c r="L31" i="38"/>
  <c r="K31" i="38"/>
  <c r="J31" i="38"/>
  <c r="I31" i="38"/>
  <c r="H31" i="38"/>
  <c r="G31" i="38"/>
  <c r="F31" i="38"/>
  <c r="E31" i="38"/>
  <c r="D31" i="38"/>
  <c r="C31" i="38"/>
  <c r="B31" i="38"/>
  <c r="A31" i="38"/>
  <c r="Y30" i="38"/>
  <c r="X30" i="38"/>
  <c r="W30" i="38"/>
  <c r="V30" i="38"/>
  <c r="U30" i="38"/>
  <c r="T30" i="38"/>
  <c r="S30" i="38"/>
  <c r="R30" i="38"/>
  <c r="Q30" i="38"/>
  <c r="P30" i="38"/>
  <c r="O30" i="38"/>
  <c r="N30" i="38"/>
  <c r="M30" i="38"/>
  <c r="L30" i="38"/>
  <c r="K30" i="38"/>
  <c r="J30" i="38"/>
  <c r="I30" i="38"/>
  <c r="H30" i="38"/>
  <c r="G30" i="38"/>
  <c r="F30" i="38"/>
  <c r="E30" i="38"/>
  <c r="D30" i="38"/>
  <c r="C30" i="38"/>
  <c r="B30" i="38"/>
  <c r="A30" i="38"/>
  <c r="Y29" i="38"/>
  <c r="X29" i="38"/>
  <c r="W29" i="38"/>
  <c r="V29" i="38"/>
  <c r="U29" i="38"/>
  <c r="T29" i="38"/>
  <c r="S29" i="38"/>
  <c r="R29" i="38"/>
  <c r="Q29" i="38"/>
  <c r="P29" i="38"/>
  <c r="O29" i="38"/>
  <c r="N29" i="38"/>
  <c r="M29" i="38"/>
  <c r="L29" i="38"/>
  <c r="K29" i="38"/>
  <c r="J29" i="38"/>
  <c r="I29" i="38"/>
  <c r="H29" i="38"/>
  <c r="G29" i="38"/>
  <c r="F29" i="38"/>
  <c r="E29" i="38"/>
  <c r="D29" i="38"/>
  <c r="C29" i="38"/>
  <c r="B29" i="38"/>
  <c r="A29" i="38"/>
  <c r="Y28" i="38"/>
  <c r="X28" i="38"/>
  <c r="W28" i="38"/>
  <c r="V28" i="38"/>
  <c r="U28" i="38"/>
  <c r="T28" i="38"/>
  <c r="S28" i="38"/>
  <c r="R28" i="38"/>
  <c r="Q28" i="38"/>
  <c r="P28" i="38"/>
  <c r="O28" i="38"/>
  <c r="N28" i="38"/>
  <c r="M28" i="38"/>
  <c r="L28" i="38"/>
  <c r="K28" i="38"/>
  <c r="J28" i="38"/>
  <c r="I28" i="38"/>
  <c r="H28" i="38"/>
  <c r="G28" i="38"/>
  <c r="F28" i="38"/>
  <c r="E28" i="38"/>
  <c r="D28" i="38"/>
  <c r="C28" i="38"/>
  <c r="B28" i="38"/>
  <c r="A28" i="38"/>
  <c r="Y27" i="38"/>
  <c r="X27" i="38"/>
  <c r="W27" i="38"/>
  <c r="V27" i="38"/>
  <c r="U27" i="38"/>
  <c r="T27" i="38"/>
  <c r="S27" i="38"/>
  <c r="R27" i="38"/>
  <c r="Q27" i="38"/>
  <c r="P27" i="38"/>
  <c r="O27" i="38"/>
  <c r="N27" i="38"/>
  <c r="M27" i="38"/>
  <c r="L27" i="38"/>
  <c r="K27" i="38"/>
  <c r="J27" i="38"/>
  <c r="I27" i="38"/>
  <c r="H27" i="38"/>
  <c r="G27" i="38"/>
  <c r="F27" i="38"/>
  <c r="E27" i="38"/>
  <c r="D27" i="38"/>
  <c r="C27" i="38"/>
  <c r="B27" i="38"/>
  <c r="A27" i="38"/>
  <c r="Y26" i="38"/>
  <c r="X26" i="38"/>
  <c r="W26" i="38"/>
  <c r="V26" i="38"/>
  <c r="U26" i="38"/>
  <c r="T26" i="38"/>
  <c r="S26" i="38"/>
  <c r="R26" i="38"/>
  <c r="Q26" i="38"/>
  <c r="P26" i="38"/>
  <c r="O26" i="38"/>
  <c r="N26" i="38"/>
  <c r="M26" i="38"/>
  <c r="L26" i="38"/>
  <c r="K26" i="38"/>
  <c r="J26" i="38"/>
  <c r="I26" i="38"/>
  <c r="H26" i="38"/>
  <c r="G26" i="38"/>
  <c r="F26" i="38"/>
  <c r="E26" i="38"/>
  <c r="D26" i="38"/>
  <c r="C26" i="38"/>
  <c r="B26" i="38"/>
  <c r="A26" i="38"/>
  <c r="Y25" i="38"/>
  <c r="X25" i="38"/>
  <c r="W25" i="38"/>
  <c r="V25" i="38"/>
  <c r="U25" i="38"/>
  <c r="T25" i="38"/>
  <c r="S25" i="38"/>
  <c r="R25" i="38"/>
  <c r="Q25" i="38"/>
  <c r="P25" i="38"/>
  <c r="O25" i="38"/>
  <c r="N25" i="38"/>
  <c r="M25" i="38"/>
  <c r="L25" i="38"/>
  <c r="K25" i="38"/>
  <c r="J25" i="38"/>
  <c r="I25" i="38"/>
  <c r="H25" i="38"/>
  <c r="G25" i="38"/>
  <c r="F25" i="38"/>
  <c r="E25" i="38"/>
  <c r="D25" i="38"/>
  <c r="C25" i="38"/>
  <c r="B25" i="38"/>
  <c r="A25" i="38"/>
  <c r="Y37" i="37"/>
  <c r="X37" i="37"/>
  <c r="W37" i="37"/>
  <c r="V37" i="37"/>
  <c r="U37" i="37"/>
  <c r="T37" i="37"/>
  <c r="S37" i="37"/>
  <c r="R37" i="37"/>
  <c r="Q37" i="37"/>
  <c r="P37" i="37"/>
  <c r="O37" i="37"/>
  <c r="N37" i="37"/>
  <c r="M37" i="37"/>
  <c r="L37" i="37"/>
  <c r="K37" i="37"/>
  <c r="J37" i="37"/>
  <c r="I37" i="37"/>
  <c r="H37" i="37"/>
  <c r="G37" i="37"/>
  <c r="F37" i="37"/>
  <c r="E37" i="37"/>
  <c r="D37" i="37"/>
  <c r="C37" i="37"/>
  <c r="B37" i="37"/>
  <c r="A37" i="37"/>
  <c r="Y36" i="37"/>
  <c r="X36" i="37"/>
  <c r="W36" i="37"/>
  <c r="V36" i="37"/>
  <c r="U36" i="37"/>
  <c r="T36" i="37"/>
  <c r="S36" i="37"/>
  <c r="R36" i="37"/>
  <c r="Q36" i="37"/>
  <c r="P36" i="37"/>
  <c r="O36" i="37"/>
  <c r="N36" i="37"/>
  <c r="M36" i="37"/>
  <c r="L36" i="37"/>
  <c r="K36" i="37"/>
  <c r="J36" i="37"/>
  <c r="I36" i="37"/>
  <c r="H36" i="37"/>
  <c r="G36" i="37"/>
  <c r="F36" i="37"/>
  <c r="E36" i="37"/>
  <c r="D36" i="37"/>
  <c r="C36" i="37"/>
  <c r="B36" i="37"/>
  <c r="A36" i="37"/>
  <c r="Y35" i="37"/>
  <c r="X35" i="37"/>
  <c r="W35" i="37"/>
  <c r="V35" i="37"/>
  <c r="U35" i="37"/>
  <c r="T35" i="37"/>
  <c r="S35" i="37"/>
  <c r="R35" i="37"/>
  <c r="Q35" i="37"/>
  <c r="P35" i="37"/>
  <c r="O35" i="37"/>
  <c r="N35" i="37"/>
  <c r="M35" i="37"/>
  <c r="L35" i="37"/>
  <c r="K35" i="37"/>
  <c r="J35" i="37"/>
  <c r="I35" i="37"/>
  <c r="H35" i="37"/>
  <c r="G35" i="37"/>
  <c r="F35" i="37"/>
  <c r="E35" i="37"/>
  <c r="D35" i="37"/>
  <c r="C35" i="37"/>
  <c r="B35" i="37"/>
  <c r="A35" i="37"/>
  <c r="Y34" i="37"/>
  <c r="X34" i="37"/>
  <c r="W34" i="37"/>
  <c r="V34" i="37"/>
  <c r="U34" i="37"/>
  <c r="T34" i="37"/>
  <c r="S34" i="37"/>
  <c r="R34" i="37"/>
  <c r="Q34" i="37"/>
  <c r="P34" i="37"/>
  <c r="O34" i="37"/>
  <c r="N34" i="37"/>
  <c r="M34" i="37"/>
  <c r="L34" i="37"/>
  <c r="K34" i="37"/>
  <c r="J34" i="37"/>
  <c r="I34" i="37"/>
  <c r="H34" i="37"/>
  <c r="G34" i="37"/>
  <c r="F34" i="37"/>
  <c r="E34" i="37"/>
  <c r="D34" i="37"/>
  <c r="C34" i="37"/>
  <c r="B34" i="37"/>
  <c r="A34" i="37"/>
  <c r="Y33" i="37"/>
  <c r="X33" i="37"/>
  <c r="W33" i="37"/>
  <c r="V33" i="37"/>
  <c r="U33" i="37"/>
  <c r="T33" i="37"/>
  <c r="S33" i="37"/>
  <c r="R33" i="37"/>
  <c r="Q33" i="37"/>
  <c r="P33" i="37"/>
  <c r="O33" i="37"/>
  <c r="N33" i="37"/>
  <c r="M33" i="37"/>
  <c r="L33" i="37"/>
  <c r="K33" i="37"/>
  <c r="J33" i="37"/>
  <c r="I33" i="37"/>
  <c r="H33" i="37"/>
  <c r="G33" i="37"/>
  <c r="F33" i="37"/>
  <c r="E33" i="37"/>
  <c r="D33" i="37"/>
  <c r="C33" i="37"/>
  <c r="B33" i="37"/>
  <c r="A33" i="37"/>
  <c r="Y32" i="37"/>
  <c r="X32" i="37"/>
  <c r="W32" i="37"/>
  <c r="V32" i="37"/>
  <c r="U32" i="37"/>
  <c r="T32" i="37"/>
  <c r="S32" i="37"/>
  <c r="R32" i="37"/>
  <c r="Q32" i="37"/>
  <c r="P32" i="37"/>
  <c r="O32" i="37"/>
  <c r="N32" i="37"/>
  <c r="M32" i="37"/>
  <c r="L32" i="37"/>
  <c r="K32" i="37"/>
  <c r="J32" i="37"/>
  <c r="I32" i="37"/>
  <c r="H32" i="37"/>
  <c r="G32" i="37"/>
  <c r="F32" i="37"/>
  <c r="E32" i="37"/>
  <c r="D32" i="37"/>
  <c r="C32" i="37"/>
  <c r="B32" i="37"/>
  <c r="A32" i="37"/>
  <c r="Y31" i="37"/>
  <c r="X31" i="37"/>
  <c r="W31" i="37"/>
  <c r="V31" i="37"/>
  <c r="U31" i="37"/>
  <c r="T31" i="37"/>
  <c r="S31" i="37"/>
  <c r="R31" i="37"/>
  <c r="Q31" i="37"/>
  <c r="P31" i="37"/>
  <c r="O31" i="37"/>
  <c r="N31" i="37"/>
  <c r="M31" i="37"/>
  <c r="L31" i="37"/>
  <c r="K31" i="37"/>
  <c r="J31" i="37"/>
  <c r="I31" i="37"/>
  <c r="H31" i="37"/>
  <c r="G31" i="37"/>
  <c r="F31" i="37"/>
  <c r="E31" i="37"/>
  <c r="D31" i="37"/>
  <c r="C31" i="37"/>
  <c r="B31" i="37"/>
  <c r="A31" i="37"/>
  <c r="Y30" i="37"/>
  <c r="X30" i="37"/>
  <c r="W30" i="37"/>
  <c r="V30" i="37"/>
  <c r="U30" i="37"/>
  <c r="T30" i="37"/>
  <c r="S30" i="37"/>
  <c r="R30" i="37"/>
  <c r="Q30" i="37"/>
  <c r="P30" i="37"/>
  <c r="O30" i="37"/>
  <c r="N30" i="37"/>
  <c r="M30" i="37"/>
  <c r="L30" i="37"/>
  <c r="K30" i="37"/>
  <c r="J30" i="37"/>
  <c r="I30" i="37"/>
  <c r="H30" i="37"/>
  <c r="G30" i="37"/>
  <c r="F30" i="37"/>
  <c r="E30" i="37"/>
  <c r="D30" i="37"/>
  <c r="C30" i="37"/>
  <c r="B30" i="37"/>
  <c r="A30" i="37"/>
  <c r="Y29" i="37"/>
  <c r="X29" i="37"/>
  <c r="W29" i="37"/>
  <c r="V29" i="37"/>
  <c r="U29" i="37"/>
  <c r="T29" i="37"/>
  <c r="S29" i="37"/>
  <c r="R29" i="37"/>
  <c r="Q29" i="37"/>
  <c r="P29" i="37"/>
  <c r="O29" i="37"/>
  <c r="N29" i="37"/>
  <c r="M29" i="37"/>
  <c r="L29" i="37"/>
  <c r="K29" i="37"/>
  <c r="J29" i="37"/>
  <c r="I29" i="37"/>
  <c r="H29" i="37"/>
  <c r="G29" i="37"/>
  <c r="F29" i="37"/>
  <c r="E29" i="37"/>
  <c r="D29" i="37"/>
  <c r="C29" i="37"/>
  <c r="B29" i="37"/>
  <c r="A29" i="37"/>
  <c r="Y28" i="37"/>
  <c r="X28" i="37"/>
  <c r="W28" i="37"/>
  <c r="V28" i="37"/>
  <c r="U28" i="37"/>
  <c r="T28" i="37"/>
  <c r="S28" i="37"/>
  <c r="R28" i="37"/>
  <c r="Q28" i="37"/>
  <c r="P28" i="37"/>
  <c r="O28" i="37"/>
  <c r="N28" i="37"/>
  <c r="M28" i="37"/>
  <c r="L28" i="37"/>
  <c r="K28" i="37"/>
  <c r="J28" i="37"/>
  <c r="I28" i="37"/>
  <c r="H28" i="37"/>
  <c r="G28" i="37"/>
  <c r="F28" i="37"/>
  <c r="E28" i="37"/>
  <c r="D28" i="37"/>
  <c r="C28" i="37"/>
  <c r="B28" i="37"/>
  <c r="A28" i="37"/>
  <c r="Y27" i="37"/>
  <c r="X27" i="37"/>
  <c r="W27" i="37"/>
  <c r="V27" i="37"/>
  <c r="U27" i="37"/>
  <c r="T27" i="37"/>
  <c r="S27" i="37"/>
  <c r="R27" i="37"/>
  <c r="Q27" i="37"/>
  <c r="P27" i="37"/>
  <c r="O27" i="37"/>
  <c r="N27" i="37"/>
  <c r="M27" i="37"/>
  <c r="L27" i="37"/>
  <c r="K27" i="37"/>
  <c r="J27" i="37"/>
  <c r="I27" i="37"/>
  <c r="H27" i="37"/>
  <c r="G27" i="37"/>
  <c r="F27" i="37"/>
  <c r="E27" i="37"/>
  <c r="D27" i="37"/>
  <c r="C27" i="37"/>
  <c r="B27" i="37"/>
  <c r="A27" i="37"/>
  <c r="Y26" i="37"/>
  <c r="X26" i="37"/>
  <c r="W26" i="37"/>
  <c r="V26" i="37"/>
  <c r="U26" i="37"/>
  <c r="T26" i="37"/>
  <c r="S26" i="37"/>
  <c r="R26" i="37"/>
  <c r="Q26" i="37"/>
  <c r="P26" i="37"/>
  <c r="O26" i="37"/>
  <c r="N26" i="37"/>
  <c r="M26" i="37"/>
  <c r="L26" i="37"/>
  <c r="K26" i="37"/>
  <c r="J26" i="37"/>
  <c r="I26" i="37"/>
  <c r="H26" i="37"/>
  <c r="G26" i="37"/>
  <c r="F26" i="37"/>
  <c r="E26" i="37"/>
  <c r="D26" i="37"/>
  <c r="C26" i="37"/>
  <c r="B26" i="37"/>
  <c r="A26" i="37"/>
  <c r="Y25" i="37"/>
  <c r="X25" i="37"/>
  <c r="W25" i="37"/>
  <c r="V25" i="37"/>
  <c r="U25" i="37"/>
  <c r="T25" i="37"/>
  <c r="S25" i="37"/>
  <c r="R25" i="37"/>
  <c r="Q25" i="37"/>
  <c r="P25" i="37"/>
  <c r="O25" i="37"/>
  <c r="N25" i="37"/>
  <c r="M25" i="37"/>
  <c r="L25" i="37"/>
  <c r="K25" i="37"/>
  <c r="J25" i="37"/>
  <c r="I25" i="37"/>
  <c r="H25" i="37"/>
  <c r="G25" i="37"/>
  <c r="F25" i="37"/>
  <c r="E25" i="37"/>
  <c r="D25" i="37"/>
  <c r="C25" i="37"/>
  <c r="B25" i="37"/>
  <c r="A25" i="37"/>
  <c r="Y37" i="36"/>
  <c r="X37" i="36"/>
  <c r="W37" i="36"/>
  <c r="V37" i="36"/>
  <c r="U37" i="36"/>
  <c r="T37" i="36"/>
  <c r="S37" i="36"/>
  <c r="R37" i="36"/>
  <c r="Q37" i="36"/>
  <c r="P37" i="36"/>
  <c r="O37" i="36"/>
  <c r="N37" i="36"/>
  <c r="M37" i="36"/>
  <c r="L37" i="36"/>
  <c r="K37" i="36"/>
  <c r="J37" i="36"/>
  <c r="I37" i="36"/>
  <c r="H37" i="36"/>
  <c r="G37" i="36"/>
  <c r="F37" i="36"/>
  <c r="E37" i="36"/>
  <c r="D37" i="36"/>
  <c r="C37" i="36"/>
  <c r="B37" i="36"/>
  <c r="A37" i="36"/>
  <c r="Y36" i="36"/>
  <c r="X36" i="36"/>
  <c r="W36" i="36"/>
  <c r="V36" i="36"/>
  <c r="U36" i="36"/>
  <c r="T36" i="36"/>
  <c r="S36" i="36"/>
  <c r="R36" i="36"/>
  <c r="Q36" i="36"/>
  <c r="P36" i="36"/>
  <c r="O36" i="36"/>
  <c r="N36" i="36"/>
  <c r="M36" i="36"/>
  <c r="L36" i="36"/>
  <c r="K36" i="36"/>
  <c r="J36" i="36"/>
  <c r="I36" i="36"/>
  <c r="H36" i="36"/>
  <c r="G36" i="36"/>
  <c r="F36" i="36"/>
  <c r="E36" i="36"/>
  <c r="D36" i="36"/>
  <c r="C36" i="36"/>
  <c r="B36" i="36"/>
  <c r="A36" i="36"/>
  <c r="Y35" i="36"/>
  <c r="X35" i="36"/>
  <c r="W35" i="36"/>
  <c r="V35" i="36"/>
  <c r="U35" i="36"/>
  <c r="T35" i="36"/>
  <c r="S35" i="36"/>
  <c r="R35" i="36"/>
  <c r="Q35" i="36"/>
  <c r="P35" i="36"/>
  <c r="O35" i="36"/>
  <c r="N35" i="36"/>
  <c r="M35" i="36"/>
  <c r="L35" i="36"/>
  <c r="K35" i="36"/>
  <c r="J35" i="36"/>
  <c r="I35" i="36"/>
  <c r="H35" i="36"/>
  <c r="G35" i="36"/>
  <c r="F35" i="36"/>
  <c r="E35" i="36"/>
  <c r="D35" i="36"/>
  <c r="C35" i="36"/>
  <c r="B35" i="36"/>
  <c r="A35" i="36"/>
  <c r="Y34" i="36"/>
  <c r="X34" i="36"/>
  <c r="W34" i="36"/>
  <c r="V34" i="36"/>
  <c r="U34" i="36"/>
  <c r="T34" i="36"/>
  <c r="S34" i="36"/>
  <c r="R34" i="36"/>
  <c r="Q34" i="36"/>
  <c r="P34" i="36"/>
  <c r="O34" i="36"/>
  <c r="N34" i="36"/>
  <c r="M34" i="36"/>
  <c r="L34" i="36"/>
  <c r="K34" i="36"/>
  <c r="J34" i="36"/>
  <c r="I34" i="36"/>
  <c r="H34" i="36"/>
  <c r="G34" i="36"/>
  <c r="F34" i="36"/>
  <c r="E34" i="36"/>
  <c r="D34" i="36"/>
  <c r="C34" i="36"/>
  <c r="B34" i="36"/>
  <c r="A34" i="36"/>
  <c r="Y33" i="36"/>
  <c r="X33" i="36"/>
  <c r="W33" i="36"/>
  <c r="V33" i="36"/>
  <c r="U33" i="36"/>
  <c r="T33" i="36"/>
  <c r="S33" i="36"/>
  <c r="R33" i="36"/>
  <c r="Q33" i="36"/>
  <c r="P33" i="36"/>
  <c r="O33" i="36"/>
  <c r="N33" i="36"/>
  <c r="M33" i="36"/>
  <c r="L33" i="36"/>
  <c r="K33" i="36"/>
  <c r="J33" i="36"/>
  <c r="I33" i="36"/>
  <c r="H33" i="36"/>
  <c r="G33" i="36"/>
  <c r="F33" i="36"/>
  <c r="E33" i="36"/>
  <c r="D33" i="36"/>
  <c r="C33" i="36"/>
  <c r="B33" i="36"/>
  <c r="A33" i="36"/>
  <c r="Y32" i="36"/>
  <c r="X32" i="36"/>
  <c r="W32" i="36"/>
  <c r="V32" i="36"/>
  <c r="U32" i="36"/>
  <c r="T32" i="36"/>
  <c r="S32" i="36"/>
  <c r="R32" i="36"/>
  <c r="Q32" i="36"/>
  <c r="P32" i="36"/>
  <c r="O32" i="36"/>
  <c r="N32" i="36"/>
  <c r="M32" i="36"/>
  <c r="L32" i="36"/>
  <c r="K32" i="36"/>
  <c r="J32" i="36"/>
  <c r="I32" i="36"/>
  <c r="H32" i="36"/>
  <c r="G32" i="36"/>
  <c r="F32" i="36"/>
  <c r="E32" i="36"/>
  <c r="D32" i="36"/>
  <c r="C32" i="36"/>
  <c r="B32" i="36"/>
  <c r="A32" i="36"/>
  <c r="Y31" i="36"/>
  <c r="X31" i="36"/>
  <c r="W31" i="36"/>
  <c r="V31" i="36"/>
  <c r="U31" i="36"/>
  <c r="T31" i="36"/>
  <c r="S31" i="36"/>
  <c r="R31" i="36"/>
  <c r="Q31" i="36"/>
  <c r="P31" i="36"/>
  <c r="O31" i="36"/>
  <c r="N31" i="36"/>
  <c r="M31" i="36"/>
  <c r="L31" i="36"/>
  <c r="K31" i="36"/>
  <c r="J31" i="36"/>
  <c r="I31" i="36"/>
  <c r="H31" i="36"/>
  <c r="G31" i="36"/>
  <c r="F31" i="36"/>
  <c r="E31" i="36"/>
  <c r="D31" i="36"/>
  <c r="C31" i="36"/>
  <c r="B31" i="36"/>
  <c r="A31" i="36"/>
  <c r="Y30" i="36"/>
  <c r="X30" i="36"/>
  <c r="W30" i="36"/>
  <c r="V30" i="36"/>
  <c r="U30" i="36"/>
  <c r="T30" i="36"/>
  <c r="S30" i="36"/>
  <c r="R30" i="36"/>
  <c r="Q30" i="36"/>
  <c r="P30" i="36"/>
  <c r="O30" i="36"/>
  <c r="N30" i="36"/>
  <c r="M30" i="36"/>
  <c r="L30" i="36"/>
  <c r="K30" i="36"/>
  <c r="J30" i="36"/>
  <c r="I30" i="36"/>
  <c r="H30" i="36"/>
  <c r="G30" i="36"/>
  <c r="F30" i="36"/>
  <c r="E30" i="36"/>
  <c r="D30" i="36"/>
  <c r="C30" i="36"/>
  <c r="B30" i="36"/>
  <c r="A30" i="36"/>
  <c r="Y29" i="36"/>
  <c r="X29" i="36"/>
  <c r="W29" i="36"/>
  <c r="V29" i="36"/>
  <c r="U29" i="36"/>
  <c r="T29" i="36"/>
  <c r="S29" i="36"/>
  <c r="R29" i="36"/>
  <c r="Q29" i="36"/>
  <c r="P29" i="36"/>
  <c r="O29" i="36"/>
  <c r="N29" i="36"/>
  <c r="M29" i="36"/>
  <c r="L29" i="36"/>
  <c r="K29" i="36"/>
  <c r="J29" i="36"/>
  <c r="I29" i="36"/>
  <c r="H29" i="36"/>
  <c r="G29" i="36"/>
  <c r="F29" i="36"/>
  <c r="E29" i="36"/>
  <c r="D29" i="36"/>
  <c r="C29" i="36"/>
  <c r="B29" i="36"/>
  <c r="A29" i="36"/>
  <c r="Y28" i="36"/>
  <c r="X28" i="36"/>
  <c r="W28" i="36"/>
  <c r="V28" i="36"/>
  <c r="U28" i="36"/>
  <c r="T28" i="36"/>
  <c r="S28" i="36"/>
  <c r="R28" i="36"/>
  <c r="Q28" i="36"/>
  <c r="P28" i="36"/>
  <c r="O28" i="36"/>
  <c r="N28" i="36"/>
  <c r="M28" i="36"/>
  <c r="L28" i="36"/>
  <c r="K28" i="36"/>
  <c r="J28" i="36"/>
  <c r="I28" i="36"/>
  <c r="H28" i="36"/>
  <c r="G28" i="36"/>
  <c r="F28" i="36"/>
  <c r="E28" i="36"/>
  <c r="D28" i="36"/>
  <c r="C28" i="36"/>
  <c r="B28" i="36"/>
  <c r="A28" i="36"/>
  <c r="Y27" i="36"/>
  <c r="X27" i="36"/>
  <c r="W27" i="36"/>
  <c r="V27" i="36"/>
  <c r="U27" i="36"/>
  <c r="T27" i="36"/>
  <c r="S27" i="36"/>
  <c r="R27" i="36"/>
  <c r="Q27" i="36"/>
  <c r="P27" i="36"/>
  <c r="O27" i="36"/>
  <c r="N27" i="36"/>
  <c r="M27" i="36"/>
  <c r="L27" i="36"/>
  <c r="K27" i="36"/>
  <c r="J27" i="36"/>
  <c r="I27" i="36"/>
  <c r="H27" i="36"/>
  <c r="G27" i="36"/>
  <c r="F27" i="36"/>
  <c r="E27" i="36"/>
  <c r="D27" i="36"/>
  <c r="C27" i="36"/>
  <c r="B27" i="36"/>
  <c r="A27" i="36"/>
  <c r="Y26" i="36"/>
  <c r="X26" i="36"/>
  <c r="W26" i="36"/>
  <c r="V26" i="36"/>
  <c r="U26" i="36"/>
  <c r="T26" i="36"/>
  <c r="S26" i="36"/>
  <c r="R26" i="36"/>
  <c r="Q26" i="36"/>
  <c r="P26" i="36"/>
  <c r="O26" i="36"/>
  <c r="N26" i="36"/>
  <c r="M26" i="36"/>
  <c r="L26" i="36"/>
  <c r="K26" i="36"/>
  <c r="J26" i="36"/>
  <c r="I26" i="36"/>
  <c r="H26" i="36"/>
  <c r="G26" i="36"/>
  <c r="F26" i="36"/>
  <c r="E26" i="36"/>
  <c r="D26" i="36"/>
  <c r="C26" i="36"/>
  <c r="B26" i="36"/>
  <c r="A26" i="36"/>
  <c r="Y25" i="36"/>
  <c r="X25" i="36"/>
  <c r="W25" i="36"/>
  <c r="V25" i="36"/>
  <c r="U25" i="36"/>
  <c r="T25" i="36"/>
  <c r="S25" i="36"/>
  <c r="R25" i="36"/>
  <c r="Q25" i="36"/>
  <c r="P25" i="36"/>
  <c r="O25" i="36"/>
  <c r="N25" i="36"/>
  <c r="M25" i="36"/>
  <c r="L25" i="36"/>
  <c r="K25" i="36"/>
  <c r="J25" i="36"/>
  <c r="I25" i="36"/>
  <c r="H25" i="36"/>
  <c r="G25" i="36"/>
  <c r="F25" i="36"/>
  <c r="E25" i="36"/>
  <c r="D25" i="36"/>
  <c r="C25" i="36"/>
  <c r="B25" i="36"/>
  <c r="A25" i="36"/>
  <c r="Y37" i="35"/>
  <c r="X37" i="35"/>
  <c r="W37" i="35"/>
  <c r="V37" i="35"/>
  <c r="U37" i="35"/>
  <c r="T37" i="35"/>
  <c r="S37" i="35"/>
  <c r="R37" i="35"/>
  <c r="Q37" i="35"/>
  <c r="P37" i="35"/>
  <c r="O37" i="35"/>
  <c r="N37" i="35"/>
  <c r="M37" i="35"/>
  <c r="L37" i="35"/>
  <c r="K37" i="35"/>
  <c r="J37" i="35"/>
  <c r="I37" i="35"/>
  <c r="H37" i="35"/>
  <c r="G37" i="35"/>
  <c r="F37" i="35"/>
  <c r="E37" i="35"/>
  <c r="D37" i="35"/>
  <c r="C37" i="35"/>
  <c r="B37" i="35"/>
  <c r="A37" i="35"/>
  <c r="Y36" i="35"/>
  <c r="X36" i="35"/>
  <c r="W36" i="35"/>
  <c r="V36" i="35"/>
  <c r="U36" i="35"/>
  <c r="T36" i="35"/>
  <c r="S36" i="35"/>
  <c r="R36" i="35"/>
  <c r="Q36" i="35"/>
  <c r="P36" i="35"/>
  <c r="O36" i="35"/>
  <c r="N36" i="35"/>
  <c r="M36" i="35"/>
  <c r="L36" i="35"/>
  <c r="K36" i="35"/>
  <c r="J36" i="35"/>
  <c r="I36" i="35"/>
  <c r="H36" i="35"/>
  <c r="G36" i="35"/>
  <c r="F36" i="35"/>
  <c r="E36" i="35"/>
  <c r="D36" i="35"/>
  <c r="C36" i="35"/>
  <c r="B36" i="35"/>
  <c r="A36" i="35"/>
  <c r="Y35" i="35"/>
  <c r="X35" i="35"/>
  <c r="W35" i="35"/>
  <c r="V35" i="35"/>
  <c r="U35" i="35"/>
  <c r="T35" i="35"/>
  <c r="S35" i="35"/>
  <c r="R35" i="35"/>
  <c r="Q35" i="35"/>
  <c r="P35" i="35"/>
  <c r="O35" i="35"/>
  <c r="N35" i="35"/>
  <c r="M35" i="35"/>
  <c r="L35" i="35"/>
  <c r="K35" i="35"/>
  <c r="J35" i="35"/>
  <c r="I35" i="35"/>
  <c r="H35" i="35"/>
  <c r="G35" i="35"/>
  <c r="F35" i="35"/>
  <c r="E35" i="35"/>
  <c r="D35" i="35"/>
  <c r="C35" i="35"/>
  <c r="B35" i="35"/>
  <c r="A35" i="35"/>
  <c r="Y34" i="35"/>
  <c r="X34" i="35"/>
  <c r="W34" i="35"/>
  <c r="V34" i="35"/>
  <c r="U34" i="35"/>
  <c r="T34" i="35"/>
  <c r="S34" i="35"/>
  <c r="R34" i="35"/>
  <c r="Q34" i="35"/>
  <c r="P34" i="35"/>
  <c r="O34" i="35"/>
  <c r="N34" i="35"/>
  <c r="M34" i="35"/>
  <c r="L34" i="35"/>
  <c r="K34" i="35"/>
  <c r="J34" i="35"/>
  <c r="I34" i="35"/>
  <c r="H34" i="35"/>
  <c r="G34" i="35"/>
  <c r="F34" i="35"/>
  <c r="E34" i="35"/>
  <c r="D34" i="35"/>
  <c r="C34" i="35"/>
  <c r="B34" i="35"/>
  <c r="A34" i="35"/>
  <c r="Y33" i="35"/>
  <c r="X33" i="35"/>
  <c r="W33" i="35"/>
  <c r="V33" i="35"/>
  <c r="U33" i="35"/>
  <c r="T33" i="35"/>
  <c r="S33" i="35"/>
  <c r="R33" i="35"/>
  <c r="Q33" i="35"/>
  <c r="P33" i="35"/>
  <c r="O33" i="35"/>
  <c r="N33" i="35"/>
  <c r="M33" i="35"/>
  <c r="L33" i="35"/>
  <c r="K33" i="35"/>
  <c r="J33" i="35"/>
  <c r="I33" i="35"/>
  <c r="H33" i="35"/>
  <c r="G33" i="35"/>
  <c r="F33" i="35"/>
  <c r="E33" i="35"/>
  <c r="D33" i="35"/>
  <c r="C33" i="35"/>
  <c r="B33" i="35"/>
  <c r="A33" i="35"/>
  <c r="Y32" i="35"/>
  <c r="X32" i="35"/>
  <c r="W32" i="35"/>
  <c r="V32" i="35"/>
  <c r="U32" i="35"/>
  <c r="T32" i="35"/>
  <c r="S32" i="35"/>
  <c r="R32" i="35"/>
  <c r="Q32" i="35"/>
  <c r="P32" i="35"/>
  <c r="O32" i="35"/>
  <c r="N32" i="35"/>
  <c r="M32" i="35"/>
  <c r="L32" i="35"/>
  <c r="K32" i="35"/>
  <c r="J32" i="35"/>
  <c r="I32" i="35"/>
  <c r="H32" i="35"/>
  <c r="G32" i="35"/>
  <c r="F32" i="35"/>
  <c r="E32" i="35"/>
  <c r="D32" i="35"/>
  <c r="C32" i="35"/>
  <c r="B32" i="35"/>
  <c r="A32" i="35"/>
  <c r="Y31" i="35"/>
  <c r="X31" i="35"/>
  <c r="W31" i="35"/>
  <c r="V31" i="35"/>
  <c r="U31" i="35"/>
  <c r="T31" i="35"/>
  <c r="S31" i="35"/>
  <c r="R31" i="35"/>
  <c r="Q31" i="35"/>
  <c r="P31" i="35"/>
  <c r="O31" i="35"/>
  <c r="N31" i="35"/>
  <c r="M31" i="35"/>
  <c r="L31" i="35"/>
  <c r="K31" i="35"/>
  <c r="J31" i="35"/>
  <c r="I31" i="35"/>
  <c r="H31" i="35"/>
  <c r="G31" i="35"/>
  <c r="F31" i="35"/>
  <c r="E31" i="35"/>
  <c r="D31" i="35"/>
  <c r="C31" i="35"/>
  <c r="B31" i="35"/>
  <c r="A31" i="35"/>
  <c r="Y30" i="35"/>
  <c r="X30" i="35"/>
  <c r="W30" i="35"/>
  <c r="V30" i="35"/>
  <c r="U30" i="35"/>
  <c r="T30" i="35"/>
  <c r="S30" i="35"/>
  <c r="R30" i="35"/>
  <c r="Q30" i="35"/>
  <c r="P30" i="35"/>
  <c r="O30" i="35"/>
  <c r="N30" i="35"/>
  <c r="M30" i="35"/>
  <c r="L30" i="35"/>
  <c r="K30" i="35"/>
  <c r="J30" i="35"/>
  <c r="I30" i="35"/>
  <c r="H30" i="35"/>
  <c r="G30" i="35"/>
  <c r="F30" i="35"/>
  <c r="E30" i="35"/>
  <c r="D30" i="35"/>
  <c r="C30" i="35"/>
  <c r="B30" i="35"/>
  <c r="A30" i="35"/>
  <c r="Y29" i="35"/>
  <c r="X29" i="35"/>
  <c r="W29" i="35"/>
  <c r="V29" i="35"/>
  <c r="U29" i="35"/>
  <c r="T29" i="35"/>
  <c r="S29" i="35"/>
  <c r="R29" i="35"/>
  <c r="Q29" i="35"/>
  <c r="P29" i="35"/>
  <c r="O29" i="35"/>
  <c r="N29" i="35"/>
  <c r="M29" i="35"/>
  <c r="L29" i="35"/>
  <c r="K29" i="35"/>
  <c r="J29" i="35"/>
  <c r="I29" i="35"/>
  <c r="H29" i="35"/>
  <c r="G29" i="35"/>
  <c r="F29" i="35"/>
  <c r="E29" i="35"/>
  <c r="D29" i="35"/>
  <c r="C29" i="35"/>
  <c r="B29" i="35"/>
  <c r="A29" i="35"/>
  <c r="Y28" i="35"/>
  <c r="X28" i="35"/>
  <c r="W28" i="35"/>
  <c r="V28" i="35"/>
  <c r="U28" i="35"/>
  <c r="T28" i="35"/>
  <c r="S28" i="35"/>
  <c r="R28" i="35"/>
  <c r="Q28" i="35"/>
  <c r="P28" i="35"/>
  <c r="O28" i="35"/>
  <c r="N28" i="35"/>
  <c r="M28" i="35"/>
  <c r="L28" i="35"/>
  <c r="K28" i="35"/>
  <c r="J28" i="35"/>
  <c r="I28" i="35"/>
  <c r="H28" i="35"/>
  <c r="G28" i="35"/>
  <c r="F28" i="35"/>
  <c r="E28" i="35"/>
  <c r="D28" i="35"/>
  <c r="C28" i="35"/>
  <c r="B28" i="35"/>
  <c r="A28" i="35"/>
  <c r="Y27" i="35"/>
  <c r="X27" i="35"/>
  <c r="W27" i="35"/>
  <c r="V27" i="35"/>
  <c r="U27" i="35"/>
  <c r="T27" i="35"/>
  <c r="S27" i="35"/>
  <c r="R27" i="35"/>
  <c r="Q27" i="35"/>
  <c r="P27" i="35"/>
  <c r="O27" i="35"/>
  <c r="N27" i="35"/>
  <c r="M27" i="35"/>
  <c r="L27" i="35"/>
  <c r="K27" i="35"/>
  <c r="J27" i="35"/>
  <c r="I27" i="35"/>
  <c r="H27" i="35"/>
  <c r="G27" i="35"/>
  <c r="F27" i="35"/>
  <c r="E27" i="35"/>
  <c r="D27" i="35"/>
  <c r="C27" i="35"/>
  <c r="B27" i="35"/>
  <c r="A27" i="35"/>
  <c r="Y26" i="35"/>
  <c r="X26" i="35"/>
  <c r="W26" i="35"/>
  <c r="V26" i="35"/>
  <c r="U26" i="35"/>
  <c r="T26" i="35"/>
  <c r="S26" i="35"/>
  <c r="R26" i="35"/>
  <c r="Q26" i="35"/>
  <c r="P26" i="35"/>
  <c r="O26" i="35"/>
  <c r="N26" i="35"/>
  <c r="M26" i="35"/>
  <c r="L26" i="35"/>
  <c r="K26" i="35"/>
  <c r="J26" i="35"/>
  <c r="I26" i="35"/>
  <c r="H26" i="35"/>
  <c r="G26" i="35"/>
  <c r="F26" i="35"/>
  <c r="E26" i="35"/>
  <c r="D26" i="35"/>
  <c r="C26" i="35"/>
  <c r="B26" i="35"/>
  <c r="A26" i="35"/>
  <c r="Y25" i="35"/>
  <c r="X25" i="35"/>
  <c r="W25" i="35"/>
  <c r="V25" i="35"/>
  <c r="U25" i="35"/>
  <c r="T25" i="35"/>
  <c r="S25" i="35"/>
  <c r="R25" i="35"/>
  <c r="Q25" i="35"/>
  <c r="P25" i="35"/>
  <c r="O25" i="35"/>
  <c r="N25" i="35"/>
  <c r="M25" i="35"/>
  <c r="L25" i="35"/>
  <c r="K25" i="35"/>
  <c r="J25" i="35"/>
  <c r="I25" i="35"/>
  <c r="H25" i="35"/>
  <c r="G25" i="35"/>
  <c r="F25" i="35"/>
  <c r="E25" i="35"/>
  <c r="D25" i="35"/>
  <c r="C25" i="35"/>
  <c r="B25" i="35"/>
  <c r="A25" i="35"/>
  <c r="Y37" i="34"/>
  <c r="X37" i="34"/>
  <c r="W37" i="34"/>
  <c r="V37" i="34"/>
  <c r="U37" i="34"/>
  <c r="T37" i="34"/>
  <c r="S37" i="34"/>
  <c r="R37" i="34"/>
  <c r="Q37" i="34"/>
  <c r="P37" i="34"/>
  <c r="O37" i="34"/>
  <c r="N37" i="34"/>
  <c r="M37" i="34"/>
  <c r="L37" i="34"/>
  <c r="K37" i="34"/>
  <c r="J37" i="34"/>
  <c r="I37" i="34"/>
  <c r="H37" i="34"/>
  <c r="G37" i="34"/>
  <c r="F37" i="34"/>
  <c r="E37" i="34"/>
  <c r="D37" i="34"/>
  <c r="C37" i="34"/>
  <c r="B37" i="34"/>
  <c r="A37" i="34"/>
  <c r="Y36" i="34"/>
  <c r="X36" i="34"/>
  <c r="W36" i="34"/>
  <c r="V36" i="34"/>
  <c r="U36" i="34"/>
  <c r="T36" i="34"/>
  <c r="S36" i="34"/>
  <c r="R36" i="34"/>
  <c r="Q36" i="34"/>
  <c r="P36" i="34"/>
  <c r="O36" i="34"/>
  <c r="N36" i="34"/>
  <c r="M36" i="34"/>
  <c r="L36" i="34"/>
  <c r="K36" i="34"/>
  <c r="J36" i="34"/>
  <c r="I36" i="34"/>
  <c r="H36" i="34"/>
  <c r="G36" i="34"/>
  <c r="F36" i="34"/>
  <c r="E36" i="34"/>
  <c r="D36" i="34"/>
  <c r="C36" i="34"/>
  <c r="B36" i="34"/>
  <c r="A36" i="34"/>
  <c r="Y35" i="34"/>
  <c r="X35" i="34"/>
  <c r="W35" i="34"/>
  <c r="V35" i="34"/>
  <c r="U35" i="34"/>
  <c r="T35" i="34"/>
  <c r="S35" i="34"/>
  <c r="R35" i="34"/>
  <c r="Q35" i="34"/>
  <c r="P35" i="34"/>
  <c r="O35" i="34"/>
  <c r="N35" i="34"/>
  <c r="M35" i="34"/>
  <c r="L35" i="34"/>
  <c r="K35" i="34"/>
  <c r="J35" i="34"/>
  <c r="I35" i="34"/>
  <c r="H35" i="34"/>
  <c r="G35" i="34"/>
  <c r="F35" i="34"/>
  <c r="E35" i="34"/>
  <c r="D35" i="34"/>
  <c r="C35" i="34"/>
  <c r="B35" i="34"/>
  <c r="A35" i="34"/>
  <c r="Y34" i="34"/>
  <c r="X34" i="34"/>
  <c r="W34" i="34"/>
  <c r="V34" i="34"/>
  <c r="U34" i="34"/>
  <c r="T34" i="34"/>
  <c r="S34" i="34"/>
  <c r="R34" i="34"/>
  <c r="Q34" i="34"/>
  <c r="P34" i="34"/>
  <c r="O34" i="34"/>
  <c r="N34" i="34"/>
  <c r="M34" i="34"/>
  <c r="L34" i="34"/>
  <c r="K34" i="34"/>
  <c r="J34" i="34"/>
  <c r="I34" i="34"/>
  <c r="H34" i="34"/>
  <c r="G34" i="34"/>
  <c r="F34" i="34"/>
  <c r="E34" i="34"/>
  <c r="D34" i="34"/>
  <c r="C34" i="34"/>
  <c r="B34" i="34"/>
  <c r="A34" i="34"/>
  <c r="Y33" i="34"/>
  <c r="X33" i="34"/>
  <c r="W33" i="34"/>
  <c r="V33" i="34"/>
  <c r="U33" i="34"/>
  <c r="T33" i="34"/>
  <c r="S33" i="34"/>
  <c r="R33" i="34"/>
  <c r="Q33" i="34"/>
  <c r="P33" i="34"/>
  <c r="O33" i="34"/>
  <c r="N33" i="34"/>
  <c r="M33" i="34"/>
  <c r="L33" i="34"/>
  <c r="K33" i="34"/>
  <c r="J33" i="34"/>
  <c r="I33" i="34"/>
  <c r="H33" i="34"/>
  <c r="G33" i="34"/>
  <c r="F33" i="34"/>
  <c r="E33" i="34"/>
  <c r="D33" i="34"/>
  <c r="C33" i="34"/>
  <c r="B33" i="34"/>
  <c r="A33" i="34"/>
  <c r="Y32" i="34"/>
  <c r="X32" i="34"/>
  <c r="W32" i="34"/>
  <c r="V32" i="34"/>
  <c r="U32" i="34"/>
  <c r="T32" i="34"/>
  <c r="S32" i="34"/>
  <c r="R32" i="34"/>
  <c r="Q32" i="34"/>
  <c r="P32" i="34"/>
  <c r="O32" i="34"/>
  <c r="N32" i="34"/>
  <c r="M32" i="34"/>
  <c r="L32" i="34"/>
  <c r="K32" i="34"/>
  <c r="J32" i="34"/>
  <c r="I32" i="34"/>
  <c r="H32" i="34"/>
  <c r="G32" i="34"/>
  <c r="F32" i="34"/>
  <c r="E32" i="34"/>
  <c r="D32" i="34"/>
  <c r="C32" i="34"/>
  <c r="B32" i="34"/>
  <c r="A32" i="34"/>
  <c r="Y31" i="34"/>
  <c r="X31" i="34"/>
  <c r="W31" i="34"/>
  <c r="V31" i="34"/>
  <c r="U31" i="34"/>
  <c r="T31" i="34"/>
  <c r="S31" i="34"/>
  <c r="R31" i="34"/>
  <c r="Q31" i="34"/>
  <c r="P31" i="34"/>
  <c r="O31" i="34"/>
  <c r="N31" i="34"/>
  <c r="M31" i="34"/>
  <c r="L31" i="34"/>
  <c r="K31" i="34"/>
  <c r="J31" i="34"/>
  <c r="I31" i="34"/>
  <c r="H31" i="34"/>
  <c r="G31" i="34"/>
  <c r="F31" i="34"/>
  <c r="E31" i="34"/>
  <c r="D31" i="34"/>
  <c r="C31" i="34"/>
  <c r="B31" i="34"/>
  <c r="A31" i="34"/>
  <c r="Y30" i="34"/>
  <c r="X30" i="34"/>
  <c r="W30" i="34"/>
  <c r="V30" i="34"/>
  <c r="U30" i="34"/>
  <c r="T30" i="34"/>
  <c r="S30" i="34"/>
  <c r="R30" i="34"/>
  <c r="Q30" i="34"/>
  <c r="P30" i="34"/>
  <c r="O30" i="34"/>
  <c r="N30" i="34"/>
  <c r="M30" i="34"/>
  <c r="L30" i="34"/>
  <c r="K30" i="34"/>
  <c r="J30" i="34"/>
  <c r="I30" i="34"/>
  <c r="H30" i="34"/>
  <c r="G30" i="34"/>
  <c r="F30" i="34"/>
  <c r="E30" i="34"/>
  <c r="D30" i="34"/>
  <c r="C30" i="34"/>
  <c r="B30" i="34"/>
  <c r="A30" i="34"/>
  <c r="Y29" i="34"/>
  <c r="X29" i="34"/>
  <c r="W29" i="34"/>
  <c r="V29" i="34"/>
  <c r="U29" i="34"/>
  <c r="T29" i="34"/>
  <c r="S29" i="34"/>
  <c r="R29" i="34"/>
  <c r="Q29" i="34"/>
  <c r="P29" i="34"/>
  <c r="O29" i="34"/>
  <c r="N29" i="34"/>
  <c r="M29" i="34"/>
  <c r="L29" i="34"/>
  <c r="K29" i="34"/>
  <c r="J29" i="34"/>
  <c r="I29" i="34"/>
  <c r="H29" i="34"/>
  <c r="G29" i="34"/>
  <c r="F29" i="34"/>
  <c r="E29" i="34"/>
  <c r="D29" i="34"/>
  <c r="C29" i="34"/>
  <c r="B29" i="34"/>
  <c r="A29" i="34"/>
  <c r="Y28" i="34"/>
  <c r="X28" i="34"/>
  <c r="W28" i="34"/>
  <c r="V28" i="34"/>
  <c r="U28" i="34"/>
  <c r="T28" i="34"/>
  <c r="S28" i="34"/>
  <c r="R28" i="34"/>
  <c r="Q28" i="34"/>
  <c r="P28" i="34"/>
  <c r="O28" i="34"/>
  <c r="N28" i="34"/>
  <c r="M28" i="34"/>
  <c r="L28" i="34"/>
  <c r="K28" i="34"/>
  <c r="J28" i="34"/>
  <c r="I28" i="34"/>
  <c r="H28" i="34"/>
  <c r="G28" i="34"/>
  <c r="F28" i="34"/>
  <c r="E28" i="34"/>
  <c r="D28" i="34"/>
  <c r="C28" i="34"/>
  <c r="B28" i="34"/>
  <c r="A28" i="34"/>
  <c r="Y27" i="34"/>
  <c r="X27" i="34"/>
  <c r="W27" i="34"/>
  <c r="V27" i="34"/>
  <c r="U27" i="34"/>
  <c r="T27" i="34"/>
  <c r="S27" i="34"/>
  <c r="R27" i="34"/>
  <c r="Q27" i="34"/>
  <c r="P27" i="34"/>
  <c r="O27" i="34"/>
  <c r="N27" i="34"/>
  <c r="M27" i="34"/>
  <c r="L27" i="34"/>
  <c r="K27" i="34"/>
  <c r="J27" i="34"/>
  <c r="I27" i="34"/>
  <c r="H27" i="34"/>
  <c r="G27" i="34"/>
  <c r="F27" i="34"/>
  <c r="E27" i="34"/>
  <c r="D27" i="34"/>
  <c r="C27" i="34"/>
  <c r="B27" i="34"/>
  <c r="A27" i="34"/>
  <c r="Y26" i="34"/>
  <c r="X26" i="34"/>
  <c r="W26" i="34"/>
  <c r="V26" i="34"/>
  <c r="U26" i="34"/>
  <c r="T26" i="34"/>
  <c r="S26" i="34"/>
  <c r="R26" i="34"/>
  <c r="Q26" i="34"/>
  <c r="P26" i="34"/>
  <c r="O26" i="34"/>
  <c r="N26" i="34"/>
  <c r="M26" i="34"/>
  <c r="L26" i="34"/>
  <c r="K26" i="34"/>
  <c r="J26" i="34"/>
  <c r="I26" i="34"/>
  <c r="H26" i="34"/>
  <c r="G26" i="34"/>
  <c r="F26" i="34"/>
  <c r="E26" i="34"/>
  <c r="D26" i="34"/>
  <c r="C26" i="34"/>
  <c r="B26" i="34"/>
  <c r="A26" i="34"/>
  <c r="Y25" i="34"/>
  <c r="X25" i="34"/>
  <c r="W25" i="34"/>
  <c r="V25" i="34"/>
  <c r="U25" i="34"/>
  <c r="T25" i="34"/>
  <c r="S25" i="34"/>
  <c r="R25" i="34"/>
  <c r="Q25" i="34"/>
  <c r="P25" i="34"/>
  <c r="O25" i="34"/>
  <c r="N25" i="34"/>
  <c r="M25" i="34"/>
  <c r="L25" i="34"/>
  <c r="K25" i="34"/>
  <c r="J25" i="34"/>
  <c r="I25" i="34"/>
  <c r="H25" i="34"/>
  <c r="G25" i="34"/>
  <c r="F25" i="34"/>
  <c r="E25" i="34"/>
  <c r="D25" i="34"/>
  <c r="C25" i="34"/>
  <c r="B25" i="34"/>
  <c r="A25" i="34"/>
  <c r="Y37" i="33"/>
  <c r="X37" i="33"/>
  <c r="W37" i="33"/>
  <c r="V37" i="33"/>
  <c r="U37" i="33"/>
  <c r="T37" i="33"/>
  <c r="S37" i="33"/>
  <c r="R37" i="33"/>
  <c r="Q37" i="33"/>
  <c r="P37" i="33"/>
  <c r="O37" i="33"/>
  <c r="N37" i="33"/>
  <c r="M37" i="33"/>
  <c r="L37" i="33"/>
  <c r="K37" i="33"/>
  <c r="J37" i="33"/>
  <c r="I37" i="33"/>
  <c r="H37" i="33"/>
  <c r="G37" i="33"/>
  <c r="F37" i="33"/>
  <c r="E37" i="33"/>
  <c r="D37" i="33"/>
  <c r="C37" i="33"/>
  <c r="B37" i="33"/>
  <c r="A37" i="33"/>
  <c r="Y36" i="33"/>
  <c r="X36" i="33"/>
  <c r="W36" i="33"/>
  <c r="V36" i="33"/>
  <c r="U36" i="33"/>
  <c r="T36" i="33"/>
  <c r="S36" i="33"/>
  <c r="R36" i="33"/>
  <c r="Q36" i="33"/>
  <c r="P36" i="33"/>
  <c r="O36" i="33"/>
  <c r="N36" i="33"/>
  <c r="M36" i="33"/>
  <c r="L36" i="33"/>
  <c r="K36" i="33"/>
  <c r="J36" i="33"/>
  <c r="I36" i="33"/>
  <c r="H36" i="33"/>
  <c r="G36" i="33"/>
  <c r="F36" i="33"/>
  <c r="E36" i="33"/>
  <c r="D36" i="33"/>
  <c r="C36" i="33"/>
  <c r="B36" i="33"/>
  <c r="A36" i="33"/>
  <c r="Y35" i="33"/>
  <c r="X35" i="33"/>
  <c r="W35" i="33"/>
  <c r="V35" i="33"/>
  <c r="U35" i="33"/>
  <c r="T35" i="33"/>
  <c r="S35" i="33"/>
  <c r="R35" i="33"/>
  <c r="Q35" i="33"/>
  <c r="P35" i="33"/>
  <c r="O35" i="33"/>
  <c r="N35" i="33"/>
  <c r="M35" i="33"/>
  <c r="L35" i="33"/>
  <c r="K35" i="33"/>
  <c r="J35" i="33"/>
  <c r="I35" i="33"/>
  <c r="H35" i="33"/>
  <c r="G35" i="33"/>
  <c r="F35" i="33"/>
  <c r="E35" i="33"/>
  <c r="D35" i="33"/>
  <c r="C35" i="33"/>
  <c r="B35" i="33"/>
  <c r="A35" i="33"/>
  <c r="Y34" i="33"/>
  <c r="X34" i="33"/>
  <c r="W34" i="33"/>
  <c r="V34" i="33"/>
  <c r="U34" i="33"/>
  <c r="T34" i="33"/>
  <c r="S34" i="33"/>
  <c r="R34" i="33"/>
  <c r="Q34" i="33"/>
  <c r="P34" i="33"/>
  <c r="O34" i="33"/>
  <c r="N34" i="33"/>
  <c r="M34" i="33"/>
  <c r="L34" i="33"/>
  <c r="K34" i="33"/>
  <c r="J34" i="33"/>
  <c r="I34" i="33"/>
  <c r="H34" i="33"/>
  <c r="G34" i="33"/>
  <c r="F34" i="33"/>
  <c r="E34" i="33"/>
  <c r="D34" i="33"/>
  <c r="C34" i="33"/>
  <c r="B34" i="33"/>
  <c r="A34" i="33"/>
  <c r="Y33" i="33"/>
  <c r="X33" i="33"/>
  <c r="W33" i="33"/>
  <c r="V33" i="33"/>
  <c r="U33" i="33"/>
  <c r="T33" i="33"/>
  <c r="S33" i="33"/>
  <c r="R33" i="33"/>
  <c r="Q33" i="33"/>
  <c r="P33" i="33"/>
  <c r="O33" i="33"/>
  <c r="N33" i="33"/>
  <c r="M33" i="33"/>
  <c r="L33" i="33"/>
  <c r="K33" i="33"/>
  <c r="J33" i="33"/>
  <c r="I33" i="33"/>
  <c r="H33" i="33"/>
  <c r="G33" i="33"/>
  <c r="F33" i="33"/>
  <c r="E33" i="33"/>
  <c r="D33" i="33"/>
  <c r="C33" i="33"/>
  <c r="B33" i="33"/>
  <c r="A33" i="33"/>
  <c r="Y32" i="33"/>
  <c r="X32" i="33"/>
  <c r="W32" i="33"/>
  <c r="V32" i="33"/>
  <c r="U32" i="33"/>
  <c r="T32" i="33"/>
  <c r="S32" i="33"/>
  <c r="R32" i="33"/>
  <c r="Q32" i="33"/>
  <c r="P32" i="33"/>
  <c r="O32" i="33"/>
  <c r="N32" i="33"/>
  <c r="M32" i="33"/>
  <c r="L32" i="33"/>
  <c r="K32" i="33"/>
  <c r="J32" i="33"/>
  <c r="I32" i="33"/>
  <c r="H32" i="33"/>
  <c r="G32" i="33"/>
  <c r="F32" i="33"/>
  <c r="E32" i="33"/>
  <c r="D32" i="33"/>
  <c r="C32" i="33"/>
  <c r="B32" i="33"/>
  <c r="A32" i="33"/>
  <c r="Y31" i="33"/>
  <c r="X31" i="33"/>
  <c r="W31" i="33"/>
  <c r="V31" i="33"/>
  <c r="U31" i="33"/>
  <c r="T31" i="33"/>
  <c r="S31" i="33"/>
  <c r="R31" i="33"/>
  <c r="Q31" i="33"/>
  <c r="P31" i="33"/>
  <c r="O31" i="33"/>
  <c r="N31" i="33"/>
  <c r="M31" i="33"/>
  <c r="L31" i="33"/>
  <c r="K31" i="33"/>
  <c r="J31" i="33"/>
  <c r="I31" i="33"/>
  <c r="H31" i="33"/>
  <c r="G31" i="33"/>
  <c r="F31" i="33"/>
  <c r="E31" i="33"/>
  <c r="D31" i="33"/>
  <c r="C31" i="33"/>
  <c r="B31" i="33"/>
  <c r="A31" i="33"/>
  <c r="Y30" i="33"/>
  <c r="X30" i="33"/>
  <c r="W30" i="33"/>
  <c r="V30" i="33"/>
  <c r="U30" i="33"/>
  <c r="T30" i="33"/>
  <c r="S30" i="33"/>
  <c r="R30" i="33"/>
  <c r="Q30" i="33"/>
  <c r="P30" i="33"/>
  <c r="O30" i="33"/>
  <c r="N30" i="33"/>
  <c r="M30" i="33"/>
  <c r="L30" i="33"/>
  <c r="K30" i="33"/>
  <c r="J30" i="33"/>
  <c r="I30" i="33"/>
  <c r="H30" i="33"/>
  <c r="G30" i="33"/>
  <c r="F30" i="33"/>
  <c r="E30" i="33"/>
  <c r="D30" i="33"/>
  <c r="C30" i="33"/>
  <c r="B30" i="33"/>
  <c r="A30" i="33"/>
  <c r="Y29" i="33"/>
  <c r="X29" i="33"/>
  <c r="W29" i="33"/>
  <c r="V29" i="33"/>
  <c r="U29" i="33"/>
  <c r="T29" i="33"/>
  <c r="S29" i="33"/>
  <c r="R29" i="33"/>
  <c r="Q29" i="33"/>
  <c r="P29" i="33"/>
  <c r="O29" i="33"/>
  <c r="N29" i="33"/>
  <c r="M29" i="33"/>
  <c r="L29" i="33"/>
  <c r="K29" i="33"/>
  <c r="J29" i="33"/>
  <c r="I29" i="33"/>
  <c r="H29" i="33"/>
  <c r="G29" i="33"/>
  <c r="F29" i="33"/>
  <c r="E29" i="33"/>
  <c r="D29" i="33"/>
  <c r="C29" i="33"/>
  <c r="B29" i="33"/>
  <c r="A29" i="33"/>
  <c r="Y28" i="33"/>
  <c r="X28" i="33"/>
  <c r="W28" i="33"/>
  <c r="V28" i="33"/>
  <c r="U28" i="33"/>
  <c r="T28" i="33"/>
  <c r="S28" i="33"/>
  <c r="R28" i="33"/>
  <c r="Q28" i="33"/>
  <c r="P28" i="33"/>
  <c r="O28" i="33"/>
  <c r="N28" i="33"/>
  <c r="M28" i="33"/>
  <c r="L28" i="33"/>
  <c r="K28" i="33"/>
  <c r="J28" i="33"/>
  <c r="I28" i="33"/>
  <c r="H28" i="33"/>
  <c r="G28" i="33"/>
  <c r="F28" i="33"/>
  <c r="E28" i="33"/>
  <c r="D28" i="33"/>
  <c r="C28" i="33"/>
  <c r="B28" i="33"/>
  <c r="A28" i="33"/>
  <c r="Y27" i="33"/>
  <c r="X27" i="33"/>
  <c r="W27" i="33"/>
  <c r="V27" i="33"/>
  <c r="U27" i="33"/>
  <c r="T27" i="33"/>
  <c r="S27" i="33"/>
  <c r="R27" i="33"/>
  <c r="Q27" i="33"/>
  <c r="P27" i="33"/>
  <c r="O27" i="33"/>
  <c r="N27" i="33"/>
  <c r="M27" i="33"/>
  <c r="L27" i="33"/>
  <c r="K27" i="33"/>
  <c r="J27" i="33"/>
  <c r="I27" i="33"/>
  <c r="H27" i="33"/>
  <c r="G27" i="33"/>
  <c r="F27" i="33"/>
  <c r="E27" i="33"/>
  <c r="D27" i="33"/>
  <c r="C27" i="33"/>
  <c r="B27" i="33"/>
  <c r="A27" i="33"/>
  <c r="Y26" i="33"/>
  <c r="X26" i="33"/>
  <c r="W26" i="33"/>
  <c r="V26" i="33"/>
  <c r="U26" i="33"/>
  <c r="T26" i="33"/>
  <c r="S26" i="33"/>
  <c r="R26" i="33"/>
  <c r="Q26" i="33"/>
  <c r="P26" i="33"/>
  <c r="O26" i="33"/>
  <c r="N26" i="33"/>
  <c r="M26" i="33"/>
  <c r="L26" i="33"/>
  <c r="K26" i="33"/>
  <c r="J26" i="33"/>
  <c r="I26" i="33"/>
  <c r="H26" i="33"/>
  <c r="G26" i="33"/>
  <c r="F26" i="33"/>
  <c r="E26" i="33"/>
  <c r="D26" i="33"/>
  <c r="C26" i="33"/>
  <c r="B26" i="33"/>
  <c r="A26" i="33"/>
  <c r="Y25" i="33"/>
  <c r="X25" i="33"/>
  <c r="W25" i="33"/>
  <c r="V25" i="33"/>
  <c r="U25" i="33"/>
  <c r="T25" i="33"/>
  <c r="S25" i="33"/>
  <c r="R25" i="33"/>
  <c r="Q25" i="33"/>
  <c r="P25" i="33"/>
  <c r="O25" i="33"/>
  <c r="N25" i="33"/>
  <c r="M25" i="33"/>
  <c r="L25" i="33"/>
  <c r="K25" i="33"/>
  <c r="J25" i="33"/>
  <c r="I25" i="33"/>
  <c r="H25" i="33"/>
  <c r="G25" i="33"/>
  <c r="F25" i="33"/>
  <c r="E25" i="33"/>
  <c r="D25" i="33"/>
  <c r="C25" i="33"/>
  <c r="B25" i="33"/>
  <c r="A25" i="33"/>
  <c r="Y37" i="32"/>
  <c r="X37" i="32"/>
  <c r="W37" i="32"/>
  <c r="V37" i="32"/>
  <c r="U37" i="32"/>
  <c r="T37" i="32"/>
  <c r="S37" i="32"/>
  <c r="R37" i="32"/>
  <c r="Q37" i="32"/>
  <c r="P37" i="32"/>
  <c r="O37" i="32"/>
  <c r="N37" i="32"/>
  <c r="M37" i="32"/>
  <c r="L37" i="32"/>
  <c r="K37" i="32"/>
  <c r="J37" i="32"/>
  <c r="I37" i="32"/>
  <c r="H37" i="32"/>
  <c r="G37" i="32"/>
  <c r="F37" i="32"/>
  <c r="E37" i="32"/>
  <c r="D37" i="32"/>
  <c r="C37" i="32"/>
  <c r="B37" i="32"/>
  <c r="A37" i="32"/>
  <c r="Y36" i="32"/>
  <c r="X36" i="32"/>
  <c r="W36" i="32"/>
  <c r="V36" i="32"/>
  <c r="U36" i="32"/>
  <c r="T36" i="32"/>
  <c r="S36" i="32"/>
  <c r="R36" i="32"/>
  <c r="Q36" i="32"/>
  <c r="P36" i="32"/>
  <c r="O36" i="32"/>
  <c r="N36" i="32"/>
  <c r="M36" i="32"/>
  <c r="L36" i="32"/>
  <c r="K36" i="32"/>
  <c r="J36" i="32"/>
  <c r="I36" i="32"/>
  <c r="H36" i="32"/>
  <c r="G36" i="32"/>
  <c r="F36" i="32"/>
  <c r="E36" i="32"/>
  <c r="D36" i="32"/>
  <c r="C36" i="32"/>
  <c r="B36" i="32"/>
  <c r="A36" i="32"/>
  <c r="Y35" i="32"/>
  <c r="X35" i="32"/>
  <c r="W35" i="32"/>
  <c r="V35" i="32"/>
  <c r="U35" i="32"/>
  <c r="T35" i="32"/>
  <c r="S35" i="32"/>
  <c r="R35" i="32"/>
  <c r="Q35" i="32"/>
  <c r="P35" i="32"/>
  <c r="O35" i="32"/>
  <c r="N35" i="32"/>
  <c r="M35" i="32"/>
  <c r="L35" i="32"/>
  <c r="K35" i="32"/>
  <c r="J35" i="32"/>
  <c r="I35" i="32"/>
  <c r="H35" i="32"/>
  <c r="G35" i="32"/>
  <c r="F35" i="32"/>
  <c r="E35" i="32"/>
  <c r="D35" i="32"/>
  <c r="C35" i="32"/>
  <c r="B35" i="32"/>
  <c r="A35" i="32"/>
  <c r="Y34" i="32"/>
  <c r="X34" i="32"/>
  <c r="W34" i="32"/>
  <c r="V34" i="32"/>
  <c r="U34" i="32"/>
  <c r="T34" i="32"/>
  <c r="S34" i="32"/>
  <c r="R34" i="32"/>
  <c r="Q34" i="32"/>
  <c r="P34" i="32"/>
  <c r="O34" i="32"/>
  <c r="N34" i="32"/>
  <c r="M34" i="32"/>
  <c r="L34" i="32"/>
  <c r="K34" i="32"/>
  <c r="J34" i="32"/>
  <c r="I34" i="32"/>
  <c r="H34" i="32"/>
  <c r="G34" i="32"/>
  <c r="F34" i="32"/>
  <c r="E34" i="32"/>
  <c r="D34" i="32"/>
  <c r="C34" i="32"/>
  <c r="B34" i="32"/>
  <c r="A34" i="32"/>
  <c r="Y33" i="32"/>
  <c r="X33" i="32"/>
  <c r="W33" i="32"/>
  <c r="V33" i="32"/>
  <c r="U33" i="32"/>
  <c r="T33" i="32"/>
  <c r="S33" i="32"/>
  <c r="R33" i="32"/>
  <c r="Q33" i="32"/>
  <c r="P33" i="32"/>
  <c r="O33" i="32"/>
  <c r="N33" i="32"/>
  <c r="M33" i="32"/>
  <c r="L33" i="32"/>
  <c r="K33" i="32"/>
  <c r="J33" i="32"/>
  <c r="I33" i="32"/>
  <c r="H33" i="32"/>
  <c r="G33" i="32"/>
  <c r="F33" i="32"/>
  <c r="E33" i="32"/>
  <c r="D33" i="32"/>
  <c r="C33" i="32"/>
  <c r="B33" i="32"/>
  <c r="A33" i="32"/>
  <c r="Y32" i="32"/>
  <c r="X32" i="32"/>
  <c r="W32" i="32"/>
  <c r="V32" i="32"/>
  <c r="U32" i="32"/>
  <c r="T32" i="32"/>
  <c r="S32" i="32"/>
  <c r="R32" i="32"/>
  <c r="Q32" i="32"/>
  <c r="P32" i="32"/>
  <c r="O32" i="32"/>
  <c r="N32" i="32"/>
  <c r="M32" i="32"/>
  <c r="L32" i="32"/>
  <c r="K32" i="32"/>
  <c r="J32" i="32"/>
  <c r="I32" i="32"/>
  <c r="H32" i="32"/>
  <c r="G32" i="32"/>
  <c r="F32" i="32"/>
  <c r="E32" i="32"/>
  <c r="D32" i="32"/>
  <c r="C32" i="32"/>
  <c r="B32" i="32"/>
  <c r="A32" i="32"/>
  <c r="Y31" i="32"/>
  <c r="X31" i="32"/>
  <c r="W31" i="32"/>
  <c r="V31" i="32"/>
  <c r="U31" i="32"/>
  <c r="T31" i="32"/>
  <c r="S31" i="32"/>
  <c r="R31" i="32"/>
  <c r="Q31" i="32"/>
  <c r="P31" i="32"/>
  <c r="O31" i="32"/>
  <c r="N31" i="32"/>
  <c r="M31" i="32"/>
  <c r="L31" i="32"/>
  <c r="K31" i="32"/>
  <c r="J31" i="32"/>
  <c r="I31" i="32"/>
  <c r="H31" i="32"/>
  <c r="G31" i="32"/>
  <c r="F31" i="32"/>
  <c r="E31" i="32"/>
  <c r="D31" i="32"/>
  <c r="C31" i="32"/>
  <c r="B31" i="32"/>
  <c r="A31" i="32"/>
  <c r="Y30" i="32"/>
  <c r="X30" i="32"/>
  <c r="W30" i="32"/>
  <c r="V30" i="32"/>
  <c r="U30" i="32"/>
  <c r="T30" i="32"/>
  <c r="S30" i="32"/>
  <c r="R30" i="32"/>
  <c r="Q30" i="32"/>
  <c r="P30" i="32"/>
  <c r="O30" i="32"/>
  <c r="N30" i="32"/>
  <c r="M30" i="32"/>
  <c r="L30" i="32"/>
  <c r="K30" i="32"/>
  <c r="J30" i="32"/>
  <c r="I30" i="32"/>
  <c r="H30" i="32"/>
  <c r="G30" i="32"/>
  <c r="F30" i="32"/>
  <c r="E30" i="32"/>
  <c r="D30" i="32"/>
  <c r="C30" i="32"/>
  <c r="B30" i="32"/>
  <c r="A30" i="32"/>
  <c r="Y29" i="32"/>
  <c r="X29" i="32"/>
  <c r="W29" i="32"/>
  <c r="V29" i="32"/>
  <c r="U29" i="32"/>
  <c r="T29" i="32"/>
  <c r="S29" i="32"/>
  <c r="R29" i="32"/>
  <c r="Q29" i="32"/>
  <c r="P29" i="32"/>
  <c r="O29" i="32"/>
  <c r="N29" i="32"/>
  <c r="M29" i="32"/>
  <c r="L29" i="32"/>
  <c r="K29" i="32"/>
  <c r="J29" i="32"/>
  <c r="I29" i="32"/>
  <c r="H29" i="32"/>
  <c r="G29" i="32"/>
  <c r="F29" i="32"/>
  <c r="E29" i="32"/>
  <c r="D29" i="32"/>
  <c r="C29" i="32"/>
  <c r="B29" i="32"/>
  <c r="A29" i="32"/>
  <c r="Y28" i="32"/>
  <c r="X28" i="32"/>
  <c r="W28" i="32"/>
  <c r="V28" i="32"/>
  <c r="U28" i="32"/>
  <c r="T28" i="32"/>
  <c r="S28" i="32"/>
  <c r="R28" i="32"/>
  <c r="Q28" i="32"/>
  <c r="P28" i="32"/>
  <c r="O28" i="32"/>
  <c r="N28" i="32"/>
  <c r="M28" i="32"/>
  <c r="L28" i="32"/>
  <c r="K28" i="32"/>
  <c r="J28" i="32"/>
  <c r="I28" i="32"/>
  <c r="H28" i="32"/>
  <c r="G28" i="32"/>
  <c r="F28" i="32"/>
  <c r="E28" i="32"/>
  <c r="D28" i="32"/>
  <c r="C28" i="32"/>
  <c r="B28" i="32"/>
  <c r="A28" i="32"/>
  <c r="Y27" i="32"/>
  <c r="X27" i="32"/>
  <c r="W27" i="32"/>
  <c r="V27" i="32"/>
  <c r="U27" i="32"/>
  <c r="T27" i="32"/>
  <c r="S27" i="32"/>
  <c r="R27" i="32"/>
  <c r="Q27" i="32"/>
  <c r="P27" i="32"/>
  <c r="O27" i="32"/>
  <c r="N27" i="32"/>
  <c r="M27" i="32"/>
  <c r="L27" i="32"/>
  <c r="K27" i="32"/>
  <c r="J27" i="32"/>
  <c r="I27" i="32"/>
  <c r="H27" i="32"/>
  <c r="G27" i="32"/>
  <c r="F27" i="32"/>
  <c r="E27" i="32"/>
  <c r="D27" i="32"/>
  <c r="C27" i="32"/>
  <c r="B27" i="32"/>
  <c r="A27" i="32"/>
  <c r="Y26" i="32"/>
  <c r="X26" i="32"/>
  <c r="W26" i="32"/>
  <c r="V26" i="32"/>
  <c r="U26" i="32"/>
  <c r="T26" i="32"/>
  <c r="S26" i="32"/>
  <c r="R26" i="32"/>
  <c r="Q26" i="32"/>
  <c r="P26" i="32"/>
  <c r="O26" i="32"/>
  <c r="N26" i="32"/>
  <c r="M26" i="32"/>
  <c r="L26" i="32"/>
  <c r="K26" i="32"/>
  <c r="J26" i="32"/>
  <c r="I26" i="32"/>
  <c r="H26" i="32"/>
  <c r="G26" i="32"/>
  <c r="F26" i="32"/>
  <c r="E26" i="32"/>
  <c r="D26" i="32"/>
  <c r="C26" i="32"/>
  <c r="B26" i="32"/>
  <c r="A26" i="32"/>
  <c r="Y25" i="32"/>
  <c r="X25" i="32"/>
  <c r="W25" i="32"/>
  <c r="V25" i="32"/>
  <c r="U25" i="32"/>
  <c r="T25" i="32"/>
  <c r="S25" i="32"/>
  <c r="R25" i="32"/>
  <c r="Q25" i="32"/>
  <c r="P25" i="32"/>
  <c r="O25" i="32"/>
  <c r="N25" i="32"/>
  <c r="M25" i="32"/>
  <c r="L25" i="32"/>
  <c r="K25" i="32"/>
  <c r="J25" i="32"/>
  <c r="I25" i="32"/>
  <c r="H25" i="32"/>
  <c r="G25" i="32"/>
  <c r="F25" i="32"/>
  <c r="E25" i="32"/>
  <c r="D25" i="32"/>
  <c r="C25" i="32"/>
  <c r="B25" i="32"/>
  <c r="A25" i="32"/>
  <c r="Y37" i="28"/>
  <c r="X37" i="28"/>
  <c r="W37" i="28"/>
  <c r="V37" i="28"/>
  <c r="U37" i="28"/>
  <c r="T37" i="28"/>
  <c r="S37" i="28"/>
  <c r="R37" i="28"/>
  <c r="Q37" i="28"/>
  <c r="P37" i="28"/>
  <c r="O37" i="28"/>
  <c r="N37" i="28"/>
  <c r="M37" i="28"/>
  <c r="L37" i="28"/>
  <c r="K37" i="28"/>
  <c r="J37" i="28"/>
  <c r="I37" i="28"/>
  <c r="H37" i="28"/>
  <c r="G37" i="28"/>
  <c r="F37" i="28"/>
  <c r="E37" i="28"/>
  <c r="D37" i="28"/>
  <c r="C37" i="28"/>
  <c r="B37" i="28"/>
  <c r="A37" i="28"/>
  <c r="Y36" i="28"/>
  <c r="X36" i="28"/>
  <c r="W36" i="28"/>
  <c r="V36" i="28"/>
  <c r="U36" i="28"/>
  <c r="T36" i="28"/>
  <c r="S36" i="28"/>
  <c r="R36" i="28"/>
  <c r="Q36" i="28"/>
  <c r="P36" i="28"/>
  <c r="O36" i="28"/>
  <c r="N36" i="28"/>
  <c r="M36" i="28"/>
  <c r="L36" i="28"/>
  <c r="K36" i="28"/>
  <c r="J36" i="28"/>
  <c r="I36" i="28"/>
  <c r="H36" i="28"/>
  <c r="G36" i="28"/>
  <c r="F36" i="28"/>
  <c r="E36" i="28"/>
  <c r="D36" i="28"/>
  <c r="C36" i="28"/>
  <c r="B36" i="28"/>
  <c r="A36" i="28"/>
  <c r="Y35" i="28"/>
  <c r="X35" i="28"/>
  <c r="W35" i="28"/>
  <c r="V35" i="28"/>
  <c r="U35" i="28"/>
  <c r="T35" i="28"/>
  <c r="S35" i="28"/>
  <c r="R35" i="28"/>
  <c r="Q35" i="28"/>
  <c r="P35" i="28"/>
  <c r="O35" i="28"/>
  <c r="N35" i="28"/>
  <c r="M35" i="28"/>
  <c r="L35" i="28"/>
  <c r="K35" i="28"/>
  <c r="J35" i="28"/>
  <c r="I35" i="28"/>
  <c r="H35" i="28"/>
  <c r="G35" i="28"/>
  <c r="F35" i="28"/>
  <c r="E35" i="28"/>
  <c r="D35" i="28"/>
  <c r="C35" i="28"/>
  <c r="B35" i="28"/>
  <c r="A35" i="28"/>
  <c r="Y34" i="28"/>
  <c r="X34" i="28"/>
  <c r="W34" i="28"/>
  <c r="V34" i="28"/>
  <c r="U34" i="28"/>
  <c r="T34" i="28"/>
  <c r="S34" i="28"/>
  <c r="R34" i="28"/>
  <c r="Q34" i="28"/>
  <c r="P34" i="28"/>
  <c r="O34" i="28"/>
  <c r="N34" i="28"/>
  <c r="M34" i="28"/>
  <c r="L34" i="28"/>
  <c r="K34" i="28"/>
  <c r="J34" i="28"/>
  <c r="I34" i="28"/>
  <c r="H34" i="28"/>
  <c r="G34" i="28"/>
  <c r="F34" i="28"/>
  <c r="E34" i="28"/>
  <c r="D34" i="28"/>
  <c r="C34" i="28"/>
  <c r="B34" i="28"/>
  <c r="A34" i="28"/>
  <c r="Y33" i="28"/>
  <c r="X33" i="28"/>
  <c r="W33" i="28"/>
  <c r="V33" i="28"/>
  <c r="U33" i="28"/>
  <c r="T33" i="28"/>
  <c r="S33" i="28"/>
  <c r="R33" i="28"/>
  <c r="Q33" i="28"/>
  <c r="P33" i="28"/>
  <c r="O33" i="28"/>
  <c r="N33" i="28"/>
  <c r="M33" i="28"/>
  <c r="L33" i="28"/>
  <c r="K33" i="28"/>
  <c r="J33" i="28"/>
  <c r="I33" i="28"/>
  <c r="H33" i="28"/>
  <c r="G33" i="28"/>
  <c r="F33" i="28"/>
  <c r="E33" i="28"/>
  <c r="D33" i="28"/>
  <c r="C33" i="28"/>
  <c r="B33" i="28"/>
  <c r="A33" i="28"/>
  <c r="Y32" i="28"/>
  <c r="X32" i="28"/>
  <c r="W32" i="28"/>
  <c r="V32" i="28"/>
  <c r="U32" i="28"/>
  <c r="T32" i="28"/>
  <c r="S32" i="28"/>
  <c r="R32" i="28"/>
  <c r="Q32" i="28"/>
  <c r="P32" i="28"/>
  <c r="O32" i="28"/>
  <c r="N32" i="28"/>
  <c r="M32" i="28"/>
  <c r="L32" i="28"/>
  <c r="K32" i="28"/>
  <c r="J32" i="28"/>
  <c r="I32" i="28"/>
  <c r="H32" i="28"/>
  <c r="G32" i="28"/>
  <c r="F32" i="28"/>
  <c r="E32" i="28"/>
  <c r="D32" i="28"/>
  <c r="C32" i="28"/>
  <c r="B32" i="28"/>
  <c r="A32" i="28"/>
  <c r="Y31" i="28"/>
  <c r="X31" i="28"/>
  <c r="W31" i="28"/>
  <c r="V31" i="28"/>
  <c r="U31" i="28"/>
  <c r="T31" i="28"/>
  <c r="S31" i="28"/>
  <c r="R31" i="28"/>
  <c r="Q31" i="28"/>
  <c r="P31" i="28"/>
  <c r="O31" i="28"/>
  <c r="N31" i="28"/>
  <c r="M31" i="28"/>
  <c r="L31" i="28"/>
  <c r="K31" i="28"/>
  <c r="J31" i="28"/>
  <c r="I31" i="28"/>
  <c r="H31" i="28"/>
  <c r="G31" i="28"/>
  <c r="F31" i="28"/>
  <c r="E31" i="28"/>
  <c r="D31" i="28"/>
  <c r="C31" i="28"/>
  <c r="B31" i="28"/>
  <c r="A31" i="28"/>
  <c r="Y30" i="28"/>
  <c r="X30" i="28"/>
  <c r="W30" i="28"/>
  <c r="V30" i="28"/>
  <c r="U30" i="28"/>
  <c r="T30" i="28"/>
  <c r="S30" i="28"/>
  <c r="R30" i="28"/>
  <c r="Q30" i="28"/>
  <c r="P30" i="28"/>
  <c r="O30" i="28"/>
  <c r="N30" i="28"/>
  <c r="M30" i="28"/>
  <c r="L30" i="28"/>
  <c r="K30" i="28"/>
  <c r="J30" i="28"/>
  <c r="I30" i="28"/>
  <c r="H30" i="28"/>
  <c r="G30" i="28"/>
  <c r="F30" i="28"/>
  <c r="E30" i="28"/>
  <c r="D30" i="28"/>
  <c r="C30" i="28"/>
  <c r="B30" i="28"/>
  <c r="A30" i="28"/>
  <c r="Y29" i="28"/>
  <c r="X29" i="28"/>
  <c r="W29" i="28"/>
  <c r="V29" i="28"/>
  <c r="U29" i="28"/>
  <c r="T29" i="28"/>
  <c r="S29" i="28"/>
  <c r="R29" i="28"/>
  <c r="Q29" i="28"/>
  <c r="P29" i="28"/>
  <c r="O29" i="28"/>
  <c r="N29" i="28"/>
  <c r="M29" i="28"/>
  <c r="L29" i="28"/>
  <c r="K29" i="28"/>
  <c r="J29" i="28"/>
  <c r="I29" i="28"/>
  <c r="H29" i="28"/>
  <c r="G29" i="28"/>
  <c r="F29" i="28"/>
  <c r="E29" i="28"/>
  <c r="D29" i="28"/>
  <c r="C29" i="28"/>
  <c r="B29" i="28"/>
  <c r="A29" i="28"/>
  <c r="Y28" i="28"/>
  <c r="X28" i="28"/>
  <c r="W28" i="28"/>
  <c r="V28" i="28"/>
  <c r="U28" i="28"/>
  <c r="T28" i="28"/>
  <c r="S28" i="28"/>
  <c r="R28" i="28"/>
  <c r="Q28" i="28"/>
  <c r="P28" i="28"/>
  <c r="O28" i="28"/>
  <c r="N28" i="28"/>
  <c r="M28" i="28"/>
  <c r="L28" i="28"/>
  <c r="K28" i="28"/>
  <c r="J28" i="28"/>
  <c r="I28" i="28"/>
  <c r="H28" i="28"/>
  <c r="G28" i="28"/>
  <c r="F28" i="28"/>
  <c r="E28" i="28"/>
  <c r="D28" i="28"/>
  <c r="C28" i="28"/>
  <c r="B28" i="28"/>
  <c r="A28" i="28"/>
  <c r="Y27" i="28"/>
  <c r="X27" i="28"/>
  <c r="W27" i="28"/>
  <c r="V27" i="28"/>
  <c r="U27" i="28"/>
  <c r="T27" i="28"/>
  <c r="S27" i="28"/>
  <c r="R27" i="28"/>
  <c r="Q27" i="28"/>
  <c r="P27" i="28"/>
  <c r="O27" i="28"/>
  <c r="N27" i="28"/>
  <c r="M27" i="28"/>
  <c r="L27" i="28"/>
  <c r="K27" i="28"/>
  <c r="J27" i="28"/>
  <c r="I27" i="28"/>
  <c r="H27" i="28"/>
  <c r="G27" i="28"/>
  <c r="F27" i="28"/>
  <c r="E27" i="28"/>
  <c r="D27" i="28"/>
  <c r="C27" i="28"/>
  <c r="B27" i="28"/>
  <c r="A27" i="28"/>
  <c r="Y26" i="28"/>
  <c r="X26" i="28"/>
  <c r="W26" i="28"/>
  <c r="V26" i="28"/>
  <c r="U26" i="28"/>
  <c r="T26" i="28"/>
  <c r="S26" i="28"/>
  <c r="R26" i="28"/>
  <c r="Q26" i="28"/>
  <c r="P26" i="28"/>
  <c r="O26" i="28"/>
  <c r="N26" i="28"/>
  <c r="M26" i="28"/>
  <c r="L26" i="28"/>
  <c r="K26" i="28"/>
  <c r="J26" i="28"/>
  <c r="I26" i="28"/>
  <c r="H26" i="28"/>
  <c r="G26" i="28"/>
  <c r="F26" i="28"/>
  <c r="E26" i="28"/>
  <c r="D26" i="28"/>
  <c r="C26" i="28"/>
  <c r="B26" i="28"/>
  <c r="A26" i="28"/>
  <c r="Y25" i="28"/>
  <c r="X25" i="28"/>
  <c r="W25" i="28"/>
  <c r="V25" i="28"/>
  <c r="U25" i="28"/>
  <c r="T25" i="28"/>
  <c r="S25" i="28"/>
  <c r="R25" i="28"/>
  <c r="Q25" i="28"/>
  <c r="P25" i="28"/>
  <c r="O25" i="28"/>
  <c r="N25" i="28"/>
  <c r="M25" i="28"/>
  <c r="L25" i="28"/>
  <c r="K25" i="28"/>
  <c r="J25" i="28"/>
  <c r="I25" i="28"/>
  <c r="H25" i="28"/>
  <c r="G25" i="28"/>
  <c r="F25" i="28"/>
  <c r="E25" i="28"/>
  <c r="D25" i="28"/>
  <c r="C25" i="28"/>
  <c r="B25" i="28"/>
  <c r="A25" i="28"/>
  <c r="Y37" i="27"/>
  <c r="X37" i="27"/>
  <c r="W37" i="27"/>
  <c r="V37" i="27"/>
  <c r="U37" i="27"/>
  <c r="T37" i="27"/>
  <c r="S37" i="27"/>
  <c r="R37" i="27"/>
  <c r="Q37" i="27"/>
  <c r="P37" i="27"/>
  <c r="O37" i="27"/>
  <c r="N37" i="27"/>
  <c r="M37" i="27"/>
  <c r="L37" i="27"/>
  <c r="K37" i="27"/>
  <c r="J37" i="27"/>
  <c r="I37" i="27"/>
  <c r="H37" i="27"/>
  <c r="G37" i="27"/>
  <c r="F37" i="27"/>
  <c r="E37" i="27"/>
  <c r="D37" i="27"/>
  <c r="C37" i="27"/>
  <c r="B37" i="27"/>
  <c r="A37" i="27"/>
  <c r="Y36" i="27"/>
  <c r="X36" i="27"/>
  <c r="W36" i="27"/>
  <c r="V36" i="27"/>
  <c r="U36" i="27"/>
  <c r="T36" i="27"/>
  <c r="S36" i="27"/>
  <c r="R36" i="27"/>
  <c r="Q36" i="27"/>
  <c r="P36" i="27"/>
  <c r="O36" i="27"/>
  <c r="N36" i="27"/>
  <c r="M36" i="27"/>
  <c r="L36" i="27"/>
  <c r="K36" i="27"/>
  <c r="J36" i="27"/>
  <c r="I36" i="27"/>
  <c r="H36" i="27"/>
  <c r="G36" i="27"/>
  <c r="F36" i="27"/>
  <c r="E36" i="27"/>
  <c r="D36" i="27"/>
  <c r="C36" i="27"/>
  <c r="B36" i="27"/>
  <c r="A36" i="27"/>
  <c r="Y35" i="27"/>
  <c r="X35" i="27"/>
  <c r="W35" i="27"/>
  <c r="V35" i="27"/>
  <c r="U35" i="27"/>
  <c r="T35" i="27"/>
  <c r="S35" i="27"/>
  <c r="R35" i="27"/>
  <c r="Q35" i="27"/>
  <c r="P35" i="27"/>
  <c r="O35" i="27"/>
  <c r="N35" i="27"/>
  <c r="M35" i="27"/>
  <c r="L35" i="27"/>
  <c r="K35" i="27"/>
  <c r="J35" i="27"/>
  <c r="I35" i="27"/>
  <c r="H35" i="27"/>
  <c r="G35" i="27"/>
  <c r="F35" i="27"/>
  <c r="E35" i="27"/>
  <c r="D35" i="27"/>
  <c r="C35" i="27"/>
  <c r="B35" i="27"/>
  <c r="A35" i="27"/>
  <c r="Y34" i="27"/>
  <c r="X34" i="27"/>
  <c r="W34" i="27"/>
  <c r="V34" i="27"/>
  <c r="U34" i="27"/>
  <c r="T34" i="27"/>
  <c r="S34" i="27"/>
  <c r="R34" i="27"/>
  <c r="Q34" i="27"/>
  <c r="P34" i="27"/>
  <c r="O34" i="27"/>
  <c r="N34" i="27"/>
  <c r="M34" i="27"/>
  <c r="L34" i="27"/>
  <c r="K34" i="27"/>
  <c r="J34" i="27"/>
  <c r="I34" i="27"/>
  <c r="H34" i="27"/>
  <c r="G34" i="27"/>
  <c r="F34" i="27"/>
  <c r="E34" i="27"/>
  <c r="D34" i="27"/>
  <c r="C34" i="27"/>
  <c r="B34" i="27"/>
  <c r="A34" i="27"/>
  <c r="Y33" i="27"/>
  <c r="X33" i="27"/>
  <c r="W33" i="27"/>
  <c r="V33" i="27"/>
  <c r="U33" i="27"/>
  <c r="T33" i="27"/>
  <c r="S33" i="27"/>
  <c r="R33" i="27"/>
  <c r="Q33" i="27"/>
  <c r="P33" i="27"/>
  <c r="O33" i="27"/>
  <c r="N33" i="27"/>
  <c r="M33" i="27"/>
  <c r="L33" i="27"/>
  <c r="K33" i="27"/>
  <c r="J33" i="27"/>
  <c r="I33" i="27"/>
  <c r="H33" i="27"/>
  <c r="G33" i="27"/>
  <c r="F33" i="27"/>
  <c r="E33" i="27"/>
  <c r="D33" i="27"/>
  <c r="C33" i="27"/>
  <c r="B33" i="27"/>
  <c r="A33" i="27"/>
  <c r="Y32" i="27"/>
  <c r="X32" i="27"/>
  <c r="W32" i="27"/>
  <c r="V32" i="27"/>
  <c r="U32" i="27"/>
  <c r="T32" i="27"/>
  <c r="S32" i="27"/>
  <c r="R32" i="27"/>
  <c r="Q32" i="27"/>
  <c r="P32" i="27"/>
  <c r="O32" i="27"/>
  <c r="N32" i="27"/>
  <c r="M32" i="27"/>
  <c r="L32" i="27"/>
  <c r="K32" i="27"/>
  <c r="J32" i="27"/>
  <c r="I32" i="27"/>
  <c r="H32" i="27"/>
  <c r="G32" i="27"/>
  <c r="F32" i="27"/>
  <c r="E32" i="27"/>
  <c r="D32" i="27"/>
  <c r="C32" i="27"/>
  <c r="B32" i="27"/>
  <c r="A32" i="27"/>
  <c r="Y31" i="27"/>
  <c r="X31" i="27"/>
  <c r="W31" i="27"/>
  <c r="V31" i="27"/>
  <c r="U31" i="27"/>
  <c r="T31" i="27"/>
  <c r="S31" i="27"/>
  <c r="R31" i="27"/>
  <c r="Q31" i="27"/>
  <c r="P31" i="27"/>
  <c r="O31" i="27"/>
  <c r="N31" i="27"/>
  <c r="M31" i="27"/>
  <c r="L31" i="27"/>
  <c r="K31" i="27"/>
  <c r="J31" i="27"/>
  <c r="I31" i="27"/>
  <c r="H31" i="27"/>
  <c r="G31" i="27"/>
  <c r="F31" i="27"/>
  <c r="E31" i="27"/>
  <c r="D31" i="27"/>
  <c r="C31" i="27"/>
  <c r="B31" i="27"/>
  <c r="A31" i="27"/>
  <c r="Y30" i="27"/>
  <c r="X30" i="27"/>
  <c r="W30" i="27"/>
  <c r="V30" i="27"/>
  <c r="U30" i="27"/>
  <c r="T30" i="27"/>
  <c r="S30" i="27"/>
  <c r="R30" i="27"/>
  <c r="Q30" i="27"/>
  <c r="P30" i="27"/>
  <c r="O30" i="27"/>
  <c r="N30" i="27"/>
  <c r="M30" i="27"/>
  <c r="L30" i="27"/>
  <c r="K30" i="27"/>
  <c r="J30" i="27"/>
  <c r="I30" i="27"/>
  <c r="H30" i="27"/>
  <c r="G30" i="27"/>
  <c r="F30" i="27"/>
  <c r="E30" i="27"/>
  <c r="D30" i="27"/>
  <c r="C30" i="27"/>
  <c r="B30" i="27"/>
  <c r="A30" i="27"/>
  <c r="Y29" i="27"/>
  <c r="X29" i="27"/>
  <c r="W29" i="27"/>
  <c r="V29" i="27"/>
  <c r="U29" i="27"/>
  <c r="T29" i="27"/>
  <c r="S29" i="27"/>
  <c r="R29" i="27"/>
  <c r="Q29" i="27"/>
  <c r="P29" i="27"/>
  <c r="O29" i="27"/>
  <c r="N29" i="27"/>
  <c r="M29" i="27"/>
  <c r="L29" i="27"/>
  <c r="K29" i="27"/>
  <c r="J29" i="27"/>
  <c r="I29" i="27"/>
  <c r="H29" i="27"/>
  <c r="G29" i="27"/>
  <c r="F29" i="27"/>
  <c r="E29" i="27"/>
  <c r="D29" i="27"/>
  <c r="C29" i="27"/>
  <c r="B29" i="27"/>
  <c r="A29" i="27"/>
  <c r="Y28" i="27"/>
  <c r="X28" i="27"/>
  <c r="W28" i="27"/>
  <c r="V28" i="27"/>
  <c r="U28" i="27"/>
  <c r="T28" i="27"/>
  <c r="S28" i="27"/>
  <c r="R28" i="27"/>
  <c r="Q28" i="27"/>
  <c r="P28" i="27"/>
  <c r="O28" i="27"/>
  <c r="N28" i="27"/>
  <c r="M28" i="27"/>
  <c r="L28" i="27"/>
  <c r="K28" i="27"/>
  <c r="J28" i="27"/>
  <c r="I28" i="27"/>
  <c r="H28" i="27"/>
  <c r="G28" i="27"/>
  <c r="F28" i="27"/>
  <c r="E28" i="27"/>
  <c r="D28" i="27"/>
  <c r="C28" i="27"/>
  <c r="B28" i="27"/>
  <c r="A28" i="27"/>
  <c r="Y27" i="27"/>
  <c r="X27" i="27"/>
  <c r="W27" i="27"/>
  <c r="V27" i="27"/>
  <c r="U27" i="27"/>
  <c r="T27" i="27"/>
  <c r="S27" i="27"/>
  <c r="R27" i="27"/>
  <c r="Q27" i="27"/>
  <c r="P27" i="27"/>
  <c r="O27" i="27"/>
  <c r="N27" i="27"/>
  <c r="M27" i="27"/>
  <c r="L27" i="27"/>
  <c r="K27" i="27"/>
  <c r="J27" i="27"/>
  <c r="I27" i="27"/>
  <c r="H27" i="27"/>
  <c r="G27" i="27"/>
  <c r="F27" i="27"/>
  <c r="E27" i="27"/>
  <c r="D27" i="27"/>
  <c r="C27" i="27"/>
  <c r="B27" i="27"/>
  <c r="A27" i="27"/>
  <c r="Y26" i="27"/>
  <c r="X26" i="27"/>
  <c r="W26" i="27"/>
  <c r="V26" i="27"/>
  <c r="U26" i="27"/>
  <c r="T26" i="27"/>
  <c r="S26" i="27"/>
  <c r="R26" i="27"/>
  <c r="Q26" i="27"/>
  <c r="P26" i="27"/>
  <c r="O26" i="27"/>
  <c r="N26" i="27"/>
  <c r="M26" i="27"/>
  <c r="L26" i="27"/>
  <c r="K26" i="27"/>
  <c r="J26" i="27"/>
  <c r="I26" i="27"/>
  <c r="H26" i="27"/>
  <c r="G26" i="27"/>
  <c r="F26" i="27"/>
  <c r="E26" i="27"/>
  <c r="D26" i="27"/>
  <c r="C26" i="27"/>
  <c r="B26" i="27"/>
  <c r="A26" i="27"/>
  <c r="Y25" i="27"/>
  <c r="X25" i="27"/>
  <c r="W25" i="27"/>
  <c r="V25" i="27"/>
  <c r="U25" i="27"/>
  <c r="T25" i="27"/>
  <c r="S25" i="27"/>
  <c r="R25" i="27"/>
  <c r="Q25" i="27"/>
  <c r="P25" i="27"/>
  <c r="O25" i="27"/>
  <c r="N25" i="27"/>
  <c r="M25" i="27"/>
  <c r="L25" i="27"/>
  <c r="K25" i="27"/>
  <c r="J25" i="27"/>
  <c r="I25" i="27"/>
  <c r="H25" i="27"/>
  <c r="G25" i="27"/>
  <c r="F25" i="27"/>
  <c r="E25" i="27"/>
  <c r="D25" i="27"/>
  <c r="C25" i="27"/>
  <c r="B25" i="27"/>
  <c r="A25" i="27"/>
  <c r="Y37" i="26"/>
  <c r="X37" i="26"/>
  <c r="W37" i="26"/>
  <c r="V37" i="26"/>
  <c r="U37" i="26"/>
  <c r="T37" i="26"/>
  <c r="S37" i="26"/>
  <c r="R37" i="26"/>
  <c r="Q37" i="26"/>
  <c r="P37" i="26"/>
  <c r="O37" i="26"/>
  <c r="N37" i="26"/>
  <c r="M37" i="26"/>
  <c r="L37" i="26"/>
  <c r="K37" i="26"/>
  <c r="J37" i="26"/>
  <c r="I37" i="26"/>
  <c r="H37" i="26"/>
  <c r="G37" i="26"/>
  <c r="F37" i="26"/>
  <c r="E37" i="26"/>
  <c r="D37" i="26"/>
  <c r="C37" i="26"/>
  <c r="B37" i="26"/>
  <c r="A37" i="26"/>
  <c r="Y36" i="26"/>
  <c r="X36" i="26"/>
  <c r="W36" i="26"/>
  <c r="V36" i="26"/>
  <c r="U36" i="26"/>
  <c r="T36" i="26"/>
  <c r="S36" i="26"/>
  <c r="R36" i="26"/>
  <c r="Q36" i="26"/>
  <c r="P36" i="26"/>
  <c r="O36" i="26"/>
  <c r="N36" i="26"/>
  <c r="M36" i="26"/>
  <c r="L36" i="26"/>
  <c r="K36" i="26"/>
  <c r="J36" i="26"/>
  <c r="I36" i="26"/>
  <c r="H36" i="26"/>
  <c r="G36" i="26"/>
  <c r="F36" i="26"/>
  <c r="E36" i="26"/>
  <c r="D36" i="26"/>
  <c r="C36" i="26"/>
  <c r="B36" i="26"/>
  <c r="A36" i="26"/>
  <c r="Y35" i="26"/>
  <c r="X35" i="26"/>
  <c r="W35" i="26"/>
  <c r="V35" i="26"/>
  <c r="U35" i="26"/>
  <c r="T35" i="26"/>
  <c r="S35" i="26"/>
  <c r="R35" i="26"/>
  <c r="Q35" i="26"/>
  <c r="P35" i="26"/>
  <c r="O35" i="26"/>
  <c r="N35" i="26"/>
  <c r="M35" i="26"/>
  <c r="L35" i="26"/>
  <c r="K35" i="26"/>
  <c r="J35" i="26"/>
  <c r="I35" i="26"/>
  <c r="H35" i="26"/>
  <c r="G35" i="26"/>
  <c r="F35" i="26"/>
  <c r="E35" i="26"/>
  <c r="D35" i="26"/>
  <c r="C35" i="26"/>
  <c r="B35" i="26"/>
  <c r="A35" i="26"/>
  <c r="Y34" i="26"/>
  <c r="X34" i="26"/>
  <c r="W34" i="26"/>
  <c r="V34" i="26"/>
  <c r="U34" i="26"/>
  <c r="T34" i="26"/>
  <c r="S34" i="26"/>
  <c r="R34" i="26"/>
  <c r="Q34" i="26"/>
  <c r="P34" i="26"/>
  <c r="O34" i="26"/>
  <c r="N34" i="26"/>
  <c r="M34" i="26"/>
  <c r="L34" i="26"/>
  <c r="K34" i="26"/>
  <c r="J34" i="26"/>
  <c r="I34" i="26"/>
  <c r="H34" i="26"/>
  <c r="G34" i="26"/>
  <c r="F34" i="26"/>
  <c r="E34" i="26"/>
  <c r="D34" i="26"/>
  <c r="C34" i="26"/>
  <c r="B34" i="26"/>
  <c r="A34" i="26"/>
  <c r="Y33" i="26"/>
  <c r="X33" i="26"/>
  <c r="W33" i="26"/>
  <c r="V33" i="26"/>
  <c r="U33" i="26"/>
  <c r="T33" i="26"/>
  <c r="S33" i="26"/>
  <c r="R33" i="26"/>
  <c r="Q33" i="26"/>
  <c r="P33" i="26"/>
  <c r="O33" i="26"/>
  <c r="N33" i="26"/>
  <c r="M33" i="26"/>
  <c r="L33" i="26"/>
  <c r="K33" i="26"/>
  <c r="J33" i="26"/>
  <c r="I33" i="26"/>
  <c r="H33" i="26"/>
  <c r="G33" i="26"/>
  <c r="F33" i="26"/>
  <c r="E33" i="26"/>
  <c r="D33" i="26"/>
  <c r="C33" i="26"/>
  <c r="B33" i="26"/>
  <c r="A33" i="26"/>
  <c r="Y32" i="26"/>
  <c r="X32" i="26"/>
  <c r="W32" i="26"/>
  <c r="V32" i="26"/>
  <c r="U32" i="26"/>
  <c r="T32" i="26"/>
  <c r="S32" i="26"/>
  <c r="R32" i="26"/>
  <c r="Q32" i="26"/>
  <c r="P32" i="26"/>
  <c r="O32" i="26"/>
  <c r="N32" i="26"/>
  <c r="M32" i="26"/>
  <c r="L32" i="26"/>
  <c r="K32" i="26"/>
  <c r="J32" i="26"/>
  <c r="I32" i="26"/>
  <c r="H32" i="26"/>
  <c r="G32" i="26"/>
  <c r="F32" i="26"/>
  <c r="E32" i="26"/>
  <c r="D32" i="26"/>
  <c r="C32" i="26"/>
  <c r="B32" i="26"/>
  <c r="A32" i="26"/>
  <c r="Y31" i="26"/>
  <c r="X31" i="26"/>
  <c r="W31" i="26"/>
  <c r="V31" i="26"/>
  <c r="U31" i="26"/>
  <c r="T31" i="26"/>
  <c r="S31" i="26"/>
  <c r="R31" i="26"/>
  <c r="Q31" i="26"/>
  <c r="P31" i="26"/>
  <c r="O31" i="26"/>
  <c r="N31" i="26"/>
  <c r="M31" i="26"/>
  <c r="L31" i="26"/>
  <c r="K31" i="26"/>
  <c r="J31" i="26"/>
  <c r="I31" i="26"/>
  <c r="H31" i="26"/>
  <c r="G31" i="26"/>
  <c r="F31" i="26"/>
  <c r="E31" i="26"/>
  <c r="D31" i="26"/>
  <c r="C31" i="26"/>
  <c r="B31" i="26"/>
  <c r="A31" i="26"/>
  <c r="Y30" i="26"/>
  <c r="X30" i="26"/>
  <c r="W30" i="26"/>
  <c r="V30" i="26"/>
  <c r="U30" i="26"/>
  <c r="T30" i="26"/>
  <c r="S30" i="26"/>
  <c r="R30" i="26"/>
  <c r="Q30" i="26"/>
  <c r="P30" i="26"/>
  <c r="O30" i="26"/>
  <c r="N30" i="26"/>
  <c r="M30" i="26"/>
  <c r="L30" i="26"/>
  <c r="K30" i="26"/>
  <c r="J30" i="26"/>
  <c r="I30" i="26"/>
  <c r="H30" i="26"/>
  <c r="G30" i="26"/>
  <c r="F30" i="26"/>
  <c r="E30" i="26"/>
  <c r="D30" i="26"/>
  <c r="C30" i="26"/>
  <c r="B30" i="26"/>
  <c r="A30" i="26"/>
  <c r="Y29" i="26"/>
  <c r="X29" i="26"/>
  <c r="W29" i="26"/>
  <c r="V29" i="26"/>
  <c r="U29" i="26"/>
  <c r="T29" i="26"/>
  <c r="S29" i="26"/>
  <c r="R29" i="26"/>
  <c r="Q29" i="26"/>
  <c r="P29" i="26"/>
  <c r="O29" i="26"/>
  <c r="N29" i="26"/>
  <c r="M29" i="26"/>
  <c r="L29" i="26"/>
  <c r="K29" i="26"/>
  <c r="J29" i="26"/>
  <c r="I29" i="26"/>
  <c r="H29" i="26"/>
  <c r="G29" i="26"/>
  <c r="F29" i="26"/>
  <c r="E29" i="26"/>
  <c r="D29" i="26"/>
  <c r="C29" i="26"/>
  <c r="B29" i="26"/>
  <c r="A29" i="26"/>
  <c r="Y28" i="26"/>
  <c r="X28" i="26"/>
  <c r="W28" i="26"/>
  <c r="V28" i="26"/>
  <c r="U28" i="26"/>
  <c r="T28" i="26"/>
  <c r="S28" i="26"/>
  <c r="R28" i="26"/>
  <c r="Q28" i="26"/>
  <c r="P28" i="26"/>
  <c r="O28" i="26"/>
  <c r="N28" i="26"/>
  <c r="M28" i="26"/>
  <c r="L28" i="26"/>
  <c r="K28" i="26"/>
  <c r="J28" i="26"/>
  <c r="I28" i="26"/>
  <c r="H28" i="26"/>
  <c r="G28" i="26"/>
  <c r="F28" i="26"/>
  <c r="E28" i="26"/>
  <c r="D28" i="26"/>
  <c r="C28" i="26"/>
  <c r="B28" i="26"/>
  <c r="A28" i="26"/>
  <c r="Y27" i="26"/>
  <c r="X27" i="26"/>
  <c r="W27" i="26"/>
  <c r="V27" i="26"/>
  <c r="U27" i="26"/>
  <c r="T27" i="26"/>
  <c r="S27" i="26"/>
  <c r="R27" i="26"/>
  <c r="Q27" i="26"/>
  <c r="P27" i="26"/>
  <c r="O27" i="26"/>
  <c r="N27" i="26"/>
  <c r="M27" i="26"/>
  <c r="L27" i="26"/>
  <c r="K27" i="26"/>
  <c r="J27" i="26"/>
  <c r="I27" i="26"/>
  <c r="H27" i="26"/>
  <c r="G27" i="26"/>
  <c r="F27" i="26"/>
  <c r="E27" i="26"/>
  <c r="D27" i="26"/>
  <c r="C27" i="26"/>
  <c r="B27" i="26"/>
  <c r="A27" i="26"/>
  <c r="Y26" i="26"/>
  <c r="X26" i="26"/>
  <c r="W26" i="26"/>
  <c r="V26" i="26"/>
  <c r="U26" i="26"/>
  <c r="T26" i="26"/>
  <c r="S26" i="26"/>
  <c r="R26" i="26"/>
  <c r="Q26" i="26"/>
  <c r="P26" i="26"/>
  <c r="O26" i="26"/>
  <c r="N26" i="26"/>
  <c r="M26" i="26"/>
  <c r="L26" i="26"/>
  <c r="K26" i="26"/>
  <c r="J26" i="26"/>
  <c r="I26" i="26"/>
  <c r="H26" i="26"/>
  <c r="G26" i="26"/>
  <c r="F26" i="26"/>
  <c r="E26" i="26"/>
  <c r="D26" i="26"/>
  <c r="C26" i="26"/>
  <c r="B26" i="26"/>
  <c r="A26" i="26"/>
  <c r="Y25" i="26"/>
  <c r="X25" i="26"/>
  <c r="W25" i="26"/>
  <c r="V25" i="26"/>
  <c r="U25" i="26"/>
  <c r="T25" i="26"/>
  <c r="S25" i="26"/>
  <c r="R25" i="26"/>
  <c r="Q25" i="26"/>
  <c r="P25" i="26"/>
  <c r="O25" i="26"/>
  <c r="N25" i="26"/>
  <c r="M25" i="26"/>
  <c r="L25" i="26"/>
  <c r="K25" i="26"/>
  <c r="J25" i="26"/>
  <c r="I25" i="26"/>
  <c r="H25" i="26"/>
  <c r="G25" i="26"/>
  <c r="F25" i="26"/>
  <c r="E25" i="26"/>
  <c r="D25" i="26"/>
  <c r="C25" i="26"/>
  <c r="B25" i="26"/>
  <c r="A25" i="26"/>
  <c r="Y37" i="25"/>
  <c r="X37" i="25"/>
  <c r="W37" i="25"/>
  <c r="V37" i="25"/>
  <c r="U37" i="25"/>
  <c r="T37" i="25"/>
  <c r="S37" i="25"/>
  <c r="R37" i="25"/>
  <c r="Q37" i="25"/>
  <c r="P37" i="25"/>
  <c r="O37" i="25"/>
  <c r="N37" i="25"/>
  <c r="M37" i="25"/>
  <c r="L37" i="25"/>
  <c r="K37" i="25"/>
  <c r="J37" i="25"/>
  <c r="I37" i="25"/>
  <c r="H37" i="25"/>
  <c r="G37" i="25"/>
  <c r="F37" i="25"/>
  <c r="E37" i="25"/>
  <c r="D37" i="25"/>
  <c r="C37" i="25"/>
  <c r="B37" i="25"/>
  <c r="A37" i="25"/>
  <c r="Y36" i="25"/>
  <c r="X36" i="25"/>
  <c r="W36" i="25"/>
  <c r="V36" i="25"/>
  <c r="U36" i="25"/>
  <c r="T36" i="25"/>
  <c r="S36" i="25"/>
  <c r="R36" i="25"/>
  <c r="Q36" i="25"/>
  <c r="P36" i="25"/>
  <c r="O36" i="25"/>
  <c r="N36" i="25"/>
  <c r="M36" i="25"/>
  <c r="L36" i="25"/>
  <c r="K36" i="25"/>
  <c r="J36" i="25"/>
  <c r="I36" i="25"/>
  <c r="H36" i="25"/>
  <c r="G36" i="25"/>
  <c r="F36" i="25"/>
  <c r="E36" i="25"/>
  <c r="D36" i="25"/>
  <c r="C36" i="25"/>
  <c r="B36" i="25"/>
  <c r="A36" i="25"/>
  <c r="Y35" i="25"/>
  <c r="X35" i="25"/>
  <c r="W35" i="25"/>
  <c r="V35" i="25"/>
  <c r="U35" i="25"/>
  <c r="T35" i="25"/>
  <c r="S35" i="25"/>
  <c r="R35" i="25"/>
  <c r="Q35" i="25"/>
  <c r="P35" i="25"/>
  <c r="O35" i="25"/>
  <c r="N35" i="25"/>
  <c r="M35" i="25"/>
  <c r="L35" i="25"/>
  <c r="K35" i="25"/>
  <c r="J35" i="25"/>
  <c r="I35" i="25"/>
  <c r="H35" i="25"/>
  <c r="G35" i="25"/>
  <c r="F35" i="25"/>
  <c r="E35" i="25"/>
  <c r="D35" i="25"/>
  <c r="C35" i="25"/>
  <c r="B35" i="25"/>
  <c r="A35" i="25"/>
  <c r="Y34" i="25"/>
  <c r="X34" i="25"/>
  <c r="W34" i="25"/>
  <c r="V34" i="25"/>
  <c r="U34" i="25"/>
  <c r="T34" i="25"/>
  <c r="S34" i="25"/>
  <c r="R34" i="25"/>
  <c r="Q34" i="25"/>
  <c r="P34" i="25"/>
  <c r="O34" i="25"/>
  <c r="N34" i="25"/>
  <c r="M34" i="25"/>
  <c r="L34" i="25"/>
  <c r="K34" i="25"/>
  <c r="J34" i="25"/>
  <c r="I34" i="25"/>
  <c r="H34" i="25"/>
  <c r="G34" i="25"/>
  <c r="F34" i="25"/>
  <c r="E34" i="25"/>
  <c r="D34" i="25"/>
  <c r="C34" i="25"/>
  <c r="B34" i="25"/>
  <c r="A34" i="25"/>
  <c r="Y33" i="25"/>
  <c r="X33" i="25"/>
  <c r="W33" i="25"/>
  <c r="V33" i="25"/>
  <c r="U33" i="25"/>
  <c r="T33" i="25"/>
  <c r="S33" i="25"/>
  <c r="R33" i="25"/>
  <c r="Q33" i="25"/>
  <c r="P33" i="25"/>
  <c r="O33" i="25"/>
  <c r="N33" i="25"/>
  <c r="M33" i="25"/>
  <c r="L33" i="25"/>
  <c r="K33" i="25"/>
  <c r="J33" i="25"/>
  <c r="I33" i="25"/>
  <c r="H33" i="25"/>
  <c r="G33" i="25"/>
  <c r="F33" i="25"/>
  <c r="E33" i="25"/>
  <c r="D33" i="25"/>
  <c r="C33" i="25"/>
  <c r="B33" i="25"/>
  <c r="A33" i="25"/>
  <c r="Y32" i="25"/>
  <c r="X32" i="25"/>
  <c r="W32" i="25"/>
  <c r="V32" i="25"/>
  <c r="U32" i="25"/>
  <c r="T32" i="25"/>
  <c r="S32" i="25"/>
  <c r="R32" i="25"/>
  <c r="Q32" i="25"/>
  <c r="P32" i="25"/>
  <c r="O32" i="25"/>
  <c r="N32" i="25"/>
  <c r="M32" i="25"/>
  <c r="L32" i="25"/>
  <c r="K32" i="25"/>
  <c r="J32" i="25"/>
  <c r="I32" i="25"/>
  <c r="H32" i="25"/>
  <c r="G32" i="25"/>
  <c r="F32" i="25"/>
  <c r="E32" i="25"/>
  <c r="D32" i="25"/>
  <c r="C32" i="25"/>
  <c r="B32" i="25"/>
  <c r="A32" i="25"/>
  <c r="Y31" i="25"/>
  <c r="X31" i="25"/>
  <c r="W31" i="25"/>
  <c r="V31" i="25"/>
  <c r="U31" i="25"/>
  <c r="T31" i="25"/>
  <c r="S31" i="25"/>
  <c r="R31" i="25"/>
  <c r="Q31" i="25"/>
  <c r="P31" i="25"/>
  <c r="O31" i="25"/>
  <c r="N31" i="25"/>
  <c r="M31" i="25"/>
  <c r="L31" i="25"/>
  <c r="K31" i="25"/>
  <c r="J31" i="25"/>
  <c r="I31" i="25"/>
  <c r="H31" i="25"/>
  <c r="G31" i="25"/>
  <c r="F31" i="25"/>
  <c r="E31" i="25"/>
  <c r="D31" i="25"/>
  <c r="C31" i="25"/>
  <c r="B31" i="25"/>
  <c r="A31" i="25"/>
  <c r="Y30" i="25"/>
  <c r="X30" i="25"/>
  <c r="W30" i="25"/>
  <c r="V30" i="25"/>
  <c r="U30" i="25"/>
  <c r="T30" i="25"/>
  <c r="S30" i="25"/>
  <c r="R30" i="25"/>
  <c r="Q30" i="25"/>
  <c r="P30" i="25"/>
  <c r="O30" i="25"/>
  <c r="N30" i="25"/>
  <c r="M30" i="25"/>
  <c r="L30" i="25"/>
  <c r="K30" i="25"/>
  <c r="J30" i="25"/>
  <c r="I30" i="25"/>
  <c r="H30" i="25"/>
  <c r="G30" i="25"/>
  <c r="F30" i="25"/>
  <c r="E30" i="25"/>
  <c r="D30" i="25"/>
  <c r="C30" i="25"/>
  <c r="B30" i="25"/>
  <c r="A30" i="25"/>
  <c r="Y29" i="25"/>
  <c r="X29" i="25"/>
  <c r="W29" i="25"/>
  <c r="V29" i="25"/>
  <c r="U29" i="25"/>
  <c r="T29" i="25"/>
  <c r="S29" i="25"/>
  <c r="R29" i="25"/>
  <c r="Q29" i="25"/>
  <c r="P29" i="25"/>
  <c r="O29" i="25"/>
  <c r="N29" i="25"/>
  <c r="M29" i="25"/>
  <c r="L29" i="25"/>
  <c r="K29" i="25"/>
  <c r="J29" i="25"/>
  <c r="I29" i="25"/>
  <c r="H29" i="25"/>
  <c r="G29" i="25"/>
  <c r="F29" i="25"/>
  <c r="E29" i="25"/>
  <c r="D29" i="25"/>
  <c r="C29" i="25"/>
  <c r="B29" i="25"/>
  <c r="A29" i="25"/>
  <c r="Y28" i="25"/>
  <c r="X28" i="25"/>
  <c r="W28" i="25"/>
  <c r="V28" i="25"/>
  <c r="U28" i="25"/>
  <c r="T28" i="25"/>
  <c r="S28" i="25"/>
  <c r="R28" i="25"/>
  <c r="Q28" i="25"/>
  <c r="P28" i="25"/>
  <c r="O28" i="25"/>
  <c r="N28" i="25"/>
  <c r="M28" i="25"/>
  <c r="L28" i="25"/>
  <c r="K28" i="25"/>
  <c r="J28" i="25"/>
  <c r="I28" i="25"/>
  <c r="H28" i="25"/>
  <c r="G28" i="25"/>
  <c r="F28" i="25"/>
  <c r="E28" i="25"/>
  <c r="D28" i="25"/>
  <c r="C28" i="25"/>
  <c r="B28" i="25"/>
  <c r="A28" i="25"/>
  <c r="Y27" i="25"/>
  <c r="X27" i="25"/>
  <c r="W27" i="25"/>
  <c r="V27" i="25"/>
  <c r="U27" i="25"/>
  <c r="T27" i="25"/>
  <c r="S27" i="25"/>
  <c r="R27" i="25"/>
  <c r="Q27" i="25"/>
  <c r="P27" i="25"/>
  <c r="O27" i="25"/>
  <c r="N27" i="25"/>
  <c r="M27" i="25"/>
  <c r="L27" i="25"/>
  <c r="K27" i="25"/>
  <c r="J27" i="25"/>
  <c r="I27" i="25"/>
  <c r="H27" i="25"/>
  <c r="G27" i="25"/>
  <c r="F27" i="25"/>
  <c r="E27" i="25"/>
  <c r="D27" i="25"/>
  <c r="C27" i="25"/>
  <c r="B27" i="25"/>
  <c r="A27" i="25"/>
  <c r="Y26" i="25"/>
  <c r="X26" i="25"/>
  <c r="W26" i="25"/>
  <c r="V26" i="25"/>
  <c r="U26" i="25"/>
  <c r="T26" i="25"/>
  <c r="S26" i="25"/>
  <c r="R26" i="25"/>
  <c r="Q26" i="25"/>
  <c r="P26" i="25"/>
  <c r="O26" i="25"/>
  <c r="N26" i="25"/>
  <c r="M26" i="25"/>
  <c r="L26" i="25"/>
  <c r="K26" i="25"/>
  <c r="J26" i="25"/>
  <c r="I26" i="25"/>
  <c r="H26" i="25"/>
  <c r="G26" i="25"/>
  <c r="F26" i="25"/>
  <c r="E26" i="25"/>
  <c r="D26" i="25"/>
  <c r="C26" i="25"/>
  <c r="B26" i="25"/>
  <c r="A26" i="25"/>
  <c r="Y25" i="25"/>
  <c r="X25" i="25"/>
  <c r="W25" i="25"/>
  <c r="V25" i="25"/>
  <c r="U25" i="25"/>
  <c r="T25" i="25"/>
  <c r="S25" i="25"/>
  <c r="R25" i="25"/>
  <c r="Q25" i="25"/>
  <c r="P25" i="25"/>
  <c r="O25" i="25"/>
  <c r="N25" i="25"/>
  <c r="M25" i="25"/>
  <c r="L25" i="25"/>
  <c r="K25" i="25"/>
  <c r="J25" i="25"/>
  <c r="I25" i="25"/>
  <c r="H25" i="25"/>
  <c r="G25" i="25"/>
  <c r="F25" i="25"/>
  <c r="E25" i="25"/>
  <c r="D25" i="25"/>
  <c r="C25" i="25"/>
  <c r="B25" i="25"/>
  <c r="A25" i="25"/>
  <c r="Y37" i="24"/>
  <c r="X37" i="24"/>
  <c r="W37" i="24"/>
  <c r="V37" i="24"/>
  <c r="U37" i="24"/>
  <c r="T37" i="24"/>
  <c r="S37" i="24"/>
  <c r="R37" i="24"/>
  <c r="Q37" i="24"/>
  <c r="P37" i="24"/>
  <c r="O37" i="24"/>
  <c r="N37" i="24"/>
  <c r="M37" i="24"/>
  <c r="L37" i="24"/>
  <c r="K37" i="24"/>
  <c r="J37" i="24"/>
  <c r="I37" i="24"/>
  <c r="H37" i="24"/>
  <c r="G37" i="24"/>
  <c r="F37" i="24"/>
  <c r="E37" i="24"/>
  <c r="D37" i="24"/>
  <c r="C37" i="24"/>
  <c r="B37" i="24"/>
  <c r="A37" i="24"/>
  <c r="Y36" i="24"/>
  <c r="X36" i="24"/>
  <c r="W36" i="24"/>
  <c r="V36" i="24"/>
  <c r="U36" i="24"/>
  <c r="T36" i="24"/>
  <c r="S36" i="24"/>
  <c r="R36" i="24"/>
  <c r="Q36" i="24"/>
  <c r="P36" i="24"/>
  <c r="O36" i="24"/>
  <c r="N36" i="24"/>
  <c r="M36" i="24"/>
  <c r="L36" i="24"/>
  <c r="K36" i="24"/>
  <c r="J36" i="24"/>
  <c r="I36" i="24"/>
  <c r="H36" i="24"/>
  <c r="G36" i="24"/>
  <c r="F36" i="24"/>
  <c r="E36" i="24"/>
  <c r="D36" i="24"/>
  <c r="C36" i="24"/>
  <c r="B36" i="24"/>
  <c r="A36" i="24"/>
  <c r="Y35" i="24"/>
  <c r="X35" i="24"/>
  <c r="W35" i="24"/>
  <c r="V35" i="24"/>
  <c r="U35" i="24"/>
  <c r="T35" i="24"/>
  <c r="S35" i="24"/>
  <c r="R35" i="24"/>
  <c r="Q35" i="24"/>
  <c r="P35" i="24"/>
  <c r="O35" i="24"/>
  <c r="N35" i="24"/>
  <c r="M35" i="24"/>
  <c r="L35" i="24"/>
  <c r="K35" i="24"/>
  <c r="J35" i="24"/>
  <c r="I35" i="24"/>
  <c r="H35" i="24"/>
  <c r="G35" i="24"/>
  <c r="F35" i="24"/>
  <c r="E35" i="24"/>
  <c r="D35" i="24"/>
  <c r="C35" i="24"/>
  <c r="B35" i="24"/>
  <c r="A35" i="24"/>
  <c r="Y34" i="24"/>
  <c r="X34" i="24"/>
  <c r="W34" i="24"/>
  <c r="V34" i="24"/>
  <c r="U34" i="24"/>
  <c r="T34" i="24"/>
  <c r="S34" i="24"/>
  <c r="R34" i="24"/>
  <c r="Q34" i="24"/>
  <c r="P34" i="24"/>
  <c r="O34" i="24"/>
  <c r="N34" i="24"/>
  <c r="M34" i="24"/>
  <c r="L34" i="24"/>
  <c r="K34" i="24"/>
  <c r="J34" i="24"/>
  <c r="I34" i="24"/>
  <c r="H34" i="24"/>
  <c r="G34" i="24"/>
  <c r="F34" i="24"/>
  <c r="E34" i="24"/>
  <c r="D34" i="24"/>
  <c r="C34" i="24"/>
  <c r="B34" i="24"/>
  <c r="A34" i="24"/>
  <c r="Y33" i="24"/>
  <c r="X33" i="24"/>
  <c r="W33" i="24"/>
  <c r="V33" i="24"/>
  <c r="U33" i="24"/>
  <c r="T33" i="24"/>
  <c r="S33" i="24"/>
  <c r="R33" i="24"/>
  <c r="Q33" i="24"/>
  <c r="P33" i="24"/>
  <c r="O33" i="24"/>
  <c r="N33" i="24"/>
  <c r="M33" i="24"/>
  <c r="L33" i="24"/>
  <c r="K33" i="24"/>
  <c r="J33" i="24"/>
  <c r="I33" i="24"/>
  <c r="H33" i="24"/>
  <c r="G33" i="24"/>
  <c r="F33" i="24"/>
  <c r="E33" i="24"/>
  <c r="D33" i="24"/>
  <c r="C33" i="24"/>
  <c r="B33" i="24"/>
  <c r="A33" i="24"/>
  <c r="Y32" i="24"/>
  <c r="X32" i="24"/>
  <c r="W32" i="24"/>
  <c r="V32" i="24"/>
  <c r="U32" i="24"/>
  <c r="T32" i="24"/>
  <c r="S32" i="24"/>
  <c r="R32" i="24"/>
  <c r="Q32" i="24"/>
  <c r="P32" i="24"/>
  <c r="O32" i="24"/>
  <c r="N32" i="24"/>
  <c r="M32" i="24"/>
  <c r="L32" i="24"/>
  <c r="K32" i="24"/>
  <c r="J32" i="24"/>
  <c r="I32" i="24"/>
  <c r="H32" i="24"/>
  <c r="G32" i="24"/>
  <c r="F32" i="24"/>
  <c r="E32" i="24"/>
  <c r="D32" i="24"/>
  <c r="C32" i="24"/>
  <c r="B32" i="24"/>
  <c r="A32" i="24"/>
  <c r="Y31" i="24"/>
  <c r="X31" i="24"/>
  <c r="W31" i="24"/>
  <c r="V31" i="24"/>
  <c r="U31" i="24"/>
  <c r="T31" i="24"/>
  <c r="S31" i="24"/>
  <c r="R31" i="24"/>
  <c r="Q31" i="24"/>
  <c r="P31" i="24"/>
  <c r="O31" i="24"/>
  <c r="N31" i="24"/>
  <c r="M31" i="24"/>
  <c r="L31" i="24"/>
  <c r="K31" i="24"/>
  <c r="J31" i="24"/>
  <c r="I31" i="24"/>
  <c r="H31" i="24"/>
  <c r="G31" i="24"/>
  <c r="F31" i="24"/>
  <c r="E31" i="24"/>
  <c r="D31" i="24"/>
  <c r="C31" i="24"/>
  <c r="B31" i="24"/>
  <c r="A31" i="24"/>
  <c r="Y30" i="24"/>
  <c r="X30" i="24"/>
  <c r="W30" i="24"/>
  <c r="V30" i="24"/>
  <c r="U30" i="24"/>
  <c r="T30" i="24"/>
  <c r="S30" i="24"/>
  <c r="R30" i="24"/>
  <c r="Q30" i="24"/>
  <c r="P30" i="24"/>
  <c r="O30" i="24"/>
  <c r="N30" i="24"/>
  <c r="M30" i="24"/>
  <c r="L30" i="24"/>
  <c r="K30" i="24"/>
  <c r="J30" i="24"/>
  <c r="I30" i="24"/>
  <c r="H30" i="24"/>
  <c r="G30" i="24"/>
  <c r="F30" i="24"/>
  <c r="E30" i="24"/>
  <c r="D30" i="24"/>
  <c r="C30" i="24"/>
  <c r="B30" i="24"/>
  <c r="A30" i="24"/>
  <c r="Y29" i="24"/>
  <c r="X29" i="24"/>
  <c r="W29" i="24"/>
  <c r="V29" i="24"/>
  <c r="U29" i="24"/>
  <c r="T29" i="24"/>
  <c r="S29" i="24"/>
  <c r="R29" i="24"/>
  <c r="Q29" i="24"/>
  <c r="P29" i="24"/>
  <c r="O29" i="24"/>
  <c r="N29" i="24"/>
  <c r="M29" i="24"/>
  <c r="L29" i="24"/>
  <c r="K29" i="24"/>
  <c r="J29" i="24"/>
  <c r="I29" i="24"/>
  <c r="H29" i="24"/>
  <c r="G29" i="24"/>
  <c r="F29" i="24"/>
  <c r="E29" i="24"/>
  <c r="D29" i="24"/>
  <c r="C29" i="24"/>
  <c r="B29" i="24"/>
  <c r="A29" i="24"/>
  <c r="Y28" i="24"/>
  <c r="X28" i="24"/>
  <c r="W28" i="24"/>
  <c r="V28" i="24"/>
  <c r="U28" i="24"/>
  <c r="T28" i="24"/>
  <c r="S28" i="24"/>
  <c r="R28" i="24"/>
  <c r="Q28" i="24"/>
  <c r="P28" i="24"/>
  <c r="O28" i="24"/>
  <c r="N28" i="24"/>
  <c r="M28" i="24"/>
  <c r="L28" i="24"/>
  <c r="K28" i="24"/>
  <c r="J28" i="24"/>
  <c r="I28" i="24"/>
  <c r="H28" i="24"/>
  <c r="G28" i="24"/>
  <c r="F28" i="24"/>
  <c r="E28" i="24"/>
  <c r="D28" i="24"/>
  <c r="C28" i="24"/>
  <c r="B28" i="24"/>
  <c r="A28" i="24"/>
  <c r="Y27" i="24"/>
  <c r="X27" i="24"/>
  <c r="W27" i="24"/>
  <c r="V27" i="24"/>
  <c r="U27" i="24"/>
  <c r="T27" i="24"/>
  <c r="S27" i="24"/>
  <c r="R27" i="24"/>
  <c r="Q27" i="24"/>
  <c r="P27" i="24"/>
  <c r="O27" i="24"/>
  <c r="N27" i="24"/>
  <c r="M27" i="24"/>
  <c r="L27" i="24"/>
  <c r="K27" i="24"/>
  <c r="J27" i="24"/>
  <c r="I27" i="24"/>
  <c r="H27" i="24"/>
  <c r="G27" i="24"/>
  <c r="F27" i="24"/>
  <c r="E27" i="24"/>
  <c r="D27" i="24"/>
  <c r="C27" i="24"/>
  <c r="B27" i="24"/>
  <c r="A27" i="24"/>
  <c r="Y26" i="24"/>
  <c r="X26" i="24"/>
  <c r="W26" i="24"/>
  <c r="V26" i="24"/>
  <c r="U26" i="24"/>
  <c r="T26" i="24"/>
  <c r="S26" i="24"/>
  <c r="R26" i="24"/>
  <c r="Q26" i="24"/>
  <c r="P26" i="24"/>
  <c r="O26" i="24"/>
  <c r="N26" i="24"/>
  <c r="M26" i="24"/>
  <c r="L26" i="24"/>
  <c r="K26" i="24"/>
  <c r="J26" i="24"/>
  <c r="I26" i="24"/>
  <c r="H26" i="24"/>
  <c r="G26" i="24"/>
  <c r="F26" i="24"/>
  <c r="E26" i="24"/>
  <c r="D26" i="24"/>
  <c r="C26" i="24"/>
  <c r="B26" i="24"/>
  <c r="A26" i="24"/>
  <c r="Y25" i="24"/>
  <c r="X25" i="24"/>
  <c r="W25" i="24"/>
  <c r="V25" i="24"/>
  <c r="U25" i="24"/>
  <c r="T25" i="24"/>
  <c r="S25" i="24"/>
  <c r="R25" i="24"/>
  <c r="Q25" i="24"/>
  <c r="P25" i="24"/>
  <c r="O25" i="24"/>
  <c r="N25" i="24"/>
  <c r="M25" i="24"/>
  <c r="L25" i="24"/>
  <c r="K25" i="24"/>
  <c r="J25" i="24"/>
  <c r="I25" i="24"/>
  <c r="H25" i="24"/>
  <c r="G25" i="24"/>
  <c r="F25" i="24"/>
  <c r="E25" i="24"/>
  <c r="D25" i="24"/>
  <c r="C25" i="24"/>
  <c r="B25" i="24"/>
  <c r="A25" i="24"/>
  <c r="Y37" i="23"/>
  <c r="X37" i="23"/>
  <c r="W37" i="23"/>
  <c r="V37" i="23"/>
  <c r="U37" i="23"/>
  <c r="T37" i="23"/>
  <c r="S37" i="23"/>
  <c r="R37" i="23"/>
  <c r="Q37" i="23"/>
  <c r="P37" i="23"/>
  <c r="O37" i="23"/>
  <c r="N37" i="23"/>
  <c r="M37" i="23"/>
  <c r="L37" i="23"/>
  <c r="K37" i="23"/>
  <c r="J37" i="23"/>
  <c r="I37" i="23"/>
  <c r="H37" i="23"/>
  <c r="G37" i="23"/>
  <c r="F37" i="23"/>
  <c r="E37" i="23"/>
  <c r="D37" i="23"/>
  <c r="C37" i="23"/>
  <c r="B37" i="23"/>
  <c r="A37" i="23"/>
  <c r="Y36" i="23"/>
  <c r="X36" i="23"/>
  <c r="W36" i="23"/>
  <c r="V36" i="23"/>
  <c r="U36" i="23"/>
  <c r="T36" i="23"/>
  <c r="S36" i="23"/>
  <c r="R36" i="23"/>
  <c r="Q36" i="23"/>
  <c r="P36" i="23"/>
  <c r="O36" i="23"/>
  <c r="N36" i="23"/>
  <c r="M36" i="23"/>
  <c r="L36" i="23"/>
  <c r="K36" i="23"/>
  <c r="J36" i="23"/>
  <c r="I36" i="23"/>
  <c r="H36" i="23"/>
  <c r="G36" i="23"/>
  <c r="F36" i="23"/>
  <c r="E36" i="23"/>
  <c r="D36" i="23"/>
  <c r="C36" i="23"/>
  <c r="B36" i="23"/>
  <c r="A36" i="23"/>
  <c r="Y35" i="23"/>
  <c r="X35" i="23"/>
  <c r="W35" i="23"/>
  <c r="V35" i="23"/>
  <c r="U35" i="23"/>
  <c r="T35" i="23"/>
  <c r="S35" i="23"/>
  <c r="R35" i="23"/>
  <c r="Q35" i="23"/>
  <c r="P35" i="23"/>
  <c r="O35" i="23"/>
  <c r="N35" i="23"/>
  <c r="M35" i="23"/>
  <c r="L35" i="23"/>
  <c r="K35" i="23"/>
  <c r="J35" i="23"/>
  <c r="I35" i="23"/>
  <c r="H35" i="23"/>
  <c r="G35" i="23"/>
  <c r="F35" i="23"/>
  <c r="E35" i="23"/>
  <c r="D35" i="23"/>
  <c r="C35" i="23"/>
  <c r="B35" i="23"/>
  <c r="A35" i="23"/>
  <c r="Y34" i="23"/>
  <c r="X34" i="23"/>
  <c r="W34" i="23"/>
  <c r="V34" i="23"/>
  <c r="U34" i="23"/>
  <c r="T34" i="23"/>
  <c r="S34" i="23"/>
  <c r="R34" i="23"/>
  <c r="Q34" i="23"/>
  <c r="P34" i="23"/>
  <c r="O34" i="23"/>
  <c r="N34" i="23"/>
  <c r="M34" i="23"/>
  <c r="L34" i="23"/>
  <c r="K34" i="23"/>
  <c r="J34" i="23"/>
  <c r="I34" i="23"/>
  <c r="H34" i="23"/>
  <c r="G34" i="23"/>
  <c r="F34" i="23"/>
  <c r="E34" i="23"/>
  <c r="D34" i="23"/>
  <c r="C34" i="23"/>
  <c r="B34" i="23"/>
  <c r="A34" i="23"/>
  <c r="Y33" i="23"/>
  <c r="X33" i="23"/>
  <c r="W33" i="23"/>
  <c r="V33" i="23"/>
  <c r="U33" i="23"/>
  <c r="T33" i="23"/>
  <c r="S33" i="23"/>
  <c r="R33" i="23"/>
  <c r="Q33" i="23"/>
  <c r="P33" i="23"/>
  <c r="O33" i="23"/>
  <c r="N33" i="23"/>
  <c r="M33" i="23"/>
  <c r="L33" i="23"/>
  <c r="K33" i="23"/>
  <c r="J33" i="23"/>
  <c r="I33" i="23"/>
  <c r="H33" i="23"/>
  <c r="G33" i="23"/>
  <c r="F33" i="23"/>
  <c r="E33" i="23"/>
  <c r="D33" i="23"/>
  <c r="C33" i="23"/>
  <c r="B33" i="23"/>
  <c r="A33" i="23"/>
  <c r="Y32" i="23"/>
  <c r="X32" i="23"/>
  <c r="W32" i="23"/>
  <c r="V32" i="23"/>
  <c r="U32" i="23"/>
  <c r="T32" i="23"/>
  <c r="S32" i="23"/>
  <c r="R32" i="23"/>
  <c r="Q32" i="23"/>
  <c r="P32" i="23"/>
  <c r="O32" i="23"/>
  <c r="N32" i="23"/>
  <c r="M32" i="23"/>
  <c r="L32" i="23"/>
  <c r="K32" i="23"/>
  <c r="J32" i="23"/>
  <c r="I32" i="23"/>
  <c r="H32" i="23"/>
  <c r="G32" i="23"/>
  <c r="F32" i="23"/>
  <c r="E32" i="23"/>
  <c r="D32" i="23"/>
  <c r="C32" i="23"/>
  <c r="B32" i="23"/>
  <c r="A32" i="23"/>
  <c r="Y31" i="23"/>
  <c r="X31" i="23"/>
  <c r="W31" i="23"/>
  <c r="V31" i="23"/>
  <c r="U31" i="23"/>
  <c r="T31" i="23"/>
  <c r="S31" i="23"/>
  <c r="R31" i="23"/>
  <c r="Q31" i="23"/>
  <c r="P31" i="23"/>
  <c r="O31" i="23"/>
  <c r="N31" i="23"/>
  <c r="M31" i="23"/>
  <c r="L31" i="23"/>
  <c r="K31" i="23"/>
  <c r="J31" i="23"/>
  <c r="I31" i="23"/>
  <c r="H31" i="23"/>
  <c r="G31" i="23"/>
  <c r="F31" i="23"/>
  <c r="E31" i="23"/>
  <c r="D31" i="23"/>
  <c r="C31" i="23"/>
  <c r="B31" i="23"/>
  <c r="A31" i="23"/>
  <c r="Y30" i="23"/>
  <c r="X30" i="23"/>
  <c r="W30" i="23"/>
  <c r="V30" i="23"/>
  <c r="U30" i="23"/>
  <c r="T30" i="23"/>
  <c r="S30" i="23"/>
  <c r="R30" i="23"/>
  <c r="Q30" i="23"/>
  <c r="P30" i="23"/>
  <c r="O30" i="23"/>
  <c r="N30" i="23"/>
  <c r="M30" i="23"/>
  <c r="L30" i="23"/>
  <c r="K30" i="23"/>
  <c r="J30" i="23"/>
  <c r="I30" i="23"/>
  <c r="H30" i="23"/>
  <c r="G30" i="23"/>
  <c r="F30" i="23"/>
  <c r="E30" i="23"/>
  <c r="D30" i="23"/>
  <c r="C30" i="23"/>
  <c r="B30" i="23"/>
  <c r="A30" i="23"/>
  <c r="Y29" i="23"/>
  <c r="X29" i="23"/>
  <c r="W29" i="23"/>
  <c r="V29" i="23"/>
  <c r="U29" i="23"/>
  <c r="T29" i="23"/>
  <c r="S29" i="23"/>
  <c r="R29" i="23"/>
  <c r="Q29" i="23"/>
  <c r="P29" i="23"/>
  <c r="O29" i="23"/>
  <c r="N29" i="23"/>
  <c r="M29" i="23"/>
  <c r="L29" i="23"/>
  <c r="K29" i="23"/>
  <c r="J29" i="23"/>
  <c r="I29" i="23"/>
  <c r="H29" i="23"/>
  <c r="G29" i="23"/>
  <c r="F29" i="23"/>
  <c r="E29" i="23"/>
  <c r="D29" i="23"/>
  <c r="C29" i="23"/>
  <c r="B29" i="23"/>
  <c r="A29" i="23"/>
  <c r="Y28" i="23"/>
  <c r="X28" i="23"/>
  <c r="W28" i="23"/>
  <c r="V28" i="23"/>
  <c r="U28" i="23"/>
  <c r="T28" i="23"/>
  <c r="S28" i="23"/>
  <c r="R28" i="23"/>
  <c r="Q28" i="23"/>
  <c r="P28" i="23"/>
  <c r="O28" i="23"/>
  <c r="N28" i="23"/>
  <c r="M28" i="23"/>
  <c r="L28" i="23"/>
  <c r="K28" i="23"/>
  <c r="J28" i="23"/>
  <c r="I28" i="23"/>
  <c r="H28" i="23"/>
  <c r="G28" i="23"/>
  <c r="F28" i="23"/>
  <c r="E28" i="23"/>
  <c r="D28" i="23"/>
  <c r="C28" i="23"/>
  <c r="B28" i="23"/>
  <c r="A28" i="23"/>
  <c r="Y27" i="23"/>
  <c r="X27" i="23"/>
  <c r="W27" i="23"/>
  <c r="V27" i="23"/>
  <c r="U27" i="23"/>
  <c r="T27" i="23"/>
  <c r="S27" i="23"/>
  <c r="R27" i="23"/>
  <c r="Q27" i="23"/>
  <c r="P27" i="23"/>
  <c r="O27" i="23"/>
  <c r="N27" i="23"/>
  <c r="M27" i="23"/>
  <c r="L27" i="23"/>
  <c r="K27" i="23"/>
  <c r="J27" i="23"/>
  <c r="I27" i="23"/>
  <c r="H27" i="23"/>
  <c r="G27" i="23"/>
  <c r="F27" i="23"/>
  <c r="E27" i="23"/>
  <c r="D27" i="23"/>
  <c r="C27" i="23"/>
  <c r="B27" i="23"/>
  <c r="A27" i="23"/>
  <c r="Y26" i="23"/>
  <c r="X26" i="23"/>
  <c r="W26" i="23"/>
  <c r="V26" i="23"/>
  <c r="U26" i="23"/>
  <c r="T26" i="23"/>
  <c r="S26" i="23"/>
  <c r="R26" i="23"/>
  <c r="Q26" i="23"/>
  <c r="P26" i="23"/>
  <c r="O26" i="23"/>
  <c r="N26" i="23"/>
  <c r="M26" i="23"/>
  <c r="L26" i="23"/>
  <c r="K26" i="23"/>
  <c r="J26" i="23"/>
  <c r="I26" i="23"/>
  <c r="H26" i="23"/>
  <c r="G26" i="23"/>
  <c r="F26" i="23"/>
  <c r="E26" i="23"/>
  <c r="D26" i="23"/>
  <c r="C26" i="23"/>
  <c r="B26" i="23"/>
  <c r="A26" i="23"/>
  <c r="Y25" i="23"/>
  <c r="X25" i="23"/>
  <c r="W25" i="23"/>
  <c r="V25" i="23"/>
  <c r="U25" i="23"/>
  <c r="T25" i="23"/>
  <c r="S25" i="23"/>
  <c r="R25" i="23"/>
  <c r="Q25" i="23"/>
  <c r="P25" i="23"/>
  <c r="O25" i="23"/>
  <c r="N25" i="23"/>
  <c r="M25" i="23"/>
  <c r="L25" i="23"/>
  <c r="K25" i="23"/>
  <c r="J25" i="23"/>
  <c r="I25" i="23"/>
  <c r="H25" i="23"/>
  <c r="G25" i="23"/>
  <c r="F25" i="23"/>
  <c r="E25" i="23"/>
  <c r="D25" i="23"/>
  <c r="C25" i="23"/>
  <c r="B25" i="23"/>
  <c r="A25" i="23"/>
  <c r="Y37" i="22"/>
  <c r="X37" i="22"/>
  <c r="W37" i="22"/>
  <c r="V37" i="22"/>
  <c r="U37" i="22"/>
  <c r="T37" i="22"/>
  <c r="S37" i="22"/>
  <c r="R37" i="22"/>
  <c r="Q37" i="22"/>
  <c r="P37" i="22"/>
  <c r="O37" i="22"/>
  <c r="N37" i="22"/>
  <c r="M37" i="22"/>
  <c r="L37" i="22"/>
  <c r="K37" i="22"/>
  <c r="J37" i="22"/>
  <c r="I37" i="22"/>
  <c r="H37" i="22"/>
  <c r="G37" i="22"/>
  <c r="F37" i="22"/>
  <c r="E37" i="22"/>
  <c r="D37" i="22"/>
  <c r="C37" i="22"/>
  <c r="B37" i="22"/>
  <c r="A37" i="22"/>
  <c r="Y36" i="22"/>
  <c r="X36" i="22"/>
  <c r="W36" i="22"/>
  <c r="V36" i="22"/>
  <c r="U36" i="22"/>
  <c r="T36" i="22"/>
  <c r="S36" i="22"/>
  <c r="R36" i="22"/>
  <c r="Q36" i="22"/>
  <c r="P36" i="22"/>
  <c r="O36" i="22"/>
  <c r="N36" i="22"/>
  <c r="M36" i="22"/>
  <c r="L36" i="22"/>
  <c r="K36" i="22"/>
  <c r="J36" i="22"/>
  <c r="I36" i="22"/>
  <c r="H36" i="22"/>
  <c r="G36" i="22"/>
  <c r="F36" i="22"/>
  <c r="E36" i="22"/>
  <c r="D36" i="22"/>
  <c r="C36" i="22"/>
  <c r="B36" i="22"/>
  <c r="A36" i="22"/>
  <c r="Y35" i="22"/>
  <c r="X35" i="22"/>
  <c r="W35" i="22"/>
  <c r="V35" i="22"/>
  <c r="U35" i="22"/>
  <c r="T35" i="22"/>
  <c r="S35" i="22"/>
  <c r="R35" i="22"/>
  <c r="Q35" i="22"/>
  <c r="P35" i="22"/>
  <c r="O35" i="22"/>
  <c r="N35" i="22"/>
  <c r="M35" i="22"/>
  <c r="L35" i="22"/>
  <c r="K35" i="22"/>
  <c r="J35" i="22"/>
  <c r="I35" i="22"/>
  <c r="H35" i="22"/>
  <c r="G35" i="22"/>
  <c r="F35" i="22"/>
  <c r="E35" i="22"/>
  <c r="D35" i="22"/>
  <c r="C35" i="22"/>
  <c r="B35" i="22"/>
  <c r="A35" i="22"/>
  <c r="Y34" i="22"/>
  <c r="X34" i="22"/>
  <c r="W34" i="22"/>
  <c r="V34" i="22"/>
  <c r="U34" i="22"/>
  <c r="T34" i="22"/>
  <c r="S34" i="22"/>
  <c r="R34" i="22"/>
  <c r="Q34" i="22"/>
  <c r="P34" i="22"/>
  <c r="O34" i="22"/>
  <c r="N34" i="22"/>
  <c r="M34" i="22"/>
  <c r="L34" i="22"/>
  <c r="K34" i="22"/>
  <c r="J34" i="22"/>
  <c r="I34" i="22"/>
  <c r="H34" i="22"/>
  <c r="G34" i="22"/>
  <c r="F34" i="22"/>
  <c r="E34" i="22"/>
  <c r="D34" i="22"/>
  <c r="C34" i="22"/>
  <c r="B34" i="22"/>
  <c r="A34" i="22"/>
  <c r="Y33" i="22"/>
  <c r="X33" i="22"/>
  <c r="W33" i="22"/>
  <c r="V33" i="22"/>
  <c r="U33" i="22"/>
  <c r="T33" i="22"/>
  <c r="S33" i="22"/>
  <c r="R33" i="22"/>
  <c r="Q33" i="22"/>
  <c r="P33" i="22"/>
  <c r="O33" i="22"/>
  <c r="N33" i="22"/>
  <c r="M33" i="22"/>
  <c r="L33" i="22"/>
  <c r="K33" i="22"/>
  <c r="J33" i="22"/>
  <c r="I33" i="22"/>
  <c r="H33" i="22"/>
  <c r="G33" i="22"/>
  <c r="F33" i="22"/>
  <c r="E33" i="22"/>
  <c r="D33" i="22"/>
  <c r="C33" i="22"/>
  <c r="B33" i="22"/>
  <c r="A33" i="22"/>
  <c r="Y32" i="22"/>
  <c r="X32" i="22"/>
  <c r="W32" i="22"/>
  <c r="V32" i="22"/>
  <c r="U32" i="22"/>
  <c r="T32" i="22"/>
  <c r="S32" i="22"/>
  <c r="R32" i="22"/>
  <c r="Q32" i="22"/>
  <c r="P32" i="22"/>
  <c r="O32" i="22"/>
  <c r="N32" i="22"/>
  <c r="M32" i="22"/>
  <c r="L32" i="22"/>
  <c r="K32" i="22"/>
  <c r="J32" i="22"/>
  <c r="I32" i="22"/>
  <c r="H32" i="22"/>
  <c r="G32" i="22"/>
  <c r="F32" i="22"/>
  <c r="E32" i="22"/>
  <c r="D32" i="22"/>
  <c r="C32" i="22"/>
  <c r="B32" i="22"/>
  <c r="A32" i="22"/>
  <c r="Y31" i="22"/>
  <c r="X31" i="22"/>
  <c r="W31" i="22"/>
  <c r="V31" i="22"/>
  <c r="U31" i="22"/>
  <c r="T31" i="22"/>
  <c r="S31" i="22"/>
  <c r="R31" i="22"/>
  <c r="Q31" i="22"/>
  <c r="P31" i="22"/>
  <c r="O31" i="22"/>
  <c r="N31" i="22"/>
  <c r="M31" i="22"/>
  <c r="L31" i="22"/>
  <c r="K31" i="22"/>
  <c r="J31" i="22"/>
  <c r="I31" i="22"/>
  <c r="H31" i="22"/>
  <c r="G31" i="22"/>
  <c r="F31" i="22"/>
  <c r="E31" i="22"/>
  <c r="D31" i="22"/>
  <c r="C31" i="22"/>
  <c r="B31" i="22"/>
  <c r="A31" i="22"/>
  <c r="Y30" i="22"/>
  <c r="X30" i="22"/>
  <c r="W30" i="22"/>
  <c r="V30" i="22"/>
  <c r="U30" i="22"/>
  <c r="T30" i="22"/>
  <c r="S30" i="22"/>
  <c r="R30" i="22"/>
  <c r="Q30" i="22"/>
  <c r="P30" i="22"/>
  <c r="O30" i="22"/>
  <c r="N30" i="22"/>
  <c r="M30" i="22"/>
  <c r="L30" i="22"/>
  <c r="K30" i="22"/>
  <c r="J30" i="22"/>
  <c r="I30" i="22"/>
  <c r="H30" i="22"/>
  <c r="G30" i="22"/>
  <c r="F30" i="22"/>
  <c r="E30" i="22"/>
  <c r="D30" i="22"/>
  <c r="C30" i="22"/>
  <c r="B30" i="22"/>
  <c r="A30" i="22"/>
  <c r="Y29" i="22"/>
  <c r="X29" i="22"/>
  <c r="W29" i="22"/>
  <c r="V29" i="22"/>
  <c r="U29" i="22"/>
  <c r="T29" i="22"/>
  <c r="S29" i="22"/>
  <c r="R29" i="22"/>
  <c r="Q29" i="22"/>
  <c r="P29" i="22"/>
  <c r="O29" i="22"/>
  <c r="N29" i="22"/>
  <c r="M29" i="22"/>
  <c r="L29" i="22"/>
  <c r="K29" i="22"/>
  <c r="J29" i="22"/>
  <c r="I29" i="22"/>
  <c r="H29" i="22"/>
  <c r="G29" i="22"/>
  <c r="F29" i="22"/>
  <c r="E29" i="22"/>
  <c r="D29" i="22"/>
  <c r="C29" i="22"/>
  <c r="B29" i="22"/>
  <c r="A29" i="22"/>
  <c r="Y28" i="22"/>
  <c r="X28" i="22"/>
  <c r="W28" i="22"/>
  <c r="V28" i="22"/>
  <c r="U28" i="22"/>
  <c r="T28" i="22"/>
  <c r="S28" i="22"/>
  <c r="R28" i="22"/>
  <c r="Q28" i="22"/>
  <c r="P28" i="22"/>
  <c r="O28" i="22"/>
  <c r="N28" i="22"/>
  <c r="M28" i="22"/>
  <c r="L28" i="22"/>
  <c r="K28" i="22"/>
  <c r="J28" i="22"/>
  <c r="I28" i="22"/>
  <c r="H28" i="22"/>
  <c r="G28" i="22"/>
  <c r="F28" i="22"/>
  <c r="E28" i="22"/>
  <c r="D28" i="22"/>
  <c r="C28" i="22"/>
  <c r="B28" i="22"/>
  <c r="A28" i="22"/>
  <c r="Y27" i="22"/>
  <c r="X27" i="22"/>
  <c r="W27" i="22"/>
  <c r="V27" i="22"/>
  <c r="U27" i="22"/>
  <c r="T27" i="22"/>
  <c r="S27" i="22"/>
  <c r="R27" i="22"/>
  <c r="Q27" i="22"/>
  <c r="P27" i="22"/>
  <c r="O27" i="22"/>
  <c r="N27" i="22"/>
  <c r="M27" i="22"/>
  <c r="L27" i="22"/>
  <c r="K27" i="22"/>
  <c r="J27" i="22"/>
  <c r="I27" i="22"/>
  <c r="H27" i="22"/>
  <c r="G27" i="22"/>
  <c r="F27" i="22"/>
  <c r="E27" i="22"/>
  <c r="D27" i="22"/>
  <c r="C27" i="22"/>
  <c r="B27" i="22"/>
  <c r="A27" i="22"/>
  <c r="Y26" i="22"/>
  <c r="X26" i="22"/>
  <c r="W26" i="22"/>
  <c r="V26" i="22"/>
  <c r="U26" i="22"/>
  <c r="T26" i="22"/>
  <c r="S26" i="22"/>
  <c r="R26" i="22"/>
  <c r="Q26" i="22"/>
  <c r="P26" i="22"/>
  <c r="O26" i="22"/>
  <c r="N26" i="22"/>
  <c r="M26" i="22"/>
  <c r="L26" i="22"/>
  <c r="K26" i="22"/>
  <c r="J26" i="22"/>
  <c r="I26" i="22"/>
  <c r="H26" i="22"/>
  <c r="G26" i="22"/>
  <c r="F26" i="22"/>
  <c r="E26" i="22"/>
  <c r="D26" i="22"/>
  <c r="C26" i="22"/>
  <c r="B26" i="22"/>
  <c r="A26" i="22"/>
  <c r="Y25" i="22"/>
  <c r="X25" i="22"/>
  <c r="W25" i="22"/>
  <c r="V25" i="22"/>
  <c r="U25" i="22"/>
  <c r="T25" i="22"/>
  <c r="S25" i="22"/>
  <c r="R25" i="22"/>
  <c r="Q25" i="22"/>
  <c r="P25" i="22"/>
  <c r="O25" i="22"/>
  <c r="N25" i="22"/>
  <c r="M25" i="22"/>
  <c r="L25" i="22"/>
  <c r="K25" i="22"/>
  <c r="J25" i="22"/>
  <c r="I25" i="22"/>
  <c r="H25" i="22"/>
  <c r="G25" i="22"/>
  <c r="F25" i="22"/>
  <c r="E25" i="22"/>
  <c r="D25" i="22"/>
  <c r="C25" i="22"/>
  <c r="B25" i="22"/>
  <c r="A25" i="22"/>
  <c r="Y37" i="21"/>
  <c r="X37" i="21"/>
  <c r="W37" i="21"/>
  <c r="V37" i="21"/>
  <c r="U37" i="21"/>
  <c r="T37" i="21"/>
  <c r="S37" i="21"/>
  <c r="R37" i="21"/>
  <c r="Q37" i="21"/>
  <c r="P37" i="21"/>
  <c r="O37" i="21"/>
  <c r="N37" i="21"/>
  <c r="M37" i="21"/>
  <c r="L37" i="21"/>
  <c r="K37" i="21"/>
  <c r="J37" i="21"/>
  <c r="I37" i="21"/>
  <c r="H37" i="21"/>
  <c r="G37" i="21"/>
  <c r="F37" i="21"/>
  <c r="E37" i="21"/>
  <c r="D37" i="21"/>
  <c r="C37" i="21"/>
  <c r="B37" i="21"/>
  <c r="A37" i="21"/>
  <c r="Y36" i="21"/>
  <c r="X36" i="21"/>
  <c r="W36" i="21"/>
  <c r="V36" i="21"/>
  <c r="U36" i="21"/>
  <c r="T36" i="21"/>
  <c r="S36" i="21"/>
  <c r="R36" i="21"/>
  <c r="Q36" i="21"/>
  <c r="P36" i="21"/>
  <c r="O36" i="21"/>
  <c r="N36" i="21"/>
  <c r="M36" i="21"/>
  <c r="L36" i="21"/>
  <c r="K36" i="21"/>
  <c r="J36" i="21"/>
  <c r="I36" i="21"/>
  <c r="H36" i="21"/>
  <c r="G36" i="21"/>
  <c r="F36" i="21"/>
  <c r="E36" i="21"/>
  <c r="D36" i="21"/>
  <c r="C36" i="21"/>
  <c r="B36" i="21"/>
  <c r="A36" i="21"/>
  <c r="Y35" i="21"/>
  <c r="X35" i="21"/>
  <c r="W35" i="21"/>
  <c r="V35" i="21"/>
  <c r="U35" i="21"/>
  <c r="T35" i="21"/>
  <c r="S35" i="21"/>
  <c r="R35" i="21"/>
  <c r="Q35" i="21"/>
  <c r="P35" i="21"/>
  <c r="O35" i="21"/>
  <c r="N35" i="21"/>
  <c r="M35" i="21"/>
  <c r="L35" i="21"/>
  <c r="K35" i="21"/>
  <c r="J35" i="21"/>
  <c r="I35" i="21"/>
  <c r="H35" i="21"/>
  <c r="G35" i="21"/>
  <c r="F35" i="21"/>
  <c r="E35" i="21"/>
  <c r="D35" i="21"/>
  <c r="C35" i="21"/>
  <c r="B35" i="21"/>
  <c r="A35" i="21"/>
  <c r="Y34" i="21"/>
  <c r="X34" i="21"/>
  <c r="W34" i="21"/>
  <c r="V34" i="21"/>
  <c r="U34" i="21"/>
  <c r="T34" i="21"/>
  <c r="S34" i="21"/>
  <c r="R34" i="21"/>
  <c r="Q34" i="21"/>
  <c r="P34" i="21"/>
  <c r="O34" i="21"/>
  <c r="N34" i="21"/>
  <c r="M34" i="21"/>
  <c r="L34" i="21"/>
  <c r="K34" i="21"/>
  <c r="J34" i="21"/>
  <c r="I34" i="21"/>
  <c r="H34" i="21"/>
  <c r="G34" i="21"/>
  <c r="F34" i="21"/>
  <c r="E34" i="21"/>
  <c r="D34" i="21"/>
  <c r="C34" i="21"/>
  <c r="B34" i="21"/>
  <c r="A34" i="21"/>
  <c r="Y33" i="21"/>
  <c r="X33" i="21"/>
  <c r="W33" i="21"/>
  <c r="V33" i="21"/>
  <c r="U33" i="21"/>
  <c r="T33" i="21"/>
  <c r="S33" i="21"/>
  <c r="R33" i="21"/>
  <c r="Q33" i="21"/>
  <c r="P33" i="21"/>
  <c r="O33" i="21"/>
  <c r="N33" i="21"/>
  <c r="M33" i="21"/>
  <c r="L33" i="21"/>
  <c r="K33" i="21"/>
  <c r="J33" i="21"/>
  <c r="I33" i="21"/>
  <c r="H33" i="21"/>
  <c r="G33" i="21"/>
  <c r="F33" i="21"/>
  <c r="E33" i="21"/>
  <c r="D33" i="21"/>
  <c r="C33" i="21"/>
  <c r="B33" i="21"/>
  <c r="A33" i="21"/>
  <c r="Y32" i="21"/>
  <c r="X32" i="21"/>
  <c r="W32" i="21"/>
  <c r="V32" i="21"/>
  <c r="U32" i="21"/>
  <c r="T32" i="21"/>
  <c r="S32" i="21"/>
  <c r="R32" i="21"/>
  <c r="Q32" i="21"/>
  <c r="P32" i="21"/>
  <c r="O32" i="21"/>
  <c r="N32" i="21"/>
  <c r="M32" i="21"/>
  <c r="L32" i="21"/>
  <c r="K32" i="21"/>
  <c r="J32" i="21"/>
  <c r="I32" i="21"/>
  <c r="H32" i="21"/>
  <c r="G32" i="21"/>
  <c r="F32" i="21"/>
  <c r="E32" i="21"/>
  <c r="D32" i="21"/>
  <c r="C32" i="21"/>
  <c r="B32" i="21"/>
  <c r="A32" i="21"/>
  <c r="Y31" i="21"/>
  <c r="X31" i="21"/>
  <c r="W31" i="21"/>
  <c r="V31" i="21"/>
  <c r="U31" i="21"/>
  <c r="T31" i="21"/>
  <c r="S31" i="21"/>
  <c r="R31" i="21"/>
  <c r="Q31" i="21"/>
  <c r="P31" i="21"/>
  <c r="O31" i="21"/>
  <c r="N31" i="21"/>
  <c r="M31" i="21"/>
  <c r="L31" i="21"/>
  <c r="K31" i="21"/>
  <c r="J31" i="21"/>
  <c r="I31" i="21"/>
  <c r="H31" i="21"/>
  <c r="G31" i="21"/>
  <c r="F31" i="21"/>
  <c r="E31" i="21"/>
  <c r="D31" i="21"/>
  <c r="C31" i="21"/>
  <c r="B31" i="21"/>
  <c r="A31" i="21"/>
  <c r="Y30" i="21"/>
  <c r="X30" i="21"/>
  <c r="W30" i="21"/>
  <c r="V30" i="21"/>
  <c r="U30" i="21"/>
  <c r="T30" i="21"/>
  <c r="S30" i="21"/>
  <c r="R30" i="21"/>
  <c r="Q30" i="21"/>
  <c r="P30" i="21"/>
  <c r="O30" i="21"/>
  <c r="N30" i="21"/>
  <c r="M30" i="21"/>
  <c r="L30" i="21"/>
  <c r="K30" i="21"/>
  <c r="J30" i="21"/>
  <c r="I30" i="21"/>
  <c r="H30" i="21"/>
  <c r="G30" i="21"/>
  <c r="F30" i="21"/>
  <c r="E30" i="21"/>
  <c r="D30" i="21"/>
  <c r="C30" i="21"/>
  <c r="B30" i="21"/>
  <c r="A30" i="21"/>
  <c r="Y29" i="21"/>
  <c r="X29" i="21"/>
  <c r="W29" i="21"/>
  <c r="V29" i="21"/>
  <c r="U29" i="21"/>
  <c r="T29" i="21"/>
  <c r="S29" i="21"/>
  <c r="R29" i="21"/>
  <c r="Q29" i="21"/>
  <c r="P29" i="21"/>
  <c r="O29" i="21"/>
  <c r="N29" i="21"/>
  <c r="M29" i="21"/>
  <c r="L29" i="21"/>
  <c r="K29" i="21"/>
  <c r="J29" i="21"/>
  <c r="I29" i="21"/>
  <c r="H29" i="21"/>
  <c r="G29" i="21"/>
  <c r="F29" i="21"/>
  <c r="E29" i="21"/>
  <c r="D29" i="21"/>
  <c r="C29" i="21"/>
  <c r="B29" i="21"/>
  <c r="A29" i="21"/>
  <c r="Y28" i="21"/>
  <c r="X28" i="21"/>
  <c r="W28" i="21"/>
  <c r="V28" i="21"/>
  <c r="U28" i="21"/>
  <c r="T28" i="21"/>
  <c r="S28" i="21"/>
  <c r="R28" i="21"/>
  <c r="Q28" i="21"/>
  <c r="P28" i="21"/>
  <c r="O28" i="21"/>
  <c r="N28" i="21"/>
  <c r="M28" i="21"/>
  <c r="L28" i="21"/>
  <c r="K28" i="21"/>
  <c r="J28" i="21"/>
  <c r="I28" i="21"/>
  <c r="H28" i="21"/>
  <c r="G28" i="21"/>
  <c r="F28" i="21"/>
  <c r="E28" i="21"/>
  <c r="D28" i="21"/>
  <c r="C28" i="21"/>
  <c r="B28" i="21"/>
  <c r="A28" i="21"/>
  <c r="Y27" i="21"/>
  <c r="X27" i="21"/>
  <c r="W27" i="21"/>
  <c r="V27" i="21"/>
  <c r="U27" i="21"/>
  <c r="T27" i="21"/>
  <c r="S27" i="21"/>
  <c r="R27" i="21"/>
  <c r="Q27" i="21"/>
  <c r="P27" i="21"/>
  <c r="O27" i="21"/>
  <c r="N27" i="21"/>
  <c r="M27" i="21"/>
  <c r="L27" i="21"/>
  <c r="K27" i="21"/>
  <c r="J27" i="21"/>
  <c r="I27" i="21"/>
  <c r="H27" i="21"/>
  <c r="G27" i="21"/>
  <c r="F27" i="21"/>
  <c r="E27" i="21"/>
  <c r="D27" i="21"/>
  <c r="C27" i="21"/>
  <c r="B27" i="21"/>
  <c r="A27" i="21"/>
  <c r="Y26" i="21"/>
  <c r="X26" i="21"/>
  <c r="W26" i="21"/>
  <c r="V26" i="21"/>
  <c r="U26" i="21"/>
  <c r="T26" i="21"/>
  <c r="S26" i="21"/>
  <c r="R26" i="21"/>
  <c r="Q26" i="21"/>
  <c r="P26" i="21"/>
  <c r="O26" i="21"/>
  <c r="N26" i="21"/>
  <c r="M26" i="21"/>
  <c r="L26" i="21"/>
  <c r="K26" i="21"/>
  <c r="J26" i="21"/>
  <c r="I26" i="21"/>
  <c r="H26" i="21"/>
  <c r="G26" i="21"/>
  <c r="F26" i="21"/>
  <c r="E26" i="21"/>
  <c r="D26" i="21"/>
  <c r="C26" i="21"/>
  <c r="B26" i="21"/>
  <c r="A26" i="21"/>
  <c r="Y25" i="21"/>
  <c r="X25" i="21"/>
  <c r="W25" i="21"/>
  <c r="V25" i="21"/>
  <c r="U25" i="21"/>
  <c r="T25" i="21"/>
  <c r="S25" i="21"/>
  <c r="R25" i="21"/>
  <c r="Q25" i="21"/>
  <c r="P25" i="21"/>
  <c r="O25" i="21"/>
  <c r="N25" i="21"/>
  <c r="M25" i="21"/>
  <c r="L25" i="21"/>
  <c r="K25" i="21"/>
  <c r="J25" i="21"/>
  <c r="I25" i="21"/>
  <c r="H25" i="21"/>
  <c r="G25" i="21"/>
  <c r="F25" i="21"/>
  <c r="E25" i="21"/>
  <c r="D25" i="21"/>
  <c r="C25" i="21"/>
  <c r="B25" i="21"/>
  <c r="A25" i="21"/>
  <c r="Y37" i="20"/>
  <c r="X37" i="20"/>
  <c r="W37" i="20"/>
  <c r="V37" i="20"/>
  <c r="U37" i="20"/>
  <c r="T37" i="20"/>
  <c r="S37" i="20"/>
  <c r="R37" i="20"/>
  <c r="Q37" i="20"/>
  <c r="P37" i="20"/>
  <c r="O37" i="20"/>
  <c r="N37" i="20"/>
  <c r="M37" i="20"/>
  <c r="L37" i="20"/>
  <c r="K37" i="20"/>
  <c r="J37" i="20"/>
  <c r="I37" i="20"/>
  <c r="H37" i="20"/>
  <c r="G37" i="20"/>
  <c r="F37" i="20"/>
  <c r="E37" i="20"/>
  <c r="D37" i="20"/>
  <c r="C37" i="20"/>
  <c r="B37" i="20"/>
  <c r="A37" i="20"/>
  <c r="Y36" i="20"/>
  <c r="X36" i="20"/>
  <c r="W36" i="20"/>
  <c r="V36" i="20"/>
  <c r="U36" i="20"/>
  <c r="T36" i="20"/>
  <c r="S36" i="20"/>
  <c r="R36" i="20"/>
  <c r="Q36" i="20"/>
  <c r="P36" i="20"/>
  <c r="O36" i="20"/>
  <c r="N36" i="20"/>
  <c r="M36" i="20"/>
  <c r="L36" i="20"/>
  <c r="K36" i="20"/>
  <c r="J36" i="20"/>
  <c r="I36" i="20"/>
  <c r="H36" i="20"/>
  <c r="G36" i="20"/>
  <c r="F36" i="20"/>
  <c r="E36" i="20"/>
  <c r="D36" i="20"/>
  <c r="C36" i="20"/>
  <c r="B36" i="20"/>
  <c r="A36" i="20"/>
  <c r="Y35" i="20"/>
  <c r="X35" i="20"/>
  <c r="W35" i="20"/>
  <c r="V35" i="20"/>
  <c r="U35" i="20"/>
  <c r="T35" i="20"/>
  <c r="S35" i="20"/>
  <c r="R35" i="20"/>
  <c r="Q35" i="20"/>
  <c r="P35" i="20"/>
  <c r="O35" i="20"/>
  <c r="N35" i="20"/>
  <c r="M35" i="20"/>
  <c r="L35" i="20"/>
  <c r="K35" i="20"/>
  <c r="J35" i="20"/>
  <c r="I35" i="20"/>
  <c r="H35" i="20"/>
  <c r="G35" i="20"/>
  <c r="F35" i="20"/>
  <c r="E35" i="20"/>
  <c r="D35" i="20"/>
  <c r="C35" i="20"/>
  <c r="B35" i="20"/>
  <c r="A35" i="20"/>
  <c r="Y34" i="20"/>
  <c r="X34" i="20"/>
  <c r="W34" i="20"/>
  <c r="V34" i="20"/>
  <c r="U34" i="20"/>
  <c r="T34" i="20"/>
  <c r="S34" i="20"/>
  <c r="R34" i="20"/>
  <c r="Q34" i="20"/>
  <c r="P34" i="20"/>
  <c r="O34" i="20"/>
  <c r="N34" i="20"/>
  <c r="M34" i="20"/>
  <c r="L34" i="20"/>
  <c r="K34" i="20"/>
  <c r="J34" i="20"/>
  <c r="I34" i="20"/>
  <c r="H34" i="20"/>
  <c r="G34" i="20"/>
  <c r="F34" i="20"/>
  <c r="E34" i="20"/>
  <c r="D34" i="20"/>
  <c r="C34" i="20"/>
  <c r="B34" i="20"/>
  <c r="A34" i="20"/>
  <c r="Y33" i="20"/>
  <c r="X33" i="20"/>
  <c r="W33" i="20"/>
  <c r="V33" i="20"/>
  <c r="U33" i="20"/>
  <c r="T33" i="20"/>
  <c r="S33" i="20"/>
  <c r="R33" i="20"/>
  <c r="Q33" i="20"/>
  <c r="P33" i="20"/>
  <c r="O33" i="20"/>
  <c r="N33" i="20"/>
  <c r="M33" i="20"/>
  <c r="L33" i="20"/>
  <c r="K33" i="20"/>
  <c r="J33" i="20"/>
  <c r="I33" i="20"/>
  <c r="H33" i="20"/>
  <c r="G33" i="20"/>
  <c r="F33" i="20"/>
  <c r="E33" i="20"/>
  <c r="D33" i="20"/>
  <c r="C33" i="20"/>
  <c r="B33" i="20"/>
  <c r="A33" i="20"/>
  <c r="Y32" i="20"/>
  <c r="X32" i="20"/>
  <c r="W32" i="20"/>
  <c r="V32" i="20"/>
  <c r="U32" i="20"/>
  <c r="T32" i="20"/>
  <c r="S32" i="20"/>
  <c r="R32" i="20"/>
  <c r="Q32" i="20"/>
  <c r="P32" i="20"/>
  <c r="O32" i="20"/>
  <c r="N32" i="20"/>
  <c r="M32" i="20"/>
  <c r="L32" i="20"/>
  <c r="K32" i="20"/>
  <c r="J32" i="20"/>
  <c r="I32" i="20"/>
  <c r="H32" i="20"/>
  <c r="G32" i="20"/>
  <c r="F32" i="20"/>
  <c r="E32" i="20"/>
  <c r="D32" i="20"/>
  <c r="C32" i="20"/>
  <c r="B32" i="20"/>
  <c r="A32" i="20"/>
  <c r="Y31" i="20"/>
  <c r="X31" i="20"/>
  <c r="W31" i="20"/>
  <c r="V31" i="20"/>
  <c r="U31" i="20"/>
  <c r="T31" i="20"/>
  <c r="S31" i="20"/>
  <c r="R31" i="20"/>
  <c r="Q31" i="20"/>
  <c r="P31" i="20"/>
  <c r="O31" i="20"/>
  <c r="N31" i="20"/>
  <c r="M31" i="20"/>
  <c r="L31" i="20"/>
  <c r="K31" i="20"/>
  <c r="J31" i="20"/>
  <c r="I31" i="20"/>
  <c r="H31" i="20"/>
  <c r="G31" i="20"/>
  <c r="F31" i="20"/>
  <c r="E31" i="20"/>
  <c r="D31" i="20"/>
  <c r="C31" i="20"/>
  <c r="B31" i="20"/>
  <c r="A31" i="20"/>
  <c r="Y30" i="20"/>
  <c r="X30" i="20"/>
  <c r="W30" i="20"/>
  <c r="V30" i="20"/>
  <c r="U30" i="20"/>
  <c r="T30" i="20"/>
  <c r="S30" i="20"/>
  <c r="R30" i="20"/>
  <c r="Q30" i="20"/>
  <c r="P30" i="20"/>
  <c r="O30" i="20"/>
  <c r="N30" i="20"/>
  <c r="M30" i="20"/>
  <c r="L30" i="20"/>
  <c r="K30" i="20"/>
  <c r="J30" i="20"/>
  <c r="I30" i="20"/>
  <c r="H30" i="20"/>
  <c r="G30" i="20"/>
  <c r="F30" i="20"/>
  <c r="E30" i="20"/>
  <c r="D30" i="20"/>
  <c r="C30" i="20"/>
  <c r="B30" i="20"/>
  <c r="A30" i="20"/>
  <c r="Y29" i="20"/>
  <c r="X29" i="20"/>
  <c r="W29" i="20"/>
  <c r="V29" i="20"/>
  <c r="U29" i="20"/>
  <c r="T29" i="20"/>
  <c r="S29" i="20"/>
  <c r="R29" i="20"/>
  <c r="Q29" i="20"/>
  <c r="P29" i="20"/>
  <c r="O29" i="20"/>
  <c r="N29" i="20"/>
  <c r="M29" i="20"/>
  <c r="L29" i="20"/>
  <c r="K29" i="20"/>
  <c r="J29" i="20"/>
  <c r="I29" i="20"/>
  <c r="H29" i="20"/>
  <c r="G29" i="20"/>
  <c r="F29" i="20"/>
  <c r="E29" i="20"/>
  <c r="D29" i="20"/>
  <c r="C29" i="20"/>
  <c r="B29" i="20"/>
  <c r="A29" i="20"/>
  <c r="Y28" i="20"/>
  <c r="X28" i="20"/>
  <c r="W28" i="20"/>
  <c r="V28" i="20"/>
  <c r="U28" i="20"/>
  <c r="T28" i="20"/>
  <c r="S28" i="20"/>
  <c r="R28" i="20"/>
  <c r="Q28" i="20"/>
  <c r="P28" i="20"/>
  <c r="O28" i="20"/>
  <c r="N28" i="20"/>
  <c r="M28" i="20"/>
  <c r="L28" i="20"/>
  <c r="K28" i="20"/>
  <c r="J28" i="20"/>
  <c r="I28" i="20"/>
  <c r="H28" i="20"/>
  <c r="G28" i="20"/>
  <c r="F28" i="20"/>
  <c r="E28" i="20"/>
  <c r="D28" i="20"/>
  <c r="C28" i="20"/>
  <c r="B28" i="20"/>
  <c r="A28" i="20"/>
  <c r="Y27" i="20"/>
  <c r="X27" i="20"/>
  <c r="W27" i="20"/>
  <c r="V27" i="20"/>
  <c r="U27" i="20"/>
  <c r="T27" i="20"/>
  <c r="S27" i="20"/>
  <c r="R27" i="20"/>
  <c r="Q27" i="20"/>
  <c r="P27" i="20"/>
  <c r="O27" i="20"/>
  <c r="N27" i="20"/>
  <c r="M27" i="20"/>
  <c r="L27" i="20"/>
  <c r="K27" i="20"/>
  <c r="J27" i="20"/>
  <c r="I27" i="20"/>
  <c r="H27" i="20"/>
  <c r="G27" i="20"/>
  <c r="F27" i="20"/>
  <c r="E27" i="20"/>
  <c r="D27" i="20"/>
  <c r="C27" i="20"/>
  <c r="B27" i="20"/>
  <c r="A27" i="20"/>
  <c r="Y26" i="20"/>
  <c r="X26" i="20"/>
  <c r="W26" i="20"/>
  <c r="V26" i="20"/>
  <c r="U26" i="20"/>
  <c r="T26" i="20"/>
  <c r="S26" i="20"/>
  <c r="R26" i="20"/>
  <c r="Q26" i="20"/>
  <c r="P26" i="20"/>
  <c r="O26" i="20"/>
  <c r="N26" i="20"/>
  <c r="M26" i="20"/>
  <c r="L26" i="20"/>
  <c r="K26" i="20"/>
  <c r="J26" i="20"/>
  <c r="I26" i="20"/>
  <c r="H26" i="20"/>
  <c r="G26" i="20"/>
  <c r="F26" i="20"/>
  <c r="E26" i="20"/>
  <c r="D26" i="20"/>
  <c r="C26" i="20"/>
  <c r="B26" i="20"/>
  <c r="A26" i="20"/>
  <c r="Y25" i="20"/>
  <c r="X25" i="20"/>
  <c r="W25" i="20"/>
  <c r="V25" i="20"/>
  <c r="U25" i="20"/>
  <c r="T25" i="20"/>
  <c r="S25" i="20"/>
  <c r="R25" i="20"/>
  <c r="Q25" i="20"/>
  <c r="P25" i="20"/>
  <c r="O25" i="20"/>
  <c r="N25" i="20"/>
  <c r="M25" i="20"/>
  <c r="L25" i="20"/>
  <c r="K25" i="20"/>
  <c r="J25" i="20"/>
  <c r="I25" i="20"/>
  <c r="H25" i="20"/>
  <c r="G25" i="20"/>
  <c r="F25" i="20"/>
  <c r="E25" i="20"/>
  <c r="D25" i="20"/>
  <c r="C25" i="20"/>
  <c r="B25" i="20"/>
  <c r="A25" i="20"/>
  <c r="Y37" i="19"/>
  <c r="X37" i="19"/>
  <c r="W37" i="19"/>
  <c r="V37" i="19"/>
  <c r="U37" i="19"/>
  <c r="T37" i="19"/>
  <c r="S37" i="19"/>
  <c r="R37" i="19"/>
  <c r="Q37" i="19"/>
  <c r="P37" i="19"/>
  <c r="O37" i="19"/>
  <c r="N37" i="19"/>
  <c r="M37" i="19"/>
  <c r="L37" i="19"/>
  <c r="K37" i="19"/>
  <c r="J37" i="19"/>
  <c r="I37" i="19"/>
  <c r="H37" i="19"/>
  <c r="G37" i="19"/>
  <c r="F37" i="19"/>
  <c r="E37" i="19"/>
  <c r="D37" i="19"/>
  <c r="C37" i="19"/>
  <c r="B37" i="19"/>
  <c r="A37" i="19"/>
  <c r="Y36" i="19"/>
  <c r="X36" i="19"/>
  <c r="W36" i="19"/>
  <c r="V36" i="19"/>
  <c r="U36" i="19"/>
  <c r="T36" i="19"/>
  <c r="S36" i="19"/>
  <c r="R36" i="19"/>
  <c r="Q36" i="19"/>
  <c r="P36" i="19"/>
  <c r="O36" i="19"/>
  <c r="N36" i="19"/>
  <c r="M36" i="19"/>
  <c r="L36" i="19"/>
  <c r="K36" i="19"/>
  <c r="J36" i="19"/>
  <c r="I36" i="19"/>
  <c r="H36" i="19"/>
  <c r="G36" i="19"/>
  <c r="F36" i="19"/>
  <c r="E36" i="19"/>
  <c r="D36" i="19"/>
  <c r="C36" i="19"/>
  <c r="B36" i="19"/>
  <c r="A36" i="19"/>
  <c r="Y35" i="19"/>
  <c r="X35" i="19"/>
  <c r="W35" i="19"/>
  <c r="V35" i="19"/>
  <c r="U35" i="19"/>
  <c r="T35" i="19"/>
  <c r="S35" i="19"/>
  <c r="R35" i="19"/>
  <c r="Q35" i="19"/>
  <c r="P35" i="19"/>
  <c r="O35" i="19"/>
  <c r="N35" i="19"/>
  <c r="M35" i="19"/>
  <c r="L35" i="19"/>
  <c r="K35" i="19"/>
  <c r="J35" i="19"/>
  <c r="I35" i="19"/>
  <c r="H35" i="19"/>
  <c r="G35" i="19"/>
  <c r="F35" i="19"/>
  <c r="E35" i="19"/>
  <c r="D35" i="19"/>
  <c r="C35" i="19"/>
  <c r="B35" i="19"/>
  <c r="A35" i="19"/>
  <c r="Y34" i="19"/>
  <c r="X34" i="19"/>
  <c r="W34" i="19"/>
  <c r="V34" i="19"/>
  <c r="U34" i="19"/>
  <c r="T34" i="19"/>
  <c r="S34" i="19"/>
  <c r="R34" i="19"/>
  <c r="Q34" i="19"/>
  <c r="P34" i="19"/>
  <c r="O34" i="19"/>
  <c r="N34" i="19"/>
  <c r="M34" i="19"/>
  <c r="L34" i="19"/>
  <c r="K34" i="19"/>
  <c r="J34" i="19"/>
  <c r="I34" i="19"/>
  <c r="H34" i="19"/>
  <c r="G34" i="19"/>
  <c r="F34" i="19"/>
  <c r="E34" i="19"/>
  <c r="D34" i="19"/>
  <c r="C34" i="19"/>
  <c r="B34" i="19"/>
  <c r="A34" i="19"/>
  <c r="Y33" i="19"/>
  <c r="X33" i="19"/>
  <c r="W33" i="19"/>
  <c r="V33" i="19"/>
  <c r="U33" i="19"/>
  <c r="T33" i="19"/>
  <c r="S33" i="19"/>
  <c r="R33" i="19"/>
  <c r="Q33" i="19"/>
  <c r="P33" i="19"/>
  <c r="O33" i="19"/>
  <c r="N33" i="19"/>
  <c r="M33" i="19"/>
  <c r="L33" i="19"/>
  <c r="K33" i="19"/>
  <c r="J33" i="19"/>
  <c r="I33" i="19"/>
  <c r="H33" i="19"/>
  <c r="G33" i="19"/>
  <c r="F33" i="19"/>
  <c r="E33" i="19"/>
  <c r="D33" i="19"/>
  <c r="C33" i="19"/>
  <c r="B33" i="19"/>
  <c r="A33" i="19"/>
  <c r="Y32" i="19"/>
  <c r="X32" i="19"/>
  <c r="W32" i="19"/>
  <c r="V32" i="19"/>
  <c r="U32" i="19"/>
  <c r="T32" i="19"/>
  <c r="S32" i="19"/>
  <c r="R32" i="19"/>
  <c r="Q32" i="19"/>
  <c r="P32" i="19"/>
  <c r="O32" i="19"/>
  <c r="N32" i="19"/>
  <c r="M32" i="19"/>
  <c r="L32" i="19"/>
  <c r="K32" i="19"/>
  <c r="J32" i="19"/>
  <c r="I32" i="19"/>
  <c r="H32" i="19"/>
  <c r="G32" i="19"/>
  <c r="F32" i="19"/>
  <c r="E32" i="19"/>
  <c r="D32" i="19"/>
  <c r="C32" i="19"/>
  <c r="B32" i="19"/>
  <c r="A32" i="19"/>
  <c r="Y31" i="19"/>
  <c r="X31" i="19"/>
  <c r="W31" i="19"/>
  <c r="V31" i="19"/>
  <c r="U31" i="19"/>
  <c r="T31" i="19"/>
  <c r="S31" i="19"/>
  <c r="R31" i="19"/>
  <c r="Q31" i="19"/>
  <c r="P31" i="19"/>
  <c r="O31" i="19"/>
  <c r="N31" i="19"/>
  <c r="M31" i="19"/>
  <c r="L31" i="19"/>
  <c r="K31" i="19"/>
  <c r="J31" i="19"/>
  <c r="I31" i="19"/>
  <c r="H31" i="19"/>
  <c r="G31" i="19"/>
  <c r="F31" i="19"/>
  <c r="E31" i="19"/>
  <c r="D31" i="19"/>
  <c r="C31" i="19"/>
  <c r="B31" i="19"/>
  <c r="A31" i="19"/>
  <c r="Y30" i="19"/>
  <c r="X30" i="19"/>
  <c r="W30" i="19"/>
  <c r="V30" i="19"/>
  <c r="U30" i="19"/>
  <c r="T30" i="19"/>
  <c r="S30" i="19"/>
  <c r="R30" i="19"/>
  <c r="Q30" i="19"/>
  <c r="P30" i="19"/>
  <c r="O30" i="19"/>
  <c r="N30" i="19"/>
  <c r="M30" i="19"/>
  <c r="L30" i="19"/>
  <c r="K30" i="19"/>
  <c r="J30" i="19"/>
  <c r="I30" i="19"/>
  <c r="H30" i="19"/>
  <c r="G30" i="19"/>
  <c r="F30" i="19"/>
  <c r="E30" i="19"/>
  <c r="D30" i="19"/>
  <c r="C30" i="19"/>
  <c r="B30" i="19"/>
  <c r="A30" i="19"/>
  <c r="Y29" i="19"/>
  <c r="X29" i="19"/>
  <c r="W29" i="19"/>
  <c r="V29" i="19"/>
  <c r="U29" i="19"/>
  <c r="T29" i="19"/>
  <c r="S29" i="19"/>
  <c r="R29" i="19"/>
  <c r="Q29" i="19"/>
  <c r="P29" i="19"/>
  <c r="O29" i="19"/>
  <c r="N29" i="19"/>
  <c r="M29" i="19"/>
  <c r="L29" i="19"/>
  <c r="K29" i="19"/>
  <c r="J29" i="19"/>
  <c r="I29" i="19"/>
  <c r="H29" i="19"/>
  <c r="G29" i="19"/>
  <c r="F29" i="19"/>
  <c r="E29" i="19"/>
  <c r="D29" i="19"/>
  <c r="C29" i="19"/>
  <c r="B29" i="19"/>
  <c r="A29" i="19"/>
  <c r="Y28" i="19"/>
  <c r="X28" i="19"/>
  <c r="W28" i="19"/>
  <c r="V28" i="19"/>
  <c r="U28" i="19"/>
  <c r="T28" i="19"/>
  <c r="S28" i="19"/>
  <c r="R28" i="19"/>
  <c r="Q28" i="19"/>
  <c r="P28" i="19"/>
  <c r="O28" i="19"/>
  <c r="N28" i="19"/>
  <c r="M28" i="19"/>
  <c r="L28" i="19"/>
  <c r="K28" i="19"/>
  <c r="J28" i="19"/>
  <c r="I28" i="19"/>
  <c r="H28" i="19"/>
  <c r="G28" i="19"/>
  <c r="F28" i="19"/>
  <c r="E28" i="19"/>
  <c r="D28" i="19"/>
  <c r="C28" i="19"/>
  <c r="B28" i="19"/>
  <c r="A28" i="19"/>
  <c r="Y27" i="19"/>
  <c r="X27" i="19"/>
  <c r="W27" i="19"/>
  <c r="V27" i="19"/>
  <c r="U27" i="19"/>
  <c r="T27" i="19"/>
  <c r="S27" i="19"/>
  <c r="R27" i="19"/>
  <c r="Q27" i="19"/>
  <c r="P27" i="19"/>
  <c r="O27" i="19"/>
  <c r="N27" i="19"/>
  <c r="M27" i="19"/>
  <c r="L27" i="19"/>
  <c r="K27" i="19"/>
  <c r="J27" i="19"/>
  <c r="I27" i="19"/>
  <c r="H27" i="19"/>
  <c r="G27" i="19"/>
  <c r="F27" i="19"/>
  <c r="E27" i="19"/>
  <c r="D27" i="19"/>
  <c r="C27" i="19"/>
  <c r="B27" i="19"/>
  <c r="A27" i="19"/>
  <c r="Y26" i="19"/>
  <c r="X26" i="19"/>
  <c r="W26" i="19"/>
  <c r="V26" i="19"/>
  <c r="U26" i="19"/>
  <c r="T26" i="19"/>
  <c r="S26" i="19"/>
  <c r="R26" i="19"/>
  <c r="Q26" i="19"/>
  <c r="P26" i="19"/>
  <c r="O26" i="19"/>
  <c r="N26" i="19"/>
  <c r="M26" i="19"/>
  <c r="L26" i="19"/>
  <c r="K26" i="19"/>
  <c r="J26" i="19"/>
  <c r="I26" i="19"/>
  <c r="H26" i="19"/>
  <c r="G26" i="19"/>
  <c r="F26" i="19"/>
  <c r="E26" i="19"/>
  <c r="D26" i="19"/>
  <c r="C26" i="19"/>
  <c r="B26" i="19"/>
  <c r="A26" i="19"/>
  <c r="Y25" i="19"/>
  <c r="X25" i="19"/>
  <c r="W25" i="19"/>
  <c r="V25" i="19"/>
  <c r="U25" i="19"/>
  <c r="T25" i="19"/>
  <c r="S25" i="19"/>
  <c r="R25" i="19"/>
  <c r="Q25" i="19"/>
  <c r="P25" i="19"/>
  <c r="O25" i="19"/>
  <c r="N25" i="19"/>
  <c r="M25" i="19"/>
  <c r="L25" i="19"/>
  <c r="K25" i="19"/>
  <c r="J25" i="19"/>
  <c r="I25" i="19"/>
  <c r="H25" i="19"/>
  <c r="G25" i="19"/>
  <c r="F25" i="19"/>
  <c r="E25" i="19"/>
  <c r="D25" i="19"/>
  <c r="C25" i="19"/>
  <c r="B25" i="19"/>
  <c r="A25" i="19"/>
  <c r="Y37" i="18"/>
  <c r="X37" i="18"/>
  <c r="W37" i="18"/>
  <c r="V37" i="18"/>
  <c r="U37" i="18"/>
  <c r="T37" i="18"/>
  <c r="S37" i="18"/>
  <c r="R37" i="18"/>
  <c r="Q37" i="18"/>
  <c r="P37" i="18"/>
  <c r="O37" i="18"/>
  <c r="N37" i="18"/>
  <c r="M37" i="18"/>
  <c r="L37" i="18"/>
  <c r="K37" i="18"/>
  <c r="J37" i="18"/>
  <c r="I37" i="18"/>
  <c r="H37" i="18"/>
  <c r="G37" i="18"/>
  <c r="F37" i="18"/>
  <c r="E37" i="18"/>
  <c r="D37" i="18"/>
  <c r="C37" i="18"/>
  <c r="B37" i="18"/>
  <c r="A37" i="18"/>
  <c r="Y36" i="18"/>
  <c r="X36" i="18"/>
  <c r="W36" i="18"/>
  <c r="V36" i="18"/>
  <c r="U36" i="18"/>
  <c r="T36" i="18"/>
  <c r="S36" i="18"/>
  <c r="R36" i="18"/>
  <c r="Q36" i="18"/>
  <c r="P36" i="18"/>
  <c r="O36" i="18"/>
  <c r="N36" i="18"/>
  <c r="M36" i="18"/>
  <c r="L36" i="18"/>
  <c r="K36" i="18"/>
  <c r="J36" i="18"/>
  <c r="I36" i="18"/>
  <c r="H36" i="18"/>
  <c r="G36" i="18"/>
  <c r="F36" i="18"/>
  <c r="E36" i="18"/>
  <c r="D36" i="18"/>
  <c r="C36" i="18"/>
  <c r="B36" i="18"/>
  <c r="A36" i="18"/>
  <c r="Y35" i="18"/>
  <c r="X35" i="18"/>
  <c r="W35" i="18"/>
  <c r="V35" i="18"/>
  <c r="U35" i="18"/>
  <c r="T35" i="18"/>
  <c r="S35" i="18"/>
  <c r="R35" i="18"/>
  <c r="Q35" i="18"/>
  <c r="P35" i="18"/>
  <c r="O35" i="18"/>
  <c r="N35" i="18"/>
  <c r="M35" i="18"/>
  <c r="L35" i="18"/>
  <c r="K35" i="18"/>
  <c r="J35" i="18"/>
  <c r="I35" i="18"/>
  <c r="H35" i="18"/>
  <c r="G35" i="18"/>
  <c r="F35" i="18"/>
  <c r="E35" i="18"/>
  <c r="D35" i="18"/>
  <c r="C35" i="18"/>
  <c r="B35" i="18"/>
  <c r="A35" i="18"/>
  <c r="Y34" i="18"/>
  <c r="X34" i="18"/>
  <c r="W34" i="18"/>
  <c r="V34" i="18"/>
  <c r="U34" i="18"/>
  <c r="T34" i="18"/>
  <c r="S34" i="18"/>
  <c r="R34" i="18"/>
  <c r="Q34" i="18"/>
  <c r="P34" i="18"/>
  <c r="O34" i="18"/>
  <c r="N34" i="18"/>
  <c r="M34" i="18"/>
  <c r="L34" i="18"/>
  <c r="K34" i="18"/>
  <c r="J34" i="18"/>
  <c r="I34" i="18"/>
  <c r="H34" i="18"/>
  <c r="G34" i="18"/>
  <c r="F34" i="18"/>
  <c r="E34" i="18"/>
  <c r="D34" i="18"/>
  <c r="C34" i="18"/>
  <c r="B34" i="18"/>
  <c r="A34" i="18"/>
  <c r="Y33" i="18"/>
  <c r="X33" i="18"/>
  <c r="W33" i="18"/>
  <c r="V33" i="18"/>
  <c r="U33" i="18"/>
  <c r="T33" i="18"/>
  <c r="S33" i="18"/>
  <c r="R33" i="18"/>
  <c r="Q33" i="18"/>
  <c r="P33" i="18"/>
  <c r="O33" i="18"/>
  <c r="N33" i="18"/>
  <c r="M33" i="18"/>
  <c r="L33" i="18"/>
  <c r="K33" i="18"/>
  <c r="J33" i="18"/>
  <c r="I33" i="18"/>
  <c r="H33" i="18"/>
  <c r="G33" i="18"/>
  <c r="F33" i="18"/>
  <c r="E33" i="18"/>
  <c r="D33" i="18"/>
  <c r="C33" i="18"/>
  <c r="B33" i="18"/>
  <c r="A33" i="18"/>
  <c r="Y32" i="18"/>
  <c r="X32" i="18"/>
  <c r="W32" i="18"/>
  <c r="V32" i="18"/>
  <c r="U32" i="18"/>
  <c r="T32" i="18"/>
  <c r="S32" i="18"/>
  <c r="R32" i="18"/>
  <c r="Q32" i="18"/>
  <c r="P32" i="18"/>
  <c r="O32" i="18"/>
  <c r="N32" i="18"/>
  <c r="M32" i="18"/>
  <c r="L32" i="18"/>
  <c r="K32" i="18"/>
  <c r="J32" i="18"/>
  <c r="I32" i="18"/>
  <c r="H32" i="18"/>
  <c r="G32" i="18"/>
  <c r="F32" i="18"/>
  <c r="E32" i="18"/>
  <c r="D32" i="18"/>
  <c r="C32" i="18"/>
  <c r="B32" i="18"/>
  <c r="A32" i="18"/>
  <c r="Y31" i="18"/>
  <c r="X31" i="18"/>
  <c r="W31" i="18"/>
  <c r="V31" i="18"/>
  <c r="U31" i="18"/>
  <c r="T31" i="18"/>
  <c r="S31" i="18"/>
  <c r="R31" i="18"/>
  <c r="Q31" i="18"/>
  <c r="P31" i="18"/>
  <c r="O31" i="18"/>
  <c r="N31" i="18"/>
  <c r="M31" i="18"/>
  <c r="L31" i="18"/>
  <c r="K31" i="18"/>
  <c r="J31" i="18"/>
  <c r="I31" i="18"/>
  <c r="H31" i="18"/>
  <c r="G31" i="18"/>
  <c r="F31" i="18"/>
  <c r="E31" i="18"/>
  <c r="D31" i="18"/>
  <c r="C31" i="18"/>
  <c r="B31" i="18"/>
  <c r="A31" i="18"/>
  <c r="Y30" i="18"/>
  <c r="X30" i="18"/>
  <c r="W30" i="18"/>
  <c r="V30" i="18"/>
  <c r="U30" i="18"/>
  <c r="T30" i="18"/>
  <c r="S30" i="18"/>
  <c r="R30" i="18"/>
  <c r="Q30" i="18"/>
  <c r="P30" i="18"/>
  <c r="O30" i="18"/>
  <c r="N30" i="18"/>
  <c r="M30" i="18"/>
  <c r="L30" i="18"/>
  <c r="K30" i="18"/>
  <c r="J30" i="18"/>
  <c r="I30" i="18"/>
  <c r="H30" i="18"/>
  <c r="G30" i="18"/>
  <c r="F30" i="18"/>
  <c r="E30" i="18"/>
  <c r="D30" i="18"/>
  <c r="C30" i="18"/>
  <c r="B30" i="18"/>
  <c r="A30" i="18"/>
  <c r="Y29" i="18"/>
  <c r="X29" i="18"/>
  <c r="W29" i="18"/>
  <c r="V29" i="18"/>
  <c r="U29" i="18"/>
  <c r="T29" i="18"/>
  <c r="S29" i="18"/>
  <c r="R29" i="18"/>
  <c r="Q29" i="18"/>
  <c r="P29" i="18"/>
  <c r="O29" i="18"/>
  <c r="N29" i="18"/>
  <c r="M29" i="18"/>
  <c r="L29" i="18"/>
  <c r="K29" i="18"/>
  <c r="J29" i="18"/>
  <c r="I29" i="18"/>
  <c r="H29" i="18"/>
  <c r="G29" i="18"/>
  <c r="F29" i="18"/>
  <c r="E29" i="18"/>
  <c r="D29" i="18"/>
  <c r="C29" i="18"/>
  <c r="B29" i="18"/>
  <c r="A29" i="18"/>
  <c r="Y28" i="18"/>
  <c r="X28" i="18"/>
  <c r="W28" i="18"/>
  <c r="V28" i="18"/>
  <c r="U28" i="18"/>
  <c r="T28" i="18"/>
  <c r="S28" i="18"/>
  <c r="R28" i="18"/>
  <c r="Q28" i="18"/>
  <c r="P28" i="18"/>
  <c r="O28" i="18"/>
  <c r="N28" i="18"/>
  <c r="M28" i="18"/>
  <c r="L28" i="18"/>
  <c r="K28" i="18"/>
  <c r="J28" i="18"/>
  <c r="I28" i="18"/>
  <c r="H28" i="18"/>
  <c r="G28" i="18"/>
  <c r="F28" i="18"/>
  <c r="E28" i="18"/>
  <c r="D28" i="18"/>
  <c r="C28" i="18"/>
  <c r="B28" i="18"/>
  <c r="A28" i="18"/>
  <c r="Y27" i="18"/>
  <c r="X27" i="18"/>
  <c r="W27" i="18"/>
  <c r="V27" i="18"/>
  <c r="U27" i="18"/>
  <c r="T27" i="18"/>
  <c r="S27" i="18"/>
  <c r="R27" i="18"/>
  <c r="Q27" i="18"/>
  <c r="P27" i="18"/>
  <c r="O27" i="18"/>
  <c r="N27" i="18"/>
  <c r="M27" i="18"/>
  <c r="L27" i="18"/>
  <c r="K27" i="18"/>
  <c r="J27" i="18"/>
  <c r="I27" i="18"/>
  <c r="H27" i="18"/>
  <c r="G27" i="18"/>
  <c r="F27" i="18"/>
  <c r="E27" i="18"/>
  <c r="D27" i="18"/>
  <c r="C27" i="18"/>
  <c r="B27" i="18"/>
  <c r="A27" i="18"/>
  <c r="Y26" i="18"/>
  <c r="X26" i="18"/>
  <c r="W26" i="18"/>
  <c r="V26" i="18"/>
  <c r="U26" i="18"/>
  <c r="T26" i="18"/>
  <c r="S26" i="18"/>
  <c r="R26" i="18"/>
  <c r="Q26" i="18"/>
  <c r="P26" i="18"/>
  <c r="O26" i="18"/>
  <c r="N26" i="18"/>
  <c r="M26" i="18"/>
  <c r="L26" i="18"/>
  <c r="K26" i="18"/>
  <c r="J26" i="18"/>
  <c r="I26" i="18"/>
  <c r="H26" i="18"/>
  <c r="G26" i="18"/>
  <c r="F26" i="18"/>
  <c r="E26" i="18"/>
  <c r="D26" i="18"/>
  <c r="C26" i="18"/>
  <c r="B26" i="18"/>
  <c r="A26" i="18"/>
  <c r="Y25" i="18"/>
  <c r="X25" i="18"/>
  <c r="W25" i="18"/>
  <c r="V25" i="18"/>
  <c r="U25" i="18"/>
  <c r="T25" i="18"/>
  <c r="S25" i="18"/>
  <c r="R25" i="18"/>
  <c r="Q25" i="18"/>
  <c r="P25" i="18"/>
  <c r="O25" i="18"/>
  <c r="N25" i="18"/>
  <c r="M25" i="18"/>
  <c r="L25" i="18"/>
  <c r="K25" i="18"/>
  <c r="J25" i="18"/>
  <c r="I25" i="18"/>
  <c r="H25" i="18"/>
  <c r="G25" i="18"/>
  <c r="F25" i="18"/>
  <c r="E25" i="18"/>
  <c r="D25" i="18"/>
  <c r="C25" i="18"/>
  <c r="B25" i="18"/>
  <c r="A25" i="18"/>
  <c r="Y37" i="17"/>
  <c r="X37" i="17"/>
  <c r="W37" i="17"/>
  <c r="V37" i="17"/>
  <c r="U37" i="17"/>
  <c r="T37" i="17"/>
  <c r="S37" i="17"/>
  <c r="R37" i="17"/>
  <c r="Q37" i="17"/>
  <c r="P37" i="17"/>
  <c r="O37" i="17"/>
  <c r="N37" i="17"/>
  <c r="M37" i="17"/>
  <c r="L37" i="17"/>
  <c r="K37" i="17"/>
  <c r="J37" i="17"/>
  <c r="I37" i="17"/>
  <c r="H37" i="17"/>
  <c r="G37" i="17"/>
  <c r="F37" i="17"/>
  <c r="E37" i="17"/>
  <c r="D37" i="17"/>
  <c r="C37" i="17"/>
  <c r="B37" i="17"/>
  <c r="A37" i="17"/>
  <c r="Y36" i="17"/>
  <c r="X36" i="17"/>
  <c r="W36" i="17"/>
  <c r="V36" i="17"/>
  <c r="U36" i="17"/>
  <c r="T36" i="17"/>
  <c r="S36" i="17"/>
  <c r="R36" i="17"/>
  <c r="Q36" i="17"/>
  <c r="P36" i="17"/>
  <c r="O36" i="17"/>
  <c r="N36" i="17"/>
  <c r="M36" i="17"/>
  <c r="L36" i="17"/>
  <c r="K36" i="17"/>
  <c r="J36" i="17"/>
  <c r="I36" i="17"/>
  <c r="H36" i="17"/>
  <c r="G36" i="17"/>
  <c r="F36" i="17"/>
  <c r="E36" i="17"/>
  <c r="D36" i="17"/>
  <c r="C36" i="17"/>
  <c r="B36" i="17"/>
  <c r="A36" i="17"/>
  <c r="Y35" i="17"/>
  <c r="X35" i="17"/>
  <c r="W35" i="17"/>
  <c r="V35" i="17"/>
  <c r="U35" i="17"/>
  <c r="T35" i="17"/>
  <c r="S35" i="17"/>
  <c r="R35" i="17"/>
  <c r="Q35" i="17"/>
  <c r="P35" i="17"/>
  <c r="O35" i="17"/>
  <c r="N35" i="17"/>
  <c r="M35" i="17"/>
  <c r="L35" i="17"/>
  <c r="K35" i="17"/>
  <c r="J35" i="17"/>
  <c r="I35" i="17"/>
  <c r="H35" i="17"/>
  <c r="G35" i="17"/>
  <c r="F35" i="17"/>
  <c r="E35" i="17"/>
  <c r="D35" i="17"/>
  <c r="C35" i="17"/>
  <c r="B35" i="17"/>
  <c r="A35" i="17"/>
  <c r="Y34" i="17"/>
  <c r="X34" i="17"/>
  <c r="W34" i="17"/>
  <c r="V34" i="17"/>
  <c r="U34" i="17"/>
  <c r="T34" i="17"/>
  <c r="S34" i="17"/>
  <c r="R34" i="17"/>
  <c r="Q34" i="17"/>
  <c r="P34" i="17"/>
  <c r="O34" i="17"/>
  <c r="N34" i="17"/>
  <c r="M34" i="17"/>
  <c r="L34" i="17"/>
  <c r="K34" i="17"/>
  <c r="J34" i="17"/>
  <c r="I34" i="17"/>
  <c r="H34" i="17"/>
  <c r="G34" i="17"/>
  <c r="F34" i="17"/>
  <c r="E34" i="17"/>
  <c r="D34" i="17"/>
  <c r="C34" i="17"/>
  <c r="B34" i="17"/>
  <c r="A34" i="17"/>
  <c r="Y33" i="17"/>
  <c r="X33" i="17"/>
  <c r="W33" i="17"/>
  <c r="V33" i="17"/>
  <c r="U33" i="17"/>
  <c r="T33" i="17"/>
  <c r="S33" i="17"/>
  <c r="R33" i="17"/>
  <c r="Q33" i="17"/>
  <c r="P33" i="17"/>
  <c r="O33" i="17"/>
  <c r="N33" i="17"/>
  <c r="M33" i="17"/>
  <c r="L33" i="17"/>
  <c r="K33" i="17"/>
  <c r="J33" i="17"/>
  <c r="I33" i="17"/>
  <c r="H33" i="17"/>
  <c r="G33" i="17"/>
  <c r="F33" i="17"/>
  <c r="E33" i="17"/>
  <c r="D33" i="17"/>
  <c r="C33" i="17"/>
  <c r="B33" i="17"/>
  <c r="A33" i="17"/>
  <c r="Y32" i="17"/>
  <c r="X32" i="17"/>
  <c r="W32" i="17"/>
  <c r="V32" i="17"/>
  <c r="U32" i="17"/>
  <c r="T32" i="17"/>
  <c r="S32" i="17"/>
  <c r="R32" i="17"/>
  <c r="Q32" i="17"/>
  <c r="P32" i="17"/>
  <c r="O32" i="17"/>
  <c r="N32" i="17"/>
  <c r="M32" i="17"/>
  <c r="L32" i="17"/>
  <c r="K32" i="17"/>
  <c r="J32" i="17"/>
  <c r="I32" i="17"/>
  <c r="H32" i="17"/>
  <c r="G32" i="17"/>
  <c r="F32" i="17"/>
  <c r="E32" i="17"/>
  <c r="D32" i="17"/>
  <c r="C32" i="17"/>
  <c r="B32" i="17"/>
  <c r="A32" i="17"/>
  <c r="Y31" i="17"/>
  <c r="X31" i="17"/>
  <c r="W31" i="17"/>
  <c r="V31" i="17"/>
  <c r="U31" i="17"/>
  <c r="T31" i="17"/>
  <c r="S31" i="17"/>
  <c r="R31" i="17"/>
  <c r="Q31" i="17"/>
  <c r="P31" i="17"/>
  <c r="O31" i="17"/>
  <c r="N31" i="17"/>
  <c r="M31" i="17"/>
  <c r="L31" i="17"/>
  <c r="K31" i="17"/>
  <c r="J31" i="17"/>
  <c r="I31" i="17"/>
  <c r="H31" i="17"/>
  <c r="G31" i="17"/>
  <c r="F31" i="17"/>
  <c r="E31" i="17"/>
  <c r="D31" i="17"/>
  <c r="C31" i="17"/>
  <c r="B31" i="17"/>
  <c r="A31" i="17"/>
  <c r="Y30" i="17"/>
  <c r="X30" i="17"/>
  <c r="W30" i="17"/>
  <c r="V30" i="17"/>
  <c r="U30" i="17"/>
  <c r="T30" i="17"/>
  <c r="S30" i="17"/>
  <c r="R30" i="17"/>
  <c r="Q30" i="17"/>
  <c r="P30" i="17"/>
  <c r="O30" i="17"/>
  <c r="N30" i="17"/>
  <c r="M30" i="17"/>
  <c r="L30" i="17"/>
  <c r="K30" i="17"/>
  <c r="J30" i="17"/>
  <c r="I30" i="17"/>
  <c r="H30" i="17"/>
  <c r="G30" i="17"/>
  <c r="F30" i="17"/>
  <c r="E30" i="17"/>
  <c r="D30" i="17"/>
  <c r="C30" i="17"/>
  <c r="B30" i="17"/>
  <c r="A30" i="17"/>
  <c r="Y29" i="17"/>
  <c r="X29" i="17"/>
  <c r="W29" i="17"/>
  <c r="V29" i="17"/>
  <c r="U29" i="17"/>
  <c r="T29" i="17"/>
  <c r="S29" i="17"/>
  <c r="R29" i="17"/>
  <c r="Q29" i="17"/>
  <c r="P29" i="17"/>
  <c r="O29" i="17"/>
  <c r="N29" i="17"/>
  <c r="M29" i="17"/>
  <c r="L29" i="17"/>
  <c r="K29" i="17"/>
  <c r="J29" i="17"/>
  <c r="I29" i="17"/>
  <c r="H29" i="17"/>
  <c r="G29" i="17"/>
  <c r="F29" i="17"/>
  <c r="E29" i="17"/>
  <c r="D29" i="17"/>
  <c r="C29" i="17"/>
  <c r="B29" i="17"/>
  <c r="A29" i="17"/>
  <c r="Y28" i="17"/>
  <c r="X28" i="17"/>
  <c r="W28" i="17"/>
  <c r="V28" i="17"/>
  <c r="U28" i="17"/>
  <c r="T28" i="17"/>
  <c r="S28" i="17"/>
  <c r="R28" i="17"/>
  <c r="Q28" i="17"/>
  <c r="P28" i="17"/>
  <c r="O28" i="17"/>
  <c r="N28" i="17"/>
  <c r="M28" i="17"/>
  <c r="L28" i="17"/>
  <c r="K28" i="17"/>
  <c r="J28" i="17"/>
  <c r="I28" i="17"/>
  <c r="H28" i="17"/>
  <c r="G28" i="17"/>
  <c r="F28" i="17"/>
  <c r="E28" i="17"/>
  <c r="D28" i="17"/>
  <c r="C28" i="17"/>
  <c r="B28" i="17"/>
  <c r="A28" i="17"/>
  <c r="Y27" i="17"/>
  <c r="X27" i="17"/>
  <c r="W27" i="17"/>
  <c r="V27" i="17"/>
  <c r="U27" i="17"/>
  <c r="T27" i="17"/>
  <c r="S27" i="17"/>
  <c r="R27" i="17"/>
  <c r="Q27" i="17"/>
  <c r="P27" i="17"/>
  <c r="O27" i="17"/>
  <c r="N27" i="17"/>
  <c r="M27" i="17"/>
  <c r="L27" i="17"/>
  <c r="K27" i="17"/>
  <c r="J27" i="17"/>
  <c r="I27" i="17"/>
  <c r="H27" i="17"/>
  <c r="G27" i="17"/>
  <c r="F27" i="17"/>
  <c r="E27" i="17"/>
  <c r="D27" i="17"/>
  <c r="C27" i="17"/>
  <c r="B27" i="17"/>
  <c r="A27" i="17"/>
  <c r="Y26" i="17"/>
  <c r="X26" i="17"/>
  <c r="W26" i="17"/>
  <c r="V26" i="17"/>
  <c r="U26" i="17"/>
  <c r="T26" i="17"/>
  <c r="S26" i="17"/>
  <c r="R26" i="17"/>
  <c r="Q26" i="17"/>
  <c r="P26" i="17"/>
  <c r="O26" i="17"/>
  <c r="N26" i="17"/>
  <c r="M26" i="17"/>
  <c r="L26" i="17"/>
  <c r="K26" i="17"/>
  <c r="J26" i="17"/>
  <c r="I26" i="17"/>
  <c r="H26" i="17"/>
  <c r="G26" i="17"/>
  <c r="F26" i="17"/>
  <c r="E26" i="17"/>
  <c r="D26" i="17"/>
  <c r="C26" i="17"/>
  <c r="B26" i="17"/>
  <c r="A26" i="17"/>
  <c r="Y25" i="17"/>
  <c r="X25" i="17"/>
  <c r="W25" i="17"/>
  <c r="V25" i="17"/>
  <c r="U25" i="17"/>
  <c r="T25" i="17"/>
  <c r="S25" i="17"/>
  <c r="R25" i="17"/>
  <c r="Q25" i="17"/>
  <c r="P25" i="17"/>
  <c r="O25" i="17"/>
  <c r="N25" i="17"/>
  <c r="M25" i="17"/>
  <c r="L25" i="17"/>
  <c r="K25" i="17"/>
  <c r="J25" i="17"/>
  <c r="I25" i="17"/>
  <c r="H25" i="17"/>
  <c r="G25" i="17"/>
  <c r="F25" i="17"/>
  <c r="E25" i="17"/>
  <c r="D25" i="17"/>
  <c r="C25" i="17"/>
  <c r="B25" i="17"/>
  <c r="A25" i="17"/>
  <c r="Y37" i="16"/>
  <c r="X37" i="16"/>
  <c r="W37" i="16"/>
  <c r="V37" i="16"/>
  <c r="U37" i="16"/>
  <c r="T37" i="16"/>
  <c r="S37" i="16"/>
  <c r="R37" i="16"/>
  <c r="Q37" i="16"/>
  <c r="P37" i="16"/>
  <c r="O37" i="16"/>
  <c r="N37" i="16"/>
  <c r="M37" i="16"/>
  <c r="L37" i="16"/>
  <c r="K37" i="16"/>
  <c r="J37" i="16"/>
  <c r="I37" i="16"/>
  <c r="H37" i="16"/>
  <c r="G37" i="16"/>
  <c r="F37" i="16"/>
  <c r="E37" i="16"/>
  <c r="D37" i="16"/>
  <c r="C37" i="16"/>
  <c r="B37" i="16"/>
  <c r="A37" i="16"/>
  <c r="Y36" i="16"/>
  <c r="X36" i="16"/>
  <c r="W36" i="16"/>
  <c r="V36" i="16"/>
  <c r="U36" i="16"/>
  <c r="T36" i="16"/>
  <c r="S36" i="16"/>
  <c r="R36" i="16"/>
  <c r="Q36" i="16"/>
  <c r="P36" i="16"/>
  <c r="O36" i="16"/>
  <c r="N36" i="16"/>
  <c r="M36" i="16"/>
  <c r="L36" i="16"/>
  <c r="K36" i="16"/>
  <c r="J36" i="16"/>
  <c r="I36" i="16"/>
  <c r="H36" i="16"/>
  <c r="G36" i="16"/>
  <c r="F36" i="16"/>
  <c r="E36" i="16"/>
  <c r="D36" i="16"/>
  <c r="C36" i="16"/>
  <c r="B36" i="16"/>
  <c r="A36" i="16"/>
  <c r="Y35" i="16"/>
  <c r="X35" i="16"/>
  <c r="W35" i="16"/>
  <c r="V35" i="16"/>
  <c r="U35" i="16"/>
  <c r="T35" i="16"/>
  <c r="S35" i="16"/>
  <c r="R35" i="16"/>
  <c r="Q35" i="16"/>
  <c r="P35" i="16"/>
  <c r="O35" i="16"/>
  <c r="N35" i="16"/>
  <c r="M35" i="16"/>
  <c r="L35" i="16"/>
  <c r="K35" i="16"/>
  <c r="J35" i="16"/>
  <c r="I35" i="16"/>
  <c r="H35" i="16"/>
  <c r="G35" i="16"/>
  <c r="F35" i="16"/>
  <c r="E35" i="16"/>
  <c r="D35" i="16"/>
  <c r="C35" i="16"/>
  <c r="B35" i="16"/>
  <c r="A35" i="16"/>
  <c r="Y34" i="16"/>
  <c r="X34" i="16"/>
  <c r="W34" i="16"/>
  <c r="V34" i="16"/>
  <c r="U34" i="16"/>
  <c r="T34" i="16"/>
  <c r="S34" i="16"/>
  <c r="R34" i="16"/>
  <c r="Q34" i="16"/>
  <c r="P34" i="16"/>
  <c r="O34" i="16"/>
  <c r="N34" i="16"/>
  <c r="M34" i="16"/>
  <c r="L34" i="16"/>
  <c r="K34" i="16"/>
  <c r="J34" i="16"/>
  <c r="I34" i="16"/>
  <c r="H34" i="16"/>
  <c r="G34" i="16"/>
  <c r="F34" i="16"/>
  <c r="E34" i="16"/>
  <c r="D34" i="16"/>
  <c r="C34" i="16"/>
  <c r="B34" i="16"/>
  <c r="A34" i="16"/>
  <c r="Y33" i="16"/>
  <c r="X33" i="16"/>
  <c r="W33" i="16"/>
  <c r="V33" i="16"/>
  <c r="U33" i="16"/>
  <c r="T33" i="16"/>
  <c r="S33" i="16"/>
  <c r="R33" i="16"/>
  <c r="Q33" i="16"/>
  <c r="P33" i="16"/>
  <c r="O33" i="16"/>
  <c r="N33" i="16"/>
  <c r="M33" i="16"/>
  <c r="L33" i="16"/>
  <c r="K33" i="16"/>
  <c r="J33" i="16"/>
  <c r="I33" i="16"/>
  <c r="H33" i="16"/>
  <c r="G33" i="16"/>
  <c r="F33" i="16"/>
  <c r="E33" i="16"/>
  <c r="D33" i="16"/>
  <c r="C33" i="16"/>
  <c r="B33" i="16"/>
  <c r="A33" i="16"/>
  <c r="Y32" i="16"/>
  <c r="X32" i="16"/>
  <c r="W32" i="16"/>
  <c r="V32" i="16"/>
  <c r="U32" i="16"/>
  <c r="T32" i="16"/>
  <c r="S32" i="16"/>
  <c r="R32" i="16"/>
  <c r="Q32" i="16"/>
  <c r="P32" i="16"/>
  <c r="O32" i="16"/>
  <c r="N32" i="16"/>
  <c r="M32" i="16"/>
  <c r="L32" i="16"/>
  <c r="K32" i="16"/>
  <c r="J32" i="16"/>
  <c r="I32" i="16"/>
  <c r="H32" i="16"/>
  <c r="G32" i="16"/>
  <c r="F32" i="16"/>
  <c r="E32" i="16"/>
  <c r="D32" i="16"/>
  <c r="C32" i="16"/>
  <c r="B32" i="16"/>
  <c r="A32" i="16"/>
  <c r="Y31" i="16"/>
  <c r="X31" i="16"/>
  <c r="W31" i="16"/>
  <c r="V31" i="16"/>
  <c r="U31" i="16"/>
  <c r="T31" i="16"/>
  <c r="S31" i="16"/>
  <c r="R31" i="16"/>
  <c r="Q31" i="16"/>
  <c r="P31" i="16"/>
  <c r="O31" i="16"/>
  <c r="N31" i="16"/>
  <c r="M31" i="16"/>
  <c r="L31" i="16"/>
  <c r="K31" i="16"/>
  <c r="J31" i="16"/>
  <c r="I31" i="16"/>
  <c r="H31" i="16"/>
  <c r="G31" i="16"/>
  <c r="F31" i="16"/>
  <c r="E31" i="16"/>
  <c r="D31" i="16"/>
  <c r="C31" i="16"/>
  <c r="B31" i="16"/>
  <c r="A31" i="16"/>
  <c r="Y30" i="16"/>
  <c r="X30" i="16"/>
  <c r="W30" i="16"/>
  <c r="V30" i="16"/>
  <c r="U30" i="16"/>
  <c r="T30" i="16"/>
  <c r="S30" i="16"/>
  <c r="R30" i="16"/>
  <c r="Q30" i="16"/>
  <c r="P30" i="16"/>
  <c r="O30" i="16"/>
  <c r="N30" i="16"/>
  <c r="M30" i="16"/>
  <c r="L30" i="16"/>
  <c r="K30" i="16"/>
  <c r="J30" i="16"/>
  <c r="I30" i="16"/>
  <c r="H30" i="16"/>
  <c r="G30" i="16"/>
  <c r="F30" i="16"/>
  <c r="E30" i="16"/>
  <c r="D30" i="16"/>
  <c r="C30" i="16"/>
  <c r="B30" i="16"/>
  <c r="A30" i="16"/>
  <c r="Y29" i="16"/>
  <c r="X29" i="16"/>
  <c r="W29" i="16"/>
  <c r="V29" i="16"/>
  <c r="U29" i="16"/>
  <c r="T29" i="16"/>
  <c r="S29" i="16"/>
  <c r="R29" i="16"/>
  <c r="Q29" i="16"/>
  <c r="P29" i="16"/>
  <c r="O29" i="16"/>
  <c r="N29" i="16"/>
  <c r="M29" i="16"/>
  <c r="L29" i="16"/>
  <c r="K29" i="16"/>
  <c r="J29" i="16"/>
  <c r="I29" i="16"/>
  <c r="H29" i="16"/>
  <c r="G29" i="16"/>
  <c r="F29" i="16"/>
  <c r="E29" i="16"/>
  <c r="D29" i="16"/>
  <c r="C29" i="16"/>
  <c r="B29" i="16"/>
  <c r="A29" i="16"/>
  <c r="Y28" i="16"/>
  <c r="X28" i="16"/>
  <c r="W28" i="16"/>
  <c r="V28" i="16"/>
  <c r="U28" i="16"/>
  <c r="T28" i="16"/>
  <c r="S28" i="16"/>
  <c r="R28" i="16"/>
  <c r="Q28" i="16"/>
  <c r="P28" i="16"/>
  <c r="O28" i="16"/>
  <c r="N28" i="16"/>
  <c r="M28" i="16"/>
  <c r="L28" i="16"/>
  <c r="K28" i="16"/>
  <c r="J28" i="16"/>
  <c r="I28" i="16"/>
  <c r="H28" i="16"/>
  <c r="G28" i="16"/>
  <c r="F28" i="16"/>
  <c r="E28" i="16"/>
  <c r="D28" i="16"/>
  <c r="C28" i="16"/>
  <c r="B28" i="16"/>
  <c r="A28" i="16"/>
  <c r="Y27" i="16"/>
  <c r="X27" i="16"/>
  <c r="W27" i="16"/>
  <c r="V27" i="16"/>
  <c r="U27" i="16"/>
  <c r="T27" i="16"/>
  <c r="S27" i="16"/>
  <c r="R27" i="16"/>
  <c r="Q27" i="16"/>
  <c r="P27" i="16"/>
  <c r="O27" i="16"/>
  <c r="N27" i="16"/>
  <c r="M27" i="16"/>
  <c r="L27" i="16"/>
  <c r="K27" i="16"/>
  <c r="J27" i="16"/>
  <c r="I27" i="16"/>
  <c r="H27" i="16"/>
  <c r="G27" i="16"/>
  <c r="F27" i="16"/>
  <c r="E27" i="16"/>
  <c r="D27" i="16"/>
  <c r="C27" i="16"/>
  <c r="B27" i="16"/>
  <c r="A27" i="16"/>
  <c r="Y26" i="16"/>
  <c r="X26" i="16"/>
  <c r="W26" i="16"/>
  <c r="V26" i="16"/>
  <c r="U26" i="16"/>
  <c r="T26" i="16"/>
  <c r="S26" i="16"/>
  <c r="R26" i="16"/>
  <c r="Q26" i="16"/>
  <c r="P26" i="16"/>
  <c r="O26" i="16"/>
  <c r="N26" i="16"/>
  <c r="M26" i="16"/>
  <c r="L26" i="16"/>
  <c r="K26" i="16"/>
  <c r="J26" i="16"/>
  <c r="I26" i="16"/>
  <c r="H26" i="16"/>
  <c r="G26" i="16"/>
  <c r="F26" i="16"/>
  <c r="E26" i="16"/>
  <c r="D26" i="16"/>
  <c r="C26" i="16"/>
  <c r="B26" i="16"/>
  <c r="A26" i="16"/>
  <c r="Y25" i="16"/>
  <c r="X25" i="16"/>
  <c r="W25" i="16"/>
  <c r="V25" i="16"/>
  <c r="U25" i="16"/>
  <c r="T25" i="16"/>
  <c r="S25" i="16"/>
  <c r="R25" i="16"/>
  <c r="Q25" i="16"/>
  <c r="P25" i="16"/>
  <c r="O25" i="16"/>
  <c r="N25" i="16"/>
  <c r="M25" i="16"/>
  <c r="L25" i="16"/>
  <c r="K25" i="16"/>
  <c r="J25" i="16"/>
  <c r="I25" i="16"/>
  <c r="H25" i="16"/>
  <c r="G25" i="16"/>
  <c r="F25" i="16"/>
  <c r="E25" i="16"/>
  <c r="D25" i="16"/>
  <c r="C25" i="16"/>
  <c r="B25" i="16"/>
  <c r="A25" i="16"/>
  <c r="Y37" i="15"/>
  <c r="X37" i="15"/>
  <c r="W37" i="15"/>
  <c r="V37" i="15"/>
  <c r="U37" i="15"/>
  <c r="T37" i="15"/>
  <c r="S37" i="15"/>
  <c r="R37" i="15"/>
  <c r="Q37" i="15"/>
  <c r="P37" i="15"/>
  <c r="O37" i="15"/>
  <c r="N37" i="15"/>
  <c r="M37" i="15"/>
  <c r="L37" i="15"/>
  <c r="K37" i="15"/>
  <c r="J37" i="15"/>
  <c r="I37" i="15"/>
  <c r="H37" i="15"/>
  <c r="G37" i="15"/>
  <c r="F37" i="15"/>
  <c r="E37" i="15"/>
  <c r="D37" i="15"/>
  <c r="C37" i="15"/>
  <c r="B37" i="15"/>
  <c r="A37" i="15"/>
  <c r="Y36" i="15"/>
  <c r="X36" i="15"/>
  <c r="W36" i="15"/>
  <c r="V36" i="15"/>
  <c r="U36" i="15"/>
  <c r="T36" i="15"/>
  <c r="S36" i="15"/>
  <c r="R36" i="15"/>
  <c r="Q36" i="15"/>
  <c r="P36" i="15"/>
  <c r="O36" i="15"/>
  <c r="N36" i="15"/>
  <c r="M36" i="15"/>
  <c r="L36" i="15"/>
  <c r="K36" i="15"/>
  <c r="J36" i="15"/>
  <c r="I36" i="15"/>
  <c r="H36" i="15"/>
  <c r="G36" i="15"/>
  <c r="F36" i="15"/>
  <c r="E36" i="15"/>
  <c r="D36" i="15"/>
  <c r="C36" i="15"/>
  <c r="B36" i="15"/>
  <c r="A36" i="15"/>
  <c r="Y35" i="15"/>
  <c r="X35" i="15"/>
  <c r="W35" i="15"/>
  <c r="V35" i="15"/>
  <c r="U35" i="15"/>
  <c r="T35" i="15"/>
  <c r="S35" i="15"/>
  <c r="R35" i="15"/>
  <c r="Q35" i="15"/>
  <c r="P35" i="15"/>
  <c r="O35" i="15"/>
  <c r="N35" i="15"/>
  <c r="M35" i="15"/>
  <c r="L35" i="15"/>
  <c r="K35" i="15"/>
  <c r="J35" i="15"/>
  <c r="I35" i="15"/>
  <c r="H35" i="15"/>
  <c r="G35" i="15"/>
  <c r="F35" i="15"/>
  <c r="E35" i="15"/>
  <c r="D35" i="15"/>
  <c r="C35" i="15"/>
  <c r="B35" i="15"/>
  <c r="A35" i="15"/>
  <c r="Y34" i="15"/>
  <c r="X34" i="15"/>
  <c r="W34" i="15"/>
  <c r="V34" i="15"/>
  <c r="U34" i="15"/>
  <c r="T34" i="15"/>
  <c r="S34" i="15"/>
  <c r="R34" i="15"/>
  <c r="Q34" i="15"/>
  <c r="P34" i="15"/>
  <c r="O34" i="15"/>
  <c r="N34" i="15"/>
  <c r="M34" i="15"/>
  <c r="L34" i="15"/>
  <c r="K34" i="15"/>
  <c r="J34" i="15"/>
  <c r="I34" i="15"/>
  <c r="H34" i="15"/>
  <c r="G34" i="15"/>
  <c r="F34" i="15"/>
  <c r="E34" i="15"/>
  <c r="D34" i="15"/>
  <c r="C34" i="15"/>
  <c r="B34" i="15"/>
  <c r="A34" i="15"/>
  <c r="Y33" i="15"/>
  <c r="X33" i="15"/>
  <c r="W33" i="15"/>
  <c r="V33" i="15"/>
  <c r="U33" i="15"/>
  <c r="T33" i="15"/>
  <c r="S33" i="15"/>
  <c r="R33" i="15"/>
  <c r="Q33" i="15"/>
  <c r="P33" i="15"/>
  <c r="O33" i="15"/>
  <c r="N33" i="15"/>
  <c r="M33" i="15"/>
  <c r="L33" i="15"/>
  <c r="K33" i="15"/>
  <c r="J33" i="15"/>
  <c r="I33" i="15"/>
  <c r="H33" i="15"/>
  <c r="G33" i="15"/>
  <c r="F33" i="15"/>
  <c r="E33" i="15"/>
  <c r="D33" i="15"/>
  <c r="C33" i="15"/>
  <c r="B33" i="15"/>
  <c r="A33" i="15"/>
  <c r="Y32" i="15"/>
  <c r="X32" i="15"/>
  <c r="W32" i="15"/>
  <c r="V32" i="15"/>
  <c r="U32" i="15"/>
  <c r="T32" i="15"/>
  <c r="S32" i="15"/>
  <c r="R32" i="15"/>
  <c r="Q32" i="15"/>
  <c r="P32" i="15"/>
  <c r="O32" i="15"/>
  <c r="N32" i="15"/>
  <c r="M32" i="15"/>
  <c r="L32" i="15"/>
  <c r="K32" i="15"/>
  <c r="J32" i="15"/>
  <c r="I32" i="15"/>
  <c r="H32" i="15"/>
  <c r="G32" i="15"/>
  <c r="F32" i="15"/>
  <c r="E32" i="15"/>
  <c r="D32" i="15"/>
  <c r="C32" i="15"/>
  <c r="B32" i="15"/>
  <c r="A32" i="15"/>
  <c r="Y31" i="15"/>
  <c r="X31" i="15"/>
  <c r="W31" i="15"/>
  <c r="V31" i="15"/>
  <c r="U31" i="15"/>
  <c r="T31" i="15"/>
  <c r="S31" i="15"/>
  <c r="R31" i="15"/>
  <c r="Q31" i="15"/>
  <c r="P31" i="15"/>
  <c r="O31" i="15"/>
  <c r="N31" i="15"/>
  <c r="M31" i="15"/>
  <c r="L31" i="15"/>
  <c r="K31" i="15"/>
  <c r="J31" i="15"/>
  <c r="I31" i="15"/>
  <c r="H31" i="15"/>
  <c r="G31" i="15"/>
  <c r="F31" i="15"/>
  <c r="E31" i="15"/>
  <c r="D31" i="15"/>
  <c r="C31" i="15"/>
  <c r="B31" i="15"/>
  <c r="A31" i="15"/>
  <c r="Y30" i="15"/>
  <c r="X30" i="15"/>
  <c r="W30" i="15"/>
  <c r="V30" i="15"/>
  <c r="U30" i="15"/>
  <c r="T30" i="15"/>
  <c r="S30" i="15"/>
  <c r="R30" i="15"/>
  <c r="Q30" i="15"/>
  <c r="P30" i="15"/>
  <c r="O30" i="15"/>
  <c r="N30" i="15"/>
  <c r="M30" i="15"/>
  <c r="L30" i="15"/>
  <c r="K30" i="15"/>
  <c r="J30" i="15"/>
  <c r="I30" i="15"/>
  <c r="H30" i="15"/>
  <c r="G30" i="15"/>
  <c r="F30" i="15"/>
  <c r="E30" i="15"/>
  <c r="D30" i="15"/>
  <c r="C30" i="15"/>
  <c r="B30" i="15"/>
  <c r="A30" i="15"/>
  <c r="Y29" i="15"/>
  <c r="X29" i="15"/>
  <c r="W29" i="15"/>
  <c r="V29" i="15"/>
  <c r="U29" i="15"/>
  <c r="T29" i="15"/>
  <c r="S29" i="15"/>
  <c r="R29" i="15"/>
  <c r="Q29" i="15"/>
  <c r="P29" i="15"/>
  <c r="O29" i="15"/>
  <c r="N29" i="15"/>
  <c r="M29" i="15"/>
  <c r="L29" i="15"/>
  <c r="K29" i="15"/>
  <c r="J29" i="15"/>
  <c r="I29" i="15"/>
  <c r="H29" i="15"/>
  <c r="G29" i="15"/>
  <c r="F29" i="15"/>
  <c r="E29" i="15"/>
  <c r="D29" i="15"/>
  <c r="C29" i="15"/>
  <c r="B29" i="15"/>
  <c r="A29" i="15"/>
  <c r="Y28" i="15"/>
  <c r="X28" i="15"/>
  <c r="W28" i="15"/>
  <c r="V28" i="15"/>
  <c r="U28" i="15"/>
  <c r="T28" i="15"/>
  <c r="S28" i="15"/>
  <c r="R28" i="15"/>
  <c r="Q28" i="15"/>
  <c r="P28" i="15"/>
  <c r="O28" i="15"/>
  <c r="N28" i="15"/>
  <c r="M28" i="15"/>
  <c r="L28" i="15"/>
  <c r="K28" i="15"/>
  <c r="J28" i="15"/>
  <c r="I28" i="15"/>
  <c r="H28" i="15"/>
  <c r="G28" i="15"/>
  <c r="F28" i="15"/>
  <c r="E28" i="15"/>
  <c r="D28" i="15"/>
  <c r="C28" i="15"/>
  <c r="B28" i="15"/>
  <c r="A28" i="15"/>
  <c r="Y27" i="15"/>
  <c r="X27" i="15"/>
  <c r="W27" i="15"/>
  <c r="V27" i="15"/>
  <c r="U27" i="15"/>
  <c r="T27" i="15"/>
  <c r="S27" i="15"/>
  <c r="R27" i="15"/>
  <c r="Q27" i="15"/>
  <c r="P27" i="15"/>
  <c r="O27" i="15"/>
  <c r="N27" i="15"/>
  <c r="M27" i="15"/>
  <c r="L27" i="15"/>
  <c r="K27" i="15"/>
  <c r="J27" i="15"/>
  <c r="I27" i="15"/>
  <c r="H27" i="15"/>
  <c r="G27" i="15"/>
  <c r="F27" i="15"/>
  <c r="E27" i="15"/>
  <c r="D27" i="15"/>
  <c r="C27" i="15"/>
  <c r="B27" i="15"/>
  <c r="A27" i="15"/>
  <c r="Y26" i="15"/>
  <c r="X26" i="15"/>
  <c r="W26" i="15"/>
  <c r="V26" i="15"/>
  <c r="U26" i="15"/>
  <c r="T26" i="15"/>
  <c r="S26" i="15"/>
  <c r="R26" i="15"/>
  <c r="Q26" i="15"/>
  <c r="P26" i="15"/>
  <c r="O26" i="15"/>
  <c r="N26" i="15"/>
  <c r="M26" i="15"/>
  <c r="L26" i="15"/>
  <c r="K26" i="15"/>
  <c r="J26" i="15"/>
  <c r="I26" i="15"/>
  <c r="H26" i="15"/>
  <c r="G26" i="15"/>
  <c r="F26" i="15"/>
  <c r="E26" i="15"/>
  <c r="D26" i="15"/>
  <c r="C26" i="15"/>
  <c r="B26" i="15"/>
  <c r="A26" i="15"/>
  <c r="Y25" i="15"/>
  <c r="X25" i="15"/>
  <c r="W25" i="15"/>
  <c r="V25" i="15"/>
  <c r="U25" i="15"/>
  <c r="T25" i="15"/>
  <c r="S25" i="15"/>
  <c r="R25" i="15"/>
  <c r="Q25" i="15"/>
  <c r="P25" i="15"/>
  <c r="O25" i="15"/>
  <c r="N25" i="15"/>
  <c r="M25" i="15"/>
  <c r="L25" i="15"/>
  <c r="K25" i="15"/>
  <c r="J25" i="15"/>
  <c r="I25" i="15"/>
  <c r="H25" i="15"/>
  <c r="G25" i="15"/>
  <c r="F25" i="15"/>
  <c r="E25" i="15"/>
  <c r="D25" i="15"/>
  <c r="C25" i="15"/>
  <c r="B25" i="15"/>
  <c r="A25" i="15"/>
  <c r="Y37" i="14"/>
  <c r="X37" i="14"/>
  <c r="W37" i="14"/>
  <c r="V37" i="14"/>
  <c r="U37" i="14"/>
  <c r="T37" i="14"/>
  <c r="S37" i="14"/>
  <c r="R37" i="14"/>
  <c r="Q37" i="14"/>
  <c r="P37" i="14"/>
  <c r="O37" i="14"/>
  <c r="N37" i="14"/>
  <c r="M37" i="14"/>
  <c r="L37" i="14"/>
  <c r="K37" i="14"/>
  <c r="J37" i="14"/>
  <c r="I37" i="14"/>
  <c r="H37" i="14"/>
  <c r="G37" i="14"/>
  <c r="F37" i="14"/>
  <c r="E37" i="14"/>
  <c r="D37" i="14"/>
  <c r="C37" i="14"/>
  <c r="B37" i="14"/>
  <c r="A37"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Y37" i="13"/>
  <c r="X37" i="13"/>
  <c r="W37" i="13"/>
  <c r="V37" i="13"/>
  <c r="U37" i="13"/>
  <c r="T37" i="13"/>
  <c r="S37" i="13"/>
  <c r="R37" i="13"/>
  <c r="Q37" i="13"/>
  <c r="P37" i="13"/>
  <c r="O37" i="13"/>
  <c r="N37" i="13"/>
  <c r="M37" i="13"/>
  <c r="L37" i="13"/>
  <c r="K37" i="13"/>
  <c r="J37" i="13"/>
  <c r="I37" i="13"/>
  <c r="H37" i="13"/>
  <c r="G37" i="13"/>
  <c r="F37" i="13"/>
  <c r="E37" i="13"/>
  <c r="D37" i="13"/>
  <c r="C37" i="13"/>
  <c r="B37" i="13"/>
  <c r="A37" i="13"/>
  <c r="Y36" i="13"/>
  <c r="X36" i="13"/>
  <c r="W36" i="13"/>
  <c r="V36" i="13"/>
  <c r="U36" i="13"/>
  <c r="T36" i="13"/>
  <c r="S36" i="13"/>
  <c r="R36" i="13"/>
  <c r="Q36" i="13"/>
  <c r="P36" i="13"/>
  <c r="O36" i="13"/>
  <c r="N36" i="13"/>
  <c r="M36" i="13"/>
  <c r="L36" i="13"/>
  <c r="K36" i="13"/>
  <c r="J36" i="13"/>
  <c r="I36" i="13"/>
  <c r="H36" i="13"/>
  <c r="G36" i="13"/>
  <c r="F36" i="13"/>
  <c r="E36" i="13"/>
  <c r="D36" i="13"/>
  <c r="C36" i="13"/>
  <c r="B36" i="13"/>
  <c r="A36" i="13"/>
  <c r="Y35" i="13"/>
  <c r="X35" i="13"/>
  <c r="W35" i="13"/>
  <c r="V35" i="13"/>
  <c r="U35" i="13"/>
  <c r="T35" i="13"/>
  <c r="S35" i="13"/>
  <c r="R35" i="13"/>
  <c r="Q35" i="13"/>
  <c r="P35" i="13"/>
  <c r="O35" i="13"/>
  <c r="N35" i="13"/>
  <c r="M35" i="13"/>
  <c r="L35" i="13"/>
  <c r="K35" i="13"/>
  <c r="J35" i="13"/>
  <c r="I35" i="13"/>
  <c r="H35" i="13"/>
  <c r="G35" i="13"/>
  <c r="F35" i="13"/>
  <c r="E35" i="13"/>
  <c r="D35" i="13"/>
  <c r="C35" i="13"/>
  <c r="B35" i="13"/>
  <c r="A35" i="13"/>
  <c r="Y34" i="13"/>
  <c r="X34" i="13"/>
  <c r="W34" i="13"/>
  <c r="V34" i="13"/>
  <c r="U34" i="13"/>
  <c r="T34" i="13"/>
  <c r="S34" i="13"/>
  <c r="R34" i="13"/>
  <c r="Q34" i="13"/>
  <c r="P34" i="13"/>
  <c r="O34" i="13"/>
  <c r="N34" i="13"/>
  <c r="M34" i="13"/>
  <c r="L34" i="13"/>
  <c r="K34" i="13"/>
  <c r="J34" i="13"/>
  <c r="I34" i="13"/>
  <c r="H34" i="13"/>
  <c r="G34" i="13"/>
  <c r="F34" i="13"/>
  <c r="E34" i="13"/>
  <c r="D34" i="13"/>
  <c r="C34" i="13"/>
  <c r="B34" i="13"/>
  <c r="A34" i="13"/>
  <c r="Y33" i="13"/>
  <c r="X33" i="13"/>
  <c r="W33" i="13"/>
  <c r="V33" i="13"/>
  <c r="U33" i="13"/>
  <c r="T33" i="13"/>
  <c r="S33" i="13"/>
  <c r="R33" i="13"/>
  <c r="Q33" i="13"/>
  <c r="P33" i="13"/>
  <c r="O33" i="13"/>
  <c r="N33" i="13"/>
  <c r="M33" i="13"/>
  <c r="L33" i="13"/>
  <c r="K33" i="13"/>
  <c r="J33" i="13"/>
  <c r="I33" i="13"/>
  <c r="H33" i="13"/>
  <c r="G33" i="13"/>
  <c r="F33" i="13"/>
  <c r="E33" i="13"/>
  <c r="D33" i="13"/>
  <c r="C33" i="13"/>
  <c r="B33" i="13"/>
  <c r="A33" i="13"/>
  <c r="Y32" i="13"/>
  <c r="X32" i="13"/>
  <c r="W32" i="13"/>
  <c r="V32" i="13"/>
  <c r="U32" i="13"/>
  <c r="T32" i="13"/>
  <c r="S32" i="13"/>
  <c r="R32" i="13"/>
  <c r="Q32" i="13"/>
  <c r="P32" i="13"/>
  <c r="O32" i="13"/>
  <c r="N32" i="13"/>
  <c r="M32" i="13"/>
  <c r="L32" i="13"/>
  <c r="K32" i="13"/>
  <c r="J32" i="13"/>
  <c r="I32" i="13"/>
  <c r="H32" i="13"/>
  <c r="G32" i="13"/>
  <c r="F32" i="13"/>
  <c r="E32" i="13"/>
  <c r="D32" i="13"/>
  <c r="C32" i="13"/>
  <c r="B32" i="13"/>
  <c r="A32" i="13"/>
  <c r="Y31" i="13"/>
  <c r="X31" i="13"/>
  <c r="W31" i="13"/>
  <c r="V31" i="13"/>
  <c r="U31" i="13"/>
  <c r="T31" i="13"/>
  <c r="S31" i="13"/>
  <c r="R31" i="13"/>
  <c r="Q31" i="13"/>
  <c r="P31" i="13"/>
  <c r="O31" i="13"/>
  <c r="N31" i="13"/>
  <c r="M31" i="13"/>
  <c r="L31" i="13"/>
  <c r="K31" i="13"/>
  <c r="J31" i="13"/>
  <c r="I31" i="13"/>
  <c r="H31" i="13"/>
  <c r="G31" i="13"/>
  <c r="F31" i="13"/>
  <c r="E31" i="13"/>
  <c r="D31" i="13"/>
  <c r="C31" i="13"/>
  <c r="B31" i="13"/>
  <c r="A31" i="13"/>
  <c r="Y30" i="13"/>
  <c r="X30" i="13"/>
  <c r="W30" i="13"/>
  <c r="V30" i="13"/>
  <c r="U30" i="13"/>
  <c r="T30" i="13"/>
  <c r="S30" i="13"/>
  <c r="R30" i="13"/>
  <c r="Q30" i="13"/>
  <c r="P30" i="13"/>
  <c r="O30" i="13"/>
  <c r="N30" i="13"/>
  <c r="M30" i="13"/>
  <c r="L30" i="13"/>
  <c r="K30" i="13"/>
  <c r="J30" i="13"/>
  <c r="I30" i="13"/>
  <c r="H30" i="13"/>
  <c r="G30" i="13"/>
  <c r="F30" i="13"/>
  <c r="E30" i="13"/>
  <c r="D30" i="13"/>
  <c r="C30" i="13"/>
  <c r="B30" i="13"/>
  <c r="A30" i="13"/>
  <c r="Y29" i="13"/>
  <c r="X29" i="13"/>
  <c r="W29" i="13"/>
  <c r="V29" i="13"/>
  <c r="U29" i="13"/>
  <c r="T29" i="13"/>
  <c r="S29" i="13"/>
  <c r="R29" i="13"/>
  <c r="Q29" i="13"/>
  <c r="P29" i="13"/>
  <c r="O29" i="13"/>
  <c r="N29" i="13"/>
  <c r="M29" i="13"/>
  <c r="L29" i="13"/>
  <c r="K29" i="13"/>
  <c r="J29" i="13"/>
  <c r="I29" i="13"/>
  <c r="H29" i="13"/>
  <c r="G29" i="13"/>
  <c r="F29" i="13"/>
  <c r="E29" i="13"/>
  <c r="D29" i="13"/>
  <c r="C29" i="13"/>
  <c r="B29" i="13"/>
  <c r="A29" i="13"/>
  <c r="Y28" i="13"/>
  <c r="X28" i="13"/>
  <c r="W28" i="13"/>
  <c r="V28" i="13"/>
  <c r="U28" i="13"/>
  <c r="T28" i="13"/>
  <c r="S28" i="13"/>
  <c r="R28" i="13"/>
  <c r="Q28" i="13"/>
  <c r="P28" i="13"/>
  <c r="O28" i="13"/>
  <c r="N28" i="13"/>
  <c r="M28" i="13"/>
  <c r="L28" i="13"/>
  <c r="K28" i="13"/>
  <c r="J28" i="13"/>
  <c r="I28" i="13"/>
  <c r="H28" i="13"/>
  <c r="G28" i="13"/>
  <c r="F28" i="13"/>
  <c r="E28" i="13"/>
  <c r="D28" i="13"/>
  <c r="C28" i="13"/>
  <c r="B28" i="13"/>
  <c r="A28" i="13"/>
  <c r="Y27" i="13"/>
  <c r="X27" i="13"/>
  <c r="W27" i="13"/>
  <c r="V27" i="13"/>
  <c r="U27" i="13"/>
  <c r="T27" i="13"/>
  <c r="S27" i="13"/>
  <c r="R27" i="13"/>
  <c r="Q27" i="13"/>
  <c r="P27" i="13"/>
  <c r="O27" i="13"/>
  <c r="N27" i="13"/>
  <c r="M27" i="13"/>
  <c r="L27" i="13"/>
  <c r="K27" i="13"/>
  <c r="J27" i="13"/>
  <c r="I27" i="13"/>
  <c r="H27" i="13"/>
  <c r="G27" i="13"/>
  <c r="F27" i="13"/>
  <c r="E27" i="13"/>
  <c r="D27" i="13"/>
  <c r="C27" i="13"/>
  <c r="B27" i="13"/>
  <c r="A27" i="13"/>
  <c r="Y26" i="13"/>
  <c r="X26" i="13"/>
  <c r="W26" i="13"/>
  <c r="V26" i="13"/>
  <c r="U26" i="13"/>
  <c r="T26" i="13"/>
  <c r="S26" i="13"/>
  <c r="R26" i="13"/>
  <c r="Q26" i="13"/>
  <c r="P26" i="13"/>
  <c r="O26" i="13"/>
  <c r="N26" i="13"/>
  <c r="M26" i="13"/>
  <c r="L26" i="13"/>
  <c r="K26" i="13"/>
  <c r="J26" i="13"/>
  <c r="I26" i="13"/>
  <c r="H26" i="13"/>
  <c r="G26" i="13"/>
  <c r="F26" i="13"/>
  <c r="E26" i="13"/>
  <c r="D26" i="13"/>
  <c r="C26" i="13"/>
  <c r="B26" i="13"/>
  <c r="A26" i="13"/>
  <c r="Y25" i="13"/>
  <c r="X25" i="13"/>
  <c r="W25" i="13"/>
  <c r="V25" i="13"/>
  <c r="U25" i="13"/>
  <c r="T25" i="13"/>
  <c r="S25" i="13"/>
  <c r="R25" i="13"/>
  <c r="Q25" i="13"/>
  <c r="P25" i="13"/>
  <c r="O25" i="13"/>
  <c r="N25" i="13"/>
  <c r="M25" i="13"/>
  <c r="L25" i="13"/>
  <c r="K25" i="13"/>
  <c r="J25" i="13"/>
  <c r="I25" i="13"/>
  <c r="H25" i="13"/>
  <c r="G25" i="13"/>
  <c r="F25" i="13"/>
  <c r="E25" i="13"/>
  <c r="D25" i="13"/>
  <c r="C25" i="13"/>
  <c r="B25" i="13"/>
  <c r="A25" i="13"/>
  <c r="Y37" i="12"/>
  <c r="X37" i="12"/>
  <c r="W37" i="12"/>
  <c r="V37" i="12"/>
  <c r="U37" i="12"/>
  <c r="T37" i="12"/>
  <c r="S37" i="12"/>
  <c r="R37" i="12"/>
  <c r="Q37" i="12"/>
  <c r="P37" i="12"/>
  <c r="O37" i="12"/>
  <c r="N37" i="12"/>
  <c r="M37" i="12"/>
  <c r="L37" i="12"/>
  <c r="K37" i="12"/>
  <c r="J37" i="12"/>
  <c r="I37" i="12"/>
  <c r="H37" i="12"/>
  <c r="G37" i="12"/>
  <c r="F37" i="12"/>
  <c r="E37" i="12"/>
  <c r="D37" i="12"/>
  <c r="C37" i="12"/>
  <c r="B37" i="12"/>
  <c r="A37" i="12"/>
  <c r="Y36" i="12"/>
  <c r="X36" i="12"/>
  <c r="W36" i="12"/>
  <c r="V36" i="12"/>
  <c r="U36" i="12"/>
  <c r="T36" i="12"/>
  <c r="S36" i="12"/>
  <c r="R36" i="12"/>
  <c r="Q36" i="12"/>
  <c r="P36" i="12"/>
  <c r="O36" i="12"/>
  <c r="N36" i="12"/>
  <c r="M36" i="12"/>
  <c r="L36" i="12"/>
  <c r="K36" i="12"/>
  <c r="J36" i="12"/>
  <c r="I36" i="12"/>
  <c r="H36" i="12"/>
  <c r="G36" i="12"/>
  <c r="F36" i="12"/>
  <c r="E36" i="12"/>
  <c r="D36" i="12"/>
  <c r="C36" i="12"/>
  <c r="B36" i="12"/>
  <c r="A36" i="12"/>
  <c r="Y35" i="12"/>
  <c r="X35" i="12"/>
  <c r="W35" i="12"/>
  <c r="V35" i="12"/>
  <c r="U35" i="12"/>
  <c r="T35" i="12"/>
  <c r="S35" i="12"/>
  <c r="R35" i="12"/>
  <c r="Q35" i="12"/>
  <c r="P35" i="12"/>
  <c r="O35" i="12"/>
  <c r="N35" i="12"/>
  <c r="M35" i="12"/>
  <c r="L35" i="12"/>
  <c r="K35" i="12"/>
  <c r="J35" i="12"/>
  <c r="I35" i="12"/>
  <c r="H35" i="12"/>
  <c r="G35" i="12"/>
  <c r="F35" i="12"/>
  <c r="E35" i="12"/>
  <c r="D35" i="12"/>
  <c r="C35" i="12"/>
  <c r="B35" i="12"/>
  <c r="A35" i="12"/>
  <c r="Y34" i="12"/>
  <c r="X34" i="12"/>
  <c r="W34" i="12"/>
  <c r="V34" i="12"/>
  <c r="U34" i="12"/>
  <c r="T34" i="12"/>
  <c r="S34" i="12"/>
  <c r="R34" i="12"/>
  <c r="Q34" i="12"/>
  <c r="P34" i="12"/>
  <c r="O34" i="12"/>
  <c r="N34" i="12"/>
  <c r="M34" i="12"/>
  <c r="L34" i="12"/>
  <c r="K34" i="12"/>
  <c r="J34" i="12"/>
  <c r="I34" i="12"/>
  <c r="H34" i="12"/>
  <c r="G34" i="12"/>
  <c r="F34" i="12"/>
  <c r="E34" i="12"/>
  <c r="D34" i="12"/>
  <c r="C34" i="12"/>
  <c r="B34" i="12"/>
  <c r="A34" i="12"/>
  <c r="Y33" i="12"/>
  <c r="X33" i="12"/>
  <c r="W33" i="12"/>
  <c r="V33" i="12"/>
  <c r="U33" i="12"/>
  <c r="T33" i="12"/>
  <c r="S33" i="12"/>
  <c r="R33" i="12"/>
  <c r="Q33" i="12"/>
  <c r="P33" i="12"/>
  <c r="O33" i="12"/>
  <c r="N33" i="12"/>
  <c r="M33" i="12"/>
  <c r="L33" i="12"/>
  <c r="K33" i="12"/>
  <c r="J33" i="12"/>
  <c r="I33" i="12"/>
  <c r="H33" i="12"/>
  <c r="G33" i="12"/>
  <c r="F33" i="12"/>
  <c r="E33" i="12"/>
  <c r="D33" i="12"/>
  <c r="C33" i="12"/>
  <c r="B33" i="12"/>
  <c r="A33" i="12"/>
  <c r="Y32" i="12"/>
  <c r="X32" i="12"/>
  <c r="W32" i="12"/>
  <c r="V32" i="12"/>
  <c r="U32" i="12"/>
  <c r="T32" i="12"/>
  <c r="S32" i="12"/>
  <c r="R32" i="12"/>
  <c r="Q32" i="12"/>
  <c r="P32" i="12"/>
  <c r="O32" i="12"/>
  <c r="N32" i="12"/>
  <c r="M32" i="12"/>
  <c r="L32" i="12"/>
  <c r="K32" i="12"/>
  <c r="J32" i="12"/>
  <c r="I32" i="12"/>
  <c r="H32" i="12"/>
  <c r="G32" i="12"/>
  <c r="F32" i="12"/>
  <c r="E32" i="12"/>
  <c r="D32" i="12"/>
  <c r="C32" i="12"/>
  <c r="B32" i="12"/>
  <c r="A32" i="12"/>
  <c r="Y31" i="12"/>
  <c r="X31" i="12"/>
  <c r="W31" i="12"/>
  <c r="V31" i="12"/>
  <c r="U31" i="12"/>
  <c r="T31" i="12"/>
  <c r="S31" i="12"/>
  <c r="R31" i="12"/>
  <c r="Q31" i="12"/>
  <c r="P31" i="12"/>
  <c r="O31" i="12"/>
  <c r="N31" i="12"/>
  <c r="M31" i="12"/>
  <c r="L31" i="12"/>
  <c r="K31" i="12"/>
  <c r="J31" i="12"/>
  <c r="I31" i="12"/>
  <c r="H31" i="12"/>
  <c r="G31" i="12"/>
  <c r="F31" i="12"/>
  <c r="E31" i="12"/>
  <c r="D31" i="12"/>
  <c r="C31" i="12"/>
  <c r="B31" i="12"/>
  <c r="A31" i="12"/>
  <c r="Y30" i="12"/>
  <c r="X30" i="12"/>
  <c r="W30" i="12"/>
  <c r="V30" i="12"/>
  <c r="U30" i="12"/>
  <c r="T30" i="12"/>
  <c r="S30" i="12"/>
  <c r="R30" i="12"/>
  <c r="Q30" i="12"/>
  <c r="P30" i="12"/>
  <c r="O30" i="12"/>
  <c r="N30" i="12"/>
  <c r="M30" i="12"/>
  <c r="L30" i="12"/>
  <c r="K30" i="12"/>
  <c r="J30" i="12"/>
  <c r="I30" i="12"/>
  <c r="H30" i="12"/>
  <c r="G30" i="12"/>
  <c r="F30" i="12"/>
  <c r="E30" i="12"/>
  <c r="D30" i="12"/>
  <c r="C30" i="12"/>
  <c r="B30" i="12"/>
  <c r="A30" i="12"/>
  <c r="Y29" i="12"/>
  <c r="X29" i="12"/>
  <c r="W29" i="12"/>
  <c r="V29" i="12"/>
  <c r="U29" i="12"/>
  <c r="T29" i="12"/>
  <c r="S29" i="12"/>
  <c r="R29" i="12"/>
  <c r="Q29" i="12"/>
  <c r="P29" i="12"/>
  <c r="O29" i="12"/>
  <c r="N29" i="12"/>
  <c r="M29" i="12"/>
  <c r="L29" i="12"/>
  <c r="K29" i="12"/>
  <c r="J29" i="12"/>
  <c r="I29" i="12"/>
  <c r="H29" i="12"/>
  <c r="G29" i="12"/>
  <c r="F29" i="12"/>
  <c r="E29" i="12"/>
  <c r="D29" i="12"/>
  <c r="C29" i="12"/>
  <c r="B29" i="12"/>
  <c r="A29" i="12"/>
  <c r="Y28" i="12"/>
  <c r="X28" i="12"/>
  <c r="W28" i="12"/>
  <c r="V28" i="12"/>
  <c r="U28" i="12"/>
  <c r="T28" i="12"/>
  <c r="S28" i="12"/>
  <c r="R28" i="12"/>
  <c r="Q28" i="12"/>
  <c r="P28" i="12"/>
  <c r="O28" i="12"/>
  <c r="N28" i="12"/>
  <c r="M28" i="12"/>
  <c r="L28" i="12"/>
  <c r="K28" i="12"/>
  <c r="J28" i="12"/>
  <c r="I28" i="12"/>
  <c r="H28" i="12"/>
  <c r="G28" i="12"/>
  <c r="F28" i="12"/>
  <c r="E28" i="12"/>
  <c r="D28" i="12"/>
  <c r="C28" i="12"/>
  <c r="B28" i="12"/>
  <c r="A28" i="12"/>
  <c r="Y27" i="12"/>
  <c r="X27" i="12"/>
  <c r="W27" i="12"/>
  <c r="V27" i="12"/>
  <c r="U27" i="12"/>
  <c r="T27" i="12"/>
  <c r="S27" i="12"/>
  <c r="R27" i="12"/>
  <c r="Q27" i="12"/>
  <c r="P27" i="12"/>
  <c r="O27" i="12"/>
  <c r="N27" i="12"/>
  <c r="M27" i="12"/>
  <c r="L27" i="12"/>
  <c r="K27" i="12"/>
  <c r="J27" i="12"/>
  <c r="I27" i="12"/>
  <c r="H27" i="12"/>
  <c r="G27" i="12"/>
  <c r="F27" i="12"/>
  <c r="E27" i="12"/>
  <c r="D27" i="12"/>
  <c r="C27" i="12"/>
  <c r="B27" i="12"/>
  <c r="A27" i="12"/>
  <c r="Y26" i="12"/>
  <c r="X26" i="12"/>
  <c r="W26" i="12"/>
  <c r="V26" i="12"/>
  <c r="U26" i="12"/>
  <c r="T26" i="12"/>
  <c r="S26" i="12"/>
  <c r="R26" i="12"/>
  <c r="Q26" i="12"/>
  <c r="P26" i="12"/>
  <c r="O26" i="12"/>
  <c r="N26" i="12"/>
  <c r="M26" i="12"/>
  <c r="L26" i="12"/>
  <c r="K26" i="12"/>
  <c r="J26" i="12"/>
  <c r="I26" i="12"/>
  <c r="H26" i="12"/>
  <c r="G26" i="12"/>
  <c r="F26" i="12"/>
  <c r="E26" i="12"/>
  <c r="D26" i="12"/>
  <c r="C26" i="12"/>
  <c r="B26" i="12"/>
  <c r="A26" i="12"/>
  <c r="Y25" i="12"/>
  <c r="X25" i="12"/>
  <c r="W25" i="12"/>
  <c r="V25" i="12"/>
  <c r="U25" i="12"/>
  <c r="T25" i="12"/>
  <c r="S25" i="12"/>
  <c r="R25" i="12"/>
  <c r="Q25" i="12"/>
  <c r="P25" i="12"/>
  <c r="O25" i="12"/>
  <c r="N25" i="12"/>
  <c r="M25" i="12"/>
  <c r="L25" i="12"/>
  <c r="K25" i="12"/>
  <c r="J25" i="12"/>
  <c r="I25" i="12"/>
  <c r="H25" i="12"/>
  <c r="G25" i="12"/>
  <c r="F25" i="12"/>
  <c r="E25" i="12"/>
  <c r="D25" i="12"/>
  <c r="C25" i="12"/>
  <c r="B25" i="12"/>
  <c r="A25" i="12"/>
  <c r="Y37" i="11"/>
  <c r="X37" i="11"/>
  <c r="W37" i="11"/>
  <c r="V37" i="11"/>
  <c r="U37" i="11"/>
  <c r="T37" i="11"/>
  <c r="S37" i="11"/>
  <c r="R37" i="11"/>
  <c r="Q37" i="11"/>
  <c r="P37" i="11"/>
  <c r="O37" i="11"/>
  <c r="N37" i="11"/>
  <c r="M37" i="11"/>
  <c r="L37" i="11"/>
  <c r="K37" i="11"/>
  <c r="J37" i="11"/>
  <c r="I37" i="11"/>
  <c r="H37" i="11"/>
  <c r="G37" i="11"/>
  <c r="F37" i="11"/>
  <c r="E37" i="11"/>
  <c r="D37" i="11"/>
  <c r="C37" i="11"/>
  <c r="B37" i="11"/>
  <c r="A37" i="11"/>
  <c r="Y36" i="11"/>
  <c r="X36" i="11"/>
  <c r="W36" i="11"/>
  <c r="V36" i="11"/>
  <c r="U36" i="11"/>
  <c r="T36" i="11"/>
  <c r="S36" i="11"/>
  <c r="R36" i="11"/>
  <c r="Q36" i="11"/>
  <c r="P36" i="11"/>
  <c r="O36" i="11"/>
  <c r="N36" i="11"/>
  <c r="M36" i="11"/>
  <c r="L36" i="11"/>
  <c r="K36" i="11"/>
  <c r="J36" i="11"/>
  <c r="I36" i="11"/>
  <c r="H36" i="11"/>
  <c r="G36" i="11"/>
  <c r="F36" i="11"/>
  <c r="E36" i="11"/>
  <c r="D36" i="11"/>
  <c r="C36" i="11"/>
  <c r="B36" i="11"/>
  <c r="A36" i="11"/>
  <c r="Y35" i="11"/>
  <c r="X35" i="11"/>
  <c r="W35" i="11"/>
  <c r="V35" i="11"/>
  <c r="U35" i="11"/>
  <c r="T35" i="11"/>
  <c r="S35" i="11"/>
  <c r="R35" i="11"/>
  <c r="Q35" i="11"/>
  <c r="P35" i="11"/>
  <c r="O35" i="11"/>
  <c r="N35" i="11"/>
  <c r="M35" i="11"/>
  <c r="L35" i="11"/>
  <c r="K35" i="11"/>
  <c r="J35" i="11"/>
  <c r="I35" i="11"/>
  <c r="H35" i="11"/>
  <c r="G35" i="11"/>
  <c r="F35" i="11"/>
  <c r="E35" i="11"/>
  <c r="D35" i="11"/>
  <c r="C35" i="11"/>
  <c r="B35" i="11"/>
  <c r="A35" i="11"/>
  <c r="Y34" i="11"/>
  <c r="X34" i="11"/>
  <c r="W34" i="11"/>
  <c r="V34" i="11"/>
  <c r="U34" i="11"/>
  <c r="T34" i="11"/>
  <c r="S34" i="11"/>
  <c r="R34" i="11"/>
  <c r="Q34" i="11"/>
  <c r="P34" i="11"/>
  <c r="O34" i="11"/>
  <c r="N34" i="11"/>
  <c r="M34" i="11"/>
  <c r="L34" i="11"/>
  <c r="K34" i="11"/>
  <c r="J34" i="11"/>
  <c r="I34" i="11"/>
  <c r="H34" i="11"/>
  <c r="G34" i="11"/>
  <c r="F34" i="11"/>
  <c r="E34" i="11"/>
  <c r="D34" i="11"/>
  <c r="C34" i="11"/>
  <c r="B34" i="11"/>
  <c r="A34" i="11"/>
  <c r="Y33" i="11"/>
  <c r="X33" i="11"/>
  <c r="W33" i="11"/>
  <c r="V33" i="11"/>
  <c r="U33" i="11"/>
  <c r="T33" i="11"/>
  <c r="S33" i="11"/>
  <c r="R33" i="11"/>
  <c r="Q33" i="11"/>
  <c r="P33" i="11"/>
  <c r="O33" i="11"/>
  <c r="N33" i="11"/>
  <c r="M33" i="11"/>
  <c r="L33" i="11"/>
  <c r="K33" i="11"/>
  <c r="J33" i="11"/>
  <c r="I33" i="11"/>
  <c r="H33" i="11"/>
  <c r="G33" i="11"/>
  <c r="F33" i="11"/>
  <c r="E33" i="11"/>
  <c r="D33" i="11"/>
  <c r="C33" i="11"/>
  <c r="B33" i="11"/>
  <c r="A33" i="11"/>
  <c r="Y32" i="11"/>
  <c r="X32" i="11"/>
  <c r="W32" i="11"/>
  <c r="V32" i="11"/>
  <c r="U32" i="11"/>
  <c r="T32" i="11"/>
  <c r="S32" i="11"/>
  <c r="R32" i="11"/>
  <c r="Q32" i="11"/>
  <c r="P32" i="11"/>
  <c r="O32" i="11"/>
  <c r="N32" i="11"/>
  <c r="M32" i="11"/>
  <c r="L32" i="11"/>
  <c r="K32" i="11"/>
  <c r="J32" i="11"/>
  <c r="I32" i="11"/>
  <c r="H32" i="11"/>
  <c r="G32" i="11"/>
  <c r="F32" i="11"/>
  <c r="E32" i="11"/>
  <c r="D32" i="11"/>
  <c r="C32" i="11"/>
  <c r="B32" i="11"/>
  <c r="A32" i="11"/>
  <c r="Y31" i="11"/>
  <c r="X31" i="11"/>
  <c r="W31" i="11"/>
  <c r="V31" i="11"/>
  <c r="U31" i="11"/>
  <c r="T31" i="11"/>
  <c r="S31" i="11"/>
  <c r="R31" i="11"/>
  <c r="Q31" i="11"/>
  <c r="P31" i="11"/>
  <c r="O31" i="11"/>
  <c r="N31" i="11"/>
  <c r="M31" i="11"/>
  <c r="L31" i="11"/>
  <c r="K31" i="11"/>
  <c r="J31" i="11"/>
  <c r="I31" i="11"/>
  <c r="H31" i="11"/>
  <c r="G31" i="11"/>
  <c r="F31" i="11"/>
  <c r="E31" i="11"/>
  <c r="D31" i="11"/>
  <c r="C31" i="11"/>
  <c r="B31" i="11"/>
  <c r="A31" i="11"/>
  <c r="Y30" i="11"/>
  <c r="X30" i="11"/>
  <c r="W30" i="11"/>
  <c r="V30" i="11"/>
  <c r="U30" i="11"/>
  <c r="T30" i="11"/>
  <c r="S30" i="11"/>
  <c r="R30" i="11"/>
  <c r="Q30" i="11"/>
  <c r="P30" i="11"/>
  <c r="O30" i="11"/>
  <c r="N30" i="11"/>
  <c r="M30" i="11"/>
  <c r="L30" i="11"/>
  <c r="K30" i="11"/>
  <c r="J30" i="11"/>
  <c r="I30" i="11"/>
  <c r="H30" i="11"/>
  <c r="G30" i="11"/>
  <c r="F30" i="11"/>
  <c r="E30" i="11"/>
  <c r="D30" i="11"/>
  <c r="C30" i="11"/>
  <c r="B30" i="11"/>
  <c r="A30" i="11"/>
  <c r="Y29" i="11"/>
  <c r="X29" i="11"/>
  <c r="W29" i="11"/>
  <c r="V29" i="11"/>
  <c r="U29" i="11"/>
  <c r="T29" i="11"/>
  <c r="S29" i="11"/>
  <c r="R29" i="11"/>
  <c r="Q29" i="11"/>
  <c r="P29" i="11"/>
  <c r="O29" i="11"/>
  <c r="N29" i="11"/>
  <c r="M29" i="11"/>
  <c r="L29" i="11"/>
  <c r="K29" i="11"/>
  <c r="J29" i="11"/>
  <c r="I29" i="11"/>
  <c r="H29" i="11"/>
  <c r="G29" i="11"/>
  <c r="F29" i="11"/>
  <c r="E29" i="11"/>
  <c r="D29" i="11"/>
  <c r="C29" i="11"/>
  <c r="B29" i="11"/>
  <c r="A29" i="11"/>
  <c r="Y28" i="11"/>
  <c r="X28" i="11"/>
  <c r="W28" i="11"/>
  <c r="V28" i="11"/>
  <c r="U28" i="11"/>
  <c r="T28" i="11"/>
  <c r="S28" i="11"/>
  <c r="R28" i="11"/>
  <c r="Q28" i="11"/>
  <c r="P28" i="11"/>
  <c r="O28" i="11"/>
  <c r="N28" i="11"/>
  <c r="M28" i="11"/>
  <c r="L28" i="11"/>
  <c r="K28" i="11"/>
  <c r="J28" i="11"/>
  <c r="I28" i="11"/>
  <c r="H28" i="11"/>
  <c r="G28" i="11"/>
  <c r="F28" i="11"/>
  <c r="E28" i="11"/>
  <c r="D28" i="11"/>
  <c r="C28" i="11"/>
  <c r="B28" i="11"/>
  <c r="A28"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Y37" i="6"/>
  <c r="X37" i="6"/>
  <c r="W37" i="6"/>
  <c r="V37" i="6"/>
  <c r="U37" i="6"/>
  <c r="T37" i="6"/>
  <c r="S37" i="6"/>
  <c r="R37" i="6"/>
  <c r="Q37" i="6"/>
  <c r="P37" i="6"/>
  <c r="O37" i="6"/>
  <c r="N37" i="6"/>
  <c r="M37" i="6"/>
  <c r="L37" i="6"/>
  <c r="K37" i="6"/>
  <c r="J37" i="6"/>
  <c r="I37" i="6"/>
  <c r="H37" i="6"/>
  <c r="G37" i="6"/>
  <c r="F37" i="6"/>
  <c r="E37" i="6"/>
  <c r="D37" i="6"/>
  <c r="C37" i="6"/>
  <c r="B37" i="6"/>
  <c r="A37" i="6"/>
  <c r="Y36" i="6"/>
  <c r="X36" i="6"/>
  <c r="W36" i="6"/>
  <c r="V36" i="6"/>
  <c r="U36" i="6"/>
  <c r="T36" i="6"/>
  <c r="S36" i="6"/>
  <c r="R36" i="6"/>
  <c r="Q36" i="6"/>
  <c r="P36" i="6"/>
  <c r="O36" i="6"/>
  <c r="N36" i="6"/>
  <c r="M36" i="6"/>
  <c r="L36" i="6"/>
  <c r="K36" i="6"/>
  <c r="J36" i="6"/>
  <c r="I36" i="6"/>
  <c r="H36" i="6"/>
  <c r="G36" i="6"/>
  <c r="F36" i="6"/>
  <c r="E36" i="6"/>
  <c r="D36" i="6"/>
  <c r="C36" i="6"/>
  <c r="B36" i="6"/>
  <c r="A36" i="6"/>
  <c r="Y35" i="6"/>
  <c r="X35" i="6"/>
  <c r="W35" i="6"/>
  <c r="V35" i="6"/>
  <c r="U35" i="6"/>
  <c r="T35" i="6"/>
  <c r="S35" i="6"/>
  <c r="R35" i="6"/>
  <c r="Q35" i="6"/>
  <c r="P35" i="6"/>
  <c r="O35" i="6"/>
  <c r="N35" i="6"/>
  <c r="M35" i="6"/>
  <c r="L35" i="6"/>
  <c r="K35" i="6"/>
  <c r="J35" i="6"/>
  <c r="I35" i="6"/>
  <c r="H35" i="6"/>
  <c r="G35" i="6"/>
  <c r="F35" i="6"/>
  <c r="E35" i="6"/>
  <c r="D35" i="6"/>
  <c r="C35" i="6"/>
  <c r="B35" i="6"/>
  <c r="A35" i="6"/>
  <c r="Y34" i="6"/>
  <c r="X34" i="6"/>
  <c r="W34" i="6"/>
  <c r="V34" i="6"/>
  <c r="U34" i="6"/>
  <c r="T34" i="6"/>
  <c r="S34" i="6"/>
  <c r="R34" i="6"/>
  <c r="Q34" i="6"/>
  <c r="P34" i="6"/>
  <c r="O34" i="6"/>
  <c r="N34" i="6"/>
  <c r="M34" i="6"/>
  <c r="L34" i="6"/>
  <c r="K34" i="6"/>
  <c r="J34" i="6"/>
  <c r="I34" i="6"/>
  <c r="H34" i="6"/>
  <c r="G34" i="6"/>
  <c r="F34" i="6"/>
  <c r="E34" i="6"/>
  <c r="D34" i="6"/>
  <c r="C34" i="6"/>
  <c r="B34" i="6"/>
  <c r="A34" i="6"/>
  <c r="Y33" i="6"/>
  <c r="X33" i="6"/>
  <c r="W33" i="6"/>
  <c r="V33" i="6"/>
  <c r="U33" i="6"/>
  <c r="T33" i="6"/>
  <c r="S33" i="6"/>
  <c r="R33" i="6"/>
  <c r="Q33" i="6"/>
  <c r="P33" i="6"/>
  <c r="O33" i="6"/>
  <c r="N33" i="6"/>
  <c r="M33" i="6"/>
  <c r="L33" i="6"/>
  <c r="K33" i="6"/>
  <c r="J33" i="6"/>
  <c r="I33" i="6"/>
  <c r="H33" i="6"/>
  <c r="G33" i="6"/>
  <c r="F33" i="6"/>
  <c r="E33" i="6"/>
  <c r="D33" i="6"/>
  <c r="C33" i="6"/>
  <c r="B33" i="6"/>
  <c r="A33" i="6"/>
  <c r="Y32" i="6"/>
  <c r="X32" i="6"/>
  <c r="W32" i="6"/>
  <c r="V32" i="6"/>
  <c r="U32" i="6"/>
  <c r="T32" i="6"/>
  <c r="S32" i="6"/>
  <c r="R32" i="6"/>
  <c r="Q32" i="6"/>
  <c r="P32" i="6"/>
  <c r="O32" i="6"/>
  <c r="N32" i="6"/>
  <c r="M32" i="6"/>
  <c r="L32" i="6"/>
  <c r="K32" i="6"/>
  <c r="J32" i="6"/>
  <c r="I32" i="6"/>
  <c r="H32" i="6"/>
  <c r="G32" i="6"/>
  <c r="F32" i="6"/>
  <c r="E32" i="6"/>
  <c r="D32" i="6"/>
  <c r="C32" i="6"/>
  <c r="B32" i="6"/>
  <c r="A32" i="6"/>
  <c r="Y31" i="6"/>
  <c r="X31" i="6"/>
  <c r="W31" i="6"/>
  <c r="V31" i="6"/>
  <c r="U31" i="6"/>
  <c r="T31" i="6"/>
  <c r="S31" i="6"/>
  <c r="R31" i="6"/>
  <c r="Q31" i="6"/>
  <c r="P31" i="6"/>
  <c r="O31" i="6"/>
  <c r="N31" i="6"/>
  <c r="M31" i="6"/>
  <c r="L31" i="6"/>
  <c r="K31" i="6"/>
  <c r="J31" i="6"/>
  <c r="I31" i="6"/>
  <c r="H31" i="6"/>
  <c r="G31" i="6"/>
  <c r="F31" i="6"/>
  <c r="E31" i="6"/>
  <c r="D31" i="6"/>
  <c r="C31" i="6"/>
  <c r="B31" i="6"/>
  <c r="A31" i="6"/>
  <c r="Y30" i="6"/>
  <c r="X30" i="6"/>
  <c r="W30" i="6"/>
  <c r="V30" i="6"/>
  <c r="U30" i="6"/>
  <c r="T30" i="6"/>
  <c r="S30" i="6"/>
  <c r="R30" i="6"/>
  <c r="Q30" i="6"/>
  <c r="P30" i="6"/>
  <c r="O30" i="6"/>
  <c r="N30" i="6"/>
  <c r="M30" i="6"/>
  <c r="L30" i="6"/>
  <c r="K30" i="6"/>
  <c r="J30" i="6"/>
  <c r="I30" i="6"/>
  <c r="H30" i="6"/>
  <c r="G30" i="6"/>
  <c r="F30" i="6"/>
  <c r="E30" i="6"/>
  <c r="D30" i="6"/>
  <c r="C30" i="6"/>
  <c r="B30" i="6"/>
  <c r="A30" i="6"/>
  <c r="Y29" i="6"/>
  <c r="X29" i="6"/>
  <c r="W29" i="6"/>
  <c r="V29" i="6"/>
  <c r="U29" i="6"/>
  <c r="T29" i="6"/>
  <c r="S29" i="6"/>
  <c r="R29" i="6"/>
  <c r="Q29" i="6"/>
  <c r="P29" i="6"/>
  <c r="O29" i="6"/>
  <c r="N29" i="6"/>
  <c r="M29" i="6"/>
  <c r="L29" i="6"/>
  <c r="K29" i="6"/>
  <c r="J29" i="6"/>
  <c r="I29" i="6"/>
  <c r="H29" i="6"/>
  <c r="G29" i="6"/>
  <c r="F29" i="6"/>
  <c r="E29" i="6"/>
  <c r="D29" i="6"/>
  <c r="C29" i="6"/>
  <c r="B29" i="6"/>
  <c r="A29" i="6"/>
  <c r="Y28" i="6"/>
  <c r="X28" i="6"/>
  <c r="W28" i="6"/>
  <c r="V28" i="6"/>
  <c r="U28" i="6"/>
  <c r="T28" i="6"/>
  <c r="S28" i="6"/>
  <c r="R28" i="6"/>
  <c r="Q28" i="6"/>
  <c r="P28" i="6"/>
  <c r="O28" i="6"/>
  <c r="N28" i="6"/>
  <c r="M28" i="6"/>
  <c r="L28" i="6"/>
  <c r="K28" i="6"/>
  <c r="J28" i="6"/>
  <c r="I28" i="6"/>
  <c r="H28" i="6"/>
  <c r="G28" i="6"/>
  <c r="F28" i="6"/>
  <c r="E28" i="6"/>
  <c r="D28" i="6"/>
  <c r="C28" i="6"/>
  <c r="B28" i="6"/>
  <c r="A28" i="6"/>
  <c r="Y27" i="6"/>
  <c r="X27" i="6"/>
  <c r="W27" i="6"/>
  <c r="V27" i="6"/>
  <c r="U27" i="6"/>
  <c r="T27" i="6"/>
  <c r="S27" i="6"/>
  <c r="R27" i="6"/>
  <c r="Q27" i="6"/>
  <c r="P27" i="6"/>
  <c r="O27" i="6"/>
  <c r="N27" i="6"/>
  <c r="M27" i="6"/>
  <c r="L27" i="6"/>
  <c r="K27" i="6"/>
  <c r="J27" i="6"/>
  <c r="I27" i="6"/>
  <c r="H27" i="6"/>
  <c r="G27" i="6"/>
  <c r="F27" i="6"/>
  <c r="E27" i="6"/>
  <c r="D27" i="6"/>
  <c r="C27" i="6"/>
  <c r="B27" i="6"/>
  <c r="A27" i="6"/>
  <c r="Y26" i="6"/>
  <c r="X26" i="6"/>
  <c r="W26" i="6"/>
  <c r="V26" i="6"/>
  <c r="U26" i="6"/>
  <c r="T26" i="6"/>
  <c r="S26" i="6"/>
  <c r="R26" i="6"/>
  <c r="Q26" i="6"/>
  <c r="P26" i="6"/>
  <c r="O26" i="6"/>
  <c r="N26" i="6"/>
  <c r="M26" i="6"/>
  <c r="L26" i="6"/>
  <c r="K26" i="6"/>
  <c r="J26" i="6"/>
  <c r="I26" i="6"/>
  <c r="H26" i="6"/>
  <c r="G26" i="6"/>
  <c r="F26" i="6"/>
  <c r="E26" i="6"/>
  <c r="D26" i="6"/>
  <c r="C26" i="6"/>
  <c r="B26" i="6"/>
  <c r="A26" i="6"/>
  <c r="Y25" i="6"/>
  <c r="X25" i="6"/>
  <c r="W25" i="6"/>
  <c r="V25" i="6"/>
  <c r="U25" i="6"/>
  <c r="T25" i="6"/>
  <c r="S25" i="6"/>
  <c r="R25" i="6"/>
  <c r="Q25" i="6"/>
  <c r="P25" i="6"/>
  <c r="O25" i="6"/>
  <c r="N25" i="6"/>
  <c r="M25" i="6"/>
  <c r="L25" i="6"/>
  <c r="K25" i="6"/>
  <c r="J25" i="6"/>
  <c r="I25" i="6"/>
  <c r="H25" i="6"/>
  <c r="G25" i="6"/>
  <c r="F25" i="6"/>
  <c r="E25" i="6"/>
  <c r="D25" i="6"/>
  <c r="C25" i="6"/>
  <c r="B25" i="6"/>
  <c r="A25" i="6"/>
  <c r="Y37" i="10"/>
  <c r="X37" i="10"/>
  <c r="W37" i="10"/>
  <c r="V37" i="10"/>
  <c r="U37" i="10"/>
  <c r="T37" i="10"/>
  <c r="S37" i="10"/>
  <c r="R37" i="10"/>
  <c r="Q37" i="10"/>
  <c r="P37" i="10"/>
  <c r="O37" i="10"/>
  <c r="N37" i="10"/>
  <c r="M37" i="10"/>
  <c r="L37" i="10"/>
  <c r="K37" i="10"/>
  <c r="J37" i="10"/>
  <c r="I37" i="10"/>
  <c r="H37" i="10"/>
  <c r="G37" i="10"/>
  <c r="F37" i="10"/>
  <c r="E37" i="10"/>
  <c r="D37" i="10"/>
  <c r="C37" i="10"/>
  <c r="B37" i="10"/>
  <c r="A37" i="10"/>
  <c r="Y36" i="10"/>
  <c r="X36" i="10"/>
  <c r="W36" i="10"/>
  <c r="V36" i="10"/>
  <c r="U36" i="10"/>
  <c r="T36" i="10"/>
  <c r="S36" i="10"/>
  <c r="R36" i="10"/>
  <c r="Q36" i="10"/>
  <c r="P36" i="10"/>
  <c r="O36" i="10"/>
  <c r="N36" i="10"/>
  <c r="M36" i="10"/>
  <c r="L36" i="10"/>
  <c r="K36" i="10"/>
  <c r="J36" i="10"/>
  <c r="I36" i="10"/>
  <c r="H36" i="10"/>
  <c r="G36" i="10"/>
  <c r="F36" i="10"/>
  <c r="E36" i="10"/>
  <c r="D36" i="10"/>
  <c r="C36" i="10"/>
  <c r="B36" i="10"/>
  <c r="A36" i="10"/>
  <c r="Y35" i="10"/>
  <c r="X35" i="10"/>
  <c r="W35" i="10"/>
  <c r="V35" i="10"/>
  <c r="U35" i="10"/>
  <c r="T35" i="10"/>
  <c r="S35" i="10"/>
  <c r="R35" i="10"/>
  <c r="Q35" i="10"/>
  <c r="P35" i="10"/>
  <c r="O35" i="10"/>
  <c r="N35" i="10"/>
  <c r="M35" i="10"/>
  <c r="L35" i="10"/>
  <c r="K35" i="10"/>
  <c r="J35" i="10"/>
  <c r="I35" i="10"/>
  <c r="H35" i="10"/>
  <c r="G35" i="10"/>
  <c r="F35" i="10"/>
  <c r="E35" i="10"/>
  <c r="D35" i="10"/>
  <c r="C35" i="10"/>
  <c r="B35" i="10"/>
  <c r="A35" i="10"/>
  <c r="Y34" i="10"/>
  <c r="X34" i="10"/>
  <c r="W34" i="10"/>
  <c r="V34" i="10"/>
  <c r="U34" i="10"/>
  <c r="T34" i="10"/>
  <c r="S34" i="10"/>
  <c r="R34" i="10"/>
  <c r="Q34" i="10"/>
  <c r="P34" i="10"/>
  <c r="O34" i="10"/>
  <c r="N34" i="10"/>
  <c r="M34" i="10"/>
  <c r="L34" i="10"/>
  <c r="K34" i="10"/>
  <c r="J34" i="10"/>
  <c r="I34" i="10"/>
  <c r="H34" i="10"/>
  <c r="G34" i="10"/>
  <c r="F34" i="10"/>
  <c r="E34" i="10"/>
  <c r="D34" i="10"/>
  <c r="C34" i="10"/>
  <c r="B34" i="10"/>
  <c r="A34" i="10"/>
  <c r="Y33" i="10"/>
  <c r="X33" i="10"/>
  <c r="W33" i="10"/>
  <c r="V33" i="10"/>
  <c r="U33" i="10"/>
  <c r="T33" i="10"/>
  <c r="S33" i="10"/>
  <c r="R33" i="10"/>
  <c r="Q33" i="10"/>
  <c r="P33" i="10"/>
  <c r="O33" i="10"/>
  <c r="N33" i="10"/>
  <c r="M33" i="10"/>
  <c r="L33" i="10"/>
  <c r="K33" i="10"/>
  <c r="J33" i="10"/>
  <c r="I33" i="10"/>
  <c r="H33" i="10"/>
  <c r="G33" i="10"/>
  <c r="F33" i="10"/>
  <c r="E33" i="10"/>
  <c r="D33" i="10"/>
  <c r="C33" i="10"/>
  <c r="B33" i="10"/>
  <c r="A33" i="10"/>
  <c r="Y32" i="10"/>
  <c r="X32" i="10"/>
  <c r="W32" i="10"/>
  <c r="V32" i="10"/>
  <c r="U32" i="10"/>
  <c r="T32" i="10"/>
  <c r="S32" i="10"/>
  <c r="R32" i="10"/>
  <c r="Q32" i="10"/>
  <c r="P32" i="10"/>
  <c r="O32" i="10"/>
  <c r="N32" i="10"/>
  <c r="M32" i="10"/>
  <c r="L32" i="10"/>
  <c r="K32" i="10"/>
  <c r="J32" i="10"/>
  <c r="I32" i="10"/>
  <c r="H32" i="10"/>
  <c r="G32" i="10"/>
  <c r="F32" i="10"/>
  <c r="E32" i="10"/>
  <c r="D32" i="10"/>
  <c r="C32" i="10"/>
  <c r="B32" i="10"/>
  <c r="A32" i="10"/>
  <c r="Y31" i="10"/>
  <c r="X31" i="10"/>
  <c r="W31" i="10"/>
  <c r="V31" i="10"/>
  <c r="U31" i="10"/>
  <c r="T31" i="10"/>
  <c r="S31" i="10"/>
  <c r="R31" i="10"/>
  <c r="Q31" i="10"/>
  <c r="P31" i="10"/>
  <c r="O31" i="10"/>
  <c r="N31" i="10"/>
  <c r="M31" i="10"/>
  <c r="L31" i="10"/>
  <c r="K31" i="10"/>
  <c r="J31" i="10"/>
  <c r="I31" i="10"/>
  <c r="H31" i="10"/>
  <c r="G31" i="10"/>
  <c r="F31" i="10"/>
  <c r="E31" i="10"/>
  <c r="D31" i="10"/>
  <c r="C31" i="10"/>
  <c r="B31" i="10"/>
  <c r="A31" i="10"/>
  <c r="Y30" i="10"/>
  <c r="X30" i="10"/>
  <c r="W30" i="10"/>
  <c r="V30" i="10"/>
  <c r="U30" i="10"/>
  <c r="T30" i="10"/>
  <c r="S30" i="10"/>
  <c r="R30" i="10"/>
  <c r="Q30" i="10"/>
  <c r="P30" i="10"/>
  <c r="O30" i="10"/>
  <c r="N30" i="10"/>
  <c r="M30" i="10"/>
  <c r="L30" i="10"/>
  <c r="K30" i="10"/>
  <c r="J30" i="10"/>
  <c r="I30" i="10"/>
  <c r="H30" i="10"/>
  <c r="G30" i="10"/>
  <c r="F30" i="10"/>
  <c r="E30" i="10"/>
  <c r="D30" i="10"/>
  <c r="C30" i="10"/>
  <c r="B30" i="10"/>
  <c r="A30" i="10"/>
  <c r="Y29" i="10"/>
  <c r="X29" i="10"/>
  <c r="W29" i="10"/>
  <c r="V29" i="10"/>
  <c r="U29" i="10"/>
  <c r="T29" i="10"/>
  <c r="S29" i="10"/>
  <c r="R29" i="10"/>
  <c r="Q29" i="10"/>
  <c r="P29" i="10"/>
  <c r="O29" i="10"/>
  <c r="N29" i="10"/>
  <c r="M29" i="10"/>
  <c r="L29" i="10"/>
  <c r="K29" i="10"/>
  <c r="J29" i="10"/>
  <c r="I29" i="10"/>
  <c r="H29" i="10"/>
  <c r="G29" i="10"/>
  <c r="F29" i="10"/>
  <c r="E29" i="10"/>
  <c r="D29" i="10"/>
  <c r="C29" i="10"/>
  <c r="B29" i="10"/>
  <c r="A29" i="10"/>
  <c r="Y28" i="10"/>
  <c r="X28" i="10"/>
  <c r="W28" i="10"/>
  <c r="V28" i="10"/>
  <c r="U28" i="10"/>
  <c r="T28" i="10"/>
  <c r="S28" i="10"/>
  <c r="R28" i="10"/>
  <c r="Q28" i="10"/>
  <c r="P28" i="10"/>
  <c r="O28" i="10"/>
  <c r="N28" i="10"/>
  <c r="M28" i="10"/>
  <c r="L28" i="10"/>
  <c r="K28" i="10"/>
  <c r="J28" i="10"/>
  <c r="I28" i="10"/>
  <c r="H28" i="10"/>
  <c r="G28" i="10"/>
  <c r="F28" i="10"/>
  <c r="E28" i="10"/>
  <c r="D28" i="10"/>
  <c r="C28" i="10"/>
  <c r="B28" i="10"/>
  <c r="A28" i="10"/>
  <c r="Y27" i="10"/>
  <c r="X27" i="10"/>
  <c r="W27" i="10"/>
  <c r="V27" i="10"/>
  <c r="U27" i="10"/>
  <c r="T27" i="10"/>
  <c r="S27" i="10"/>
  <c r="R27" i="10"/>
  <c r="Q27" i="10"/>
  <c r="P27" i="10"/>
  <c r="O27" i="10"/>
  <c r="N27" i="10"/>
  <c r="M27" i="10"/>
  <c r="L27" i="10"/>
  <c r="K27" i="10"/>
  <c r="J27" i="10"/>
  <c r="I27" i="10"/>
  <c r="H27" i="10"/>
  <c r="G27" i="10"/>
  <c r="F27" i="10"/>
  <c r="E27" i="10"/>
  <c r="D27" i="10"/>
  <c r="C27" i="10"/>
  <c r="B27" i="10"/>
  <c r="A27" i="10"/>
  <c r="Y26" i="10"/>
  <c r="X26" i="10"/>
  <c r="W26" i="10"/>
  <c r="V26" i="10"/>
  <c r="U26" i="10"/>
  <c r="T26" i="10"/>
  <c r="S26" i="10"/>
  <c r="R26" i="10"/>
  <c r="Q26" i="10"/>
  <c r="P26" i="10"/>
  <c r="O26" i="10"/>
  <c r="N26" i="10"/>
  <c r="M26" i="10"/>
  <c r="L26" i="10"/>
  <c r="K26" i="10"/>
  <c r="J26" i="10"/>
  <c r="I26" i="10"/>
  <c r="H26" i="10"/>
  <c r="G26" i="10"/>
  <c r="F26" i="10"/>
  <c r="E26" i="10"/>
  <c r="D26" i="10"/>
  <c r="C26" i="10"/>
  <c r="B26" i="10"/>
  <c r="A26" i="10"/>
  <c r="Y25" i="10"/>
  <c r="X25" i="10"/>
  <c r="W25" i="10"/>
  <c r="V25" i="10"/>
  <c r="U25" i="10"/>
  <c r="T25" i="10"/>
  <c r="S25" i="10"/>
  <c r="R25" i="10"/>
  <c r="Q25" i="10"/>
  <c r="P25" i="10"/>
  <c r="O25" i="10"/>
  <c r="N25" i="10"/>
  <c r="M25" i="10"/>
  <c r="L25" i="10"/>
  <c r="K25" i="10"/>
  <c r="J25" i="10"/>
  <c r="I25" i="10"/>
  <c r="H25" i="10"/>
  <c r="G25" i="10"/>
  <c r="F25" i="10"/>
  <c r="E25" i="10"/>
  <c r="D25" i="10"/>
  <c r="C25" i="10"/>
  <c r="B25" i="10"/>
  <c r="A25" i="10"/>
  <c r="Y37" i="9"/>
  <c r="X37" i="9"/>
  <c r="W37" i="9"/>
  <c r="V37" i="9"/>
  <c r="U37" i="9"/>
  <c r="T37" i="9"/>
  <c r="S37" i="9"/>
  <c r="R37" i="9"/>
  <c r="Q37" i="9"/>
  <c r="P37" i="9"/>
  <c r="O37" i="9"/>
  <c r="N37" i="9"/>
  <c r="M37" i="9"/>
  <c r="L37" i="9"/>
  <c r="K37" i="9"/>
  <c r="J37" i="9"/>
  <c r="I37" i="9"/>
  <c r="H37" i="9"/>
  <c r="G37" i="9"/>
  <c r="F37" i="9"/>
  <c r="E37" i="9"/>
  <c r="D37" i="9"/>
  <c r="C37" i="9"/>
  <c r="B37" i="9"/>
  <c r="A37" i="9"/>
  <c r="Y36" i="9"/>
  <c r="X36" i="9"/>
  <c r="W36" i="9"/>
  <c r="V36" i="9"/>
  <c r="U36" i="9"/>
  <c r="T36" i="9"/>
  <c r="S36" i="9"/>
  <c r="R36" i="9"/>
  <c r="Q36" i="9"/>
  <c r="P36" i="9"/>
  <c r="O36" i="9"/>
  <c r="N36" i="9"/>
  <c r="M36" i="9"/>
  <c r="L36" i="9"/>
  <c r="K36" i="9"/>
  <c r="J36" i="9"/>
  <c r="I36" i="9"/>
  <c r="H36" i="9"/>
  <c r="G36" i="9"/>
  <c r="F36" i="9"/>
  <c r="E36" i="9"/>
  <c r="D36" i="9"/>
  <c r="C36" i="9"/>
  <c r="B36" i="9"/>
  <c r="A36" i="9"/>
  <c r="Y35" i="9"/>
  <c r="X35" i="9"/>
  <c r="W35" i="9"/>
  <c r="V35" i="9"/>
  <c r="U35" i="9"/>
  <c r="T35" i="9"/>
  <c r="S35" i="9"/>
  <c r="R35" i="9"/>
  <c r="Q35" i="9"/>
  <c r="P35" i="9"/>
  <c r="O35" i="9"/>
  <c r="N35" i="9"/>
  <c r="M35" i="9"/>
  <c r="L35" i="9"/>
  <c r="K35" i="9"/>
  <c r="J35" i="9"/>
  <c r="I35" i="9"/>
  <c r="H35" i="9"/>
  <c r="G35" i="9"/>
  <c r="F35" i="9"/>
  <c r="E35" i="9"/>
  <c r="D35" i="9"/>
  <c r="C35" i="9"/>
  <c r="B35" i="9"/>
  <c r="A35" i="9"/>
  <c r="Y34" i="9"/>
  <c r="X34" i="9"/>
  <c r="W34" i="9"/>
  <c r="V34" i="9"/>
  <c r="U34" i="9"/>
  <c r="T34" i="9"/>
  <c r="S34" i="9"/>
  <c r="R34" i="9"/>
  <c r="Q34" i="9"/>
  <c r="P34" i="9"/>
  <c r="O34" i="9"/>
  <c r="N34" i="9"/>
  <c r="M34" i="9"/>
  <c r="L34" i="9"/>
  <c r="K34" i="9"/>
  <c r="J34" i="9"/>
  <c r="I34" i="9"/>
  <c r="H34" i="9"/>
  <c r="G34" i="9"/>
  <c r="F34" i="9"/>
  <c r="E34" i="9"/>
  <c r="D34" i="9"/>
  <c r="C34" i="9"/>
  <c r="B34" i="9"/>
  <c r="A34" i="9"/>
  <c r="Y33" i="9"/>
  <c r="X33" i="9"/>
  <c r="W33" i="9"/>
  <c r="V33" i="9"/>
  <c r="U33" i="9"/>
  <c r="T33" i="9"/>
  <c r="S33" i="9"/>
  <c r="R33" i="9"/>
  <c r="Q33" i="9"/>
  <c r="P33" i="9"/>
  <c r="O33" i="9"/>
  <c r="N33" i="9"/>
  <c r="M33" i="9"/>
  <c r="L33" i="9"/>
  <c r="K33" i="9"/>
  <c r="J33" i="9"/>
  <c r="I33" i="9"/>
  <c r="H33" i="9"/>
  <c r="G33" i="9"/>
  <c r="F33" i="9"/>
  <c r="E33" i="9"/>
  <c r="D33" i="9"/>
  <c r="C33" i="9"/>
  <c r="B33" i="9"/>
  <c r="A33" i="9"/>
  <c r="Y32" i="9"/>
  <c r="X32" i="9"/>
  <c r="W32" i="9"/>
  <c r="V32" i="9"/>
  <c r="U32" i="9"/>
  <c r="T32" i="9"/>
  <c r="S32" i="9"/>
  <c r="R32" i="9"/>
  <c r="Q32" i="9"/>
  <c r="P32" i="9"/>
  <c r="O32" i="9"/>
  <c r="N32" i="9"/>
  <c r="M32" i="9"/>
  <c r="L32" i="9"/>
  <c r="K32" i="9"/>
  <c r="J32" i="9"/>
  <c r="I32" i="9"/>
  <c r="H32" i="9"/>
  <c r="G32" i="9"/>
  <c r="F32" i="9"/>
  <c r="E32" i="9"/>
  <c r="D32" i="9"/>
  <c r="C32" i="9"/>
  <c r="B32" i="9"/>
  <c r="A32" i="9"/>
  <c r="Y31" i="9"/>
  <c r="X31" i="9"/>
  <c r="W31" i="9"/>
  <c r="V31" i="9"/>
  <c r="U31" i="9"/>
  <c r="T31" i="9"/>
  <c r="S31" i="9"/>
  <c r="R31" i="9"/>
  <c r="Q31" i="9"/>
  <c r="P31" i="9"/>
  <c r="O31" i="9"/>
  <c r="N31" i="9"/>
  <c r="M31" i="9"/>
  <c r="L31" i="9"/>
  <c r="K31" i="9"/>
  <c r="J31" i="9"/>
  <c r="I31" i="9"/>
  <c r="H31" i="9"/>
  <c r="G31" i="9"/>
  <c r="F31" i="9"/>
  <c r="E31" i="9"/>
  <c r="D31" i="9"/>
  <c r="C31" i="9"/>
  <c r="B31" i="9"/>
  <c r="A31" i="9"/>
  <c r="Y30" i="9"/>
  <c r="X30" i="9"/>
  <c r="W30" i="9"/>
  <c r="V30" i="9"/>
  <c r="U30" i="9"/>
  <c r="T30" i="9"/>
  <c r="S30" i="9"/>
  <c r="R30" i="9"/>
  <c r="Q30" i="9"/>
  <c r="P30" i="9"/>
  <c r="O30" i="9"/>
  <c r="N30" i="9"/>
  <c r="M30" i="9"/>
  <c r="L30" i="9"/>
  <c r="K30" i="9"/>
  <c r="J30" i="9"/>
  <c r="I30" i="9"/>
  <c r="H30" i="9"/>
  <c r="G30" i="9"/>
  <c r="F30" i="9"/>
  <c r="E30" i="9"/>
  <c r="D30" i="9"/>
  <c r="C30" i="9"/>
  <c r="B30" i="9"/>
  <c r="A30" i="9"/>
  <c r="Y29" i="9"/>
  <c r="X29" i="9"/>
  <c r="W29" i="9"/>
  <c r="V29" i="9"/>
  <c r="U29" i="9"/>
  <c r="T29" i="9"/>
  <c r="S29" i="9"/>
  <c r="R29" i="9"/>
  <c r="Q29" i="9"/>
  <c r="P29" i="9"/>
  <c r="O29" i="9"/>
  <c r="N29" i="9"/>
  <c r="M29" i="9"/>
  <c r="L29" i="9"/>
  <c r="K29" i="9"/>
  <c r="J29" i="9"/>
  <c r="I29" i="9"/>
  <c r="H29" i="9"/>
  <c r="G29" i="9"/>
  <c r="F29" i="9"/>
  <c r="E29" i="9"/>
  <c r="D29" i="9"/>
  <c r="C29" i="9"/>
  <c r="B29" i="9"/>
  <c r="A29" i="9"/>
  <c r="Y28" i="9"/>
  <c r="X28" i="9"/>
  <c r="W28" i="9"/>
  <c r="V28" i="9"/>
  <c r="U28" i="9"/>
  <c r="T28" i="9"/>
  <c r="S28" i="9"/>
  <c r="R28" i="9"/>
  <c r="Q28" i="9"/>
  <c r="P28" i="9"/>
  <c r="O28" i="9"/>
  <c r="N28" i="9"/>
  <c r="M28" i="9"/>
  <c r="L28" i="9"/>
  <c r="K28" i="9"/>
  <c r="J28" i="9"/>
  <c r="I28" i="9"/>
  <c r="H28" i="9"/>
  <c r="G28" i="9"/>
  <c r="F28" i="9"/>
  <c r="E28" i="9"/>
  <c r="D28" i="9"/>
  <c r="C28" i="9"/>
  <c r="B28" i="9"/>
  <c r="A28" i="9"/>
  <c r="Y27" i="9"/>
  <c r="X27" i="9"/>
  <c r="W27" i="9"/>
  <c r="V27" i="9"/>
  <c r="U27" i="9"/>
  <c r="T27" i="9"/>
  <c r="S27" i="9"/>
  <c r="R27" i="9"/>
  <c r="Q27" i="9"/>
  <c r="P27" i="9"/>
  <c r="O27" i="9"/>
  <c r="N27" i="9"/>
  <c r="M27" i="9"/>
  <c r="L27" i="9"/>
  <c r="K27" i="9"/>
  <c r="J27" i="9"/>
  <c r="I27" i="9"/>
  <c r="H27" i="9"/>
  <c r="G27" i="9"/>
  <c r="F27" i="9"/>
  <c r="E27" i="9"/>
  <c r="D27" i="9"/>
  <c r="C27" i="9"/>
  <c r="B27" i="9"/>
  <c r="A27" i="9"/>
  <c r="Y26" i="9"/>
  <c r="X26" i="9"/>
  <c r="W26" i="9"/>
  <c r="V26" i="9"/>
  <c r="U26" i="9"/>
  <c r="T26" i="9"/>
  <c r="S26" i="9"/>
  <c r="R26" i="9"/>
  <c r="Q26" i="9"/>
  <c r="P26" i="9"/>
  <c r="O26" i="9"/>
  <c r="N26" i="9"/>
  <c r="M26" i="9"/>
  <c r="L26" i="9"/>
  <c r="K26" i="9"/>
  <c r="J26" i="9"/>
  <c r="I26" i="9"/>
  <c r="H26" i="9"/>
  <c r="G26" i="9"/>
  <c r="F26" i="9"/>
  <c r="E26" i="9"/>
  <c r="D26" i="9"/>
  <c r="C26" i="9"/>
  <c r="B26" i="9"/>
  <c r="A26" i="9"/>
  <c r="Y25" i="9"/>
  <c r="X25" i="9"/>
  <c r="W25" i="9"/>
  <c r="V25" i="9"/>
  <c r="U25" i="9"/>
  <c r="T25" i="9"/>
  <c r="S25" i="9"/>
  <c r="R25" i="9"/>
  <c r="Q25" i="9"/>
  <c r="P25" i="9"/>
  <c r="O25" i="9"/>
  <c r="N25" i="9"/>
  <c r="M25" i="9"/>
  <c r="L25" i="9"/>
  <c r="K25" i="9"/>
  <c r="J25" i="9"/>
  <c r="I25" i="9"/>
  <c r="H25" i="9"/>
  <c r="G25" i="9"/>
  <c r="F25" i="9"/>
  <c r="E25" i="9"/>
  <c r="D25" i="9"/>
  <c r="C25" i="9"/>
  <c r="B25" i="9"/>
  <c r="A25" i="9"/>
  <c r="Y37" i="8"/>
  <c r="X37" i="8"/>
  <c r="W37" i="8"/>
  <c r="V37" i="8"/>
  <c r="U37" i="8"/>
  <c r="T37" i="8"/>
  <c r="S37" i="8"/>
  <c r="R37" i="8"/>
  <c r="Q37" i="8"/>
  <c r="P37" i="8"/>
  <c r="O37" i="8"/>
  <c r="N37" i="8"/>
  <c r="M37" i="8"/>
  <c r="L37" i="8"/>
  <c r="K37" i="8"/>
  <c r="J37" i="8"/>
  <c r="I37" i="8"/>
  <c r="H37" i="8"/>
  <c r="G37" i="8"/>
  <c r="F37" i="8"/>
  <c r="E37" i="8"/>
  <c r="D37" i="8"/>
  <c r="C37" i="8"/>
  <c r="B37" i="8"/>
  <c r="A37" i="8"/>
  <c r="Y36" i="8"/>
  <c r="X36" i="8"/>
  <c r="W36" i="8"/>
  <c r="V36" i="8"/>
  <c r="U36" i="8"/>
  <c r="T36" i="8"/>
  <c r="S36" i="8"/>
  <c r="R36" i="8"/>
  <c r="Q36" i="8"/>
  <c r="P36" i="8"/>
  <c r="O36" i="8"/>
  <c r="N36" i="8"/>
  <c r="M36" i="8"/>
  <c r="L36" i="8"/>
  <c r="K36" i="8"/>
  <c r="J36" i="8"/>
  <c r="I36" i="8"/>
  <c r="H36" i="8"/>
  <c r="G36" i="8"/>
  <c r="F36" i="8"/>
  <c r="E36" i="8"/>
  <c r="D36" i="8"/>
  <c r="C36" i="8"/>
  <c r="B36" i="8"/>
  <c r="A36" i="8"/>
  <c r="Y35" i="8"/>
  <c r="X35" i="8"/>
  <c r="W35" i="8"/>
  <c r="V35" i="8"/>
  <c r="U35" i="8"/>
  <c r="T35" i="8"/>
  <c r="S35" i="8"/>
  <c r="R35" i="8"/>
  <c r="Q35" i="8"/>
  <c r="P35" i="8"/>
  <c r="O35" i="8"/>
  <c r="N35" i="8"/>
  <c r="M35" i="8"/>
  <c r="L35" i="8"/>
  <c r="K35" i="8"/>
  <c r="J35" i="8"/>
  <c r="I35" i="8"/>
  <c r="H35" i="8"/>
  <c r="G35" i="8"/>
  <c r="F35" i="8"/>
  <c r="E35" i="8"/>
  <c r="D35" i="8"/>
  <c r="C35" i="8"/>
  <c r="B35" i="8"/>
  <c r="A35" i="8"/>
  <c r="Y34" i="8"/>
  <c r="X34" i="8"/>
  <c r="W34" i="8"/>
  <c r="V34" i="8"/>
  <c r="U34" i="8"/>
  <c r="T34" i="8"/>
  <c r="S34" i="8"/>
  <c r="R34" i="8"/>
  <c r="Q34" i="8"/>
  <c r="P34" i="8"/>
  <c r="O34" i="8"/>
  <c r="N34" i="8"/>
  <c r="M34" i="8"/>
  <c r="L34" i="8"/>
  <c r="K34" i="8"/>
  <c r="J34" i="8"/>
  <c r="I34" i="8"/>
  <c r="H34" i="8"/>
  <c r="G34" i="8"/>
  <c r="F34" i="8"/>
  <c r="E34" i="8"/>
  <c r="D34" i="8"/>
  <c r="C34" i="8"/>
  <c r="B34" i="8"/>
  <c r="A34" i="8"/>
  <c r="Y33" i="8"/>
  <c r="X33" i="8"/>
  <c r="W33" i="8"/>
  <c r="V33" i="8"/>
  <c r="U33" i="8"/>
  <c r="T33" i="8"/>
  <c r="S33" i="8"/>
  <c r="R33" i="8"/>
  <c r="Q33" i="8"/>
  <c r="P33" i="8"/>
  <c r="O33" i="8"/>
  <c r="N33" i="8"/>
  <c r="M33" i="8"/>
  <c r="L33" i="8"/>
  <c r="K33" i="8"/>
  <c r="J33" i="8"/>
  <c r="I33" i="8"/>
  <c r="H33" i="8"/>
  <c r="G33" i="8"/>
  <c r="F33" i="8"/>
  <c r="E33" i="8"/>
  <c r="D33" i="8"/>
  <c r="C33" i="8"/>
  <c r="B33" i="8"/>
  <c r="A33" i="8"/>
  <c r="Y32" i="8"/>
  <c r="X32" i="8"/>
  <c r="W32" i="8"/>
  <c r="V32" i="8"/>
  <c r="U32" i="8"/>
  <c r="T32" i="8"/>
  <c r="S32" i="8"/>
  <c r="R32" i="8"/>
  <c r="Q32" i="8"/>
  <c r="P32" i="8"/>
  <c r="O32" i="8"/>
  <c r="N32" i="8"/>
  <c r="M32" i="8"/>
  <c r="L32" i="8"/>
  <c r="K32" i="8"/>
  <c r="J32" i="8"/>
  <c r="I32" i="8"/>
  <c r="H32" i="8"/>
  <c r="G32" i="8"/>
  <c r="F32" i="8"/>
  <c r="E32" i="8"/>
  <c r="D32" i="8"/>
  <c r="C32" i="8"/>
  <c r="B32" i="8"/>
  <c r="A32" i="8"/>
  <c r="Y31" i="8"/>
  <c r="X31" i="8"/>
  <c r="W31" i="8"/>
  <c r="V31" i="8"/>
  <c r="U31" i="8"/>
  <c r="T31" i="8"/>
  <c r="S31" i="8"/>
  <c r="R31" i="8"/>
  <c r="Q31" i="8"/>
  <c r="P31" i="8"/>
  <c r="O31" i="8"/>
  <c r="N31" i="8"/>
  <c r="M31" i="8"/>
  <c r="L31" i="8"/>
  <c r="K31" i="8"/>
  <c r="J31" i="8"/>
  <c r="I31" i="8"/>
  <c r="H31" i="8"/>
  <c r="G31" i="8"/>
  <c r="F31" i="8"/>
  <c r="E31" i="8"/>
  <c r="D31" i="8"/>
  <c r="C31" i="8"/>
  <c r="B31" i="8"/>
  <c r="A31" i="8"/>
  <c r="Y30" i="8"/>
  <c r="X30" i="8"/>
  <c r="W30" i="8"/>
  <c r="V30" i="8"/>
  <c r="U30" i="8"/>
  <c r="T30" i="8"/>
  <c r="S30" i="8"/>
  <c r="R30" i="8"/>
  <c r="Q30" i="8"/>
  <c r="P30" i="8"/>
  <c r="O30" i="8"/>
  <c r="N30" i="8"/>
  <c r="M30" i="8"/>
  <c r="L30" i="8"/>
  <c r="K30" i="8"/>
  <c r="J30" i="8"/>
  <c r="I30" i="8"/>
  <c r="H30" i="8"/>
  <c r="G30" i="8"/>
  <c r="F30" i="8"/>
  <c r="E30" i="8"/>
  <c r="D30" i="8"/>
  <c r="C30" i="8"/>
  <c r="B30" i="8"/>
  <c r="A30" i="8"/>
  <c r="Y29" i="8"/>
  <c r="X29" i="8"/>
  <c r="W29" i="8"/>
  <c r="V29" i="8"/>
  <c r="U29" i="8"/>
  <c r="T29" i="8"/>
  <c r="S29" i="8"/>
  <c r="R29" i="8"/>
  <c r="Q29" i="8"/>
  <c r="P29" i="8"/>
  <c r="O29" i="8"/>
  <c r="N29" i="8"/>
  <c r="M29" i="8"/>
  <c r="L29" i="8"/>
  <c r="K29" i="8"/>
  <c r="J29" i="8"/>
  <c r="I29" i="8"/>
  <c r="H29" i="8"/>
  <c r="G29" i="8"/>
  <c r="F29" i="8"/>
  <c r="E29" i="8"/>
  <c r="D29" i="8"/>
  <c r="C29" i="8"/>
  <c r="B29" i="8"/>
  <c r="A29" i="8"/>
  <c r="Y28" i="8"/>
  <c r="X28" i="8"/>
  <c r="W28" i="8"/>
  <c r="V28" i="8"/>
  <c r="U28" i="8"/>
  <c r="T28" i="8"/>
  <c r="S28" i="8"/>
  <c r="R28" i="8"/>
  <c r="Q28" i="8"/>
  <c r="P28" i="8"/>
  <c r="O28" i="8"/>
  <c r="N28" i="8"/>
  <c r="M28" i="8"/>
  <c r="L28" i="8"/>
  <c r="K28" i="8"/>
  <c r="J28" i="8"/>
  <c r="I28" i="8"/>
  <c r="H28" i="8"/>
  <c r="G28" i="8"/>
  <c r="F28" i="8"/>
  <c r="E28" i="8"/>
  <c r="D28" i="8"/>
  <c r="C28" i="8"/>
  <c r="B28" i="8"/>
  <c r="A28" i="8"/>
  <c r="Y27" i="8"/>
  <c r="X27" i="8"/>
  <c r="W27" i="8"/>
  <c r="V27" i="8"/>
  <c r="U27" i="8"/>
  <c r="T27" i="8"/>
  <c r="S27" i="8"/>
  <c r="R27" i="8"/>
  <c r="Q27" i="8"/>
  <c r="P27" i="8"/>
  <c r="O27" i="8"/>
  <c r="N27" i="8"/>
  <c r="M27" i="8"/>
  <c r="L27" i="8"/>
  <c r="K27" i="8"/>
  <c r="J27" i="8"/>
  <c r="I27" i="8"/>
  <c r="H27" i="8"/>
  <c r="G27" i="8"/>
  <c r="F27" i="8"/>
  <c r="E27" i="8"/>
  <c r="D27" i="8"/>
  <c r="C27" i="8"/>
  <c r="B27" i="8"/>
  <c r="A27" i="8"/>
  <c r="Y26" i="8"/>
  <c r="X26" i="8"/>
  <c r="W26" i="8"/>
  <c r="V26" i="8"/>
  <c r="U26" i="8"/>
  <c r="T26" i="8"/>
  <c r="S26" i="8"/>
  <c r="R26" i="8"/>
  <c r="Q26" i="8"/>
  <c r="P26" i="8"/>
  <c r="O26" i="8"/>
  <c r="N26" i="8"/>
  <c r="M26" i="8"/>
  <c r="L26" i="8"/>
  <c r="K26" i="8"/>
  <c r="J26" i="8"/>
  <c r="I26" i="8"/>
  <c r="H26" i="8"/>
  <c r="G26" i="8"/>
  <c r="F26" i="8"/>
  <c r="E26" i="8"/>
  <c r="D26" i="8"/>
  <c r="C26" i="8"/>
  <c r="B26" i="8"/>
  <c r="A26" i="8"/>
  <c r="Y25" i="8"/>
  <c r="X25" i="8"/>
  <c r="W25" i="8"/>
  <c r="V25" i="8"/>
  <c r="U25" i="8"/>
  <c r="T25" i="8"/>
  <c r="S25" i="8"/>
  <c r="R25" i="8"/>
  <c r="Q25" i="8"/>
  <c r="P25" i="8"/>
  <c r="O25" i="8"/>
  <c r="N25" i="8"/>
  <c r="M25" i="8"/>
  <c r="L25" i="8"/>
  <c r="K25" i="8"/>
  <c r="J25" i="8"/>
  <c r="I25" i="8"/>
  <c r="H25" i="8"/>
  <c r="G25" i="8"/>
  <c r="F25" i="8"/>
  <c r="E25" i="8"/>
  <c r="D25" i="8"/>
  <c r="C25" i="8"/>
  <c r="B25" i="8"/>
  <c r="A25" i="8"/>
  <c r="Y37" i="5"/>
  <c r="X37" i="5"/>
  <c r="W37" i="5"/>
  <c r="V37" i="5"/>
  <c r="U37" i="5"/>
  <c r="T37" i="5"/>
  <c r="S37" i="5"/>
  <c r="R37" i="5"/>
  <c r="Q37" i="5"/>
  <c r="P37" i="5"/>
  <c r="O37" i="5"/>
  <c r="N37" i="5"/>
  <c r="M37" i="5"/>
  <c r="L37" i="5"/>
  <c r="K37" i="5"/>
  <c r="J37" i="5"/>
  <c r="I37" i="5"/>
  <c r="H37" i="5"/>
  <c r="G37" i="5"/>
  <c r="F37" i="5"/>
  <c r="E37" i="5"/>
  <c r="D37" i="5"/>
  <c r="C37" i="5"/>
  <c r="B37" i="5"/>
  <c r="A37" i="5"/>
  <c r="Y36" i="5"/>
  <c r="X36" i="5"/>
  <c r="W36" i="5"/>
  <c r="V36" i="5"/>
  <c r="U36" i="5"/>
  <c r="T36" i="5"/>
  <c r="S36" i="5"/>
  <c r="R36" i="5"/>
  <c r="Q36" i="5"/>
  <c r="P36" i="5"/>
  <c r="O36" i="5"/>
  <c r="N36" i="5"/>
  <c r="M36" i="5"/>
  <c r="L36" i="5"/>
  <c r="K36" i="5"/>
  <c r="J36" i="5"/>
  <c r="I36" i="5"/>
  <c r="H36" i="5"/>
  <c r="G36" i="5"/>
  <c r="F36" i="5"/>
  <c r="E36" i="5"/>
  <c r="D36" i="5"/>
  <c r="C36" i="5"/>
  <c r="B36" i="5"/>
  <c r="A36" i="5"/>
  <c r="Y35" i="5"/>
  <c r="X35" i="5"/>
  <c r="W35" i="5"/>
  <c r="V35" i="5"/>
  <c r="U35" i="5"/>
  <c r="T35" i="5"/>
  <c r="S35" i="5"/>
  <c r="R35" i="5"/>
  <c r="Q35" i="5"/>
  <c r="P35" i="5"/>
  <c r="O35" i="5"/>
  <c r="N35" i="5"/>
  <c r="M35" i="5"/>
  <c r="L35" i="5"/>
  <c r="K35" i="5"/>
  <c r="J35" i="5"/>
  <c r="I35" i="5"/>
  <c r="H35" i="5"/>
  <c r="G35" i="5"/>
  <c r="F35" i="5"/>
  <c r="E35" i="5"/>
  <c r="D35" i="5"/>
  <c r="C35" i="5"/>
  <c r="B35" i="5"/>
  <c r="A35" i="5"/>
  <c r="Y34" i="5"/>
  <c r="X34" i="5"/>
  <c r="W34" i="5"/>
  <c r="V34" i="5"/>
  <c r="U34" i="5"/>
  <c r="T34" i="5"/>
  <c r="S34" i="5"/>
  <c r="R34" i="5"/>
  <c r="Q34" i="5"/>
  <c r="P34" i="5"/>
  <c r="O34" i="5"/>
  <c r="N34" i="5"/>
  <c r="M34" i="5"/>
  <c r="L34" i="5"/>
  <c r="K34" i="5"/>
  <c r="J34" i="5"/>
  <c r="I34" i="5"/>
  <c r="H34" i="5"/>
  <c r="G34" i="5"/>
  <c r="F34" i="5"/>
  <c r="E34" i="5"/>
  <c r="D34" i="5"/>
  <c r="C34" i="5"/>
  <c r="B34" i="5"/>
  <c r="A34" i="5"/>
  <c r="Y33" i="5"/>
  <c r="X33" i="5"/>
  <c r="W33" i="5"/>
  <c r="V33" i="5"/>
  <c r="U33" i="5"/>
  <c r="T33" i="5"/>
  <c r="S33" i="5"/>
  <c r="R33" i="5"/>
  <c r="Q33" i="5"/>
  <c r="P33" i="5"/>
  <c r="O33" i="5"/>
  <c r="N33" i="5"/>
  <c r="M33" i="5"/>
  <c r="L33" i="5"/>
  <c r="K33" i="5"/>
  <c r="J33" i="5"/>
  <c r="I33" i="5"/>
  <c r="H33" i="5"/>
  <c r="G33" i="5"/>
  <c r="F33" i="5"/>
  <c r="E33" i="5"/>
  <c r="D33" i="5"/>
  <c r="C33" i="5"/>
  <c r="B33" i="5"/>
  <c r="A33" i="5"/>
  <c r="Y32" i="5"/>
  <c r="X32" i="5"/>
  <c r="W32" i="5"/>
  <c r="V32" i="5"/>
  <c r="U32" i="5"/>
  <c r="T32" i="5"/>
  <c r="S32" i="5"/>
  <c r="R32" i="5"/>
  <c r="Q32" i="5"/>
  <c r="P32" i="5"/>
  <c r="O32" i="5"/>
  <c r="N32" i="5"/>
  <c r="M32" i="5"/>
  <c r="L32" i="5"/>
  <c r="K32" i="5"/>
  <c r="J32" i="5"/>
  <c r="I32" i="5"/>
  <c r="H32" i="5"/>
  <c r="G32" i="5"/>
  <c r="F32" i="5"/>
  <c r="E32" i="5"/>
  <c r="D32" i="5"/>
  <c r="C32" i="5"/>
  <c r="B32" i="5"/>
  <c r="A32" i="5"/>
  <c r="Y31" i="5"/>
  <c r="X31" i="5"/>
  <c r="W31" i="5"/>
  <c r="V31" i="5"/>
  <c r="U31" i="5"/>
  <c r="T31" i="5"/>
  <c r="S31" i="5"/>
  <c r="R31" i="5"/>
  <c r="Q31" i="5"/>
  <c r="P31" i="5"/>
  <c r="O31" i="5"/>
  <c r="N31" i="5"/>
  <c r="M31" i="5"/>
  <c r="L31" i="5"/>
  <c r="K31" i="5"/>
  <c r="J31" i="5"/>
  <c r="I31" i="5"/>
  <c r="H31" i="5"/>
  <c r="G31" i="5"/>
  <c r="F31" i="5"/>
  <c r="E31" i="5"/>
  <c r="D31" i="5"/>
  <c r="C31" i="5"/>
  <c r="B31" i="5"/>
  <c r="A31" i="5"/>
  <c r="Y30" i="5"/>
  <c r="X30" i="5"/>
  <c r="W30" i="5"/>
  <c r="V30" i="5"/>
  <c r="U30" i="5"/>
  <c r="T30" i="5"/>
  <c r="S30" i="5"/>
  <c r="R30" i="5"/>
  <c r="Q30" i="5"/>
  <c r="P30" i="5"/>
  <c r="O30" i="5"/>
  <c r="N30" i="5"/>
  <c r="M30" i="5"/>
  <c r="L30" i="5"/>
  <c r="K30" i="5"/>
  <c r="J30" i="5"/>
  <c r="I30" i="5"/>
  <c r="H30" i="5"/>
  <c r="G30" i="5"/>
  <c r="F30" i="5"/>
  <c r="E30" i="5"/>
  <c r="D30" i="5"/>
  <c r="C30" i="5"/>
  <c r="B30" i="5"/>
  <c r="A30" i="5"/>
  <c r="Y29" i="5"/>
  <c r="X29" i="5"/>
  <c r="W29" i="5"/>
  <c r="V29" i="5"/>
  <c r="U29" i="5"/>
  <c r="T29" i="5"/>
  <c r="S29" i="5"/>
  <c r="R29" i="5"/>
  <c r="Q29" i="5"/>
  <c r="P29" i="5"/>
  <c r="O29" i="5"/>
  <c r="N29" i="5"/>
  <c r="M29" i="5"/>
  <c r="L29" i="5"/>
  <c r="K29" i="5"/>
  <c r="J29" i="5"/>
  <c r="I29" i="5"/>
  <c r="H29" i="5"/>
  <c r="G29" i="5"/>
  <c r="F29" i="5"/>
  <c r="E29" i="5"/>
  <c r="D29" i="5"/>
  <c r="C29" i="5"/>
  <c r="B29" i="5"/>
  <c r="A29" i="5"/>
  <c r="Y28" i="5"/>
  <c r="X28" i="5"/>
  <c r="W28" i="5"/>
  <c r="V28" i="5"/>
  <c r="U28" i="5"/>
  <c r="T28" i="5"/>
  <c r="S28" i="5"/>
  <c r="R28" i="5"/>
  <c r="Q28" i="5"/>
  <c r="P28" i="5"/>
  <c r="O28" i="5"/>
  <c r="N28" i="5"/>
  <c r="M28" i="5"/>
  <c r="L28" i="5"/>
  <c r="K28" i="5"/>
  <c r="J28" i="5"/>
  <c r="I28" i="5"/>
  <c r="H28" i="5"/>
  <c r="G28" i="5"/>
  <c r="F28" i="5"/>
  <c r="E28" i="5"/>
  <c r="D28" i="5"/>
  <c r="C28" i="5"/>
  <c r="B28" i="5"/>
  <c r="A28" i="5"/>
  <c r="Y27" i="5"/>
  <c r="X27" i="5"/>
  <c r="W27" i="5"/>
  <c r="V27" i="5"/>
  <c r="U27" i="5"/>
  <c r="T27" i="5"/>
  <c r="S27" i="5"/>
  <c r="R27" i="5"/>
  <c r="Q27" i="5"/>
  <c r="P27" i="5"/>
  <c r="O27" i="5"/>
  <c r="N27" i="5"/>
  <c r="M27" i="5"/>
  <c r="L27" i="5"/>
  <c r="K27" i="5"/>
  <c r="J27" i="5"/>
  <c r="I27" i="5"/>
  <c r="H27" i="5"/>
  <c r="G27" i="5"/>
  <c r="F27" i="5"/>
  <c r="E27" i="5"/>
  <c r="D27" i="5"/>
  <c r="C27" i="5"/>
  <c r="B27" i="5"/>
  <c r="A27" i="5"/>
  <c r="Y26" i="5"/>
  <c r="X26" i="5"/>
  <c r="W26" i="5"/>
  <c r="V26" i="5"/>
  <c r="U26" i="5"/>
  <c r="T26" i="5"/>
  <c r="S26" i="5"/>
  <c r="R26" i="5"/>
  <c r="Q26" i="5"/>
  <c r="P26" i="5"/>
  <c r="O26" i="5"/>
  <c r="N26" i="5"/>
  <c r="M26" i="5"/>
  <c r="L26" i="5"/>
  <c r="K26" i="5"/>
  <c r="J26" i="5"/>
  <c r="I26" i="5"/>
  <c r="H26" i="5"/>
  <c r="G26" i="5"/>
  <c r="F26" i="5"/>
  <c r="E26" i="5"/>
  <c r="D26" i="5"/>
  <c r="C26" i="5"/>
  <c r="B26" i="5"/>
  <c r="A26" i="5"/>
  <c r="Y25" i="5"/>
  <c r="X25" i="5"/>
  <c r="W25" i="5"/>
  <c r="V25" i="5"/>
  <c r="U25" i="5"/>
  <c r="T25" i="5"/>
  <c r="S25" i="5"/>
  <c r="R25" i="5"/>
  <c r="Q25" i="5"/>
  <c r="P25" i="5"/>
  <c r="O25" i="5"/>
  <c r="N25" i="5"/>
  <c r="M25" i="5"/>
  <c r="L25" i="5"/>
  <c r="K25" i="5"/>
  <c r="J25" i="5"/>
  <c r="I25" i="5"/>
  <c r="H25" i="5"/>
  <c r="G25" i="5"/>
  <c r="F25" i="5"/>
  <c r="E25" i="5"/>
  <c r="D25" i="5"/>
  <c r="C25" i="5"/>
  <c r="B25" i="5"/>
  <c r="A25" i="5"/>
  <c r="C25" i="4"/>
  <c r="D25" i="4"/>
  <c r="E25" i="4"/>
  <c r="F25" i="4"/>
  <c r="G25" i="4"/>
  <c r="H25" i="4"/>
  <c r="I25" i="4"/>
  <c r="J25" i="4"/>
  <c r="K25" i="4"/>
  <c r="L25" i="4"/>
  <c r="M25" i="4"/>
  <c r="N25" i="4"/>
  <c r="O25" i="4"/>
  <c r="P25" i="4"/>
  <c r="Q25" i="4"/>
  <c r="R25" i="4"/>
  <c r="S25" i="4"/>
  <c r="T25" i="4"/>
  <c r="U25" i="4"/>
  <c r="V25" i="4"/>
  <c r="W25" i="4"/>
  <c r="X25" i="4"/>
  <c r="Y25" i="4"/>
  <c r="C26" i="4"/>
  <c r="D26" i="4"/>
  <c r="E26" i="4"/>
  <c r="F26" i="4"/>
  <c r="G26" i="4"/>
  <c r="H26" i="4"/>
  <c r="I26" i="4"/>
  <c r="J26" i="4"/>
  <c r="K26" i="4"/>
  <c r="L26" i="4"/>
  <c r="M26" i="4"/>
  <c r="N26" i="4"/>
  <c r="O26" i="4"/>
  <c r="P26" i="4"/>
  <c r="Q26" i="4"/>
  <c r="R26" i="4"/>
  <c r="S26" i="4"/>
  <c r="T26" i="4"/>
  <c r="U26" i="4"/>
  <c r="V26" i="4"/>
  <c r="W26" i="4"/>
  <c r="X26" i="4"/>
  <c r="Y26" i="4"/>
  <c r="B26" i="4"/>
  <c r="B25" i="4"/>
  <c r="E27" i="4"/>
  <c r="F27" i="4"/>
  <c r="G27" i="4"/>
  <c r="H27" i="4"/>
  <c r="I27" i="4"/>
  <c r="J27" i="4"/>
  <c r="K27" i="4"/>
  <c r="L27" i="4"/>
  <c r="M27" i="4"/>
  <c r="N27" i="4"/>
  <c r="O27" i="4"/>
  <c r="P27" i="4"/>
  <c r="Q27" i="4"/>
  <c r="R27" i="4"/>
  <c r="S27" i="4"/>
  <c r="T27" i="4"/>
  <c r="U27" i="4"/>
  <c r="V27" i="4"/>
  <c r="W27" i="4"/>
  <c r="X27" i="4"/>
  <c r="Y27" i="4"/>
  <c r="E28" i="4"/>
  <c r="F28" i="4"/>
  <c r="G28" i="4"/>
  <c r="H28" i="4"/>
  <c r="I28" i="4"/>
  <c r="J28" i="4"/>
  <c r="K28" i="4"/>
  <c r="L28" i="4"/>
  <c r="M28" i="4"/>
  <c r="N28" i="4"/>
  <c r="O28" i="4"/>
  <c r="P28" i="4"/>
  <c r="Q28" i="4"/>
  <c r="R28" i="4"/>
  <c r="S28" i="4"/>
  <c r="T28" i="4"/>
  <c r="U28" i="4"/>
  <c r="V28" i="4"/>
  <c r="W28" i="4"/>
  <c r="X28" i="4"/>
  <c r="Y28" i="4"/>
  <c r="E29" i="4"/>
  <c r="F29" i="4"/>
  <c r="G29" i="4"/>
  <c r="H29" i="4"/>
  <c r="I29" i="4"/>
  <c r="J29" i="4"/>
  <c r="K29" i="4"/>
  <c r="L29" i="4"/>
  <c r="M29" i="4"/>
  <c r="N29" i="4"/>
  <c r="O29" i="4"/>
  <c r="P29" i="4"/>
  <c r="Q29" i="4"/>
  <c r="R29" i="4"/>
  <c r="S29" i="4"/>
  <c r="T29" i="4"/>
  <c r="U29" i="4"/>
  <c r="V29" i="4"/>
  <c r="W29" i="4"/>
  <c r="X29" i="4"/>
  <c r="Y29" i="4"/>
  <c r="E30" i="4"/>
  <c r="F30" i="4"/>
  <c r="G30" i="4"/>
  <c r="H30" i="4"/>
  <c r="I30" i="4"/>
  <c r="J30" i="4"/>
  <c r="K30" i="4"/>
  <c r="L30" i="4"/>
  <c r="M30" i="4"/>
  <c r="N30" i="4"/>
  <c r="O30" i="4"/>
  <c r="P30" i="4"/>
  <c r="Q30" i="4"/>
  <c r="R30" i="4"/>
  <c r="S30" i="4"/>
  <c r="T30" i="4"/>
  <c r="U30" i="4"/>
  <c r="V30" i="4"/>
  <c r="W30" i="4"/>
  <c r="X30" i="4"/>
  <c r="Y30" i="4"/>
  <c r="E31" i="4"/>
  <c r="F31" i="4"/>
  <c r="G31" i="4"/>
  <c r="H31" i="4"/>
  <c r="I31" i="4"/>
  <c r="J31" i="4"/>
  <c r="K31" i="4"/>
  <c r="L31" i="4"/>
  <c r="M31" i="4"/>
  <c r="N31" i="4"/>
  <c r="O31" i="4"/>
  <c r="P31" i="4"/>
  <c r="Q31" i="4"/>
  <c r="R31" i="4"/>
  <c r="S31" i="4"/>
  <c r="T31" i="4"/>
  <c r="U31" i="4"/>
  <c r="V31" i="4"/>
  <c r="W31" i="4"/>
  <c r="X31" i="4"/>
  <c r="Y31" i="4"/>
  <c r="E32" i="4"/>
  <c r="F32" i="4"/>
  <c r="G32" i="4"/>
  <c r="H32" i="4"/>
  <c r="I32" i="4"/>
  <c r="J32" i="4"/>
  <c r="K32" i="4"/>
  <c r="L32" i="4"/>
  <c r="M32" i="4"/>
  <c r="N32" i="4"/>
  <c r="O32" i="4"/>
  <c r="P32" i="4"/>
  <c r="Q32" i="4"/>
  <c r="R32" i="4"/>
  <c r="S32" i="4"/>
  <c r="T32" i="4"/>
  <c r="U32" i="4"/>
  <c r="V32" i="4"/>
  <c r="W32" i="4"/>
  <c r="X32" i="4"/>
  <c r="Y32" i="4"/>
  <c r="E33" i="4"/>
  <c r="F33" i="4"/>
  <c r="G33" i="4"/>
  <c r="H33" i="4"/>
  <c r="I33" i="4"/>
  <c r="J33" i="4"/>
  <c r="K33" i="4"/>
  <c r="L33" i="4"/>
  <c r="M33" i="4"/>
  <c r="N33" i="4"/>
  <c r="O33" i="4"/>
  <c r="P33" i="4"/>
  <c r="Q33" i="4"/>
  <c r="R33" i="4"/>
  <c r="S33" i="4"/>
  <c r="T33" i="4"/>
  <c r="U33" i="4"/>
  <c r="V33" i="4"/>
  <c r="W33" i="4"/>
  <c r="X33" i="4"/>
  <c r="Y33" i="4"/>
  <c r="E34" i="4"/>
  <c r="F34" i="4"/>
  <c r="G34" i="4"/>
  <c r="H34" i="4"/>
  <c r="I34" i="4"/>
  <c r="J34" i="4"/>
  <c r="K34" i="4"/>
  <c r="L34" i="4"/>
  <c r="M34" i="4"/>
  <c r="N34" i="4"/>
  <c r="O34" i="4"/>
  <c r="P34" i="4"/>
  <c r="Q34" i="4"/>
  <c r="R34" i="4"/>
  <c r="S34" i="4"/>
  <c r="T34" i="4"/>
  <c r="U34" i="4"/>
  <c r="V34" i="4"/>
  <c r="W34" i="4"/>
  <c r="X34" i="4"/>
  <c r="Y34" i="4"/>
  <c r="E35" i="4"/>
  <c r="F35" i="4"/>
  <c r="G35" i="4"/>
  <c r="H35" i="4"/>
  <c r="I35" i="4"/>
  <c r="J35" i="4"/>
  <c r="K35" i="4"/>
  <c r="L35" i="4"/>
  <c r="M35" i="4"/>
  <c r="N35" i="4"/>
  <c r="O35" i="4"/>
  <c r="P35" i="4"/>
  <c r="Q35" i="4"/>
  <c r="R35" i="4"/>
  <c r="S35" i="4"/>
  <c r="T35" i="4"/>
  <c r="U35" i="4"/>
  <c r="V35" i="4"/>
  <c r="W35" i="4"/>
  <c r="X35" i="4"/>
  <c r="Y35" i="4"/>
  <c r="E36" i="4"/>
  <c r="F36" i="4"/>
  <c r="G36" i="4"/>
  <c r="H36" i="4"/>
  <c r="I36" i="4"/>
  <c r="J36" i="4"/>
  <c r="K36" i="4"/>
  <c r="L36" i="4"/>
  <c r="M36" i="4"/>
  <c r="N36" i="4"/>
  <c r="O36" i="4"/>
  <c r="P36" i="4"/>
  <c r="Q36" i="4"/>
  <c r="R36" i="4"/>
  <c r="S36" i="4"/>
  <c r="T36" i="4"/>
  <c r="U36" i="4"/>
  <c r="V36" i="4"/>
  <c r="W36" i="4"/>
  <c r="X36" i="4"/>
  <c r="Y36" i="4"/>
  <c r="E37" i="4"/>
  <c r="F37" i="4"/>
  <c r="G37" i="4"/>
  <c r="H37" i="4"/>
  <c r="I37" i="4"/>
  <c r="J37" i="4"/>
  <c r="K37" i="4"/>
  <c r="L37" i="4"/>
  <c r="M37" i="4"/>
  <c r="N37" i="4"/>
  <c r="O37" i="4"/>
  <c r="P37" i="4"/>
  <c r="Q37" i="4"/>
  <c r="R37" i="4"/>
  <c r="S37" i="4"/>
  <c r="T37" i="4"/>
  <c r="U37" i="4"/>
  <c r="V37" i="4"/>
  <c r="W37" i="4"/>
  <c r="X37" i="4"/>
  <c r="Y37" i="4"/>
  <c r="A28" i="4"/>
  <c r="A29" i="4"/>
  <c r="A30" i="4"/>
  <c r="A31" i="4"/>
  <c r="A32" i="4"/>
  <c r="A33" i="4"/>
  <c r="A34" i="4"/>
  <c r="A35" i="4"/>
  <c r="A36" i="4"/>
  <c r="A37" i="4"/>
  <c r="A27" i="4"/>
  <c r="C27" i="4"/>
  <c r="D27" i="4"/>
  <c r="C28" i="4"/>
  <c r="D28" i="4"/>
  <c r="C29" i="4"/>
  <c r="D29" i="4"/>
  <c r="C30" i="4"/>
  <c r="D30" i="4"/>
  <c r="C31" i="4"/>
  <c r="D31" i="4"/>
  <c r="C32" i="4"/>
  <c r="D32" i="4"/>
  <c r="C33" i="4"/>
  <c r="D33" i="4"/>
  <c r="C34" i="4"/>
  <c r="D34" i="4"/>
  <c r="C35" i="4"/>
  <c r="D35" i="4"/>
  <c r="C36" i="4"/>
  <c r="D36" i="4"/>
  <c r="C37" i="4"/>
  <c r="D37" i="4"/>
  <c r="B28" i="4"/>
  <c r="B29" i="4"/>
  <c r="B30" i="4"/>
  <c r="B31" i="4"/>
  <c r="B32" i="4"/>
  <c r="B33" i="4"/>
  <c r="B34" i="4"/>
  <c r="B35" i="4"/>
  <c r="B36" i="4"/>
  <c r="B37" i="4"/>
  <c r="B27" i="4"/>
  <c r="A26" i="4"/>
  <c r="A25" i="4"/>
  <c r="C4" i="39" l="1" a="1"/>
  <c r="C4" i="39" s="1"/>
  <c r="C5" i="39" a="1"/>
  <c r="C5" i="39" s="1"/>
  <c r="C6" i="39" a="1"/>
  <c r="C6" i="39" s="1"/>
  <c r="C7" i="39" a="1"/>
  <c r="C7" i="39" s="1"/>
  <c r="C8" i="39" a="1"/>
  <c r="C8" i="39" s="1"/>
  <c r="C9" i="39" a="1"/>
  <c r="C9" i="39" s="1"/>
  <c r="C5" i="43" l="1" a="1"/>
  <c r="C5" i="43" s="1"/>
  <c r="D5" i="43" a="1"/>
  <c r="D5" i="43" s="1"/>
  <c r="C6" i="43" a="1"/>
  <c r="C6" i="43" s="1"/>
  <c r="D6" i="43" a="1"/>
  <c r="D6" i="43" s="1"/>
  <c r="C7" i="43" a="1"/>
  <c r="C7" i="43" s="1"/>
  <c r="D7" i="43" a="1"/>
  <c r="D7" i="43" s="1"/>
  <c r="C8" i="43" a="1"/>
  <c r="C8" i="43" s="1"/>
  <c r="D8" i="43" a="1"/>
  <c r="D8" i="43" s="1"/>
  <c r="B6" i="43" a="1"/>
  <c r="B6" i="43" s="1"/>
  <c r="B7" i="43" a="1"/>
  <c r="B7" i="43" s="1"/>
  <c r="B8" i="43" a="1"/>
  <c r="B8" i="43" s="1"/>
  <c r="B5" i="43" a="1"/>
  <c r="B5" i="43" s="1"/>
  <c r="B6" i="42" a="1"/>
  <c r="B6" i="42" s="1"/>
  <c r="B7" i="42" a="1"/>
  <c r="B7" i="42" s="1"/>
  <c r="B8" i="42" a="1"/>
  <c r="B8" i="42" s="1"/>
  <c r="B9" i="42" a="1"/>
  <c r="B9" i="42" s="1"/>
  <c r="B10" i="42" a="1"/>
  <c r="B10" i="42" s="1"/>
  <c r="B11" i="42" a="1"/>
  <c r="B11" i="42" s="1"/>
  <c r="B12" i="42" a="1"/>
  <c r="B12" i="42" s="1"/>
  <c r="B13" i="42" a="1"/>
  <c r="B13" i="42" s="1"/>
  <c r="B5" i="42" a="1"/>
  <c r="B5" i="42" s="1"/>
  <c r="C5" i="41" a="1"/>
  <c r="C5" i="41" s="1"/>
  <c r="D5" i="41" a="1"/>
  <c r="D5" i="41" s="1"/>
  <c r="E5" i="41" a="1"/>
  <c r="E5" i="41" s="1"/>
  <c r="F5" i="41" a="1"/>
  <c r="F5" i="41" s="1"/>
  <c r="G5" i="41" a="1"/>
  <c r="G5" i="41" s="1"/>
  <c r="H5" i="41" a="1"/>
  <c r="H5" i="41" s="1"/>
  <c r="I5" i="41" a="1"/>
  <c r="I5" i="41" s="1"/>
  <c r="J5" i="41" a="1"/>
  <c r="J5" i="41" s="1"/>
  <c r="K5" i="41" a="1"/>
  <c r="K5" i="41" s="1"/>
  <c r="L5" i="41" a="1"/>
  <c r="L5" i="41" s="1"/>
  <c r="C6" i="41" a="1"/>
  <c r="C6" i="41" s="1"/>
  <c r="D6" i="41" a="1"/>
  <c r="D6" i="41" s="1"/>
  <c r="E6" i="41" a="1"/>
  <c r="E6" i="41" s="1"/>
  <c r="F6" i="41" a="1"/>
  <c r="F6" i="41" s="1"/>
  <c r="G6" i="41" a="1"/>
  <c r="G6" i="41" s="1"/>
  <c r="H6" i="41" a="1"/>
  <c r="H6" i="41" s="1"/>
  <c r="I6" i="41" a="1"/>
  <c r="I6" i="41" s="1"/>
  <c r="J6" i="41" a="1"/>
  <c r="J6" i="41" s="1"/>
  <c r="K6" i="41" a="1"/>
  <c r="K6" i="41" s="1"/>
  <c r="L6" i="41" a="1"/>
  <c r="L6" i="41" s="1"/>
  <c r="B6" i="41" a="1"/>
  <c r="B6" i="41" s="1"/>
  <c r="B5" i="41" a="1"/>
  <c r="B5" i="41" s="1"/>
  <c r="C5" i="40" a="1"/>
  <c r="C5" i="40" s="1"/>
  <c r="C6" i="40" a="1"/>
  <c r="C6" i="40" s="1"/>
  <c r="C7" i="40" a="1"/>
  <c r="C7" i="40" s="1"/>
  <c r="C8" i="40" a="1"/>
  <c r="C8" i="40" s="1"/>
  <c r="B6" i="40" a="1"/>
  <c r="B6" i="40" s="1"/>
  <c r="B7" i="40" a="1"/>
  <c r="B7" i="40" s="1"/>
  <c r="B8" i="40" a="1"/>
  <c r="B8" i="40" s="1"/>
  <c r="B5" i="40" a="1"/>
  <c r="B5" i="40" s="1"/>
  <c r="D5" i="39" a="1"/>
  <c r="D5" i="39" s="1"/>
  <c r="E5" i="39" a="1"/>
  <c r="E5" i="39" s="1"/>
  <c r="F5" i="39" a="1"/>
  <c r="F5" i="39" s="1"/>
  <c r="G5" i="39" a="1"/>
  <c r="G5" i="39" s="1"/>
  <c r="H5" i="39" a="1"/>
  <c r="H5" i="39" s="1"/>
  <c r="D6" i="39" a="1"/>
  <c r="D6" i="39" s="1"/>
  <c r="E6" i="39" a="1"/>
  <c r="E6" i="39" s="1"/>
  <c r="F6" i="39" a="1"/>
  <c r="F6" i="39" s="1"/>
  <c r="G6" i="39" a="1"/>
  <c r="G6" i="39" s="1"/>
  <c r="H6" i="39" a="1"/>
  <c r="H6" i="39" s="1"/>
  <c r="D7" i="39" a="1"/>
  <c r="D7" i="39" s="1"/>
  <c r="E7" i="39" a="1"/>
  <c r="E7" i="39" s="1"/>
  <c r="F7" i="39" a="1"/>
  <c r="F7" i="39" s="1"/>
  <c r="G7" i="39" a="1"/>
  <c r="G7" i="39" s="1"/>
  <c r="H7" i="39" a="1"/>
  <c r="H7" i="39" s="1"/>
  <c r="D8" i="39" a="1"/>
  <c r="D8" i="39" s="1"/>
  <c r="E8" i="39" a="1"/>
  <c r="E8" i="39" s="1"/>
  <c r="F8" i="39" a="1"/>
  <c r="F8" i="39" s="1"/>
  <c r="G8" i="39" a="1"/>
  <c r="G8" i="39" s="1"/>
  <c r="H8" i="39" a="1"/>
  <c r="H8" i="39" s="1"/>
  <c r="D9" i="39" a="1"/>
  <c r="D9" i="39" s="1"/>
  <c r="E9" i="39" a="1"/>
  <c r="E9" i="39" s="1"/>
  <c r="F9" i="39" a="1"/>
  <c r="F9" i="39" s="1"/>
  <c r="G9" i="39" a="1"/>
  <c r="G9" i="39" s="1"/>
  <c r="H9" i="39" a="1"/>
  <c r="H9" i="39" s="1"/>
  <c r="B6" i="39" a="1"/>
  <c r="B6" i="39" s="1"/>
  <c r="B7" i="39" a="1"/>
  <c r="B7" i="39" s="1"/>
  <c r="B8" i="39" a="1"/>
  <c r="B8" i="39" s="1"/>
  <c r="B9" i="39" a="1"/>
  <c r="B9" i="39" s="1"/>
  <c r="B5" i="39" a="1"/>
  <c r="B5" i="39" s="1"/>
  <c r="C5" i="38" a="1"/>
  <c r="C5" i="38" s="1"/>
  <c r="C6" i="38" a="1"/>
  <c r="C6" i="38" s="1"/>
  <c r="C7" i="38" a="1"/>
  <c r="C7" i="38" s="1"/>
  <c r="C8" i="38" a="1"/>
  <c r="C8" i="38" s="1"/>
  <c r="B6" i="38" a="1"/>
  <c r="B6" i="38" s="1"/>
  <c r="B7" i="38" a="1"/>
  <c r="B7" i="38" s="1"/>
  <c r="B8" i="38" a="1"/>
  <c r="B8" i="38" s="1"/>
  <c r="B5" i="38" a="1"/>
  <c r="B5" i="38" s="1"/>
  <c r="C5" i="37" a="1"/>
  <c r="C5" i="37" s="1"/>
  <c r="C6" i="37" a="1"/>
  <c r="C6" i="37" s="1"/>
  <c r="C7" i="37" a="1"/>
  <c r="C7" i="37" s="1"/>
  <c r="C8" i="37" a="1"/>
  <c r="C8" i="37" s="1"/>
  <c r="B6" i="37" a="1"/>
  <c r="B6" i="37" s="1"/>
  <c r="B7" i="37" a="1"/>
  <c r="B7" i="37" s="1"/>
  <c r="B8" i="37" a="1"/>
  <c r="B8" i="37" s="1"/>
  <c r="B5" i="37" a="1"/>
  <c r="B5" i="37" s="1"/>
  <c r="C5" i="36" a="1"/>
  <c r="C5" i="36" s="1"/>
  <c r="D5" i="36" a="1"/>
  <c r="D5" i="36" s="1"/>
  <c r="E5" i="36" a="1"/>
  <c r="E5" i="36" s="1"/>
  <c r="F5" i="36" a="1"/>
  <c r="F5" i="36" s="1"/>
  <c r="G5" i="36" a="1"/>
  <c r="G5" i="36" s="1"/>
  <c r="H5" i="36" a="1"/>
  <c r="H5" i="36" s="1"/>
  <c r="I5" i="36" a="1"/>
  <c r="I5" i="36" s="1"/>
  <c r="C6" i="36" a="1"/>
  <c r="C6" i="36" s="1"/>
  <c r="D6" i="36" a="1"/>
  <c r="D6" i="36" s="1"/>
  <c r="E6" i="36" a="1"/>
  <c r="E6" i="36" s="1"/>
  <c r="F6" i="36" a="1"/>
  <c r="F6" i="36" s="1"/>
  <c r="G6" i="36" a="1"/>
  <c r="G6" i="36" s="1"/>
  <c r="H6" i="36" a="1"/>
  <c r="H6" i="36" s="1"/>
  <c r="I6" i="36" a="1"/>
  <c r="I6" i="36" s="1"/>
  <c r="C7" i="36" a="1"/>
  <c r="C7" i="36" s="1"/>
  <c r="D7" i="36" a="1"/>
  <c r="D7" i="36" s="1"/>
  <c r="E7" i="36" a="1"/>
  <c r="E7" i="36" s="1"/>
  <c r="F7" i="36" a="1"/>
  <c r="F7" i="36" s="1"/>
  <c r="G7" i="36" a="1"/>
  <c r="G7" i="36" s="1"/>
  <c r="H7" i="36" a="1"/>
  <c r="H7" i="36" s="1"/>
  <c r="I7" i="36" a="1"/>
  <c r="I7" i="36" s="1"/>
  <c r="C8" i="36" a="1"/>
  <c r="C8" i="36" s="1"/>
  <c r="D8" i="36" a="1"/>
  <c r="D8" i="36" s="1"/>
  <c r="E8" i="36" a="1"/>
  <c r="E8" i="36" s="1"/>
  <c r="F8" i="36" a="1"/>
  <c r="F8" i="36" s="1"/>
  <c r="G8" i="36" a="1"/>
  <c r="G8" i="36" s="1"/>
  <c r="H8" i="36" a="1"/>
  <c r="H8" i="36" s="1"/>
  <c r="I8" i="36" a="1"/>
  <c r="I8" i="36" s="1"/>
  <c r="B6" i="36" a="1"/>
  <c r="B6" i="36" s="1"/>
  <c r="B7" i="36" a="1"/>
  <c r="B7" i="36" s="1"/>
  <c r="B8" i="36" a="1"/>
  <c r="B8" i="36" s="1"/>
  <c r="B5" i="36" a="1"/>
  <c r="B5" i="36" s="1"/>
  <c r="B6" i="35" a="1"/>
  <c r="B6" i="35" s="1"/>
  <c r="B7" i="35" a="1"/>
  <c r="B7" i="35" s="1"/>
  <c r="B8" i="35" a="1"/>
  <c r="B8" i="35" s="1"/>
  <c r="B5" i="35" a="1"/>
  <c r="B5" i="35" s="1"/>
  <c r="C5" i="34" a="1"/>
  <c r="C5" i="34" s="1"/>
  <c r="D5" i="34" a="1"/>
  <c r="D5" i="34" s="1"/>
  <c r="E5" i="34" a="1"/>
  <c r="E5" i="34" s="1"/>
  <c r="F5" i="34" a="1"/>
  <c r="F5" i="34" s="1"/>
  <c r="G5" i="34" a="1"/>
  <c r="G5" i="34" s="1"/>
  <c r="H5" i="34" a="1"/>
  <c r="H5" i="34" s="1"/>
  <c r="C6" i="34" a="1"/>
  <c r="C6" i="34" s="1"/>
  <c r="D6" i="34" a="1"/>
  <c r="D6" i="34" s="1"/>
  <c r="E6" i="34" a="1"/>
  <c r="E6" i="34" s="1"/>
  <c r="F6" i="34" a="1"/>
  <c r="F6" i="34" s="1"/>
  <c r="G6" i="34" a="1"/>
  <c r="G6" i="34" s="1"/>
  <c r="H6" i="34" a="1"/>
  <c r="H6" i="34" s="1"/>
  <c r="C7" i="34" a="1"/>
  <c r="C7" i="34" s="1"/>
  <c r="D7" i="34" a="1"/>
  <c r="D7" i="34" s="1"/>
  <c r="E7" i="34" a="1"/>
  <c r="E7" i="34" s="1"/>
  <c r="F7" i="34" a="1"/>
  <c r="F7" i="34" s="1"/>
  <c r="G7" i="34" a="1"/>
  <c r="G7" i="34" s="1"/>
  <c r="H7" i="34" a="1"/>
  <c r="H7" i="34" s="1"/>
  <c r="C8" i="34" a="1"/>
  <c r="C8" i="34" s="1"/>
  <c r="D8" i="34" a="1"/>
  <c r="D8" i="34" s="1"/>
  <c r="E8" i="34" a="1"/>
  <c r="E8" i="34" s="1"/>
  <c r="F8" i="34" a="1"/>
  <c r="F8" i="34" s="1"/>
  <c r="G8" i="34" a="1"/>
  <c r="G8" i="34" s="1"/>
  <c r="H8" i="34" a="1"/>
  <c r="H8" i="34" s="1"/>
  <c r="B6" i="34" a="1"/>
  <c r="B6" i="34" s="1"/>
  <c r="B7" i="34" a="1"/>
  <c r="B7" i="34" s="1"/>
  <c r="B8" i="34" a="1"/>
  <c r="B8" i="34" s="1"/>
  <c r="B5" i="34" a="1"/>
  <c r="B5" i="34" s="1"/>
  <c r="C5" i="33" a="1"/>
  <c r="C5" i="33" s="1"/>
  <c r="D5" i="33" a="1"/>
  <c r="D5" i="33" s="1"/>
  <c r="E5" i="33" a="1"/>
  <c r="E5" i="33" s="1"/>
  <c r="F5" i="33" a="1"/>
  <c r="F5" i="33" s="1"/>
  <c r="G5" i="33" a="1"/>
  <c r="G5" i="33" s="1"/>
  <c r="H5" i="33" a="1"/>
  <c r="H5" i="33" s="1"/>
  <c r="I5" i="33" a="1"/>
  <c r="I5" i="33" s="1"/>
  <c r="J5" i="33" a="1"/>
  <c r="J5" i="33" s="1"/>
  <c r="K5" i="33" a="1"/>
  <c r="K5" i="33" s="1"/>
  <c r="C6" i="33" a="1"/>
  <c r="C6" i="33" s="1"/>
  <c r="D6" i="33" a="1"/>
  <c r="D6" i="33" s="1"/>
  <c r="E6" i="33" a="1"/>
  <c r="E6" i="33" s="1"/>
  <c r="F6" i="33" a="1"/>
  <c r="F6" i="33" s="1"/>
  <c r="G6" i="33" a="1"/>
  <c r="G6" i="33" s="1"/>
  <c r="H6" i="33" a="1"/>
  <c r="H6" i="33" s="1"/>
  <c r="I6" i="33" a="1"/>
  <c r="I6" i="33" s="1"/>
  <c r="J6" i="33" a="1"/>
  <c r="J6" i="33" s="1"/>
  <c r="K6" i="33" a="1"/>
  <c r="K6" i="33" s="1"/>
  <c r="C7" i="33" a="1"/>
  <c r="C7" i="33" s="1"/>
  <c r="D7" i="33" a="1"/>
  <c r="D7" i="33" s="1"/>
  <c r="E7" i="33" a="1"/>
  <c r="E7" i="33" s="1"/>
  <c r="F7" i="33" a="1"/>
  <c r="F7" i="33" s="1"/>
  <c r="G7" i="33" a="1"/>
  <c r="G7" i="33" s="1"/>
  <c r="H7" i="33" a="1"/>
  <c r="H7" i="33" s="1"/>
  <c r="I7" i="33" a="1"/>
  <c r="I7" i="33" s="1"/>
  <c r="J7" i="33" a="1"/>
  <c r="J7" i="33" s="1"/>
  <c r="K7" i="33" a="1"/>
  <c r="K7" i="33" s="1"/>
  <c r="C8" i="33" a="1"/>
  <c r="C8" i="33" s="1"/>
  <c r="D8" i="33" a="1"/>
  <c r="D8" i="33" s="1"/>
  <c r="E8" i="33" a="1"/>
  <c r="E8" i="33" s="1"/>
  <c r="F8" i="33" a="1"/>
  <c r="F8" i="33" s="1"/>
  <c r="G8" i="33" a="1"/>
  <c r="G8" i="33" s="1"/>
  <c r="H8" i="33" a="1"/>
  <c r="H8" i="33" s="1"/>
  <c r="I8" i="33" a="1"/>
  <c r="I8" i="33" s="1"/>
  <c r="J8" i="33" a="1"/>
  <c r="J8" i="33" s="1"/>
  <c r="K8" i="33" a="1"/>
  <c r="K8" i="33" s="1"/>
  <c r="C9" i="33" a="1"/>
  <c r="C9" i="33" s="1"/>
  <c r="D9" i="33" a="1"/>
  <c r="D9" i="33" s="1"/>
  <c r="E9" i="33" a="1"/>
  <c r="E9" i="33" s="1"/>
  <c r="F9" i="33" a="1"/>
  <c r="F9" i="33" s="1"/>
  <c r="G9" i="33" a="1"/>
  <c r="G9" i="33" s="1"/>
  <c r="H9" i="33" a="1"/>
  <c r="H9" i="33" s="1"/>
  <c r="I9" i="33" a="1"/>
  <c r="I9" i="33" s="1"/>
  <c r="J9" i="33" a="1"/>
  <c r="J9" i="33" s="1"/>
  <c r="K9" i="33" a="1"/>
  <c r="K9" i="33" s="1"/>
  <c r="B9" i="33" a="1"/>
  <c r="B9" i="33" s="1"/>
  <c r="B8" i="33" a="1"/>
  <c r="B8" i="33" s="1"/>
  <c r="B7" i="33" a="1"/>
  <c r="B7" i="33" s="1"/>
  <c r="B6" i="33" a="1"/>
  <c r="B6" i="33" s="1"/>
  <c r="B5" i="33" a="1"/>
  <c r="B5" i="33" s="1"/>
  <c r="B6" i="32" a="1"/>
  <c r="B6" i="32" s="1"/>
  <c r="B7" i="32" a="1"/>
  <c r="B7" i="32" s="1"/>
  <c r="B8" i="32" a="1"/>
  <c r="B8" i="32" s="1"/>
  <c r="B9" i="32" a="1"/>
  <c r="B9" i="32" s="1"/>
  <c r="B10" i="32" a="1"/>
  <c r="B10" i="32" s="1"/>
  <c r="B11" i="32" a="1"/>
  <c r="B11" i="32" s="1"/>
  <c r="B5" i="32" a="1"/>
  <c r="B5" i="32" s="1"/>
  <c r="C5" i="31" a="1"/>
  <c r="C5" i="31" s="1"/>
  <c r="D5" i="31" a="1"/>
  <c r="D5" i="31" s="1"/>
  <c r="E5" i="31" a="1"/>
  <c r="E5" i="31" s="1"/>
  <c r="C6" i="31" a="1"/>
  <c r="C6" i="31" s="1"/>
  <c r="D6" i="31" a="1"/>
  <c r="D6" i="31" s="1"/>
  <c r="E6" i="31" a="1"/>
  <c r="E6" i="31" s="1"/>
  <c r="C7" i="31" a="1"/>
  <c r="C7" i="31" s="1"/>
  <c r="D7" i="31" a="1"/>
  <c r="D7" i="31" s="1"/>
  <c r="E7" i="31" a="1"/>
  <c r="E7" i="31" s="1"/>
  <c r="C8" i="31" a="1"/>
  <c r="C8" i="31" s="1"/>
  <c r="D8" i="31" a="1"/>
  <c r="D8" i="31" s="1"/>
  <c r="E8" i="31" a="1"/>
  <c r="E8" i="31" s="1"/>
  <c r="B8" i="31" a="1"/>
  <c r="B8" i="31" s="1"/>
  <c r="B7" i="31" a="1"/>
  <c r="B7" i="31" s="1"/>
  <c r="B6" i="31" a="1"/>
  <c r="B6" i="31" s="1"/>
  <c r="B5" i="31" a="1"/>
  <c r="B5" i="31" s="1"/>
  <c r="C5" i="30" a="1"/>
  <c r="C5" i="30" s="1"/>
  <c r="C6" i="30" a="1"/>
  <c r="C6" i="30" s="1"/>
  <c r="C7" i="30" a="1"/>
  <c r="C7" i="30" s="1"/>
  <c r="C8" i="30" a="1"/>
  <c r="C8" i="30" s="1"/>
  <c r="B8" i="30" a="1"/>
  <c r="B8" i="30" s="1"/>
  <c r="B7" i="30" a="1"/>
  <c r="B7" i="30" s="1"/>
  <c r="B6" i="30" a="1"/>
  <c r="B6" i="30" s="1"/>
  <c r="B5" i="30" a="1"/>
  <c r="B5" i="30" s="1"/>
  <c r="C5" i="29" a="1"/>
  <c r="C5" i="29" s="1"/>
  <c r="D5" i="29" a="1"/>
  <c r="D5" i="29" s="1"/>
  <c r="E5" i="29" a="1"/>
  <c r="E5" i="29" s="1"/>
  <c r="C6" i="29" a="1"/>
  <c r="C6" i="29" s="1"/>
  <c r="D6" i="29" a="1"/>
  <c r="D6" i="29" s="1"/>
  <c r="E6" i="29" a="1"/>
  <c r="E6" i="29" s="1"/>
  <c r="C7" i="29" a="1"/>
  <c r="C7" i="29" s="1"/>
  <c r="D7" i="29" a="1"/>
  <c r="D7" i="29" s="1"/>
  <c r="E7" i="29" a="1"/>
  <c r="E7" i="29" s="1"/>
  <c r="C8" i="29" a="1"/>
  <c r="C8" i="29" s="1"/>
  <c r="D8" i="29" a="1"/>
  <c r="D8" i="29" s="1"/>
  <c r="E8" i="29" a="1"/>
  <c r="E8" i="29" s="1"/>
  <c r="B8" i="29" a="1"/>
  <c r="B8" i="29" s="1"/>
  <c r="B7" i="29" a="1"/>
  <c r="B7" i="29" s="1"/>
  <c r="B6" i="29" a="1"/>
  <c r="B6" i="29" s="1"/>
  <c r="B5" i="29" a="1"/>
  <c r="B5" i="29" s="1"/>
  <c r="C5" i="28" a="1"/>
  <c r="C5" i="28" s="1"/>
  <c r="D5" i="28" a="1"/>
  <c r="D5" i="28" s="1"/>
  <c r="E5" i="28" a="1"/>
  <c r="E5" i="28" s="1"/>
  <c r="F5" i="28" a="1"/>
  <c r="F5" i="28" s="1"/>
  <c r="G5" i="28" a="1"/>
  <c r="G5" i="28" s="1"/>
  <c r="H5" i="28" a="1"/>
  <c r="H5" i="28" s="1"/>
  <c r="I5" i="28" a="1"/>
  <c r="I5" i="28" s="1"/>
  <c r="J5" i="28" a="1"/>
  <c r="J5" i="28" s="1"/>
  <c r="K5" i="28" a="1"/>
  <c r="K5" i="28" s="1"/>
  <c r="C6" i="28" a="1"/>
  <c r="C6" i="28" s="1"/>
  <c r="D6" i="28" a="1"/>
  <c r="D6" i="28" s="1"/>
  <c r="E6" i="28" a="1"/>
  <c r="E6" i="28" s="1"/>
  <c r="F6" i="28" a="1"/>
  <c r="F6" i="28" s="1"/>
  <c r="G6" i="28" a="1"/>
  <c r="G6" i="28" s="1"/>
  <c r="H6" i="28" a="1"/>
  <c r="H6" i="28" s="1"/>
  <c r="I6" i="28" a="1"/>
  <c r="I6" i="28" s="1"/>
  <c r="J6" i="28" a="1"/>
  <c r="J6" i="28" s="1"/>
  <c r="K6" i="28" a="1"/>
  <c r="K6" i="28" s="1"/>
  <c r="C7" i="28" a="1"/>
  <c r="C7" i="28" s="1"/>
  <c r="D7" i="28" a="1"/>
  <c r="D7" i="28" s="1"/>
  <c r="E7" i="28" a="1"/>
  <c r="E7" i="28" s="1"/>
  <c r="F7" i="28" a="1"/>
  <c r="F7" i="28" s="1"/>
  <c r="G7" i="28" a="1"/>
  <c r="G7" i="28" s="1"/>
  <c r="H7" i="28" a="1"/>
  <c r="H7" i="28" s="1"/>
  <c r="I7" i="28" a="1"/>
  <c r="I7" i="28" s="1"/>
  <c r="J7" i="28" a="1"/>
  <c r="J7" i="28" s="1"/>
  <c r="K7" i="28" a="1"/>
  <c r="K7" i="28" s="1"/>
  <c r="C8" i="28" a="1"/>
  <c r="C8" i="28" s="1"/>
  <c r="D8" i="28" a="1"/>
  <c r="D8" i="28" s="1"/>
  <c r="E8" i="28" a="1"/>
  <c r="E8" i="28" s="1"/>
  <c r="F8" i="28" a="1"/>
  <c r="F8" i="28" s="1"/>
  <c r="G8" i="28" a="1"/>
  <c r="G8" i="28" s="1"/>
  <c r="H8" i="28" a="1"/>
  <c r="H8" i="28" s="1"/>
  <c r="I8" i="28" a="1"/>
  <c r="I8" i="28" s="1"/>
  <c r="J8" i="28" a="1"/>
  <c r="J8" i="28" s="1"/>
  <c r="K8" i="28" a="1"/>
  <c r="K8" i="28" s="1"/>
  <c r="B6" i="28" a="1"/>
  <c r="B6" i="28" s="1"/>
  <c r="B7" i="28" a="1"/>
  <c r="B7" i="28" s="1"/>
  <c r="B8" i="28" a="1"/>
  <c r="B8" i="28" s="1"/>
  <c r="B5" i="28" a="1"/>
  <c r="B5" i="28" s="1"/>
  <c r="B6" i="27" a="1"/>
  <c r="B6" i="27" s="1"/>
  <c r="B7" i="27" a="1"/>
  <c r="B7" i="27" s="1"/>
  <c r="B8" i="27" a="1"/>
  <c r="B8" i="27" s="1"/>
  <c r="B9" i="27" a="1"/>
  <c r="B9" i="27" s="1"/>
  <c r="B5" i="27" a="1"/>
  <c r="B5" i="27" s="1"/>
  <c r="C5" i="26" a="1"/>
  <c r="C5" i="26" s="1"/>
  <c r="C6" i="26" a="1"/>
  <c r="C6" i="26" s="1"/>
  <c r="C7" i="26" a="1"/>
  <c r="C7" i="26" s="1"/>
  <c r="C8" i="26" a="1"/>
  <c r="C8" i="26" s="1"/>
  <c r="C9" i="26" a="1"/>
  <c r="C9" i="26" s="1"/>
  <c r="B6" i="26" a="1"/>
  <c r="B6" i="26" s="1"/>
  <c r="B7" i="26" a="1"/>
  <c r="B7" i="26" s="1"/>
  <c r="B8" i="26" a="1"/>
  <c r="B8" i="26" s="1"/>
  <c r="B9" i="26" a="1"/>
  <c r="B9" i="26" s="1"/>
  <c r="B5" i="26" a="1"/>
  <c r="B5" i="26" s="1"/>
  <c r="C5" i="25" a="1"/>
  <c r="C5" i="25" s="1"/>
  <c r="D5" i="25" a="1"/>
  <c r="D5" i="25" s="1"/>
  <c r="E5" i="25" a="1"/>
  <c r="E5" i="25" s="1"/>
  <c r="F5" i="25" a="1"/>
  <c r="F5" i="25" s="1"/>
  <c r="G5" i="25" a="1"/>
  <c r="G5" i="25" s="1"/>
  <c r="C6" i="25" a="1"/>
  <c r="C6" i="25" s="1"/>
  <c r="D6" i="25" a="1"/>
  <c r="D6" i="25" s="1"/>
  <c r="E6" i="25" a="1"/>
  <c r="E6" i="25" s="1"/>
  <c r="F6" i="25" a="1"/>
  <c r="F6" i="25" s="1"/>
  <c r="G6" i="25" a="1"/>
  <c r="G6" i="25" s="1"/>
  <c r="C7" i="25" a="1"/>
  <c r="C7" i="25" s="1"/>
  <c r="D7" i="25" a="1"/>
  <c r="D7" i="25" s="1"/>
  <c r="E7" i="25" a="1"/>
  <c r="E7" i="25" s="1"/>
  <c r="F7" i="25" a="1"/>
  <c r="F7" i="25" s="1"/>
  <c r="G7" i="25" a="1"/>
  <c r="G7" i="25" s="1"/>
  <c r="C8" i="25" a="1"/>
  <c r="C8" i="25" s="1"/>
  <c r="D8" i="25" a="1"/>
  <c r="D8" i="25" s="1"/>
  <c r="E8" i="25" a="1"/>
  <c r="E8" i="25" s="1"/>
  <c r="F8" i="25" a="1"/>
  <c r="F8" i="25" s="1"/>
  <c r="G8" i="25" a="1"/>
  <c r="G8" i="25" s="1"/>
  <c r="B6" i="25" a="1"/>
  <c r="B6" i="25" s="1"/>
  <c r="B7" i="25" a="1"/>
  <c r="B7" i="25" s="1"/>
  <c r="B8" i="25" a="1"/>
  <c r="B8" i="25" s="1"/>
  <c r="B5" i="25" a="1"/>
  <c r="B5" i="25" s="1"/>
  <c r="C5" i="24" a="1"/>
  <c r="C5" i="24" s="1"/>
  <c r="D5" i="24" a="1"/>
  <c r="D5" i="24" s="1"/>
  <c r="E5" i="24" a="1"/>
  <c r="E5" i="24" s="1"/>
  <c r="C6" i="24" a="1"/>
  <c r="C6" i="24" s="1"/>
  <c r="D6" i="24" a="1"/>
  <c r="D6" i="24" s="1"/>
  <c r="E6" i="24" a="1"/>
  <c r="E6" i="24" s="1"/>
  <c r="C7" i="24" a="1"/>
  <c r="C7" i="24" s="1"/>
  <c r="D7" i="24" a="1"/>
  <c r="D7" i="24" s="1"/>
  <c r="E7" i="24" a="1"/>
  <c r="E7" i="24" s="1"/>
  <c r="C8" i="24" a="1"/>
  <c r="C8" i="24" s="1"/>
  <c r="D8" i="24" a="1"/>
  <c r="D8" i="24" s="1"/>
  <c r="E8" i="24" a="1"/>
  <c r="E8" i="24" s="1"/>
  <c r="B6" i="24" a="1"/>
  <c r="B6" i="24" s="1"/>
  <c r="B7" i="24" a="1"/>
  <c r="B7" i="24" s="1"/>
  <c r="B8" i="24" a="1"/>
  <c r="B8" i="24" s="1"/>
  <c r="B5" i="24" a="1"/>
  <c r="B5" i="24" s="1"/>
  <c r="C5" i="23" a="1"/>
  <c r="C5" i="23" s="1"/>
  <c r="D5" i="23" a="1"/>
  <c r="D5" i="23" s="1"/>
  <c r="C6" i="23" a="1"/>
  <c r="C6" i="23" s="1"/>
  <c r="D6" i="23" a="1"/>
  <c r="D6" i="23" s="1"/>
  <c r="C7" i="23" a="1"/>
  <c r="C7" i="23" s="1"/>
  <c r="D7" i="23" a="1"/>
  <c r="D7" i="23" s="1"/>
  <c r="C8" i="23" a="1"/>
  <c r="C8" i="23" s="1"/>
  <c r="D8" i="23" a="1"/>
  <c r="D8" i="23" s="1"/>
  <c r="B6" i="23" a="1"/>
  <c r="B6" i="23" s="1"/>
  <c r="B7" i="23" a="1"/>
  <c r="B7" i="23" s="1"/>
  <c r="B8" i="23" a="1"/>
  <c r="B8" i="23" s="1"/>
  <c r="B5" i="23" a="1"/>
  <c r="B5" i="23" s="1"/>
  <c r="C5" i="22" a="1"/>
  <c r="C5" i="22" s="1"/>
  <c r="D5" i="22" a="1"/>
  <c r="D5" i="22" s="1"/>
  <c r="E5" i="22" a="1"/>
  <c r="E5" i="22" s="1"/>
  <c r="C6" i="22" a="1"/>
  <c r="C6" i="22" s="1"/>
  <c r="D6" i="22" a="1"/>
  <c r="D6" i="22" s="1"/>
  <c r="E6" i="22" a="1"/>
  <c r="E6" i="22" s="1"/>
  <c r="C7" i="22" a="1"/>
  <c r="C7" i="22" s="1"/>
  <c r="D7" i="22" a="1"/>
  <c r="D7" i="22" s="1"/>
  <c r="E7" i="22" a="1"/>
  <c r="E7" i="22" s="1"/>
  <c r="C8" i="22" a="1"/>
  <c r="C8" i="22" s="1"/>
  <c r="D8" i="22" a="1"/>
  <c r="D8" i="22" s="1"/>
  <c r="E8" i="22" a="1"/>
  <c r="E8" i="22" s="1"/>
  <c r="B6" i="22" a="1"/>
  <c r="B6" i="22" s="1"/>
  <c r="B7" i="22" a="1"/>
  <c r="B7" i="22" s="1"/>
  <c r="B8" i="22" a="1"/>
  <c r="B8" i="22" s="1"/>
  <c r="B5" i="22" a="1"/>
  <c r="B5" i="22" s="1"/>
  <c r="C5" i="21" a="1"/>
  <c r="C5" i="21" s="1"/>
  <c r="D5" i="21" a="1"/>
  <c r="D5" i="21" s="1"/>
  <c r="E5" i="21" a="1"/>
  <c r="E5" i="21" s="1"/>
  <c r="F5" i="21" a="1"/>
  <c r="F5" i="21" s="1"/>
  <c r="G5" i="21" a="1"/>
  <c r="G5" i="21" s="1"/>
  <c r="H5" i="21" a="1"/>
  <c r="H5" i="21" s="1"/>
  <c r="I5" i="21" a="1"/>
  <c r="I5" i="21" s="1"/>
  <c r="C6" i="21" a="1"/>
  <c r="C6" i="21" s="1"/>
  <c r="D6" i="21" a="1"/>
  <c r="D6" i="21" s="1"/>
  <c r="E6" i="21" a="1"/>
  <c r="E6" i="21" s="1"/>
  <c r="F6" i="21" a="1"/>
  <c r="F6" i="21" s="1"/>
  <c r="G6" i="21" a="1"/>
  <c r="G6" i="21" s="1"/>
  <c r="H6" i="21" a="1"/>
  <c r="H6" i="21" s="1"/>
  <c r="I6" i="21" a="1"/>
  <c r="I6" i="21" s="1"/>
  <c r="C7" i="21" a="1"/>
  <c r="C7" i="21" s="1"/>
  <c r="D7" i="21" a="1"/>
  <c r="D7" i="21" s="1"/>
  <c r="E7" i="21" a="1"/>
  <c r="E7" i="21" s="1"/>
  <c r="F7" i="21" a="1"/>
  <c r="F7" i="21" s="1"/>
  <c r="G7" i="21" a="1"/>
  <c r="G7" i="21" s="1"/>
  <c r="H7" i="21" a="1"/>
  <c r="H7" i="21" s="1"/>
  <c r="I7" i="21" a="1"/>
  <c r="I7" i="21" s="1"/>
  <c r="C8" i="21" a="1"/>
  <c r="C8" i="21" s="1"/>
  <c r="D8" i="21" a="1"/>
  <c r="D8" i="21" s="1"/>
  <c r="E8" i="21" a="1"/>
  <c r="E8" i="21" s="1"/>
  <c r="F8" i="21" a="1"/>
  <c r="F8" i="21" s="1"/>
  <c r="G8" i="21" a="1"/>
  <c r="G8" i="21" s="1"/>
  <c r="H8" i="21" a="1"/>
  <c r="H8" i="21" s="1"/>
  <c r="I8" i="21" a="1"/>
  <c r="I8" i="21" s="1"/>
  <c r="B6" i="21" a="1"/>
  <c r="B6" i="21" s="1"/>
  <c r="B7" i="21" a="1"/>
  <c r="B7" i="21" s="1"/>
  <c r="B8" i="21" a="1"/>
  <c r="B8" i="21" s="1"/>
  <c r="B5" i="21" a="1"/>
  <c r="B5" i="21" s="1"/>
  <c r="C5" i="20" a="1"/>
  <c r="C5" i="20" s="1"/>
  <c r="D5" i="20" a="1"/>
  <c r="D5" i="20" s="1"/>
  <c r="E5" i="20" a="1"/>
  <c r="E5" i="20" s="1"/>
  <c r="F5" i="20" a="1"/>
  <c r="F5" i="20" s="1"/>
  <c r="C6" i="20" a="1"/>
  <c r="C6" i="20" s="1"/>
  <c r="D6" i="20" a="1"/>
  <c r="D6" i="20" s="1"/>
  <c r="E6" i="20" a="1"/>
  <c r="E6" i="20" s="1"/>
  <c r="F6" i="20" a="1"/>
  <c r="F6" i="20" s="1"/>
  <c r="C7" i="20" a="1"/>
  <c r="C7" i="20" s="1"/>
  <c r="D7" i="20" a="1"/>
  <c r="D7" i="20" s="1"/>
  <c r="E7" i="20" a="1"/>
  <c r="E7" i="20" s="1"/>
  <c r="F7" i="20" a="1"/>
  <c r="F7" i="20" s="1"/>
  <c r="C8" i="20" a="1"/>
  <c r="C8" i="20" s="1"/>
  <c r="D8" i="20" a="1"/>
  <c r="D8" i="20" s="1"/>
  <c r="E8" i="20" a="1"/>
  <c r="E8" i="20" s="1"/>
  <c r="F8" i="20" a="1"/>
  <c r="F8" i="20" s="1"/>
  <c r="C9" i="20" a="1"/>
  <c r="C9" i="20" s="1"/>
  <c r="D9" i="20" a="1"/>
  <c r="D9" i="20" s="1"/>
  <c r="E9" i="20" a="1"/>
  <c r="E9" i="20" s="1"/>
  <c r="F9" i="20" a="1"/>
  <c r="F9" i="20" s="1"/>
  <c r="C10" i="20" a="1"/>
  <c r="C10" i="20" s="1"/>
  <c r="D10" i="20" a="1"/>
  <c r="D10" i="20" s="1"/>
  <c r="E10" i="20" a="1"/>
  <c r="E10" i="20" s="1"/>
  <c r="F10" i="20" a="1"/>
  <c r="F10" i="20" s="1"/>
  <c r="B6" i="20" a="1"/>
  <c r="B6" i="20" s="1"/>
  <c r="B7" i="20" a="1"/>
  <c r="B7" i="20" s="1"/>
  <c r="B8" i="20" a="1"/>
  <c r="B8" i="20" s="1"/>
  <c r="B9" i="20" a="1"/>
  <c r="B9" i="20" s="1"/>
  <c r="B10" i="20" a="1"/>
  <c r="B10" i="20" s="1"/>
  <c r="B5" i="20" a="1"/>
  <c r="B5" i="20" s="1"/>
  <c r="C5" i="19" a="1"/>
  <c r="C5" i="19" s="1"/>
  <c r="D5" i="19" a="1"/>
  <c r="D5" i="19" s="1"/>
  <c r="E5" i="19" a="1"/>
  <c r="E5" i="19" s="1"/>
  <c r="C6" i="19" a="1"/>
  <c r="C6" i="19" s="1"/>
  <c r="D6" i="19" a="1"/>
  <c r="D6" i="19" s="1"/>
  <c r="E6" i="19" a="1"/>
  <c r="E6" i="19" s="1"/>
  <c r="C7" i="19" a="1"/>
  <c r="C7" i="19" s="1"/>
  <c r="D7" i="19" a="1"/>
  <c r="D7" i="19" s="1"/>
  <c r="E7" i="19" a="1"/>
  <c r="E7" i="19" s="1"/>
  <c r="C8" i="19" a="1"/>
  <c r="C8" i="19" s="1"/>
  <c r="D8" i="19" a="1"/>
  <c r="D8" i="19" s="1"/>
  <c r="E8" i="19" a="1"/>
  <c r="E8" i="19" s="1"/>
  <c r="B6" i="19" a="1"/>
  <c r="B6" i="19" s="1"/>
  <c r="B7" i="19" a="1"/>
  <c r="B7" i="19" s="1"/>
  <c r="B8" i="19" a="1"/>
  <c r="B8" i="19" s="1"/>
  <c r="B5" i="19" a="1"/>
  <c r="B5" i="19" s="1"/>
  <c r="C5" i="18" a="1"/>
  <c r="C5" i="18" s="1"/>
  <c r="D5" i="18" a="1"/>
  <c r="D5" i="18" s="1"/>
  <c r="C6" i="18" a="1"/>
  <c r="C6" i="18" s="1"/>
  <c r="D6" i="18" a="1"/>
  <c r="D6" i="18" s="1"/>
  <c r="C7" i="18" a="1"/>
  <c r="C7" i="18" s="1"/>
  <c r="D7" i="18" a="1"/>
  <c r="D7" i="18" s="1"/>
  <c r="C8" i="18" a="1"/>
  <c r="C8" i="18" s="1"/>
  <c r="D8" i="18" a="1"/>
  <c r="D8" i="18" s="1"/>
  <c r="B6" i="18" a="1"/>
  <c r="B6" i="18" s="1"/>
  <c r="B7" i="18" a="1"/>
  <c r="B7" i="18" s="1"/>
  <c r="B8" i="18" a="1"/>
  <c r="B8" i="18" s="1"/>
  <c r="B5" i="18" a="1"/>
  <c r="B5" i="18" s="1"/>
  <c r="C5" i="17" a="1"/>
  <c r="C5" i="17" s="1"/>
  <c r="D5" i="17" a="1"/>
  <c r="D5" i="17" s="1"/>
  <c r="E5" i="17" a="1"/>
  <c r="E5" i="17" s="1"/>
  <c r="F5" i="17" a="1"/>
  <c r="F5" i="17" s="1"/>
  <c r="C6" i="17" a="1"/>
  <c r="C6" i="17" s="1"/>
  <c r="D6" i="17" a="1"/>
  <c r="D6" i="17" s="1"/>
  <c r="E6" i="17" a="1"/>
  <c r="E6" i="17" s="1"/>
  <c r="F6" i="17" a="1"/>
  <c r="F6" i="17" s="1"/>
  <c r="C7" i="17" a="1"/>
  <c r="C7" i="17" s="1"/>
  <c r="D7" i="17" a="1"/>
  <c r="D7" i="17" s="1"/>
  <c r="E7" i="17" a="1"/>
  <c r="E7" i="17" s="1"/>
  <c r="F7" i="17" a="1"/>
  <c r="F7" i="17" s="1"/>
  <c r="C8" i="17" a="1"/>
  <c r="C8" i="17" s="1"/>
  <c r="D8" i="17" a="1"/>
  <c r="D8" i="17" s="1"/>
  <c r="E8" i="17" a="1"/>
  <c r="E8" i="17" s="1"/>
  <c r="F8" i="17" a="1"/>
  <c r="F8" i="17" s="1"/>
  <c r="B6" i="17" a="1"/>
  <c r="B6" i="17" s="1"/>
  <c r="B7" i="17" a="1"/>
  <c r="B7" i="17" s="1"/>
  <c r="B8" i="17" a="1"/>
  <c r="B8" i="17" s="1"/>
  <c r="B5" i="17" a="1"/>
  <c r="B5" i="17" s="1"/>
  <c r="C5" i="16" a="1"/>
  <c r="C5" i="16" s="1"/>
  <c r="D5" i="16" a="1"/>
  <c r="D5" i="16" s="1"/>
  <c r="E5" i="16" a="1"/>
  <c r="E5" i="16" s="1"/>
  <c r="F5" i="16" a="1"/>
  <c r="F5" i="16" s="1"/>
  <c r="C6" i="16" a="1"/>
  <c r="C6" i="16" s="1"/>
  <c r="D6" i="16" a="1"/>
  <c r="D6" i="16" s="1"/>
  <c r="E6" i="16" a="1"/>
  <c r="E6" i="16" s="1"/>
  <c r="F6" i="16" a="1"/>
  <c r="F6" i="16" s="1"/>
  <c r="C7" i="16" a="1"/>
  <c r="C7" i="16" s="1"/>
  <c r="D7" i="16" a="1"/>
  <c r="D7" i="16" s="1"/>
  <c r="E7" i="16" a="1"/>
  <c r="E7" i="16" s="1"/>
  <c r="F7" i="16" a="1"/>
  <c r="F7" i="16" s="1"/>
  <c r="C8" i="16" a="1"/>
  <c r="C8" i="16" s="1"/>
  <c r="D8" i="16" a="1"/>
  <c r="D8" i="16" s="1"/>
  <c r="E8" i="16" a="1"/>
  <c r="E8" i="16" s="1"/>
  <c r="F8" i="16" a="1"/>
  <c r="F8" i="16" s="1"/>
  <c r="B6" i="16" a="1"/>
  <c r="B6" i="16" s="1"/>
  <c r="B7" i="16" a="1"/>
  <c r="B7" i="16" s="1"/>
  <c r="B8" i="16" a="1"/>
  <c r="B8" i="16" s="1"/>
  <c r="B5" i="16" a="1"/>
  <c r="B5" i="16" s="1"/>
  <c r="C5" i="15" a="1"/>
  <c r="C5" i="15" s="1"/>
  <c r="C6" i="15" a="1"/>
  <c r="C6" i="15" s="1"/>
  <c r="C7" i="15" a="1"/>
  <c r="C7" i="15" s="1"/>
  <c r="C8" i="15" a="1"/>
  <c r="C8" i="15" s="1"/>
  <c r="B6" i="15" a="1"/>
  <c r="B6" i="15" s="1"/>
  <c r="B7" i="15" a="1"/>
  <c r="B7" i="15" s="1"/>
  <c r="B8" i="15" a="1"/>
  <c r="B8" i="15" s="1"/>
  <c r="B5" i="15" a="1"/>
  <c r="B5" i="15" s="1"/>
  <c r="C5" i="14" a="1"/>
  <c r="C5" i="14" s="1"/>
  <c r="D5" i="14" a="1"/>
  <c r="D5" i="14" s="1"/>
  <c r="E5" i="14" a="1"/>
  <c r="E5" i="14" s="1"/>
  <c r="C6" i="14" a="1"/>
  <c r="C6" i="14" s="1"/>
  <c r="D6" i="14" a="1"/>
  <c r="D6" i="14" s="1"/>
  <c r="E6" i="14" a="1"/>
  <c r="E6" i="14" s="1"/>
  <c r="C7" i="14" a="1"/>
  <c r="C7" i="14" s="1"/>
  <c r="D7" i="14" a="1"/>
  <c r="D7" i="14" s="1"/>
  <c r="E7" i="14" a="1"/>
  <c r="E7" i="14" s="1"/>
  <c r="C8" i="14" a="1"/>
  <c r="C8" i="14" s="1"/>
  <c r="D8" i="14" a="1"/>
  <c r="D8" i="14" s="1"/>
  <c r="E8" i="14" a="1"/>
  <c r="E8" i="14" s="1"/>
  <c r="B6" i="14" a="1"/>
  <c r="B6" i="14" s="1"/>
  <c r="B7" i="14" a="1"/>
  <c r="B7" i="14" s="1"/>
  <c r="B8" i="14" a="1"/>
  <c r="B8" i="14" s="1"/>
  <c r="B5" i="14" a="1"/>
  <c r="B5" i="14" s="1"/>
  <c r="C5" i="13" a="1"/>
  <c r="C5" i="13" s="1"/>
  <c r="D5" i="13" a="1"/>
  <c r="D5" i="13" s="1"/>
  <c r="E5" i="13" a="1"/>
  <c r="E5" i="13" s="1"/>
  <c r="F5" i="13" a="1"/>
  <c r="F5" i="13" s="1"/>
  <c r="C6" i="13" a="1"/>
  <c r="C6" i="13" s="1"/>
  <c r="D6" i="13" a="1"/>
  <c r="D6" i="13" s="1"/>
  <c r="E6" i="13" a="1"/>
  <c r="E6" i="13" s="1"/>
  <c r="F6" i="13" a="1"/>
  <c r="F6" i="13" s="1"/>
  <c r="C7" i="13" a="1"/>
  <c r="C7" i="13" s="1"/>
  <c r="D7" i="13" a="1"/>
  <c r="D7" i="13" s="1"/>
  <c r="E7" i="13" a="1"/>
  <c r="E7" i="13" s="1"/>
  <c r="F7" i="13" a="1"/>
  <c r="F7" i="13" s="1"/>
  <c r="C8" i="13" a="1"/>
  <c r="C8" i="13" s="1"/>
  <c r="D8" i="13" a="1"/>
  <c r="D8" i="13" s="1"/>
  <c r="E8" i="13" a="1"/>
  <c r="E8" i="13" s="1"/>
  <c r="F8" i="13" a="1"/>
  <c r="F8" i="13" s="1"/>
  <c r="B6" i="13" a="1"/>
  <c r="B6" i="13" s="1"/>
  <c r="B7" i="13" a="1"/>
  <c r="B7" i="13" s="1"/>
  <c r="B8" i="13" a="1"/>
  <c r="B8" i="13" s="1"/>
  <c r="B5" i="13" a="1"/>
  <c r="B5" i="13" s="1"/>
  <c r="C5" i="12" a="1"/>
  <c r="C5" i="12" s="1"/>
  <c r="D5" i="12" a="1"/>
  <c r="D5" i="12" s="1"/>
  <c r="E5" i="12" a="1"/>
  <c r="E5" i="12" s="1"/>
  <c r="F5" i="12" a="1"/>
  <c r="F5" i="12" s="1"/>
  <c r="C6" i="12" a="1"/>
  <c r="C6" i="12" s="1"/>
  <c r="D6" i="12" a="1"/>
  <c r="D6" i="12" s="1"/>
  <c r="E6" i="12" a="1"/>
  <c r="E6" i="12" s="1"/>
  <c r="F6" i="12" a="1"/>
  <c r="F6" i="12" s="1"/>
  <c r="C7" i="12" a="1"/>
  <c r="C7" i="12" s="1"/>
  <c r="D7" i="12" a="1"/>
  <c r="D7" i="12" s="1"/>
  <c r="E7" i="12" a="1"/>
  <c r="E7" i="12" s="1"/>
  <c r="F7" i="12" a="1"/>
  <c r="F7" i="12" s="1"/>
  <c r="C8" i="12" a="1"/>
  <c r="C8" i="12" s="1"/>
  <c r="D8" i="12" a="1"/>
  <c r="D8" i="12" s="1"/>
  <c r="E8" i="12" a="1"/>
  <c r="E8" i="12" s="1"/>
  <c r="F8" i="12" a="1"/>
  <c r="F8" i="12" s="1"/>
  <c r="B6" i="12" a="1"/>
  <c r="B6" i="12" s="1"/>
  <c r="B7" i="12" a="1"/>
  <c r="B7" i="12" s="1"/>
  <c r="B8" i="12" a="1"/>
  <c r="B8" i="12" s="1"/>
  <c r="B5" i="12" a="1"/>
  <c r="B5" i="12" s="1"/>
  <c r="C5" i="11" a="1"/>
  <c r="C5" i="11" s="1"/>
  <c r="C6" i="11" a="1"/>
  <c r="C6" i="11" s="1"/>
  <c r="C7" i="11" a="1"/>
  <c r="C7" i="11" s="1"/>
  <c r="C8" i="11" a="1"/>
  <c r="C8" i="11" s="1"/>
  <c r="B6" i="11" a="1"/>
  <c r="B6" i="11" s="1"/>
  <c r="B7" i="11" a="1"/>
  <c r="B7" i="11" s="1"/>
  <c r="B8" i="11" a="1"/>
  <c r="B8" i="11" s="1"/>
  <c r="B5" i="11" a="1"/>
  <c r="B5" i="11" s="1"/>
  <c r="C5" i="6" a="1"/>
  <c r="C5" i="6" s="1"/>
  <c r="D5" i="6" a="1"/>
  <c r="D5" i="6" s="1"/>
  <c r="E5" i="6" a="1"/>
  <c r="E5" i="6" s="1"/>
  <c r="F5" i="6" a="1"/>
  <c r="F5" i="6" s="1"/>
  <c r="C6" i="6" a="1"/>
  <c r="C6" i="6" s="1"/>
  <c r="D6" i="6" a="1"/>
  <c r="D6" i="6" s="1"/>
  <c r="E6" i="6" a="1"/>
  <c r="E6" i="6" s="1"/>
  <c r="F6" i="6" a="1"/>
  <c r="F6" i="6" s="1"/>
  <c r="C7" i="6" a="1"/>
  <c r="C7" i="6" s="1"/>
  <c r="D7" i="6" a="1"/>
  <c r="D7" i="6" s="1"/>
  <c r="E7" i="6" a="1"/>
  <c r="E7" i="6" s="1"/>
  <c r="F7" i="6" a="1"/>
  <c r="F7" i="6" s="1"/>
  <c r="C8" i="6" a="1"/>
  <c r="C8" i="6" s="1"/>
  <c r="D8" i="6" a="1"/>
  <c r="D8" i="6" s="1"/>
  <c r="E8" i="6" a="1"/>
  <c r="E8" i="6" s="1"/>
  <c r="F8" i="6" a="1"/>
  <c r="F8" i="6" s="1"/>
  <c r="B6" i="6" a="1"/>
  <c r="B6" i="6" s="1"/>
  <c r="B7" i="6" a="1"/>
  <c r="B7" i="6" s="1"/>
  <c r="B8" i="6" a="1"/>
  <c r="B8" i="6" s="1"/>
  <c r="B5" i="6" a="1"/>
  <c r="B5" i="6" s="1"/>
  <c r="C5" i="10" a="1"/>
  <c r="C5" i="10" s="1"/>
  <c r="D5" i="10" a="1"/>
  <c r="D5" i="10" s="1"/>
  <c r="E5" i="10" a="1"/>
  <c r="E5" i="10" s="1"/>
  <c r="F5" i="10" a="1"/>
  <c r="F5" i="10" s="1"/>
  <c r="C6" i="10" a="1"/>
  <c r="C6" i="10" s="1"/>
  <c r="D6" i="10" a="1"/>
  <c r="D6" i="10" s="1"/>
  <c r="E6" i="10" a="1"/>
  <c r="E6" i="10" s="1"/>
  <c r="F6" i="10" a="1"/>
  <c r="F6" i="10" s="1"/>
  <c r="C7" i="10" a="1"/>
  <c r="C7" i="10" s="1"/>
  <c r="D7" i="10" a="1"/>
  <c r="D7" i="10" s="1"/>
  <c r="E7" i="10" a="1"/>
  <c r="E7" i="10" s="1"/>
  <c r="F7" i="10" a="1"/>
  <c r="F7" i="10" s="1"/>
  <c r="C8" i="10" a="1"/>
  <c r="C8" i="10" s="1"/>
  <c r="D8" i="10" a="1"/>
  <c r="D8" i="10" s="1"/>
  <c r="E8" i="10" a="1"/>
  <c r="E8" i="10" s="1"/>
  <c r="F8" i="10" a="1"/>
  <c r="F8" i="10" s="1"/>
  <c r="B6" i="10" a="1"/>
  <c r="B6" i="10" s="1"/>
  <c r="B7" i="10" a="1"/>
  <c r="B7" i="10" s="1"/>
  <c r="B8" i="10" a="1"/>
  <c r="B8" i="10" s="1"/>
  <c r="B5" i="10" a="1"/>
  <c r="B5" i="10" s="1"/>
  <c r="C5" i="9" a="1"/>
  <c r="C5" i="9" s="1"/>
  <c r="D5" i="9" a="1"/>
  <c r="D5" i="9" s="1"/>
  <c r="E5" i="9" a="1"/>
  <c r="E5" i="9" s="1"/>
  <c r="F5" i="9" a="1"/>
  <c r="F5" i="9" s="1"/>
  <c r="C6" i="9" a="1"/>
  <c r="C6" i="9" s="1"/>
  <c r="D6" i="9" a="1"/>
  <c r="D6" i="9" s="1"/>
  <c r="E6" i="9" a="1"/>
  <c r="E6" i="9" s="1"/>
  <c r="F6" i="9" a="1"/>
  <c r="F6" i="9" s="1"/>
  <c r="C7" i="9" a="1"/>
  <c r="C7" i="9" s="1"/>
  <c r="D7" i="9" a="1"/>
  <c r="D7" i="9" s="1"/>
  <c r="E7" i="9" a="1"/>
  <c r="E7" i="9" s="1"/>
  <c r="F7" i="9" a="1"/>
  <c r="F7" i="9" s="1"/>
  <c r="C8" i="9" a="1"/>
  <c r="C8" i="9" s="1"/>
  <c r="D8" i="9" a="1"/>
  <c r="D8" i="9" s="1"/>
  <c r="E8" i="9" a="1"/>
  <c r="E8" i="9" s="1"/>
  <c r="F8" i="9" a="1"/>
  <c r="F8" i="9" s="1"/>
  <c r="B6" i="9" a="1"/>
  <c r="B6" i="9" s="1"/>
  <c r="B7" i="9" a="1"/>
  <c r="B7" i="9" s="1"/>
  <c r="B8" i="9" a="1"/>
  <c r="B8" i="9" s="1"/>
  <c r="B5" i="9" a="1"/>
  <c r="B5" i="9" s="1"/>
  <c r="C5" i="8" a="1"/>
  <c r="C5" i="8" s="1"/>
  <c r="C6" i="8" a="1"/>
  <c r="C6" i="8" s="1"/>
  <c r="C7" i="8" a="1"/>
  <c r="C7" i="8" s="1"/>
  <c r="C8" i="8" a="1"/>
  <c r="C8" i="8" s="1"/>
  <c r="B6" i="8" a="1"/>
  <c r="B6" i="8" s="1"/>
  <c r="B7" i="8" a="1"/>
  <c r="B7" i="8" s="1"/>
  <c r="B8" i="8" a="1"/>
  <c r="B8" i="8" s="1"/>
  <c r="B5" i="8" a="1"/>
  <c r="B5" i="8" s="1"/>
  <c r="C5" i="5" a="1"/>
  <c r="C5" i="5" s="1"/>
  <c r="D5" i="5" a="1"/>
  <c r="D5" i="5" s="1"/>
  <c r="E5" i="5" a="1"/>
  <c r="E5" i="5" s="1"/>
  <c r="C6" i="5" a="1"/>
  <c r="C6" i="5" s="1"/>
  <c r="D6" i="5" a="1"/>
  <c r="D6" i="5" s="1"/>
  <c r="E6" i="5" a="1"/>
  <c r="E6" i="5" s="1"/>
  <c r="C7" i="5" a="1"/>
  <c r="C7" i="5" s="1"/>
  <c r="D7" i="5" a="1"/>
  <c r="D7" i="5" s="1"/>
  <c r="E7" i="5" a="1"/>
  <c r="E7" i="5" s="1"/>
  <c r="C8" i="5" a="1"/>
  <c r="C8" i="5" s="1"/>
  <c r="D8" i="5" a="1"/>
  <c r="D8" i="5" s="1"/>
  <c r="E8" i="5" a="1"/>
  <c r="E8" i="5" s="1"/>
  <c r="B6" i="5" a="1"/>
  <c r="B6" i="5" s="1"/>
  <c r="B7" i="5" a="1"/>
  <c r="B7" i="5" s="1"/>
  <c r="B8" i="5" a="1"/>
  <c r="B8" i="5" s="1"/>
  <c r="B5" i="5" a="1"/>
  <c r="B5" i="5" s="1"/>
  <c r="C5" i="4" a="1"/>
  <c r="C5" i="4" s="1"/>
  <c r="D5" i="4" a="1"/>
  <c r="D5" i="4" s="1"/>
  <c r="C6" i="4" a="1"/>
  <c r="C6" i="4" s="1"/>
  <c r="D6" i="4" a="1"/>
  <c r="D6" i="4" s="1"/>
  <c r="C7" i="4" a="1"/>
  <c r="C7" i="4" s="1"/>
  <c r="D7" i="4" a="1"/>
  <c r="D7" i="4" s="1"/>
  <c r="B6" i="4" a="1"/>
  <c r="B6" i="4" s="1"/>
  <c r="B7" i="4" a="1"/>
  <c r="B7" i="4" s="1"/>
  <c r="B5" i="4" a="1"/>
  <c r="B5" i="4" s="1"/>
  <c r="C6" i="3" a="1"/>
  <c r="C6" i="3" s="1"/>
  <c r="D6" i="3" a="1"/>
  <c r="D6" i="3" s="1"/>
  <c r="E6" i="3" a="1"/>
  <c r="E6" i="3" s="1"/>
  <c r="C7" i="3" a="1"/>
  <c r="C7" i="3" s="1"/>
  <c r="D7" i="3" a="1"/>
  <c r="D7" i="3" s="1"/>
  <c r="E7" i="3" a="1"/>
  <c r="E7" i="3" s="1"/>
  <c r="C8" i="3" a="1"/>
  <c r="C8" i="3" s="1"/>
  <c r="D8" i="3" a="1"/>
  <c r="D8" i="3" s="1"/>
  <c r="E8" i="3" a="1"/>
  <c r="E8" i="3" s="1"/>
  <c r="B8" i="3" a="1"/>
  <c r="B8" i="3" s="1"/>
  <c r="B7" i="3" a="1"/>
  <c r="B7" i="3" s="1"/>
  <c r="B6" i="3" a="1"/>
  <c r="B6" i="3" s="1"/>
  <c r="C5" i="3" a="1"/>
  <c r="C5" i="3" s="1"/>
  <c r="D5" i="3" a="1"/>
  <c r="D5" i="3" s="1"/>
  <c r="E5" i="3" a="1"/>
  <c r="E5" i="3" s="1"/>
  <c r="B5" i="3" a="1"/>
  <c r="B5" i="3" s="1"/>
  <c r="C5" i="2" a="1"/>
  <c r="C5" i="2" s="1"/>
  <c r="D5" i="2" a="1"/>
  <c r="D5" i="2" s="1"/>
  <c r="E5" i="2" a="1"/>
  <c r="E5" i="2" s="1"/>
  <c r="F5" i="2" a="1"/>
  <c r="F5" i="2" s="1"/>
  <c r="G5" i="2" a="1"/>
  <c r="G5" i="2" s="1"/>
  <c r="H5" i="2" a="1"/>
  <c r="H5" i="2" s="1"/>
  <c r="I5" i="2" a="1"/>
  <c r="I5" i="2" s="1"/>
  <c r="J5" i="2" a="1"/>
  <c r="J5" i="2" s="1"/>
  <c r="K5" i="2" a="1"/>
  <c r="K5" i="2" s="1"/>
  <c r="L5" i="2" a="1"/>
  <c r="L5" i="2" s="1"/>
  <c r="M5" i="2" a="1"/>
  <c r="M5" i="2" s="1"/>
  <c r="N5" i="2" a="1"/>
  <c r="N5" i="2" s="1"/>
  <c r="O5" i="2" a="1"/>
  <c r="O5" i="2" s="1"/>
  <c r="C6" i="2" a="1"/>
  <c r="C6" i="2" s="1"/>
  <c r="D6" i="2" a="1"/>
  <c r="D6" i="2" s="1"/>
  <c r="E6" i="2" a="1"/>
  <c r="E6" i="2" s="1"/>
  <c r="F6" i="2" a="1"/>
  <c r="F6" i="2" s="1"/>
  <c r="G6" i="2" a="1"/>
  <c r="G6" i="2" s="1"/>
  <c r="H6" i="2" a="1"/>
  <c r="H6" i="2" s="1"/>
  <c r="I6" i="2" a="1"/>
  <c r="I6" i="2" s="1"/>
  <c r="J6" i="2" a="1"/>
  <c r="J6" i="2" s="1"/>
  <c r="K6" i="2" a="1"/>
  <c r="K6" i="2" s="1"/>
  <c r="L6" i="2" a="1"/>
  <c r="L6" i="2" s="1"/>
  <c r="M6" i="2" a="1"/>
  <c r="M6" i="2" s="1"/>
  <c r="N6" i="2" a="1"/>
  <c r="N6" i="2" s="1"/>
  <c r="O6" i="2" a="1"/>
  <c r="O6" i="2" s="1"/>
  <c r="B6" i="2" a="1"/>
  <c r="B6" i="2" s="1"/>
  <c r="B5" i="2" a="1"/>
  <c r="B5" i="2" s="1"/>
  <c r="E10" i="29" l="1" a="1"/>
  <c r="E10" i="29" s="1"/>
  <c r="D10" i="29" a="1"/>
  <c r="D10" i="29" s="1"/>
  <c r="C10" i="29" a="1"/>
  <c r="C10" i="29" s="1"/>
  <c r="B10" i="29" a="1"/>
  <c r="B10" i="29" s="1"/>
  <c r="D4" i="43" l="1" a="1"/>
  <c r="D4" i="43" s="1"/>
  <c r="C4" i="43" a="1"/>
  <c r="C4" i="43" s="1"/>
  <c r="B4" i="43" a="1"/>
  <c r="B4" i="43" s="1"/>
  <c r="D2" i="43" a="1"/>
  <c r="D2" i="43" s="1"/>
  <c r="C2" i="43" a="1"/>
  <c r="C2" i="43" s="1"/>
  <c r="B2" i="43" a="1"/>
  <c r="B2" i="43" s="1"/>
  <c r="D1" i="43"/>
  <c r="C1" i="43"/>
  <c r="B1" i="43"/>
  <c r="B4" i="42" a="1"/>
  <c r="B4" i="42" s="1"/>
  <c r="B2" i="42" a="1"/>
  <c r="B2" i="42" s="1"/>
  <c r="B1" i="42"/>
  <c r="L4" i="41" a="1"/>
  <c r="L4" i="41" s="1"/>
  <c r="K4" i="41" a="1"/>
  <c r="K4" i="41" s="1"/>
  <c r="J4" i="41" a="1"/>
  <c r="J4" i="41" s="1"/>
  <c r="I4" i="41" a="1"/>
  <c r="I4" i="41" s="1"/>
  <c r="H4" i="41" a="1"/>
  <c r="H4" i="41" s="1"/>
  <c r="G4" i="41" a="1"/>
  <c r="G4" i="41" s="1"/>
  <c r="F4" i="41" a="1"/>
  <c r="F4" i="41" s="1"/>
  <c r="E4" i="41" a="1"/>
  <c r="E4" i="41" s="1"/>
  <c r="D4" i="41" a="1"/>
  <c r="D4" i="41" s="1"/>
  <c r="C4" i="41" a="1"/>
  <c r="C4" i="41" s="1"/>
  <c r="B4" i="41" a="1"/>
  <c r="B4" i="41" s="1"/>
  <c r="L2" i="41" a="1"/>
  <c r="L2" i="41" s="1"/>
  <c r="K2" i="41" a="1"/>
  <c r="K2" i="41" s="1"/>
  <c r="J2" i="41" a="1"/>
  <c r="J2" i="41" s="1"/>
  <c r="I2" i="41" a="1"/>
  <c r="I2" i="41" s="1"/>
  <c r="H2" i="41" a="1"/>
  <c r="H2" i="41" s="1"/>
  <c r="G2" i="41" a="1"/>
  <c r="G2" i="41" s="1"/>
  <c r="F2" i="41" a="1"/>
  <c r="F2" i="41" s="1"/>
  <c r="E2" i="41" a="1"/>
  <c r="E2" i="41" s="1"/>
  <c r="D2" i="41" a="1"/>
  <c r="D2" i="41" s="1"/>
  <c r="C2" i="41" a="1"/>
  <c r="C2" i="41" s="1"/>
  <c r="B2" i="41" a="1"/>
  <c r="B2" i="41" s="1"/>
  <c r="L1" i="41"/>
  <c r="K1" i="41"/>
  <c r="J1" i="41"/>
  <c r="I1" i="41"/>
  <c r="H1" i="41"/>
  <c r="G1" i="41"/>
  <c r="F1" i="41"/>
  <c r="E1" i="41"/>
  <c r="D1" i="41"/>
  <c r="C1" i="41"/>
  <c r="B1" i="41"/>
  <c r="C4" i="40" a="1"/>
  <c r="C4" i="40" s="1"/>
  <c r="B4" i="40" a="1"/>
  <c r="B4" i="40" s="1"/>
  <c r="C2" i="40" a="1"/>
  <c r="C2" i="40" s="1"/>
  <c r="B2" i="40" a="1"/>
  <c r="B2" i="40" s="1"/>
  <c r="C1" i="40"/>
  <c r="B1" i="40"/>
  <c r="H4" i="39" a="1"/>
  <c r="H4" i="39" s="1"/>
  <c r="G4" i="39" a="1"/>
  <c r="G4" i="39" s="1"/>
  <c r="F4" i="39" a="1"/>
  <c r="F4" i="39" s="1"/>
  <c r="E4" i="39" a="1"/>
  <c r="E4" i="39" s="1"/>
  <c r="B4" i="39" a="1"/>
  <c r="B4" i="39" s="1"/>
  <c r="H2" i="39" a="1"/>
  <c r="H2" i="39" s="1"/>
  <c r="G2" i="39" a="1"/>
  <c r="G2" i="39" s="1"/>
  <c r="F2" i="39" a="1"/>
  <c r="F2" i="39" s="1"/>
  <c r="E2" i="39" a="1"/>
  <c r="E2" i="39" s="1"/>
  <c r="D2" i="39" a="1"/>
  <c r="D2" i="39" s="1"/>
  <c r="B2" i="39" a="1"/>
  <c r="B2" i="39" s="1"/>
  <c r="H1" i="39"/>
  <c r="G1" i="39"/>
  <c r="F1" i="39"/>
  <c r="E1" i="39"/>
  <c r="D1" i="39"/>
  <c r="B1" i="39"/>
  <c r="C4" i="38" a="1"/>
  <c r="C4" i="38" s="1"/>
  <c r="B4" i="38" a="1"/>
  <c r="B4" i="38" s="1"/>
  <c r="C2" i="38" a="1"/>
  <c r="C2" i="38" s="1"/>
  <c r="B2" i="38" a="1"/>
  <c r="B2" i="38" s="1"/>
  <c r="C1" i="38"/>
  <c r="B1" i="38"/>
  <c r="C4" i="37" a="1"/>
  <c r="C4" i="37" s="1"/>
  <c r="B4" i="37" a="1"/>
  <c r="B4" i="37" s="1"/>
  <c r="C2" i="37" a="1"/>
  <c r="C2" i="37" s="1"/>
  <c r="B2" i="37" a="1"/>
  <c r="B2" i="37" s="1"/>
  <c r="C1" i="37"/>
  <c r="B1" i="37"/>
  <c r="I4" i="36" a="1"/>
  <c r="I4" i="36" s="1"/>
  <c r="H4" i="36" a="1"/>
  <c r="H4" i="36" s="1"/>
  <c r="G4" i="36" a="1"/>
  <c r="G4" i="36" s="1"/>
  <c r="F4" i="36" a="1"/>
  <c r="F4" i="36" s="1"/>
  <c r="E4" i="36" a="1"/>
  <c r="E4" i="36" s="1"/>
  <c r="D4" i="36" a="1"/>
  <c r="D4" i="36" s="1"/>
  <c r="C4" i="36" a="1"/>
  <c r="C4" i="36" s="1"/>
  <c r="B4" i="36" a="1"/>
  <c r="B4" i="36" s="1"/>
  <c r="I2" i="36" a="1"/>
  <c r="I2" i="36" s="1"/>
  <c r="H2" i="36" a="1"/>
  <c r="H2" i="36" s="1"/>
  <c r="G2" i="36" a="1"/>
  <c r="G2" i="36" s="1"/>
  <c r="F2" i="36" a="1"/>
  <c r="F2" i="36" s="1"/>
  <c r="E2" i="36" a="1"/>
  <c r="E2" i="36" s="1"/>
  <c r="D2" i="36" a="1"/>
  <c r="D2" i="36" s="1"/>
  <c r="C2" i="36" a="1"/>
  <c r="C2" i="36" s="1"/>
  <c r="B2" i="36" a="1"/>
  <c r="B2" i="36" s="1"/>
  <c r="I1" i="36"/>
  <c r="H1" i="36"/>
  <c r="G1" i="36"/>
  <c r="F1" i="36"/>
  <c r="E1" i="36"/>
  <c r="D1" i="36"/>
  <c r="C1" i="36"/>
  <c r="B1" i="36"/>
  <c r="B4" i="35" a="1"/>
  <c r="B4" i="35" s="1"/>
  <c r="B2" i="35" a="1"/>
  <c r="B2" i="35" s="1"/>
  <c r="B1" i="35"/>
  <c r="H4" i="34" a="1"/>
  <c r="H4" i="34" s="1"/>
  <c r="G4" i="34" a="1"/>
  <c r="G4" i="34" s="1"/>
  <c r="F4" i="34" a="1"/>
  <c r="F4" i="34" s="1"/>
  <c r="E4" i="34" a="1"/>
  <c r="E4" i="34" s="1"/>
  <c r="D4" i="34" a="1"/>
  <c r="D4" i="34" s="1"/>
  <c r="C4" i="34" a="1"/>
  <c r="C4" i="34" s="1"/>
  <c r="B4" i="34" a="1"/>
  <c r="B4" i="34" s="1"/>
  <c r="H2" i="34" a="1"/>
  <c r="H2" i="34" s="1"/>
  <c r="G2" i="34" a="1"/>
  <c r="G2" i="34" s="1"/>
  <c r="F2" i="34" a="1"/>
  <c r="F2" i="34" s="1"/>
  <c r="E2" i="34" a="1"/>
  <c r="E2" i="34" s="1"/>
  <c r="D2" i="34" a="1"/>
  <c r="D2" i="34" s="1"/>
  <c r="C2" i="34" a="1"/>
  <c r="C2" i="34" s="1"/>
  <c r="B2" i="34" a="1"/>
  <c r="B2" i="34" s="1"/>
  <c r="H1" i="34"/>
  <c r="G1" i="34"/>
  <c r="F1" i="34"/>
  <c r="E1" i="34"/>
  <c r="D1" i="34"/>
  <c r="C1" i="34"/>
  <c r="B1" i="34"/>
  <c r="K4" i="33" a="1"/>
  <c r="K4" i="33" s="1"/>
  <c r="J4" i="33" a="1"/>
  <c r="J4" i="33" s="1"/>
  <c r="I4" i="33" a="1"/>
  <c r="I4" i="33" s="1"/>
  <c r="H4" i="33" a="1"/>
  <c r="H4" i="33" s="1"/>
  <c r="G4" i="33" a="1"/>
  <c r="G4" i="33" s="1"/>
  <c r="F4" i="33" a="1"/>
  <c r="F4" i="33" s="1"/>
  <c r="E4" i="33" a="1"/>
  <c r="E4" i="33" s="1"/>
  <c r="D4" i="33" a="1"/>
  <c r="D4" i="33" s="1"/>
  <c r="C4" i="33" a="1"/>
  <c r="C4" i="33" s="1"/>
  <c r="B4" i="33" a="1"/>
  <c r="B4" i="33" s="1"/>
  <c r="K2" i="33" a="1"/>
  <c r="K2" i="33" s="1"/>
  <c r="J2" i="33" a="1"/>
  <c r="J2" i="33" s="1"/>
  <c r="I2" i="33" a="1"/>
  <c r="I2" i="33" s="1"/>
  <c r="H2" i="33" a="1"/>
  <c r="H2" i="33" s="1"/>
  <c r="G2" i="33" a="1"/>
  <c r="G2" i="33" s="1"/>
  <c r="F2" i="33" a="1"/>
  <c r="F2" i="33" s="1"/>
  <c r="E2" i="33" a="1"/>
  <c r="E2" i="33" s="1"/>
  <c r="D2" i="33" a="1"/>
  <c r="D2" i="33" s="1"/>
  <c r="C2" i="33" a="1"/>
  <c r="C2" i="33" s="1"/>
  <c r="B2" i="33" a="1"/>
  <c r="B2" i="33" s="1"/>
  <c r="K1" i="33"/>
  <c r="J1" i="33"/>
  <c r="I1" i="33"/>
  <c r="H1" i="33"/>
  <c r="G1" i="33"/>
  <c r="F1" i="33"/>
  <c r="E1" i="33"/>
  <c r="D1" i="33"/>
  <c r="C1" i="33"/>
  <c r="B1" i="33"/>
  <c r="B4" i="32" a="1"/>
  <c r="B4" i="32" s="1"/>
  <c r="B2" i="32" a="1"/>
  <c r="B2" i="32" s="1"/>
  <c r="B1" i="32"/>
  <c r="E4" i="31" a="1"/>
  <c r="E4" i="31" s="1"/>
  <c r="D4" i="31" a="1"/>
  <c r="D4" i="31" s="1"/>
  <c r="C4" i="31" a="1"/>
  <c r="C4" i="31" s="1"/>
  <c r="B4" i="31" a="1"/>
  <c r="B4" i="31" s="1"/>
  <c r="E2" i="31" a="1"/>
  <c r="E2" i="31" s="1"/>
  <c r="D2" i="31" a="1"/>
  <c r="D2" i="31" s="1"/>
  <c r="C2" i="31" a="1"/>
  <c r="C2" i="31" s="1"/>
  <c r="B2" i="31" a="1"/>
  <c r="B2" i="31" s="1"/>
  <c r="E1" i="31"/>
  <c r="D1" i="31"/>
  <c r="C1" i="31"/>
  <c r="B1" i="31"/>
  <c r="C4" i="30" a="1"/>
  <c r="C4" i="30" s="1"/>
  <c r="B4" i="30" a="1"/>
  <c r="B4" i="30" s="1"/>
  <c r="C2" i="30" a="1"/>
  <c r="C2" i="30" s="1"/>
  <c r="B2" i="30" a="1"/>
  <c r="B2" i="30" s="1"/>
  <c r="C1" i="30"/>
  <c r="B1" i="30"/>
  <c r="E2" i="29" a="1"/>
  <c r="E2" i="29" s="1"/>
  <c r="D2" i="29" a="1"/>
  <c r="D2" i="29" s="1"/>
  <c r="C2" i="29" a="1"/>
  <c r="C2" i="29" s="1"/>
  <c r="B2" i="29" a="1"/>
  <c r="B2" i="29" s="1"/>
  <c r="E1" i="29"/>
  <c r="D1" i="29"/>
  <c r="C1" i="29"/>
  <c r="B1" i="29"/>
  <c r="K2" i="28" a="1"/>
  <c r="K2" i="28" s="1"/>
  <c r="J2" i="28" a="1"/>
  <c r="J2" i="28" s="1"/>
  <c r="I2" i="28" a="1"/>
  <c r="I2" i="28" s="1"/>
  <c r="H2" i="28" a="1"/>
  <c r="H2" i="28" s="1"/>
  <c r="G2" i="28" a="1"/>
  <c r="G2" i="28" s="1"/>
  <c r="F2" i="28" a="1"/>
  <c r="F2" i="28" s="1"/>
  <c r="E2" i="28" a="1"/>
  <c r="E2" i="28" s="1"/>
  <c r="D2" i="28" a="1"/>
  <c r="D2" i="28" s="1"/>
  <c r="C2" i="28" a="1"/>
  <c r="C2" i="28" s="1"/>
  <c r="B2" i="28" a="1"/>
  <c r="B2" i="28" s="1"/>
  <c r="K1" i="28"/>
  <c r="J1" i="28"/>
  <c r="I1" i="28"/>
  <c r="H1" i="28"/>
  <c r="G1" i="28"/>
  <c r="F1" i="28"/>
  <c r="E1" i="28"/>
  <c r="D1" i="28"/>
  <c r="C1" i="28"/>
  <c r="B1" i="28"/>
  <c r="B4" i="27" a="1"/>
  <c r="B4" i="27" s="1"/>
  <c r="B2" i="27" a="1"/>
  <c r="B2" i="27" s="1"/>
  <c r="B1" i="27"/>
  <c r="C4" i="26" a="1"/>
  <c r="C4" i="26" s="1"/>
  <c r="B4" i="26" a="1"/>
  <c r="B4" i="26" s="1"/>
  <c r="C2" i="26" a="1"/>
  <c r="C2" i="26" s="1"/>
  <c r="B2" i="26" a="1"/>
  <c r="B2" i="26" s="1"/>
  <c r="C1" i="26"/>
  <c r="B1" i="26"/>
  <c r="G4" i="25" a="1"/>
  <c r="G4" i="25" s="1"/>
  <c r="F4" i="25" a="1"/>
  <c r="F4" i="25" s="1"/>
  <c r="E4" i="25" a="1"/>
  <c r="E4" i="25" s="1"/>
  <c r="D4" i="25" a="1"/>
  <c r="D4" i="25" s="1"/>
  <c r="C4" i="25" a="1"/>
  <c r="C4" i="25" s="1"/>
  <c r="B4" i="25" a="1"/>
  <c r="B4" i="25" s="1"/>
  <c r="G2" i="25" a="1"/>
  <c r="G2" i="25" s="1"/>
  <c r="F2" i="25" a="1"/>
  <c r="F2" i="25" s="1"/>
  <c r="E2" i="25" a="1"/>
  <c r="E2" i="25" s="1"/>
  <c r="D2" i="25" a="1"/>
  <c r="D2" i="25" s="1"/>
  <c r="C2" i="25" a="1"/>
  <c r="C2" i="25" s="1"/>
  <c r="B2" i="25" a="1"/>
  <c r="B2" i="25" s="1"/>
  <c r="G1" i="25"/>
  <c r="F1" i="25"/>
  <c r="E1" i="25"/>
  <c r="D1" i="25"/>
  <c r="C1" i="25"/>
  <c r="B1" i="25"/>
  <c r="E4" i="24" a="1"/>
  <c r="E4" i="24" s="1"/>
  <c r="D4" i="24" a="1"/>
  <c r="D4" i="24" s="1"/>
  <c r="C4" i="24" a="1"/>
  <c r="C4" i="24" s="1"/>
  <c r="B4" i="24" a="1"/>
  <c r="B4" i="24" s="1"/>
  <c r="E2" i="24" a="1"/>
  <c r="E2" i="24" s="1"/>
  <c r="D2" i="24" a="1"/>
  <c r="D2" i="24" s="1"/>
  <c r="C2" i="24" a="1"/>
  <c r="C2" i="24" s="1"/>
  <c r="B2" i="24" a="1"/>
  <c r="B2" i="24" s="1"/>
  <c r="E1" i="24"/>
  <c r="D1" i="24"/>
  <c r="C1" i="24"/>
  <c r="B1" i="24"/>
  <c r="D4" i="23" a="1"/>
  <c r="D4" i="23" s="1"/>
  <c r="C4" i="23" a="1"/>
  <c r="C4" i="23" s="1"/>
  <c r="B4" i="23" a="1"/>
  <c r="B4" i="23" s="1"/>
  <c r="D2" i="23" a="1"/>
  <c r="D2" i="23" s="1"/>
  <c r="C2" i="23" a="1"/>
  <c r="C2" i="23" s="1"/>
  <c r="B2" i="23" a="1"/>
  <c r="B2" i="23" s="1"/>
  <c r="D1" i="23"/>
  <c r="C1" i="23"/>
  <c r="B1" i="23"/>
  <c r="E4" i="22" a="1"/>
  <c r="E4" i="22" s="1"/>
  <c r="D4" i="22" a="1"/>
  <c r="D4" i="22" s="1"/>
  <c r="C4" i="22" a="1"/>
  <c r="C4" i="22" s="1"/>
  <c r="B4" i="22" a="1"/>
  <c r="B4" i="22" s="1"/>
  <c r="E2" i="22" a="1"/>
  <c r="E2" i="22" s="1"/>
  <c r="D2" i="22" a="1"/>
  <c r="D2" i="22" s="1"/>
  <c r="C2" i="22" a="1"/>
  <c r="C2" i="22" s="1"/>
  <c r="B2" i="22" a="1"/>
  <c r="B2" i="22" s="1"/>
  <c r="E1" i="22"/>
  <c r="D1" i="22"/>
  <c r="C1" i="22"/>
  <c r="B1" i="22"/>
  <c r="I4" i="21" a="1"/>
  <c r="I4" i="21" s="1"/>
  <c r="H4" i="21" a="1"/>
  <c r="H4" i="21" s="1"/>
  <c r="G4" i="21" a="1"/>
  <c r="G4" i="21" s="1"/>
  <c r="F4" i="21" a="1"/>
  <c r="F4" i="21" s="1"/>
  <c r="E4" i="21" a="1"/>
  <c r="E4" i="21" s="1"/>
  <c r="D4" i="21" a="1"/>
  <c r="D4" i="21" s="1"/>
  <c r="C4" i="21" a="1"/>
  <c r="C4" i="21" s="1"/>
  <c r="B4" i="21" a="1"/>
  <c r="B4" i="21" s="1"/>
  <c r="I2" i="21" a="1"/>
  <c r="I2" i="21" s="1"/>
  <c r="H2" i="21" a="1"/>
  <c r="H2" i="21" s="1"/>
  <c r="G2" i="21" a="1"/>
  <c r="G2" i="21" s="1"/>
  <c r="F2" i="21" a="1"/>
  <c r="F2" i="21" s="1"/>
  <c r="E2" i="21" a="1"/>
  <c r="E2" i="21" s="1"/>
  <c r="D2" i="21" a="1"/>
  <c r="D2" i="21" s="1"/>
  <c r="C2" i="21" a="1"/>
  <c r="C2" i="21" s="1"/>
  <c r="B2" i="21" a="1"/>
  <c r="B2" i="21" s="1"/>
  <c r="I1" i="21"/>
  <c r="H1" i="21"/>
  <c r="G1" i="21"/>
  <c r="F1" i="21"/>
  <c r="E1" i="21"/>
  <c r="D1" i="21"/>
  <c r="C1" i="21"/>
  <c r="B1" i="21"/>
  <c r="F4" i="20" a="1"/>
  <c r="F4" i="20" s="1"/>
  <c r="E4" i="20" a="1"/>
  <c r="E4" i="20" s="1"/>
  <c r="D4" i="20" a="1"/>
  <c r="D4" i="20" s="1"/>
  <c r="C4" i="20" a="1"/>
  <c r="C4" i="20" s="1"/>
  <c r="B4" i="20" a="1"/>
  <c r="B4" i="20" s="1"/>
  <c r="F2" i="20" a="1"/>
  <c r="F2" i="20" s="1"/>
  <c r="E2" i="20" a="1"/>
  <c r="E2" i="20" s="1"/>
  <c r="D2" i="20" a="1"/>
  <c r="D2" i="20" s="1"/>
  <c r="C2" i="20" a="1"/>
  <c r="C2" i="20" s="1"/>
  <c r="B2" i="20" a="1"/>
  <c r="B2" i="20" s="1"/>
  <c r="F1" i="20"/>
  <c r="E1" i="20"/>
  <c r="D1" i="20"/>
  <c r="C1" i="20"/>
  <c r="B1" i="20"/>
  <c r="E4" i="19" a="1"/>
  <c r="E4" i="19" s="1"/>
  <c r="D4" i="19" a="1"/>
  <c r="D4" i="19" s="1"/>
  <c r="C4" i="19" a="1"/>
  <c r="C4" i="19" s="1"/>
  <c r="B4" i="19" a="1"/>
  <c r="B4" i="19" s="1"/>
  <c r="E2" i="19" a="1"/>
  <c r="E2" i="19" s="1"/>
  <c r="D2" i="19" a="1"/>
  <c r="D2" i="19" s="1"/>
  <c r="C2" i="19" a="1"/>
  <c r="C2" i="19" s="1"/>
  <c r="B2" i="19" a="1"/>
  <c r="B2" i="19" s="1"/>
  <c r="E1" i="19"/>
  <c r="D1" i="19"/>
  <c r="C1" i="19"/>
  <c r="B1" i="19"/>
  <c r="D4" i="18" a="1"/>
  <c r="D4" i="18" s="1"/>
  <c r="C4" i="18" a="1"/>
  <c r="C4" i="18" s="1"/>
  <c r="B4" i="18" a="1"/>
  <c r="B4" i="18" s="1"/>
  <c r="D2" i="18" a="1"/>
  <c r="D2" i="18" s="1"/>
  <c r="C2" i="18" a="1"/>
  <c r="C2" i="18" s="1"/>
  <c r="B2" i="18" a="1"/>
  <c r="B2" i="18" s="1"/>
  <c r="D1" i="18"/>
  <c r="C1" i="18"/>
  <c r="B1" i="18"/>
  <c r="F4" i="17" a="1"/>
  <c r="F4" i="17" s="1"/>
  <c r="E4" i="17" a="1"/>
  <c r="E4" i="17" s="1"/>
  <c r="D4" i="17" a="1"/>
  <c r="D4" i="17" s="1"/>
  <c r="C4" i="17" a="1"/>
  <c r="C4" i="17" s="1"/>
  <c r="B4" i="17" a="1"/>
  <c r="B4" i="17" s="1"/>
  <c r="F2" i="17" a="1"/>
  <c r="F2" i="17" s="1"/>
  <c r="E2" i="17" a="1"/>
  <c r="E2" i="17" s="1"/>
  <c r="D2" i="17" a="1"/>
  <c r="D2" i="17" s="1"/>
  <c r="C2" i="17" a="1"/>
  <c r="C2" i="17" s="1"/>
  <c r="B2" i="17" a="1"/>
  <c r="B2" i="17" s="1"/>
  <c r="F1" i="17"/>
  <c r="E1" i="17"/>
  <c r="D1" i="17"/>
  <c r="C1" i="17"/>
  <c r="B1" i="17"/>
  <c r="F4" i="16" a="1"/>
  <c r="F4" i="16" s="1"/>
  <c r="E4" i="16" a="1"/>
  <c r="E4" i="16" s="1"/>
  <c r="D4" i="16" a="1"/>
  <c r="D4" i="16" s="1"/>
  <c r="C4" i="16" a="1"/>
  <c r="C4" i="16" s="1"/>
  <c r="B4" i="16" a="1"/>
  <c r="B4" i="16" s="1"/>
  <c r="F2" i="16" a="1"/>
  <c r="F2" i="16" s="1"/>
  <c r="E2" i="16" a="1"/>
  <c r="E2" i="16" s="1"/>
  <c r="D2" i="16" a="1"/>
  <c r="D2" i="16" s="1"/>
  <c r="C2" i="16" a="1"/>
  <c r="C2" i="16" s="1"/>
  <c r="B2" i="16" a="1"/>
  <c r="B2" i="16" s="1"/>
  <c r="F1" i="16"/>
  <c r="E1" i="16"/>
  <c r="D1" i="16"/>
  <c r="C1" i="16"/>
  <c r="B1" i="16"/>
  <c r="C4" i="15" a="1"/>
  <c r="C4" i="15" s="1"/>
  <c r="B4" i="15" a="1"/>
  <c r="B4" i="15" s="1"/>
  <c r="C2" i="15" a="1"/>
  <c r="C2" i="15" s="1"/>
  <c r="B2" i="15" a="1"/>
  <c r="B2" i="15" s="1"/>
  <c r="C1" i="15"/>
  <c r="B1" i="15"/>
  <c r="E4" i="14" a="1"/>
  <c r="E4" i="14" s="1"/>
  <c r="D4" i="14" a="1"/>
  <c r="D4" i="14" s="1"/>
  <c r="C4" i="14" a="1"/>
  <c r="C4" i="14" s="1"/>
  <c r="B4" i="14" a="1"/>
  <c r="B4" i="14" s="1"/>
  <c r="E2" i="14" a="1"/>
  <c r="E2" i="14" s="1"/>
  <c r="D2" i="14" a="1"/>
  <c r="D2" i="14" s="1"/>
  <c r="C2" i="14" a="1"/>
  <c r="C2" i="14" s="1"/>
  <c r="B2" i="14" a="1"/>
  <c r="B2" i="14" s="1"/>
  <c r="E1" i="14"/>
  <c r="D1" i="14"/>
  <c r="C1" i="14"/>
  <c r="B1" i="14"/>
  <c r="F4" i="13" a="1"/>
  <c r="F4" i="13" s="1"/>
  <c r="E4" i="13" a="1"/>
  <c r="E4" i="13" s="1"/>
  <c r="D4" i="13" a="1"/>
  <c r="D4" i="13" s="1"/>
  <c r="C4" i="13" a="1"/>
  <c r="C4" i="13" s="1"/>
  <c r="B4" i="13" a="1"/>
  <c r="B4" i="13" s="1"/>
  <c r="F2" i="13" a="1"/>
  <c r="F2" i="13" s="1"/>
  <c r="E2" i="13" a="1"/>
  <c r="E2" i="13" s="1"/>
  <c r="D2" i="13" a="1"/>
  <c r="D2" i="13" s="1"/>
  <c r="C2" i="13" a="1"/>
  <c r="C2" i="13" s="1"/>
  <c r="B2" i="13" a="1"/>
  <c r="B2" i="13" s="1"/>
  <c r="F1" i="13"/>
  <c r="E1" i="13"/>
  <c r="D1" i="13"/>
  <c r="C1" i="13"/>
  <c r="B1" i="13"/>
  <c r="F4" i="12" a="1"/>
  <c r="F4" i="12" s="1"/>
  <c r="E4" i="12" a="1"/>
  <c r="E4" i="12" s="1"/>
  <c r="D4" i="12" a="1"/>
  <c r="D4" i="12" s="1"/>
  <c r="C4" i="12" a="1"/>
  <c r="C4" i="12" s="1"/>
  <c r="B4" i="12" a="1"/>
  <c r="B4" i="12" s="1"/>
  <c r="F2" i="12" a="1"/>
  <c r="F2" i="12" s="1"/>
  <c r="E2" i="12" a="1"/>
  <c r="E2" i="12" s="1"/>
  <c r="D2" i="12" a="1"/>
  <c r="D2" i="12" s="1"/>
  <c r="C2" i="12" a="1"/>
  <c r="C2" i="12" s="1"/>
  <c r="B2" i="12" a="1"/>
  <c r="B2" i="12" s="1"/>
  <c r="F1" i="12"/>
  <c r="E1" i="12"/>
  <c r="D1" i="12"/>
  <c r="C1" i="12"/>
  <c r="B1" i="12"/>
  <c r="C4" i="11" a="1"/>
  <c r="C4" i="11" s="1"/>
  <c r="B4" i="11" a="1"/>
  <c r="B4" i="11" s="1"/>
  <c r="C2" i="11" a="1"/>
  <c r="C2" i="11" s="1"/>
  <c r="B2" i="11" a="1"/>
  <c r="B2" i="11" s="1"/>
  <c r="C1" i="11"/>
  <c r="B1" i="11"/>
  <c r="F4" i="6" a="1"/>
  <c r="F4" i="6" s="1"/>
  <c r="E4" i="6" a="1"/>
  <c r="E4" i="6" s="1"/>
  <c r="D4" i="6" a="1"/>
  <c r="D4" i="6" s="1"/>
  <c r="C4" i="6" a="1"/>
  <c r="C4" i="6" s="1"/>
  <c r="B4" i="6" a="1"/>
  <c r="B4" i="6" s="1"/>
  <c r="F2" i="6" a="1"/>
  <c r="F2" i="6" s="1"/>
  <c r="E2" i="6" a="1"/>
  <c r="E2" i="6" s="1"/>
  <c r="D2" i="6" a="1"/>
  <c r="D2" i="6" s="1"/>
  <c r="C2" i="6" a="1"/>
  <c r="C2" i="6" s="1"/>
  <c r="B2" i="6" a="1"/>
  <c r="B2" i="6" s="1"/>
  <c r="F1" i="6"/>
  <c r="E1" i="6"/>
  <c r="D1" i="6"/>
  <c r="C1" i="6"/>
  <c r="B1" i="6"/>
  <c r="F4" i="10" a="1"/>
  <c r="F4" i="10" s="1"/>
  <c r="E4" i="10" a="1"/>
  <c r="E4" i="10" s="1"/>
  <c r="D4" i="10" a="1"/>
  <c r="D4" i="10" s="1"/>
  <c r="C4" i="10" a="1"/>
  <c r="C4" i="10" s="1"/>
  <c r="B4" i="10" a="1"/>
  <c r="B4" i="10" s="1"/>
  <c r="F2" i="10" a="1"/>
  <c r="F2" i="10" s="1"/>
  <c r="E2" i="10" a="1"/>
  <c r="E2" i="10" s="1"/>
  <c r="D2" i="10" a="1"/>
  <c r="D2" i="10" s="1"/>
  <c r="C2" i="10" a="1"/>
  <c r="C2" i="10" s="1"/>
  <c r="B2" i="10" a="1"/>
  <c r="B2" i="10" s="1"/>
  <c r="F1" i="10"/>
  <c r="E1" i="10"/>
  <c r="D1" i="10"/>
  <c r="C1" i="10"/>
  <c r="B1" i="10"/>
  <c r="F4" i="9" a="1"/>
  <c r="F4" i="9" s="1"/>
  <c r="E4" i="9" a="1"/>
  <c r="E4" i="9" s="1"/>
  <c r="D4" i="9" a="1"/>
  <c r="D4" i="9" s="1"/>
  <c r="C4" i="9" a="1"/>
  <c r="C4" i="9" s="1"/>
  <c r="B4" i="9" a="1"/>
  <c r="B4" i="9" s="1"/>
  <c r="F2" i="9" a="1"/>
  <c r="F2" i="9" s="1"/>
  <c r="E2" i="9" a="1"/>
  <c r="E2" i="9" s="1"/>
  <c r="D2" i="9" a="1"/>
  <c r="D2" i="9" s="1"/>
  <c r="C2" i="9" a="1"/>
  <c r="C2" i="9" s="1"/>
  <c r="B2" i="9" a="1"/>
  <c r="B2" i="9" s="1"/>
  <c r="F1" i="9"/>
  <c r="E1" i="9"/>
  <c r="D1" i="9"/>
  <c r="C1" i="9"/>
  <c r="B1" i="9"/>
  <c r="C4" i="8" a="1"/>
  <c r="C4" i="8" s="1"/>
  <c r="B4" i="8" a="1"/>
  <c r="B4" i="8" s="1"/>
  <c r="C2" i="8" a="1"/>
  <c r="C2" i="8" s="1"/>
  <c r="B2" i="8" a="1"/>
  <c r="B2" i="8" s="1"/>
  <c r="C1" i="8"/>
  <c r="B1" i="8"/>
  <c r="E4" i="5" a="1"/>
  <c r="E4" i="5" s="1"/>
  <c r="D4" i="5" a="1"/>
  <c r="D4" i="5" s="1"/>
  <c r="C4" i="5" a="1"/>
  <c r="C4" i="5" s="1"/>
  <c r="B4" i="5" a="1"/>
  <c r="B4" i="5" s="1"/>
  <c r="E2" i="5" a="1"/>
  <c r="E2" i="5" s="1"/>
  <c r="D2" i="5" a="1"/>
  <c r="D2" i="5" s="1"/>
  <c r="C2" i="5" a="1"/>
  <c r="C2" i="5" s="1"/>
  <c r="B2" i="5" a="1"/>
  <c r="B2" i="5" s="1"/>
  <c r="E1" i="5"/>
  <c r="D1" i="5"/>
  <c r="C1" i="5"/>
  <c r="B1" i="5"/>
  <c r="D4" i="4" a="1"/>
  <c r="D4" i="4" s="1"/>
  <c r="C4" i="4" a="1"/>
  <c r="C4" i="4" s="1"/>
  <c r="B4" i="4" a="1"/>
  <c r="B4" i="4" s="1"/>
  <c r="D2" i="4" a="1"/>
  <c r="D2" i="4" s="1"/>
  <c r="C2" i="4" a="1"/>
  <c r="C2" i="4" s="1"/>
  <c r="B2" i="4" a="1"/>
  <c r="B2" i="4" s="1"/>
  <c r="D1" i="4"/>
  <c r="C1" i="4"/>
  <c r="B1" i="4"/>
  <c r="E4" i="3" a="1"/>
  <c r="E4" i="3" s="1"/>
  <c r="D4" i="3" a="1"/>
  <c r="D4" i="3" s="1"/>
  <c r="C4" i="3" a="1"/>
  <c r="C4" i="3" s="1"/>
  <c r="B4" i="3" a="1"/>
  <c r="B4" i="3" s="1"/>
  <c r="E2" i="3" a="1"/>
  <c r="E2" i="3" s="1"/>
  <c r="D2" i="3" a="1"/>
  <c r="D2" i="3" s="1"/>
  <c r="C2" i="3" a="1"/>
  <c r="C2" i="3" s="1"/>
  <c r="B2" i="3" a="1"/>
  <c r="B2" i="3" s="1"/>
  <c r="E1" i="3"/>
  <c r="D1" i="3"/>
  <c r="C1" i="3"/>
  <c r="B1" i="3"/>
  <c r="O4" i="2" a="1"/>
  <c r="O4" i="2" s="1"/>
  <c r="N4" i="2" a="1"/>
  <c r="N4" i="2" s="1"/>
  <c r="M4" i="2" a="1"/>
  <c r="M4" i="2" s="1"/>
  <c r="L4" i="2" a="1"/>
  <c r="L4" i="2" s="1"/>
  <c r="K4" i="2" a="1"/>
  <c r="K4" i="2" s="1"/>
  <c r="J4" i="2" a="1"/>
  <c r="J4" i="2" s="1"/>
  <c r="I4" i="2" a="1"/>
  <c r="I4" i="2" s="1"/>
  <c r="H4" i="2" a="1"/>
  <c r="H4" i="2" s="1"/>
  <c r="G4" i="2" a="1"/>
  <c r="G4" i="2" s="1"/>
  <c r="F4" i="2" a="1"/>
  <c r="F4" i="2" s="1"/>
  <c r="E4" i="2" a="1"/>
  <c r="E4" i="2" s="1"/>
  <c r="D4" i="2" a="1"/>
  <c r="D4" i="2" s="1"/>
  <c r="C4" i="2" a="1"/>
  <c r="C4" i="2" s="1"/>
  <c r="B4" i="2" a="1"/>
  <c r="B4" i="2" s="1"/>
  <c r="O2" i="2" a="1"/>
  <c r="O2" i="2" s="1"/>
  <c r="N2" i="2" a="1"/>
  <c r="N2" i="2" s="1"/>
  <c r="M2" i="2" a="1"/>
  <c r="M2" i="2" s="1"/>
  <c r="L2" i="2" a="1"/>
  <c r="L2" i="2" s="1"/>
  <c r="K2" i="2" a="1"/>
  <c r="K2" i="2" s="1"/>
  <c r="J2" i="2" a="1"/>
  <c r="J2" i="2" s="1"/>
  <c r="I2" i="2" a="1"/>
  <c r="I2" i="2" s="1"/>
  <c r="H2" i="2" a="1"/>
  <c r="H2" i="2" s="1"/>
  <c r="G2" i="2" a="1"/>
  <c r="G2" i="2" s="1"/>
  <c r="F2" i="2" a="1"/>
  <c r="F2" i="2" s="1"/>
  <c r="E2" i="2" a="1"/>
  <c r="E2" i="2" s="1"/>
  <c r="D2" i="2" a="1"/>
  <c r="D2" i="2" s="1"/>
  <c r="C2" i="2" a="1"/>
  <c r="C2" i="2" s="1"/>
  <c r="B2" i="2" a="1"/>
  <c r="B2" i="2" s="1"/>
  <c r="O1" i="2"/>
  <c r="N1" i="2"/>
  <c r="M1" i="2"/>
  <c r="L1" i="2"/>
  <c r="K1" i="2"/>
  <c r="J1" i="2"/>
  <c r="I1" i="2"/>
  <c r="H1" i="2"/>
  <c r="G1" i="2"/>
  <c r="F1" i="2"/>
  <c r="E1" i="2"/>
  <c r="D1" i="2"/>
  <c r="C1" i="2"/>
  <c r="B1" i="2"/>
</calcChain>
</file>

<file path=xl/sharedStrings.xml><?xml version="1.0" encoding="utf-8"?>
<sst xmlns="http://schemas.openxmlformats.org/spreadsheetml/2006/main" count="14329" uniqueCount="752">
  <si>
    <t>Instrument</t>
  </si>
  <si>
    <t>Var_name</t>
  </si>
  <si>
    <t>Variable</t>
  </si>
  <si>
    <t>Section</t>
  </si>
  <si>
    <t>Link_to_District</t>
  </si>
  <si>
    <t>Type</t>
  </si>
  <si>
    <t>Matrix_prompt</t>
  </si>
  <si>
    <t>Item_text</t>
  </si>
  <si>
    <t>Value</t>
  </si>
  <si>
    <t>ResponseCategory</t>
  </si>
  <si>
    <t>SubPopVar</t>
  </si>
  <si>
    <t>SubPopVal</t>
  </si>
  <si>
    <t>UnweightedCnt</t>
  </si>
  <si>
    <t>Item_N</t>
  </si>
  <si>
    <t>Flag_Row</t>
  </si>
  <si>
    <t>Flag_Item</t>
  </si>
  <si>
    <t>WeightedCntEstimate</t>
  </si>
  <si>
    <t>WeightedCntSTDError</t>
  </si>
  <si>
    <t>WeightedCntCILowerBound</t>
  </si>
  <si>
    <t>WeightedCntCIUpperBound</t>
  </si>
  <si>
    <t>WeightedPctEstimate</t>
  </si>
  <si>
    <t>WeightedPctSTDError</t>
  </si>
  <si>
    <t>WeightedPctCILowerBound</t>
  </si>
  <si>
    <t>WeightedPctCIUpperBound</t>
  </si>
  <si>
    <t>WeightedMean</t>
  </si>
  <si>
    <t>WeightedMeanSE</t>
  </si>
  <si>
    <t>WeightedMeanCILowerBound</t>
  </si>
  <si>
    <t>WeightedMeanCIUpperBound</t>
  </si>
  <si>
    <t>WeightedMedian</t>
  </si>
  <si>
    <t>Principal</t>
  </si>
  <si>
    <t>i1_K</t>
  </si>
  <si>
    <t>i_Page_i1_i101</t>
  </si>
  <si>
    <t>DEMOGRAPHICS</t>
  </si>
  <si>
    <t>Yes/No</t>
  </si>
  <si>
    <t>What grade levels does your school serve?</t>
  </si>
  <si>
    <t>Kindergarten</t>
  </si>
  <si>
    <t>0</t>
  </si>
  <si>
    <t>No</t>
  </si>
  <si>
    <t>All</t>
  </si>
  <si>
    <t>N</t>
  </si>
  <si>
    <t>1</t>
  </si>
  <si>
    <t>Yes</t>
  </si>
  <si>
    <t>(missing)</t>
  </si>
  <si>
    <t>missing</t>
  </si>
  <si>
    <t>i1_g01</t>
  </si>
  <si>
    <t>i_Page_i1_i102</t>
  </si>
  <si>
    <t>Grade 1</t>
  </si>
  <si>
    <t>i1_g02</t>
  </si>
  <si>
    <t>i_Page_i1_i103</t>
  </si>
  <si>
    <t>Grade 2</t>
  </si>
  <si>
    <t>i1_g03</t>
  </si>
  <si>
    <t>i_Page_i1_i104</t>
  </si>
  <si>
    <t>Grade 3</t>
  </si>
  <si>
    <t>i1_g04</t>
  </si>
  <si>
    <t>i_Page_i1_i105</t>
  </si>
  <si>
    <t>Grade 4</t>
  </si>
  <si>
    <t>i1_g05</t>
  </si>
  <si>
    <t>i_Page_i1_i106</t>
  </si>
  <si>
    <t>Grade 5</t>
  </si>
  <si>
    <t>i1_g06</t>
  </si>
  <si>
    <t>i_Page_i1_i107</t>
  </si>
  <si>
    <t>Grade 6</t>
  </si>
  <si>
    <t>i1_g07</t>
  </si>
  <si>
    <t>i_Page_i1_i108</t>
  </si>
  <si>
    <t>Grade 7</t>
  </si>
  <si>
    <t>i1_g08</t>
  </si>
  <si>
    <t>i_Page_i1_i109</t>
  </si>
  <si>
    <t>Grade 8</t>
  </si>
  <si>
    <t>i1_g09</t>
  </si>
  <si>
    <t>i_Page_i1_i110</t>
  </si>
  <si>
    <t>Grade 9</t>
  </si>
  <si>
    <t>i1_g10</t>
  </si>
  <si>
    <t>i_Page_i1_i111</t>
  </si>
  <si>
    <t>Grade 10</t>
  </si>
  <si>
    <t>i1_g11</t>
  </si>
  <si>
    <t>i_Page_i1_i112</t>
  </si>
  <si>
    <t>Grade 11</t>
  </si>
  <si>
    <t>i1_g12</t>
  </si>
  <si>
    <t>i_Page_i1_i113</t>
  </si>
  <si>
    <t>Grade 12</t>
  </si>
  <si>
    <t>i1_g13</t>
  </si>
  <si>
    <t>i_Page_i1_i114</t>
  </si>
  <si>
    <t>Grade 13 (special education students aged 18-22)</t>
  </si>
  <si>
    <t>i2a</t>
  </si>
  <si>
    <t>i_Page_i2_a_i2</t>
  </si>
  <si>
    <t>N/A</t>
  </si>
  <si>
    <t>Continuous</t>
  </si>
  <si>
    <t>Including the current school year (2016-17), how long have you worked as a school-level administrator?</t>
  </si>
  <si>
    <t>Total amount of time as an administrator (as a principal, assistant principal, or school-level coordinator)</t>
  </si>
  <si>
    <t>i2b</t>
  </si>
  <si>
    <t>i_Page_i2_b_i2</t>
  </si>
  <si>
    <t>Total amount of time as a principal at any school</t>
  </si>
  <si>
    <t>i2c</t>
  </si>
  <si>
    <t>i_Page_i2_c_i2</t>
  </si>
  <si>
    <t>Total amount of time as a principal in current district</t>
  </si>
  <si>
    <t>i2d</t>
  </si>
  <si>
    <t>i_Page_i2_d_i2</t>
  </si>
  <si>
    <t>Total amount of time as a principal in current school</t>
  </si>
  <si>
    <t>A1_0a</t>
  </si>
  <si>
    <t>A_Page_A1_0_a_A1_0</t>
  </si>
  <si>
    <t>STATE CURRICULUM FRAMEWORKS</t>
  </si>
  <si>
    <t>Ordinal</t>
  </si>
  <si>
    <t>Which statement best describes your familiarity with the 2011 Mathematics, 2011 English Language Arts and 2016 Science and Technology/Engineering framework for the grades taught in your school?</t>
  </si>
  <si>
    <t>2011 MATHEMATICS</t>
  </si>
  <si>
    <t>I am unfamiliar or only slightly familiar with this framework.</t>
  </si>
  <si>
    <t>2</t>
  </si>
  <si>
    <t>I have a general understanding of the framework, but I am not familiar with all the details.</t>
  </si>
  <si>
    <t>3</t>
  </si>
  <si>
    <t>I have a detailed understanding of this framework.</t>
  </si>
  <si>
    <t>A1_0b</t>
  </si>
  <si>
    <t>A_Page_A1_0_b_A1_0</t>
  </si>
  <si>
    <t>2011 ENGLISH LANGUAGE ARTS</t>
  </si>
  <si>
    <t>A1_0c</t>
  </si>
  <si>
    <t>A_Page_A1_0_c_A1_0</t>
  </si>
  <si>
    <t>2016 SCIENCE AND TECHNOLOGY/ ENGINEERING</t>
  </si>
  <si>
    <t>A1_1a</t>
  </si>
  <si>
    <t>A_Page_A1_1_a_A1_1</t>
  </si>
  <si>
    <t>A1a</t>
  </si>
  <si>
    <t>Please indicate your agreement with the following statements about the 2011 Massachusetts English Language Arts (ELA) Curriculum Framework.</t>
  </si>
  <si>
    <t>The current 2011 ELA Curriculum Framework sets appropriate expectations for student learning at each grade level.</t>
  </si>
  <si>
    <t>Disagree Strongly</t>
  </si>
  <si>
    <t>Disagree Somewhat</t>
  </si>
  <si>
    <t>Agree Somewhat</t>
  </si>
  <si>
    <t>4</t>
  </si>
  <si>
    <t>Agree Strongly</t>
  </si>
  <si>
    <t>-1</t>
  </si>
  <si>
    <t>Don't Know</t>
  </si>
  <si>
    <t>A1_1b</t>
  </si>
  <si>
    <t>A_Page_A1_1_b_A1_1</t>
  </si>
  <si>
    <t>A1b</t>
  </si>
  <si>
    <t>The current 2011 ELA Curriculum Framework positively affects the degree to which students are prepared for middle school/college or career.</t>
  </si>
  <si>
    <t>A1_1c</t>
  </si>
  <si>
    <t>A_Page_A1_1_c_A1_1</t>
  </si>
  <si>
    <t>A1c</t>
  </si>
  <si>
    <t>Teachers have made instructional shifts over the last year to ensure students meet the expectations of the state’s current 2011 ELA Curriculum Framework.</t>
  </si>
  <si>
    <t>A1_1d</t>
  </si>
  <si>
    <t>A_Page_A1_1_d_A1_1</t>
  </si>
  <si>
    <t>A1d</t>
  </si>
  <si>
    <t>ELA state assessments provide useful information about how well students in my school are mastering the 2011 ELA state standards.</t>
  </si>
  <si>
    <t>A1_2a</t>
  </si>
  <si>
    <t>A_Page_A1_2_a_A1_2</t>
  </si>
  <si>
    <t>Which of the following English Language Arts (ELA) resources from your district do you need in your school, when compared to what you have now?</t>
  </si>
  <si>
    <t>Textbooks aligned to the state standards</t>
  </si>
  <si>
    <t>Resource is NOT available</t>
  </si>
  <si>
    <t>Resource is available - Compared to what I have now, I need: Less</t>
  </si>
  <si>
    <t>Resource is available - Compared to what I have now, I need: Same Amount</t>
  </si>
  <si>
    <t>Resource is available - Compared to what I have now, I need: More</t>
  </si>
  <si>
    <t>A1_2b</t>
  </si>
  <si>
    <t>A_Page_A1_2_b_A1_2</t>
  </si>
  <si>
    <t>Formative or diagnostic assessments aligned to the state standards</t>
  </si>
  <si>
    <t>A1_3a</t>
  </si>
  <si>
    <t>A_A1_3_Page_A1_3_a_A1_3</t>
  </si>
  <si>
    <t>A5a</t>
  </si>
  <si>
    <t>How much of the following English Language Arts (ELA) resources would you like in the future, compared to what you have now?</t>
  </si>
  <si>
    <t>Curriculum resources aligned to the 2011 ELA Curriculum Framework</t>
  </si>
  <si>
    <t>A1_3b</t>
  </si>
  <si>
    <t>A_A1_3_Page_A1_3_b_A1_3</t>
  </si>
  <si>
    <t>Information about how state standards change what students are expected to learn</t>
  </si>
  <si>
    <t>A1_3c</t>
  </si>
  <si>
    <t>A_A1_3_Page_A1_3_c_A1_3</t>
  </si>
  <si>
    <t>Information about how state standards change what is expected of teachers’ instructional practice</t>
  </si>
  <si>
    <t>A1_3d</t>
  </si>
  <si>
    <t>A_A1_3_Page_A1_3_d_A1_3</t>
  </si>
  <si>
    <t>Guidance on how to embed students’ social and emotional learning into the ELA school curriculum</t>
  </si>
  <si>
    <t>A1_3e</t>
  </si>
  <si>
    <t>A_A1_3_Page_A1_3_e_A1_3</t>
  </si>
  <si>
    <t>Professional development for teachers on the state standards</t>
  </si>
  <si>
    <t>A1_4a</t>
  </si>
  <si>
    <t>A_Page_A1_4_a_A1_4</t>
  </si>
  <si>
    <t>Please indicate the degree to which you think the following district or school resources are aligned to the 2011 English Language Arts Curriculum Framework.</t>
  </si>
  <si>
    <t>District-wide summative assessments</t>
  </si>
  <si>
    <t>Not At All Aligned</t>
  </si>
  <si>
    <t>Somewhat Aligned</t>
  </si>
  <si>
    <t>Aligned</t>
  </si>
  <si>
    <t>Strongly Aligned</t>
  </si>
  <si>
    <t>A1_4b</t>
  </si>
  <si>
    <t>A_Page_A1_4_b_A1_4</t>
  </si>
  <si>
    <t>Assessments created or selected by teachers</t>
  </si>
  <si>
    <t>A1_4c</t>
  </si>
  <si>
    <t>A_Page_A1_4_c_A1_4</t>
  </si>
  <si>
    <t>English Language Arts textbooks used in your school</t>
  </si>
  <si>
    <t>A1_4d</t>
  </si>
  <si>
    <t>A_Page_A1_4_d_A1_4</t>
  </si>
  <si>
    <t>English Language Arts curriculum selected or developed by your district</t>
  </si>
  <si>
    <t>A1_4e</t>
  </si>
  <si>
    <t>A_Page_A1_4_e_A1_4</t>
  </si>
  <si>
    <t>Professional development activities that teachers have or will participate in this school year</t>
  </si>
  <si>
    <t>A2_1a</t>
  </si>
  <si>
    <t>A_Page_A2_1_a_A2_1</t>
  </si>
  <si>
    <t>A2a</t>
  </si>
  <si>
    <t>Please indicate your agreement with the following statements about the 2011 Massachusetts Mathematics Curriculum Framework.</t>
  </si>
  <si>
    <t>The current 2011 Mathematics Curriculum Framework sets appropriate expectations for student learning at each grade level.</t>
  </si>
  <si>
    <t>A2_1b</t>
  </si>
  <si>
    <t>A_Page_A2_1_b_A2_1</t>
  </si>
  <si>
    <t>A2b</t>
  </si>
  <si>
    <t>The current 2011 Mathematics Curriculum Framework positively affects the degree to which students are prepared for middle school/college or career.</t>
  </si>
  <si>
    <t>A2_1c</t>
  </si>
  <si>
    <t>A_Page_A2_1_c_A2_1</t>
  </si>
  <si>
    <t>A2c</t>
  </si>
  <si>
    <t>Teachers have made instructional shifts over the last year to ensure students meet the expectations of the state’s current 2011 Mathematics Curriculum Framework.</t>
  </si>
  <si>
    <t>A2_1d</t>
  </si>
  <si>
    <t>A_Page_A2_1_d_A2_1</t>
  </si>
  <si>
    <t>A2d</t>
  </si>
  <si>
    <t>Mathematics state assessments provide useful information about how well students in my school are mastering the 2011 Mathematics state standards.</t>
  </si>
  <si>
    <t>A2_1e</t>
  </si>
  <si>
    <t>A_Page_A2_1_e_A2_1</t>
  </si>
  <si>
    <t>The implementation of the Standards of Mathematical Practice enables students to have deeper understanding of mathematical concepts.</t>
  </si>
  <si>
    <t>A2_2a</t>
  </si>
  <si>
    <t>A_Page_A2_2_a_A2_2</t>
  </si>
  <si>
    <t>Which of the following Mathematics resources from your district do you need in your school, when compared to what you have now?</t>
  </si>
  <si>
    <t>A2_2b</t>
  </si>
  <si>
    <t>A_Page_A2_2_b_A2_2</t>
  </si>
  <si>
    <t>A2_3a</t>
  </si>
  <si>
    <t>A_A2_3_Page_A2_3_a_A2_3</t>
  </si>
  <si>
    <t>A5b</t>
  </si>
  <si>
    <t>How much of the following Mathematics resources would you like in the future, compared to what you have now?</t>
  </si>
  <si>
    <t>Curriculum resources aligned to the 2011 Mathematics Curriculum Framework</t>
  </si>
  <si>
    <t>A2_3b</t>
  </si>
  <si>
    <t>A_A2_3_Page_A2_3_b_A2_3</t>
  </si>
  <si>
    <t>A2_3c</t>
  </si>
  <si>
    <t>A_A2_3_Page_A2_3_c_A2_3</t>
  </si>
  <si>
    <t>A2_3d</t>
  </si>
  <si>
    <t>A_A2_3_Page_A2_3_d_A2_3</t>
  </si>
  <si>
    <t>Guidance on how to embed students’ social and emotional learning into the Mathematics school curriculum</t>
  </si>
  <si>
    <t>A2_3e</t>
  </si>
  <si>
    <t>A_A2_3_Page_A2_3_e_A2_3</t>
  </si>
  <si>
    <t>A2_4a</t>
  </si>
  <si>
    <t>A_Page_A2_4_a_A2_4</t>
  </si>
  <si>
    <t>Please indicate the degree to which you think the following district or school resources are aligned to the 2011 Mathematics Curriculum Framework.</t>
  </si>
  <si>
    <t>A2_4b</t>
  </si>
  <si>
    <t>A_Page_A2_4_b_A2_4</t>
  </si>
  <si>
    <t>A2_4c</t>
  </si>
  <si>
    <t>A_Page_A2_4_c_A2_4</t>
  </si>
  <si>
    <t>Mathematics textbooks used in your school</t>
  </si>
  <si>
    <t>A2_4d</t>
  </si>
  <si>
    <t>A_Page_A2_4_d_A2_4</t>
  </si>
  <si>
    <t>Mathematics curriculum selected or developed by your district</t>
  </si>
  <si>
    <t>A2_4e</t>
  </si>
  <si>
    <t>A_Page_A2_4_e_A2_4</t>
  </si>
  <si>
    <t>A3_1a</t>
  </si>
  <si>
    <t>A_Page_A3_1_a_A3_1</t>
  </si>
  <si>
    <t>A3a</t>
  </si>
  <si>
    <t>Please indicate your agreement with the following statements about the 2016 Massachusetts Science and Technology/Engineering (STE) Curriculum Framework.</t>
  </si>
  <si>
    <t>The current 2016 Science and Technology/Engineering (STE) Curriculum Framework sets appropriate expectations for student learning at each grade level.</t>
  </si>
  <si>
    <t>A3_1b</t>
  </si>
  <si>
    <t>A_Page_A3_1_b_A3_1</t>
  </si>
  <si>
    <t>A3b</t>
  </si>
  <si>
    <t>The current 2016 STE Curriculum Framework positively affects the degree to which students are prepared for middle school/college or career.</t>
  </si>
  <si>
    <t>A3_1c</t>
  </si>
  <si>
    <t>A_Page_A3_1_c_A3_1</t>
  </si>
  <si>
    <t>A3c</t>
  </si>
  <si>
    <t>Teachers have made instructional shifts over the last year to ensure students meet the expectations of the state’s current 2016 STE Curriculum Framework.</t>
  </si>
  <si>
    <t>A3_1d</t>
  </si>
  <si>
    <t>A_Page_A3_1_d_A3_1</t>
  </si>
  <si>
    <t>A3d</t>
  </si>
  <si>
    <t>STE state assessments provide useful information about how well students in my school are mastering the 2016 STE state standards.</t>
  </si>
  <si>
    <t>A3_2a</t>
  </si>
  <si>
    <t>A_Page_A3_2_a_A3_2</t>
  </si>
  <si>
    <t>Which of the following Science and Technology/Engineering resources from your district do you need in your school, when compared to what you have now?</t>
  </si>
  <si>
    <t>A3_2b</t>
  </si>
  <si>
    <t>A_Page_A3_2_b_A3_2</t>
  </si>
  <si>
    <t>A3_3a</t>
  </si>
  <si>
    <t>A_A3_3_Page_A3_3_a_A3_3</t>
  </si>
  <si>
    <t>A5c</t>
  </si>
  <si>
    <t>How much of the following Science and Technology/Engineering resources would you like in the future, compared to what you have now?</t>
  </si>
  <si>
    <t>Curriculum resources aligned to the 2016 Science and Technology/Engineering Curriculum Framework</t>
  </si>
  <si>
    <t>A3_3b</t>
  </si>
  <si>
    <t>A_A3_3_Page_A3_3_b_A3_3</t>
  </si>
  <si>
    <t>A3_3c</t>
  </si>
  <si>
    <t>A_A3_3_Page_A3_3_c_A3_3</t>
  </si>
  <si>
    <t>A3_3d</t>
  </si>
  <si>
    <t>A_A3_3_Page_A3_3_d_A3_3</t>
  </si>
  <si>
    <t>Guidance on how to embed students’ social and emotional learning into the STE school curriculum</t>
  </si>
  <si>
    <t>A3_3e</t>
  </si>
  <si>
    <t>A_A3_3_Page_A3_3_e_A3_3</t>
  </si>
  <si>
    <t>A3_4a</t>
  </si>
  <si>
    <t>A_Page_A3_4_a_A3_4</t>
  </si>
  <si>
    <t>Please indicate the degree to which you think the following district or school resources are aligned to the 2016 Science and Technology/Engineering Curriculum Framework.</t>
  </si>
  <si>
    <t>A3_4b</t>
  </si>
  <si>
    <t>A_Page_A3_4_b_A3_4</t>
  </si>
  <si>
    <t>A3_4c</t>
  </si>
  <si>
    <t>A_Page_A3_4_c_A3_4</t>
  </si>
  <si>
    <t>Science and Technology/Engineering textbooks used in your school</t>
  </si>
  <si>
    <t>A3_4d</t>
  </si>
  <si>
    <t>A_Page_A3_4_d_A3_4</t>
  </si>
  <si>
    <t>Science and Technology/Engineering curriculum selected or developed by your district</t>
  </si>
  <si>
    <t>A3_4e</t>
  </si>
  <si>
    <t>A_Page_A3_4_e_A3_4</t>
  </si>
  <si>
    <t>A4a</t>
  </si>
  <si>
    <t>A_Page_A4_a_A4</t>
  </si>
  <si>
    <t>A7c</t>
  </si>
  <si>
    <t>Please indicate your agreement with the following statements.</t>
  </si>
  <si>
    <t>District leaders publicly reward or recognize principals in this district for exemplary leadership practices aimed at implementing state standards.</t>
  </si>
  <si>
    <t>A4b</t>
  </si>
  <si>
    <t>A_Page_A4_b_A4</t>
  </si>
  <si>
    <t>A7a</t>
  </si>
  <si>
    <t>District leaders publicly reward or recognize principals in this district for exemplary student achievement gains.</t>
  </si>
  <si>
    <t>A4c</t>
  </si>
  <si>
    <t>A_Page_A4_c_A4</t>
  </si>
  <si>
    <t>A7g</t>
  </si>
  <si>
    <t>There are negative repercussions for me if students in my school do not perform well on state standardized assessments.</t>
  </si>
  <si>
    <t>A_Page_A5_a_A5</t>
  </si>
  <si>
    <t>A10a</t>
  </si>
  <si>
    <t>Including this current school year, how much longer do you believe each of the following will remain in effect?</t>
  </si>
  <si>
    <t>The current 2011 English Language Arts Curriculum Framework</t>
  </si>
  <si>
    <t>1-2 Years</t>
  </si>
  <si>
    <t>3 Years</t>
  </si>
  <si>
    <t>4 Years</t>
  </si>
  <si>
    <t>5+ Years</t>
  </si>
  <si>
    <t>A_Page_A5_b_A5</t>
  </si>
  <si>
    <t>A10b</t>
  </si>
  <si>
    <t>The current 2011 Mathematics Curriculum Framework</t>
  </si>
  <si>
    <t>A_Page_A5_c_A5</t>
  </si>
  <si>
    <t>A10c</t>
  </si>
  <si>
    <t>The current 2016 Science and Technology/Engineering Curriculum Framework</t>
  </si>
  <si>
    <t>A5d</t>
  </si>
  <si>
    <t>A_Page_A5_d_A5</t>
  </si>
  <si>
    <t>A10d</t>
  </si>
  <si>
    <t>The next generation MCAS test</t>
  </si>
  <si>
    <t>B1a</t>
  </si>
  <si>
    <t>B_Page_B1_a_B1</t>
  </si>
  <si>
    <t>EDUCATOR GROWTH AND DEVELOPMENT</t>
  </si>
  <si>
    <t>How often does the following occur with regard to teacher collaboration at your school?</t>
  </si>
  <si>
    <t>Teachers have time to collaborate during the school day.</t>
  </si>
  <si>
    <t>Never</t>
  </si>
  <si>
    <t>About Once Every Other Month</t>
  </si>
  <si>
    <t>About Once a Month</t>
  </si>
  <si>
    <t>About Two or Three Times a Month</t>
  </si>
  <si>
    <t>5</t>
  </si>
  <si>
    <t>About Once a Week</t>
  </si>
  <si>
    <t>6</t>
  </si>
  <si>
    <t>More Than Once a Week</t>
  </si>
  <si>
    <t>B1b</t>
  </si>
  <si>
    <t>B_Page_B1_b_B1</t>
  </si>
  <si>
    <t>Teachers receive adequate training to support peer collaboration.</t>
  </si>
  <si>
    <t>B1c</t>
  </si>
  <si>
    <t>B_Page_B1_c_B1</t>
  </si>
  <si>
    <t>Teachers have the necessary materials, tools, or equipment that helps them collaborate with peers effectively.</t>
  </si>
  <si>
    <t>B1d</t>
  </si>
  <si>
    <t>B_Page_B1_d_B1</t>
  </si>
  <si>
    <t>Teachers participate in professional learning communities in my school.</t>
  </si>
  <si>
    <t>B1e</t>
  </si>
  <si>
    <t>B_Page_B1_e_B1</t>
  </si>
  <si>
    <t>Teachers have opportunities to observe each other in their classrooms.</t>
  </si>
  <si>
    <t>B2a</t>
  </si>
  <si>
    <t>B_Page_B2_a_B2</t>
  </si>
  <si>
    <t>To what extent did each of the following factors influence your thinking and decisions about types of professional development (PD) to offer teachers during the 2016-17 school year (including summer 2016)?</t>
  </si>
  <si>
    <t>Observations of classroom practice</t>
  </si>
  <si>
    <t>Not At All</t>
  </si>
  <si>
    <t>Minimal Extent</t>
  </si>
  <si>
    <t>Moderate Extent</t>
  </si>
  <si>
    <t>Large Extent</t>
  </si>
  <si>
    <t>B2b</t>
  </si>
  <si>
    <t>B_Page_B2_b_B2</t>
  </si>
  <si>
    <t>Results from state assessments</t>
  </si>
  <si>
    <t>B2c</t>
  </si>
  <si>
    <t>B_Page_B2_c_B2</t>
  </si>
  <si>
    <t>Results from local common assessments</t>
  </si>
  <si>
    <t>B2d</t>
  </si>
  <si>
    <t>B_Page_B2_d_B2</t>
  </si>
  <si>
    <t>Summative performance ratings for teachers</t>
  </si>
  <si>
    <t>B2e</t>
  </si>
  <si>
    <t>B_Page_B2_e_B2</t>
  </si>
  <si>
    <t>Artifacts of practice collected through the evaluation system (e.g., lesson plans, student work examples, etc.)</t>
  </si>
  <si>
    <t>B2f</t>
  </si>
  <si>
    <t>B_Page_B2_f_B2</t>
  </si>
  <si>
    <t>Input from teachers</t>
  </si>
  <si>
    <t>B2g</t>
  </si>
  <si>
    <t>B_Page_B2_g_B2</t>
  </si>
  <si>
    <t>Input from other administrators (district and/or school)</t>
  </si>
  <si>
    <t>B2h</t>
  </si>
  <si>
    <t>B_Page_B2_h_B2</t>
  </si>
  <si>
    <t>ESE-led PD opportunities</t>
  </si>
  <si>
    <t>B3a</t>
  </si>
  <si>
    <t>B_Page_B3_a_B3</t>
  </si>
  <si>
    <t>B4a</t>
  </si>
  <si>
    <t>To help students master the Massachusetts’ state standards, to what extent could teachers in your district benefit from support in the following areas? Please think of your teacher observations to form your opinion.</t>
  </si>
  <si>
    <t>implement accommodations, modifications, and specially designed instruction as described in students’ Individualized Education Plans.</t>
  </si>
  <si>
    <t>B3b</t>
  </si>
  <si>
    <t>B_Page_B3_b_B3</t>
  </si>
  <si>
    <t>B4b</t>
  </si>
  <si>
    <t>implement strategies to specifically address the instructional needs of English language learners.</t>
  </si>
  <si>
    <t>B3c</t>
  </si>
  <si>
    <t>B_Page_B3_c_B3</t>
  </si>
  <si>
    <t>B4c</t>
  </si>
  <si>
    <t>supplement core teaching strategies with additional supports for students with varying intensity of academic need.</t>
  </si>
  <si>
    <t>B3d</t>
  </si>
  <si>
    <t>B_Page_B3_d_B3</t>
  </si>
  <si>
    <t>B4d</t>
  </si>
  <si>
    <t>implement inclusive practices to support the needs of all learners in core academic areas.</t>
  </si>
  <si>
    <t>B_Page_B4_a_B4</t>
  </si>
  <si>
    <t>B5a</t>
  </si>
  <si>
    <t>To help students master the Massachusetts’ state standards, to what extent could teachers in your school benefit from support in the following instructional strategies? Please think back on your teacher observations to form your opinion.</t>
  </si>
  <si>
    <t>integrate the development of social and emotional competencies into their lesson content (e.g., self-awareness and management, social awareness and relationship skills, and responsible decision-making).</t>
  </si>
  <si>
    <t>B_Page_B4_b_B4</t>
  </si>
  <si>
    <t>B5b</t>
  </si>
  <si>
    <t>integrate the development of students’ social and emotional competencies into their daily practice.</t>
  </si>
  <si>
    <t>B_Page_B4_c_B4</t>
  </si>
  <si>
    <t>B5c</t>
  </si>
  <si>
    <t>support students with different types of social and emotional learning needs within their classroom.</t>
  </si>
  <si>
    <t>B_Page_B5_a_B5</t>
  </si>
  <si>
    <t>B6a</t>
  </si>
  <si>
    <t>Thinking of your school’s student support system, to what extent could your school benefit from support in the following areas?</t>
  </si>
  <si>
    <t>Connecting students with different intensities of academic need to appropriate interventions</t>
  </si>
  <si>
    <t>B_Page_B5_b_B5</t>
  </si>
  <si>
    <t>B6b</t>
  </si>
  <si>
    <t>Connecting students with different intensities of social and emotional/behavioral need to appropriate interventions</t>
  </si>
  <si>
    <t>B_Page_B5_c_B5</t>
  </si>
  <si>
    <t>B6c</t>
  </si>
  <si>
    <t>Monitoring the impact of academic interventions on the progress of individual students</t>
  </si>
  <si>
    <t>B5d</t>
  </si>
  <si>
    <t>B_Page_B5_d_B5</t>
  </si>
  <si>
    <t>B6d</t>
  </si>
  <si>
    <t>Monitoring the impact of social emotional/behavioral interventions on the progress of individual students</t>
  </si>
  <si>
    <t>C1a</t>
  </si>
  <si>
    <t>C_Page_C1_a_C1</t>
  </si>
  <si>
    <t>With regard to your own experience with your own evaluation process, please indicate your agreement with the following statements about the principal evaluation system used in your school/district.</t>
  </si>
  <si>
    <t>The principal evaluation system is effective in identifying outstanding school leaders.</t>
  </si>
  <si>
    <t>C1b</t>
  </si>
  <si>
    <t>C_Page_C1_b_C1</t>
  </si>
  <si>
    <t>The principal evaluation system is effective in identifying school leaders who are struggling.</t>
  </si>
  <si>
    <t>C1c</t>
  </si>
  <si>
    <t>C_Page_C1_c_C1</t>
  </si>
  <si>
    <t>The principal evaluation system helps me identify specific areas where I can improve academic learning.</t>
  </si>
  <si>
    <t>C1d</t>
  </si>
  <si>
    <t>C_Page_C1_d_C1</t>
  </si>
  <si>
    <t>The principal evaluation system helps me identify specific areas where I can improve my school leadership.</t>
  </si>
  <si>
    <t>C1e</t>
  </si>
  <si>
    <t>C_Page_C1_e_C1</t>
  </si>
  <si>
    <t>The principal evaluation system helps me identify specific areas where I can improve student social and emotional learning.</t>
  </si>
  <si>
    <t>C1f</t>
  </si>
  <si>
    <t>C_Page_C1_f_C1</t>
  </si>
  <si>
    <t>C1h</t>
  </si>
  <si>
    <t>Overall, the evaluation system used in my district for assessing administrators generates fair results.</t>
  </si>
  <si>
    <t>C2_1a</t>
  </si>
  <si>
    <t>C_Page_C2_1_a_C2_1</t>
  </si>
  <si>
    <t>Which of the following options best describes the value of the observational feedback you receive on strengthening your school leadership?</t>
  </si>
  <si>
    <t>Colleagues/peers/mentors or coaches</t>
  </si>
  <si>
    <t>Did Not Receive Feedback</t>
  </si>
  <si>
    <t>Received Feedback, - Not Valuable</t>
  </si>
  <si>
    <t>Received Feedback, - Somewhat Valuable</t>
  </si>
  <si>
    <t>Received Feedback, - Valuable</t>
  </si>
  <si>
    <t>Received Feedback, - Very Valuable</t>
  </si>
  <si>
    <t>C2_1b</t>
  </si>
  <si>
    <t>C_Page_C2_1_b_C2_1</t>
  </si>
  <si>
    <t>Superintendent or other district administrator</t>
  </si>
  <si>
    <t>C2_2a</t>
  </si>
  <si>
    <t>C_Page_C2_2_a_C2_2</t>
  </si>
  <si>
    <t>When was the last time you received a formal evaluation of your leadership?</t>
  </si>
  <si>
    <t>The last time I received a formal evaluation was….</t>
  </si>
  <si>
    <t>This Year</t>
  </si>
  <si>
    <t>Last Year</t>
  </si>
  <si>
    <t>2 Years Ago</t>
  </si>
  <si>
    <t>Over 2 Years Ago</t>
  </si>
  <si>
    <t>C3a</t>
  </si>
  <si>
    <t>C_Page_C3_a_C3</t>
  </si>
  <si>
    <t>C2a</t>
  </si>
  <si>
    <t>The district’s teacher evaluation system helps…</t>
  </si>
  <si>
    <t>teachers identify specific areas where they can improve student learning.</t>
  </si>
  <si>
    <t>C3b</t>
  </si>
  <si>
    <t>C_Page_C3_b_C3</t>
  </si>
  <si>
    <t>C2b</t>
  </si>
  <si>
    <t>teachers identify specific areas where they can improve their practice.</t>
  </si>
  <si>
    <t>C3c</t>
  </si>
  <si>
    <t>C_Page_C3_c_C3</t>
  </si>
  <si>
    <t>C2c</t>
  </si>
  <si>
    <t>teachers make instruction accessible to all learners.</t>
  </si>
  <si>
    <t>C3d</t>
  </si>
  <si>
    <t>C_Page_C3_d_C3</t>
  </si>
  <si>
    <t>C2d</t>
  </si>
  <si>
    <t>teachers identify specific areas where they can further develop students’ social and emotional competencies (e.g., self-awareness and management, social awareness and relationship skills, and responsible decision-making).</t>
  </si>
  <si>
    <t>C3e</t>
  </si>
  <si>
    <t>C_Page_C3_e_C3</t>
  </si>
  <si>
    <t>C2e</t>
  </si>
  <si>
    <t>teachers use better assessment practices (such as getting better at setting student growth goals, monitoring progress, and providing students with feedback).</t>
  </si>
  <si>
    <t>C3f</t>
  </si>
  <si>
    <t>C_Page_C3_f_C3</t>
  </si>
  <si>
    <t>C2f</t>
  </si>
  <si>
    <t>promote constructive conversations between teachers and their evaluators.</t>
  </si>
  <si>
    <t>C3g</t>
  </si>
  <si>
    <t>C_Page_C3_g_C3</t>
  </si>
  <si>
    <t>C2g</t>
  </si>
  <si>
    <t>maintain a high bar for teachers to receive Professional Teacher Status.</t>
  </si>
  <si>
    <t>C3h</t>
  </si>
  <si>
    <t>C_Page_C3_h_C3</t>
  </si>
  <si>
    <t>C2h</t>
  </si>
  <si>
    <t>the district determine whether teachers receive teacher leadership opportunities.</t>
  </si>
  <si>
    <t>C3i</t>
  </si>
  <si>
    <t>C_Page_C3_i_C3</t>
  </si>
  <si>
    <t>C2i</t>
  </si>
  <si>
    <t>the district recognize and reward exemplary teachers.</t>
  </si>
  <si>
    <t>C3j</t>
  </si>
  <si>
    <t>C_Page_C3_j_C3</t>
  </si>
  <si>
    <t>C2j</t>
  </si>
  <si>
    <t>me assign teachers to classes/students (within the school).</t>
  </si>
  <si>
    <t>C4_1a</t>
  </si>
  <si>
    <t>C_Page_C4_1_C4_1a</t>
  </si>
  <si>
    <t>During the school year, how many announced observations does an educator with Professional Teacher Status (PTS) receive?</t>
  </si>
  <si>
    <t>C4_1b</t>
  </si>
  <si>
    <t>C_Page_C4_1_C4_1b</t>
  </si>
  <si>
    <t>During the school year, how many unannounced observations does an educator with Professional Teacher Status (PTS) receive?</t>
  </si>
  <si>
    <t>C4_1c</t>
  </si>
  <si>
    <t>C_Page_C4_1_C4_1c</t>
  </si>
  <si>
    <t>During the school year, how many announced observations does an educator WITHOUT Professional Teacher Status (PTS) receive?</t>
  </si>
  <si>
    <t>C4_1d</t>
  </si>
  <si>
    <t>C_Page_C4_1_C4_1d</t>
  </si>
  <si>
    <t>During the school year, how many unannounced observations does an educator WITHOUT Professional Teacher Status (PTS) receive?</t>
  </si>
  <si>
    <t>C4_2</t>
  </si>
  <si>
    <t>C_Page_C4_2_C4_3_C4_2</t>
  </si>
  <si>
    <t>How many educators are you evaluating (solely or as part of a team) in this school year (2016-2017)?</t>
  </si>
  <si>
    <t>C4_3</t>
  </si>
  <si>
    <t>C_Page_C4_2_C4_3_C4_3</t>
  </si>
  <si>
    <t>Of this number, for how many are you the sole evaluator?</t>
  </si>
  <si>
    <t>C4_4a</t>
  </si>
  <si>
    <t>C_C4_4_Page_C4_4_a_C4_4</t>
  </si>
  <si>
    <t>For each of the roles below, indicate the number of people that have assumed some evaluation responsibilities for educators in your school (e.g., conducting observations, supporting goal setting etc.)</t>
  </si>
  <si>
    <t>Other School Administrators</t>
  </si>
  <si>
    <t>C4_4b</t>
  </si>
  <si>
    <t>C_C4_4_Page_C4_4_b_C4_4</t>
  </si>
  <si>
    <t>District Leaders</t>
  </si>
  <si>
    <t>C4_4c</t>
  </si>
  <si>
    <t>C_C4_4_Page_C4_4_c_C4_4</t>
  </si>
  <si>
    <t>Teacher Leaders</t>
  </si>
  <si>
    <t>C4_4d</t>
  </si>
  <si>
    <t>C_C4_4_Page_C4_4_d_C4_4</t>
  </si>
  <si>
    <t>Coaches</t>
  </si>
  <si>
    <t>C4_5</t>
  </si>
  <si>
    <t>C_Page_C4_5_a_C4_5</t>
  </si>
  <si>
    <t>Over the course of the school week, approximately what proportion of your time do you, on average, spend on evaluation activities?</t>
  </si>
  <si>
    <t>Time Spent</t>
  </si>
  <si>
    <t>None to &lt;1%</t>
  </si>
  <si>
    <t>1% to &lt; 5%</t>
  </si>
  <si>
    <t>5% to &lt; 10%</t>
  </si>
  <si>
    <t>10% to &lt;25%</t>
  </si>
  <si>
    <t>25% to &lt;50%</t>
  </si>
  <si>
    <t>50% to &lt; 75%</t>
  </si>
  <si>
    <t>7</t>
  </si>
  <si>
    <t>75% or above</t>
  </si>
  <si>
    <t>C5a</t>
  </si>
  <si>
    <t>C_Page_C5_a_C5</t>
  </si>
  <si>
    <t>Which of the following types of evidence do you use to determine a Summative Performance Rating for teachers and is the type of evidence valuable?</t>
  </si>
  <si>
    <t>Unannounced observations</t>
  </si>
  <si>
    <t>Not Used</t>
  </si>
  <si>
    <t>Not Valuable</t>
  </si>
  <si>
    <t>Somewhat Valuable</t>
  </si>
  <si>
    <t>Valuable</t>
  </si>
  <si>
    <t>Very Valuable</t>
  </si>
  <si>
    <t>C5b</t>
  </si>
  <si>
    <t>C_Page_C5_b_C5</t>
  </si>
  <si>
    <t>Announced/formal observations</t>
  </si>
  <si>
    <t>C5c</t>
  </si>
  <si>
    <t>C_Page_C5_c_C5</t>
  </si>
  <si>
    <t>Student work samples (e.g., portfolios, projects)</t>
  </si>
  <si>
    <t>C5d</t>
  </si>
  <si>
    <t>C_Page_C5_d_C5</t>
  </si>
  <si>
    <t>Feedback from students</t>
  </si>
  <si>
    <t>C5e</t>
  </si>
  <si>
    <t>C_Page_C5_e_C5</t>
  </si>
  <si>
    <t>Feedback from parents/families</t>
  </si>
  <si>
    <t>C5f</t>
  </si>
  <si>
    <t>C_Page_C5_f_C5</t>
  </si>
  <si>
    <t>Feedback from teachers</t>
  </si>
  <si>
    <t>C5g</t>
  </si>
  <si>
    <t>C_Page_C5_g_C5</t>
  </si>
  <si>
    <t>Results from students’ state standardized test scores</t>
  </si>
  <si>
    <t>C5h</t>
  </si>
  <si>
    <t>C_Page_C5_h_C5</t>
  </si>
  <si>
    <t>Results from common assessments</t>
  </si>
  <si>
    <t>C5i</t>
  </si>
  <si>
    <t>C_Page_C5_i_C5</t>
  </si>
  <si>
    <t>Extracurricular activities or professional responsibilities</t>
  </si>
  <si>
    <t>C5j</t>
  </si>
  <si>
    <t>C_Page_C5_j_C5</t>
  </si>
  <si>
    <t>Artifacts of practice provided by the teacher</t>
  </si>
  <si>
    <t>C6a</t>
  </si>
  <si>
    <t>C_Page_C6_a_C6</t>
  </si>
  <si>
    <t>Below is a series of statements about the teacher evaluation system used in your district. To what extent do you agree with the following statements?</t>
  </si>
  <si>
    <t>Teachers in my school have a clear understanding of the type of evidence to provide for their summative performance evaluation.</t>
  </si>
  <si>
    <t>C6b</t>
  </si>
  <si>
    <t>C_Page_C6_b_C6</t>
  </si>
  <si>
    <t>C4c</t>
  </si>
  <si>
    <t>The evaluation system used in my school is effective in identifying outstanding teachers.</t>
  </si>
  <si>
    <t>C6c</t>
  </si>
  <si>
    <t>C_Page_C6_c_C6</t>
  </si>
  <si>
    <t>C4d</t>
  </si>
  <si>
    <t>The evaluation system used in my school is effective in identifying teachers who are struggling.</t>
  </si>
  <si>
    <t>C6d</t>
  </si>
  <si>
    <t>C_Page_C6_d_C6</t>
  </si>
  <si>
    <t>In my school, teachers develop goals that reflect the expectations of the current curriculum frameworks.</t>
  </si>
  <si>
    <t>C6e</t>
  </si>
  <si>
    <t>C_Page_C6_e_C6</t>
  </si>
  <si>
    <t>C4e</t>
  </si>
  <si>
    <t>The school’s evaluation staff has the appropriate content knowledge to evaluate teacher performance.</t>
  </si>
  <si>
    <t>C6f</t>
  </si>
  <si>
    <t>C_Page_C6_f_C6</t>
  </si>
  <si>
    <t>C4f</t>
  </si>
  <si>
    <t>The evaluation system used in my school is an effective tool to support teacher growth and development.</t>
  </si>
  <si>
    <t>C6g</t>
  </si>
  <si>
    <t>C_Page_C6_g_C6</t>
  </si>
  <si>
    <t>C4g</t>
  </si>
  <si>
    <t>Overall, the evaluation system used for assessing teachers generates fair results.</t>
  </si>
  <si>
    <t>C7_1</t>
  </si>
  <si>
    <t>C_Page_C7_1_a_C7_1</t>
  </si>
  <si>
    <t>Please indicate the percentage of teachers within your school who have common assessments that are used as evidence in the district’s educator evaluation system.</t>
  </si>
  <si>
    <t>0-25%</t>
  </si>
  <si>
    <t>26-50%</t>
  </si>
  <si>
    <t>51-75%</t>
  </si>
  <si>
    <t>76-100%</t>
  </si>
  <si>
    <t>C7_2a</t>
  </si>
  <si>
    <t>C_Page_C7_2_a_C7_2</t>
  </si>
  <si>
    <t>Indicate your agreement with the following statements about common assessments used as evidence in the teacher evaluation system in your school.</t>
  </si>
  <si>
    <t>The common assessments used as evidence to inform the evaluation of teachers are well aligned to the content they teach.</t>
  </si>
  <si>
    <t>C7_2b</t>
  </si>
  <si>
    <t>C_Page_C7_2_b_C7_2</t>
  </si>
  <si>
    <t>The common assessments used as evidence to inform the evaluation of non-instructional staff are well aligned to their roles.</t>
  </si>
  <si>
    <t>C7_2c</t>
  </si>
  <si>
    <t>C_Page_C7_2_c_C7_2</t>
  </si>
  <si>
    <t>C7_2d</t>
  </si>
  <si>
    <t>The common assessments set clear benchmarks for student performance at each grade level.</t>
  </si>
  <si>
    <t>C_Page_C7_2_d_C7_2</t>
  </si>
  <si>
    <t>C7_2e</t>
  </si>
  <si>
    <t>Teachers are using data from common assessments to improve student learning.</t>
  </si>
  <si>
    <t>C_Page_C7_2_e_C7_2</t>
  </si>
  <si>
    <t>C7_2f</t>
  </si>
  <si>
    <t>Teachers are using data from common assessments to improve their practice.</t>
  </si>
  <si>
    <t>C_Page_C7_2_f_C7_2</t>
  </si>
  <si>
    <t>C7_2g</t>
  </si>
  <si>
    <t>Teachers are using data from common assessments to assess the impact of academic interventions on individual students.</t>
  </si>
  <si>
    <t>C_Page_C7_2_g_C7_2</t>
  </si>
  <si>
    <t>C7_2h</t>
  </si>
  <si>
    <t>Teachers are using data from common assessments to assess the impact of social and emotional/behavioral interventions on individual students.</t>
  </si>
  <si>
    <t>C_Page_C7_2_h_C7_2</t>
  </si>
  <si>
    <t>C7_2i</t>
  </si>
  <si>
    <t>Data from common assessments are a useful part of teacher evaluations.</t>
  </si>
  <si>
    <t>C8a</t>
  </si>
  <si>
    <t>C_Page_C8_a_C8</t>
  </si>
  <si>
    <t>Please indicate your agreement with the following statements about the use of student and staff feedback in an educator evaluation system.</t>
  </si>
  <si>
    <t>Student feedback is a useful component of a teacher’s evaluation.</t>
  </si>
  <si>
    <t>C8b</t>
  </si>
  <si>
    <t>C_Page_C8_b_C8</t>
  </si>
  <si>
    <t>Staff feedback is a useful component of an administrator’s evaluation.</t>
  </si>
  <si>
    <t>C9a</t>
  </si>
  <si>
    <t>C_Page_C9_a_C9</t>
  </si>
  <si>
    <t>C6_1a</t>
  </si>
  <si>
    <t>These statements relate to student and staff feedback that is used in your school/district’s evaluation system. Please indicate the percentage of teachers within your school who do the following.</t>
  </si>
  <si>
    <t>Teachers in my school who collect student feedback (e.g., surveys, exit tickets, group discussions) as evidence in their evaluation process.</t>
  </si>
  <si>
    <t>inapplicable</t>
  </si>
  <si>
    <t>C9b</t>
  </si>
  <si>
    <t>C_Page_C9_b_C9</t>
  </si>
  <si>
    <t>C6_1b</t>
  </si>
  <si>
    <t>Teachers in my school who use ESE’s model student feedback surveys.</t>
  </si>
  <si>
    <t>D1a</t>
  </si>
  <si>
    <t>D_Page_D1_a_D1</t>
  </si>
  <si>
    <t>SOCIAL and EMOTIONAL LEARNING</t>
  </si>
  <si>
    <t>Please rate your agreement with the following statements about social and emotional learning (SEL) in your school. If you do not have the resource available in your district/school, please use “Not Applicable” to respond.</t>
  </si>
  <si>
    <t>Staff in my school are proficient in providing core social and emotional learning (SEL) instruction to all students.</t>
  </si>
  <si>
    <t>Not Applicable</t>
  </si>
  <si>
    <t>D1b</t>
  </si>
  <si>
    <t>D_Page_D1_b_D1</t>
  </si>
  <si>
    <t>Staff in my school are proficient in providing supplemental SEL supports (in addition to core SEL instruction) to students who need them.</t>
  </si>
  <si>
    <t>D1c</t>
  </si>
  <si>
    <t>D_Page_D1_c_D1</t>
  </si>
  <si>
    <t>Staff in my school are proficient in providing and/or connecting intensive SEL supports (in addition to core SEL instruction) to students who need them.</t>
  </si>
  <si>
    <t>D1d</t>
  </si>
  <si>
    <t>D_Page_D1_d_D1</t>
  </si>
  <si>
    <t>D1e</t>
  </si>
  <si>
    <t>D_Page_D1_e_D1</t>
  </si>
  <si>
    <t>In addition to addressing students’ academic needs, my school’s student support team uses data to monitor students’ SEL support plans.</t>
  </si>
  <si>
    <t>D1f</t>
  </si>
  <si>
    <t>D_Page_D1_f_D1</t>
  </si>
  <si>
    <t>Teachers consult/work with other personnel (e.g., psychologists, counselors) in my school/district and/or community to provide SEL supports for all students.</t>
  </si>
  <si>
    <t>D1g</t>
  </si>
  <si>
    <t>D_Page_D1_g_D1</t>
  </si>
  <si>
    <t>My school has explicit systems in place to engage and collaborate with families to develop students’ SEL competencies (e.g., self-awareness and management, social awareness and relationship skills, and responsible decision-making).</t>
  </si>
  <si>
    <t>D2a</t>
  </si>
  <si>
    <t>D_Page_D2_a_D2</t>
  </si>
  <si>
    <t>To what extent do you agree with each of the following statements regarding ESE’s performance during the 2016-2017 school year relative to SEL policies and programs?</t>
  </si>
  <si>
    <t>provides resources (e.g., guidance, professional development) that helps schools improve students’ social and emotional learning.</t>
  </si>
  <si>
    <t>D2b</t>
  </si>
  <si>
    <t>D_Page_D2_b_D2</t>
  </si>
  <si>
    <t>communicates about the importance of developing students’ SEL competencies in order to help prepare students for success after high school.</t>
  </si>
  <si>
    <t>D3a</t>
  </si>
  <si>
    <t>D_D3_Page_D3_a_D302</t>
  </si>
  <si>
    <t>Have you used or do you plan to use any of the following instruments to measure students’ social and emotional competencies during the 2016-2017 school year? Please use “Other” to specify/add all other instrument(s) you use in your school.</t>
  </si>
  <si>
    <t>Battelle Developmental Inventory (BDI)</t>
  </si>
  <si>
    <t>D3b</t>
  </si>
  <si>
    <t>D_D3_Page_D3_a_D303</t>
  </si>
  <si>
    <t>Behavioral and Emotional Rating Scale (BERS)</t>
  </si>
  <si>
    <t>D3c</t>
  </si>
  <si>
    <t>D_D3_Page_D3_a_D304</t>
  </si>
  <si>
    <t>Devereux Early Childhood Assessment (DECA)</t>
  </si>
  <si>
    <t>D3d</t>
  </si>
  <si>
    <t>D_D3_Page_D3_a_D305</t>
  </si>
  <si>
    <t>Devereux Student Strengths Assessment (DESSA)</t>
  </si>
  <si>
    <t>D3e</t>
  </si>
  <si>
    <t>D_D3_Page_D3_a_D306</t>
  </si>
  <si>
    <t>Panorama Education Social-Emotional Learning survey</t>
  </si>
  <si>
    <t>D3f</t>
  </si>
  <si>
    <t>D_D3_Page_D3_a_D307</t>
  </si>
  <si>
    <t>School Social Behaviors Scale</t>
  </si>
  <si>
    <t>D3g</t>
  </si>
  <si>
    <t>D_D3_Page_D3_a_D308</t>
  </si>
  <si>
    <t>Social Skills Improvement System Rating Scales (SSIS)</t>
  </si>
  <si>
    <t>D3h</t>
  </si>
  <si>
    <t>D_D3_Page_D3_a_D309</t>
  </si>
  <si>
    <t>Social-Emotional Assets and Resilience Scales (SEARS)</t>
  </si>
  <si>
    <t>D3i</t>
  </si>
  <si>
    <t>D_D3_Page_D3_a_D310</t>
  </si>
  <si>
    <t>Student Approaches to Learning (SAL) Instrument</t>
  </si>
  <si>
    <t>D3j</t>
  </si>
  <si>
    <t>D_D3_Page_D3_a_D311</t>
  </si>
  <si>
    <t>Survey of Academic and Youth Outcomes (SAYO)</t>
  </si>
  <si>
    <t>D3n</t>
  </si>
  <si>
    <t>D_D3_Page_D3_a_D315</t>
  </si>
  <si>
    <t>None of the above</t>
  </si>
  <si>
    <t>E1</t>
  </si>
  <si>
    <t>ESE OVERALL SUPPORT</t>
  </si>
  <si>
    <t>To what extent has ESE’s contact with your district focused on ensuring compliance as opposed to providing assistance?  Base your response on your district’s recent experience with ESE.</t>
  </si>
  <si>
    <t>1 on scale of 1 to 9 (compliance&lt;-&gt; assistance)</t>
  </si>
  <si>
    <t>2 on scale of 1 to 9 (compliance&lt;-&gt; assistance)</t>
  </si>
  <si>
    <t>3 on scale of 1 to 9 (compliance&lt;-&gt; assistance)</t>
  </si>
  <si>
    <t>4 on scale of 1 to 9 (compliance&lt;-&gt; assistance)</t>
  </si>
  <si>
    <t>5 on scale of 1 to 9 (compliance&lt;-&gt; assistance)</t>
  </si>
  <si>
    <t>6 on scale of 1 to 9 (compliance&lt;-&gt; assistance)</t>
  </si>
  <si>
    <t>7 on scale of 1 to 9 (compliance&lt;-&gt; assistance)</t>
  </si>
  <si>
    <t>8</t>
  </si>
  <si>
    <t>8 on scale of 1 to 9 (compliance&lt;-&gt; assistance)</t>
  </si>
  <si>
    <t>9</t>
  </si>
  <si>
    <t>9 on scale of 1 to 9 (compliance&lt;-&gt; assistance)</t>
  </si>
  <si>
    <t>E2a</t>
  </si>
  <si>
    <t>E_Page_E2_a_E2</t>
  </si>
  <si>
    <t>To what extent do you agree with each of the following statements regarding ESE’s performance relative to policies and programs during the 2016-2017 school year?</t>
  </si>
  <si>
    <t>ESE provides services in a coherent, well-coordinated fashion.</t>
  </si>
  <si>
    <t>E2b</t>
  </si>
  <si>
    <t>E_Page_E2_b_E2</t>
  </si>
  <si>
    <t>ESE is effective in its efforts to improve the overall quality of public K-12 education.</t>
  </si>
  <si>
    <t>E2c</t>
  </si>
  <si>
    <t>E_Page_E2_c_E2</t>
  </si>
  <si>
    <t>ESE communicates in a coherent, well-coordinated fashion.</t>
  </si>
  <si>
    <t>Section:</t>
  </si>
  <si>
    <t>Matrix:</t>
  </si>
  <si>
    <t>Var_name:</t>
  </si>
  <si>
    <t>Item:</t>
  </si>
  <si>
    <t>Announced - with PTS</t>
  </si>
  <si>
    <t>Unannounced - with PTS</t>
  </si>
  <si>
    <t>Announced - without PTS</t>
  </si>
  <si>
    <t>Unannounced - without PTS</t>
  </si>
  <si>
    <t>teachers use better assessment practices.</t>
  </si>
  <si>
    <t>teachers identify specific areas where they can further develop students’ social and emotional competencies.</t>
  </si>
  <si>
    <t>In addition to addressing students’ academic needs, my school’s student support team uses data to students’ SEL support plans.</t>
  </si>
  <si>
    <t>My school has explicit systems in place to engage and collaborate with families to develop students’ SEL competencies.</t>
  </si>
  <si>
    <t>Label threshold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</si>
</sst>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quot;%&quot;"/>
  </numFmts>
  <fonts count="2" x14ac:knownFonts="1">
    <font>
      <sz val="11"/>
      <color theme="1"/>
      <name val="Tahoma"/>
      <family val="2"/>
      <scheme val="minor"/>
    </font>
    <font>
      <b/>
      <sz val="11"/>
      <color theme="1"/>
      <name val="Tahoma"/>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quotePrefix="1" applyAlignment="1"/>
    <xf numFmtId="0" fontId="0" fillId="0" borderId="0" xfId="0" quotePrefix="1"/>
    <xf numFmtId="0" fontId="0" fillId="0" borderId="0" xfId="0" applyAlignment="1">
      <alignment wrapText="1"/>
    </xf>
    <xf numFmtId="164"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colors>
    <mruColors>
      <color rgb="FF0D1969"/>
      <color rgb="FFADB6F5"/>
      <color rgb="FFE86B01"/>
      <color rgb="FFFF943B"/>
      <color rgb="FFFFC28F"/>
      <color rgb="FF5769EB"/>
      <color rgb="FFD2D7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hartsheet" Target="chartsheets/sheet6.xml"/><Relationship Id="rId18" Type="http://schemas.openxmlformats.org/officeDocument/2006/relationships/worksheet" Target="worksheets/sheet10.xml"/><Relationship Id="rId26" Type="http://schemas.openxmlformats.org/officeDocument/2006/relationships/worksheet" Target="worksheets/sheet14.xml"/><Relationship Id="rId39" Type="http://schemas.openxmlformats.org/officeDocument/2006/relationships/chartsheet" Target="chartsheets/sheet19.xml"/><Relationship Id="rId21" Type="http://schemas.openxmlformats.org/officeDocument/2006/relationships/chartsheet" Target="chartsheets/sheet10.xml"/><Relationship Id="rId34" Type="http://schemas.openxmlformats.org/officeDocument/2006/relationships/worksheet" Target="worksheets/sheet18.xml"/><Relationship Id="rId42" Type="http://schemas.openxmlformats.org/officeDocument/2006/relationships/worksheet" Target="worksheets/sheet22.xml"/><Relationship Id="rId47" Type="http://schemas.openxmlformats.org/officeDocument/2006/relationships/chartsheet" Target="chartsheets/sheet23.xml"/><Relationship Id="rId50" Type="http://schemas.openxmlformats.org/officeDocument/2006/relationships/worksheet" Target="worksheets/sheet26.xml"/><Relationship Id="rId55" Type="http://schemas.openxmlformats.org/officeDocument/2006/relationships/chartsheet" Target="chartsheets/sheet27.xml"/><Relationship Id="rId63" Type="http://schemas.openxmlformats.org/officeDocument/2006/relationships/chartsheet" Target="chartsheets/sheet31.xml"/><Relationship Id="rId68" Type="http://schemas.openxmlformats.org/officeDocument/2006/relationships/worksheet" Target="worksheets/sheet35.xml"/><Relationship Id="rId76" Type="http://schemas.openxmlformats.org/officeDocument/2006/relationships/worksheet" Target="worksheets/sheet39.xml"/><Relationship Id="rId84" Type="http://schemas.openxmlformats.org/officeDocument/2006/relationships/theme" Target="theme/theme1.xml"/><Relationship Id="rId7" Type="http://schemas.openxmlformats.org/officeDocument/2006/relationships/chartsheet" Target="chartsheets/sheet3.xml"/><Relationship Id="rId71" Type="http://schemas.openxmlformats.org/officeDocument/2006/relationships/chartsheet" Target="chartsheets/sheet35.xml"/><Relationship Id="rId2" Type="http://schemas.openxmlformats.org/officeDocument/2006/relationships/worksheet" Target="worksheets/sheet2.xml"/><Relationship Id="rId16" Type="http://schemas.openxmlformats.org/officeDocument/2006/relationships/worksheet" Target="worksheets/sheet9.xml"/><Relationship Id="rId29" Type="http://schemas.openxmlformats.org/officeDocument/2006/relationships/chartsheet" Target="chartsheets/sheet14.xml"/><Relationship Id="rId11" Type="http://schemas.openxmlformats.org/officeDocument/2006/relationships/chartsheet" Target="chartsheets/sheet5.xml"/><Relationship Id="rId24" Type="http://schemas.openxmlformats.org/officeDocument/2006/relationships/worksheet" Target="worksheets/sheet13.xml"/><Relationship Id="rId32" Type="http://schemas.openxmlformats.org/officeDocument/2006/relationships/worksheet" Target="worksheets/sheet17.xml"/><Relationship Id="rId37" Type="http://schemas.openxmlformats.org/officeDocument/2006/relationships/chartsheet" Target="chartsheets/sheet18.xml"/><Relationship Id="rId40" Type="http://schemas.openxmlformats.org/officeDocument/2006/relationships/worksheet" Target="worksheets/sheet21.xml"/><Relationship Id="rId45" Type="http://schemas.openxmlformats.org/officeDocument/2006/relationships/chartsheet" Target="chartsheets/sheet22.xml"/><Relationship Id="rId53" Type="http://schemas.openxmlformats.org/officeDocument/2006/relationships/chartsheet" Target="chartsheets/sheet26.xml"/><Relationship Id="rId58" Type="http://schemas.openxmlformats.org/officeDocument/2006/relationships/worksheet" Target="worksheets/sheet30.xml"/><Relationship Id="rId66" Type="http://schemas.openxmlformats.org/officeDocument/2006/relationships/worksheet" Target="worksheets/sheet34.xml"/><Relationship Id="rId74" Type="http://schemas.openxmlformats.org/officeDocument/2006/relationships/worksheet" Target="worksheets/sheet38.xml"/><Relationship Id="rId79" Type="http://schemas.openxmlformats.org/officeDocument/2006/relationships/chartsheet" Target="chartsheets/sheet39.xml"/><Relationship Id="rId87" Type="http://schemas.openxmlformats.org/officeDocument/2006/relationships/calcChain" Target="calcChain.xml"/><Relationship Id="rId5" Type="http://schemas.openxmlformats.org/officeDocument/2006/relationships/chartsheet" Target="chartsheets/sheet2.xml"/><Relationship Id="rId61" Type="http://schemas.openxmlformats.org/officeDocument/2006/relationships/chartsheet" Target="chartsheets/sheet30.xml"/><Relationship Id="rId82" Type="http://schemas.openxmlformats.org/officeDocument/2006/relationships/worksheet" Target="worksheets/sheet42.xml"/><Relationship Id="rId19" Type="http://schemas.openxmlformats.org/officeDocument/2006/relationships/chartsheet" Target="chartsheets/sheet9.xml"/><Relationship Id="rId4" Type="http://schemas.openxmlformats.org/officeDocument/2006/relationships/worksheet" Target="worksheets/sheet3.xml"/><Relationship Id="rId9" Type="http://schemas.openxmlformats.org/officeDocument/2006/relationships/chartsheet" Target="chartsheets/sheet4.xml"/><Relationship Id="rId14" Type="http://schemas.openxmlformats.org/officeDocument/2006/relationships/worksheet" Target="worksheets/sheet8.xml"/><Relationship Id="rId22" Type="http://schemas.openxmlformats.org/officeDocument/2006/relationships/worksheet" Target="worksheets/sheet12.xml"/><Relationship Id="rId27" Type="http://schemas.openxmlformats.org/officeDocument/2006/relationships/chartsheet" Target="chartsheets/sheet13.xml"/><Relationship Id="rId30" Type="http://schemas.openxmlformats.org/officeDocument/2006/relationships/worksheet" Target="worksheets/sheet16.xml"/><Relationship Id="rId35" Type="http://schemas.openxmlformats.org/officeDocument/2006/relationships/chartsheet" Target="chartsheets/sheet17.xml"/><Relationship Id="rId43" Type="http://schemas.openxmlformats.org/officeDocument/2006/relationships/chartsheet" Target="chartsheets/sheet21.xml"/><Relationship Id="rId48" Type="http://schemas.openxmlformats.org/officeDocument/2006/relationships/worksheet" Target="worksheets/sheet25.xml"/><Relationship Id="rId56" Type="http://schemas.openxmlformats.org/officeDocument/2006/relationships/worksheet" Target="worksheets/sheet29.xml"/><Relationship Id="rId64" Type="http://schemas.openxmlformats.org/officeDocument/2006/relationships/worksheet" Target="worksheets/sheet33.xml"/><Relationship Id="rId69" Type="http://schemas.openxmlformats.org/officeDocument/2006/relationships/chartsheet" Target="chartsheets/sheet34.xml"/><Relationship Id="rId77" Type="http://schemas.openxmlformats.org/officeDocument/2006/relationships/chartsheet" Target="chartsheets/sheet38.xml"/><Relationship Id="rId8" Type="http://schemas.openxmlformats.org/officeDocument/2006/relationships/worksheet" Target="worksheets/sheet5.xml"/><Relationship Id="rId51" Type="http://schemas.openxmlformats.org/officeDocument/2006/relationships/chartsheet" Target="chartsheets/sheet25.xml"/><Relationship Id="rId72" Type="http://schemas.openxmlformats.org/officeDocument/2006/relationships/worksheet" Target="worksheets/sheet37.xml"/><Relationship Id="rId80" Type="http://schemas.openxmlformats.org/officeDocument/2006/relationships/worksheet" Target="worksheets/sheet41.xml"/><Relationship Id="rId85" Type="http://schemas.openxmlformats.org/officeDocument/2006/relationships/styles" Target="styles.xml"/><Relationship Id="rId3" Type="http://schemas.openxmlformats.org/officeDocument/2006/relationships/chartsheet" Target="chartsheets/sheet1.xml"/><Relationship Id="rId12" Type="http://schemas.openxmlformats.org/officeDocument/2006/relationships/worksheet" Target="worksheets/sheet7.xml"/><Relationship Id="rId17" Type="http://schemas.openxmlformats.org/officeDocument/2006/relationships/chartsheet" Target="chartsheets/sheet8.xml"/><Relationship Id="rId25" Type="http://schemas.openxmlformats.org/officeDocument/2006/relationships/chartsheet" Target="chartsheets/sheet12.xml"/><Relationship Id="rId33" Type="http://schemas.openxmlformats.org/officeDocument/2006/relationships/chartsheet" Target="chartsheets/sheet16.xml"/><Relationship Id="rId38" Type="http://schemas.openxmlformats.org/officeDocument/2006/relationships/worksheet" Target="worksheets/sheet20.xml"/><Relationship Id="rId46" Type="http://schemas.openxmlformats.org/officeDocument/2006/relationships/worksheet" Target="worksheets/sheet24.xml"/><Relationship Id="rId59" Type="http://schemas.openxmlformats.org/officeDocument/2006/relationships/chartsheet" Target="chartsheets/sheet29.xml"/><Relationship Id="rId67" Type="http://schemas.openxmlformats.org/officeDocument/2006/relationships/chartsheet" Target="chartsheets/sheet33.xml"/><Relationship Id="rId20" Type="http://schemas.openxmlformats.org/officeDocument/2006/relationships/worksheet" Target="worksheets/sheet11.xml"/><Relationship Id="rId41" Type="http://schemas.openxmlformats.org/officeDocument/2006/relationships/chartsheet" Target="chartsheets/sheet20.xml"/><Relationship Id="rId54" Type="http://schemas.openxmlformats.org/officeDocument/2006/relationships/worksheet" Target="worksheets/sheet28.xml"/><Relationship Id="rId62" Type="http://schemas.openxmlformats.org/officeDocument/2006/relationships/worksheet" Target="worksheets/sheet32.xml"/><Relationship Id="rId70" Type="http://schemas.openxmlformats.org/officeDocument/2006/relationships/worksheet" Target="worksheets/sheet36.xml"/><Relationship Id="rId75" Type="http://schemas.openxmlformats.org/officeDocument/2006/relationships/chartsheet" Target="chartsheets/sheet37.xml"/><Relationship Id="rId83" Type="http://schemas.openxmlformats.org/officeDocument/2006/relationships/chartsheet" Target="chartsheets/sheet41.xml"/><Relationship Id="rId1" Type="http://schemas.openxmlformats.org/officeDocument/2006/relationships/worksheet" Target="worksheets/sheet1.xml"/><Relationship Id="rId6" Type="http://schemas.openxmlformats.org/officeDocument/2006/relationships/worksheet" Target="worksheets/sheet4.xml"/><Relationship Id="rId15" Type="http://schemas.openxmlformats.org/officeDocument/2006/relationships/chartsheet" Target="chartsheets/sheet7.xml"/><Relationship Id="rId23" Type="http://schemas.openxmlformats.org/officeDocument/2006/relationships/chartsheet" Target="chartsheets/sheet11.xml"/><Relationship Id="rId28" Type="http://schemas.openxmlformats.org/officeDocument/2006/relationships/worksheet" Target="worksheets/sheet15.xml"/><Relationship Id="rId36" Type="http://schemas.openxmlformats.org/officeDocument/2006/relationships/worksheet" Target="worksheets/sheet19.xml"/><Relationship Id="rId49" Type="http://schemas.openxmlformats.org/officeDocument/2006/relationships/chartsheet" Target="chartsheets/sheet24.xml"/><Relationship Id="rId57" Type="http://schemas.openxmlformats.org/officeDocument/2006/relationships/chartsheet" Target="chartsheets/sheet28.xml"/><Relationship Id="rId10" Type="http://schemas.openxmlformats.org/officeDocument/2006/relationships/worksheet" Target="worksheets/sheet6.xml"/><Relationship Id="rId31" Type="http://schemas.openxmlformats.org/officeDocument/2006/relationships/chartsheet" Target="chartsheets/sheet15.xml"/><Relationship Id="rId44" Type="http://schemas.openxmlformats.org/officeDocument/2006/relationships/worksheet" Target="worksheets/sheet23.xml"/><Relationship Id="rId52" Type="http://schemas.openxmlformats.org/officeDocument/2006/relationships/worksheet" Target="worksheets/sheet27.xml"/><Relationship Id="rId60" Type="http://schemas.openxmlformats.org/officeDocument/2006/relationships/worksheet" Target="worksheets/sheet31.xml"/><Relationship Id="rId65" Type="http://schemas.openxmlformats.org/officeDocument/2006/relationships/chartsheet" Target="chartsheets/sheet32.xml"/><Relationship Id="rId73" Type="http://schemas.openxmlformats.org/officeDocument/2006/relationships/chartsheet" Target="chartsheets/sheet36.xml"/><Relationship Id="rId78" Type="http://schemas.openxmlformats.org/officeDocument/2006/relationships/worksheet" Target="worksheets/sheet40.xml"/><Relationship Id="rId81" Type="http://schemas.openxmlformats.org/officeDocument/2006/relationships/chartsheet" Target="chartsheets/sheet40.xml"/><Relationship Id="rId86"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2" Type="http://schemas.microsoft.com/office/2011/relationships/chartColorStyle" Target="colors41.xml"/><Relationship Id="rId1" Type="http://schemas.microsoft.com/office/2011/relationships/chartStyle" Target="style4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What grade levels does your school serve?</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1"/>
          <c:order val="0"/>
          <c:tx>
            <c:strRef>
              <c:f>'i1 grade data'!$A$6</c:f>
              <c:strCache>
                <c:ptCount val="1"/>
                <c:pt idx="0">
                  <c:v>Yes</c:v>
                </c:pt>
              </c:strCache>
            </c:strRef>
          </c:tx>
          <c:spPr>
            <a:solidFill>
              <a:srgbClr val="0D1969"/>
            </a:solidFill>
            <a:ln>
              <a:noFill/>
            </a:ln>
            <a:effectLst/>
          </c:spPr>
          <c:invertIfNegative val="0"/>
          <c:dLbls>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'i1 grade data'!$B$3:$O$4</c:f>
              <c:multiLvlStrCache>
                <c:ptCount val="14"/>
                <c:lvl>
                  <c:pt idx="0">
                    <c:v>Kindergarten</c:v>
                  </c:pt>
                  <c:pt idx="1">
                    <c:v>Grade 1</c:v>
                  </c:pt>
                  <c:pt idx="2">
                    <c:v>Grade 2</c:v>
                  </c:pt>
                  <c:pt idx="3">
                    <c:v>Grade 3</c:v>
                  </c:pt>
                  <c:pt idx="4">
                    <c:v>Grade 4</c:v>
                  </c:pt>
                  <c:pt idx="5">
                    <c:v>Grade 5</c:v>
                  </c:pt>
                  <c:pt idx="6">
                    <c:v>Grade 6</c:v>
                  </c:pt>
                  <c:pt idx="7">
                    <c:v>Grade 7</c:v>
                  </c:pt>
                  <c:pt idx="8">
                    <c:v>Grade 8</c:v>
                  </c:pt>
                  <c:pt idx="9">
                    <c:v>Grade 9</c:v>
                  </c:pt>
                  <c:pt idx="10">
                    <c:v>Grade 10</c:v>
                  </c:pt>
                  <c:pt idx="11">
                    <c:v>Grade 11</c:v>
                  </c:pt>
                  <c:pt idx="12">
                    <c:v>Grade 12</c:v>
                  </c:pt>
                  <c:pt idx="13">
                    <c:v>Grade 13 (special education students aged 18-22)</c:v>
                  </c:pt>
                </c:lvl>
                <c:lvl>
                  <c:pt idx="0">
                    <c:v>i1_K</c:v>
                  </c:pt>
                  <c:pt idx="1">
                    <c:v>i1_g01</c:v>
                  </c:pt>
                  <c:pt idx="2">
                    <c:v>i1_g02</c:v>
                  </c:pt>
                  <c:pt idx="3">
                    <c:v>i1_g03</c:v>
                  </c:pt>
                  <c:pt idx="4">
                    <c:v>i1_g04</c:v>
                  </c:pt>
                  <c:pt idx="5">
                    <c:v>i1_g05</c:v>
                  </c:pt>
                  <c:pt idx="6">
                    <c:v>i1_g06</c:v>
                  </c:pt>
                  <c:pt idx="7">
                    <c:v>i1_g07</c:v>
                  </c:pt>
                  <c:pt idx="8">
                    <c:v>i1_g08</c:v>
                  </c:pt>
                  <c:pt idx="9">
                    <c:v>i1_g09</c:v>
                  </c:pt>
                  <c:pt idx="10">
                    <c:v>i1_g10</c:v>
                  </c:pt>
                  <c:pt idx="11">
                    <c:v>i1_g11</c:v>
                  </c:pt>
                  <c:pt idx="12">
                    <c:v>i1_g12</c:v>
                  </c:pt>
                  <c:pt idx="13">
                    <c:v>i1_g13</c:v>
                  </c:pt>
                </c:lvl>
              </c:multiLvlStrCache>
            </c:multiLvlStrRef>
          </c:cat>
          <c:val>
            <c:numRef>
              <c:f>'i1 grade data'!$B$6:$O$6</c:f>
              <c:numCache>
                <c:formatCode>0"%"</c:formatCode>
                <c:ptCount val="14"/>
                <c:pt idx="0">
                  <c:v>55.75</c:v>
                </c:pt>
                <c:pt idx="1">
                  <c:v>55.39</c:v>
                </c:pt>
                <c:pt idx="2">
                  <c:v>54.6</c:v>
                </c:pt>
                <c:pt idx="3">
                  <c:v>54.45</c:v>
                </c:pt>
                <c:pt idx="4">
                  <c:v>52.83</c:v>
                </c:pt>
                <c:pt idx="5">
                  <c:v>49.27</c:v>
                </c:pt>
                <c:pt idx="6">
                  <c:v>34.049999999999997</c:v>
                </c:pt>
                <c:pt idx="7">
                  <c:v>28.79</c:v>
                </c:pt>
                <c:pt idx="8">
                  <c:v>28.44</c:v>
                </c:pt>
                <c:pt idx="9">
                  <c:v>19.690000000000001</c:v>
                </c:pt>
                <c:pt idx="10">
                  <c:v>19.48</c:v>
                </c:pt>
                <c:pt idx="11">
                  <c:v>19.64</c:v>
                </c:pt>
                <c:pt idx="12">
                  <c:v>19.61</c:v>
                </c:pt>
                <c:pt idx="13">
                  <c:v>10.43</c:v>
                </c:pt>
              </c:numCache>
            </c:numRef>
          </c:val>
          <c:extLst>
            <c:ext xmlns:c16="http://schemas.microsoft.com/office/drawing/2014/chart" uri="{C3380CC4-5D6E-409C-BE32-E72D297353CC}">
              <c16:uniqueId val="{00000000-2CD0-4D4C-8C3E-5A1C3CF49EC1}"/>
            </c:ext>
          </c:extLst>
        </c:ser>
        <c:dLbls>
          <c:dLblPos val="inEnd"/>
          <c:showLegendKey val="0"/>
          <c:showVal val="1"/>
          <c:showCatName val="0"/>
          <c:showSerName val="0"/>
          <c:showPercent val="0"/>
          <c:showBubbleSize val="0"/>
        </c:dLbls>
        <c:gapWidth val="150"/>
        <c:overlap val="100"/>
        <c:axId val="303013888"/>
        <c:axId val="303017248"/>
      </c:barChart>
      <c:catAx>
        <c:axId val="303013888"/>
        <c:scaling>
          <c:orientation val="maxMin"/>
        </c:scaling>
        <c:delete val="0"/>
        <c:axPos val="l"/>
        <c:majorGridlines>
          <c:spPr>
            <a:ln w="9525" cap="flat" cmpd="sng" algn="ctr">
              <a:noFill/>
              <a:prstDash val="solid"/>
              <a:round/>
            </a:ln>
            <a:effectLst/>
          </c:spPr>
        </c:majorGridlines>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rgbClr val="0D1969"/>
                </a:solidFill>
                <a:latin typeface="+mn-lt"/>
                <a:ea typeface="+mn-ea"/>
                <a:cs typeface="+mn-cs"/>
              </a:defRPr>
            </a:pPr>
            <a:endParaRPr lang="en-US"/>
          </a:p>
        </c:txPr>
        <c:crossAx val="303017248"/>
        <c:crosses val="autoZero"/>
        <c:auto val="0"/>
        <c:lblAlgn val="ctr"/>
        <c:lblOffset val="100"/>
        <c:noMultiLvlLbl val="0"/>
      </c:catAx>
      <c:valAx>
        <c:axId val="303017248"/>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303013888"/>
        <c:crosses val="max"/>
        <c:crossBetween val="between"/>
        <c:majorUnit val="20"/>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D1969"/>
                </a:solidFill>
                <a:latin typeface="+mn-lt"/>
                <a:ea typeface="+mn-ea"/>
                <a:cs typeface="+mn-cs"/>
              </a:defRPr>
            </a:pPr>
            <a:r>
              <a:rPr lang="en-US" sz="1400" b="1" i="0" u="none" strike="noStrike" baseline="0">
                <a:effectLst/>
              </a:rPr>
              <a:t>Including the current school year (2016-17), how long have you worked as a school-level administrator?</a:t>
            </a:r>
            <a:endParaRPr lang="en-US" sz="1400" b="1">
              <a:solidFill>
                <a:srgbClr val="0D1969"/>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D1969"/>
              </a:solidFill>
              <a:latin typeface="+mn-lt"/>
              <a:ea typeface="+mn-ea"/>
              <a:cs typeface="+mn-cs"/>
            </a:defRPr>
          </a:pPr>
          <a:endParaRPr lang="en-US"/>
        </a:p>
      </c:txPr>
    </c:title>
    <c:autoTitleDeleted val="0"/>
    <c:plotArea>
      <c:layout/>
      <c:barChart>
        <c:barDir val="bar"/>
        <c:grouping val="clustered"/>
        <c:varyColors val="0"/>
        <c:ser>
          <c:idx val="0"/>
          <c:order val="0"/>
          <c:tx>
            <c:strRef>
              <c:f>'i2 time as admin data'!$A$5</c:f>
              <c:strCache>
                <c:ptCount val="1"/>
                <c:pt idx="0">
                  <c:v>WeightedMean</c:v>
                </c:pt>
              </c:strCache>
            </c:strRef>
          </c:tx>
          <c:spPr>
            <a:solidFill>
              <a:srgbClr val="0D1969"/>
            </a:solidFill>
            <a:ln>
              <a:noFill/>
            </a:ln>
            <a:effectLst/>
          </c:spPr>
          <c:invertIfNegative val="0"/>
          <c:dLbls>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'i2 time as admin data'!$B$3:$E$4</c:f>
              <c:multiLvlStrCache>
                <c:ptCount val="4"/>
                <c:lvl>
                  <c:pt idx="0">
                    <c:v>Total amount of time as an administrator (as a principal, assistant principal, or school-level coordinator)</c:v>
                  </c:pt>
                  <c:pt idx="1">
                    <c:v>Total amount of time as a principal at any school</c:v>
                  </c:pt>
                  <c:pt idx="2">
                    <c:v>Total amount of time as a principal in current district</c:v>
                  </c:pt>
                  <c:pt idx="3">
                    <c:v>Total amount of time as a principal in current school</c:v>
                  </c:pt>
                </c:lvl>
                <c:lvl>
                  <c:pt idx="0">
                    <c:v>i2a</c:v>
                  </c:pt>
                  <c:pt idx="1">
                    <c:v>i2b</c:v>
                  </c:pt>
                  <c:pt idx="2">
                    <c:v>i2c</c:v>
                  </c:pt>
                  <c:pt idx="3">
                    <c:v>i2d</c:v>
                  </c:pt>
                </c:lvl>
              </c:multiLvlStrCache>
            </c:multiLvlStrRef>
          </c:cat>
          <c:val>
            <c:numRef>
              <c:f>'i2 time as admin data'!$B$5:$E$5</c:f>
              <c:numCache>
                <c:formatCode>General</c:formatCode>
                <c:ptCount val="4"/>
                <c:pt idx="0">
                  <c:v>10.46</c:v>
                </c:pt>
                <c:pt idx="1">
                  <c:v>6.92</c:v>
                </c:pt>
                <c:pt idx="2">
                  <c:v>5.42</c:v>
                </c:pt>
                <c:pt idx="3">
                  <c:v>5.01</c:v>
                </c:pt>
              </c:numCache>
            </c:numRef>
          </c:val>
          <c:extLst>
            <c:ext xmlns:c16="http://schemas.microsoft.com/office/drawing/2014/chart" uri="{C3380CC4-5D6E-409C-BE32-E72D297353CC}">
              <c16:uniqueId val="{00000000-201F-4101-A603-F787BF183C69}"/>
            </c:ext>
          </c:extLst>
        </c:ser>
        <c:dLbls>
          <c:showLegendKey val="0"/>
          <c:showVal val="0"/>
          <c:showCatName val="0"/>
          <c:showSerName val="0"/>
          <c:showPercent val="0"/>
          <c:showBubbleSize val="0"/>
        </c:dLbls>
        <c:gapWidth val="182"/>
        <c:axId val="327615008"/>
        <c:axId val="327615568"/>
      </c:barChart>
      <c:catAx>
        <c:axId val="32761500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327615568"/>
        <c:crosses val="autoZero"/>
        <c:auto val="1"/>
        <c:lblAlgn val="ctr"/>
        <c:lblOffset val="100"/>
        <c:noMultiLvlLbl val="0"/>
      </c:catAx>
      <c:valAx>
        <c:axId val="327615568"/>
        <c:scaling>
          <c:orientation val="minMax"/>
        </c:scaling>
        <c:delete val="0"/>
        <c:axPos val="b"/>
        <c:title>
          <c:tx>
            <c:rich>
              <a:bodyPr rot="0" spcFirstLastPara="1" vertOverflow="ellipsis" vert="horz" wrap="square" anchor="ctr" anchorCtr="1"/>
              <a:lstStyle/>
              <a:p>
                <a:pPr>
                  <a:defRPr sz="1200" b="0" i="0" u="none" strike="noStrike" kern="1200" baseline="0">
                    <a:solidFill>
                      <a:srgbClr val="0D1969"/>
                    </a:solidFill>
                    <a:latin typeface="+mn-lt"/>
                    <a:ea typeface="+mn-ea"/>
                    <a:cs typeface="+mn-cs"/>
                  </a:defRPr>
                </a:pPr>
                <a:r>
                  <a:rPr lang="en-US" sz="1200">
                    <a:solidFill>
                      <a:srgbClr val="0D1969"/>
                    </a:solidFill>
                  </a:rPr>
                  <a:t>Amount</a:t>
                </a:r>
                <a:r>
                  <a:rPr lang="en-US" sz="1200" baseline="0">
                    <a:solidFill>
                      <a:srgbClr val="0D1969"/>
                    </a:solidFill>
                  </a:rPr>
                  <a:t> of time in years (mean)</a:t>
                </a:r>
                <a:endParaRPr lang="en-US" sz="1200">
                  <a:solidFill>
                    <a:srgbClr val="0D1969"/>
                  </a:solidFill>
                </a:endParaRPr>
              </a:p>
            </c:rich>
          </c:tx>
          <c:layout/>
          <c:overlay val="0"/>
          <c:spPr>
            <a:noFill/>
            <a:ln>
              <a:noFill/>
            </a:ln>
            <a:effectLst/>
          </c:spPr>
          <c:txPr>
            <a:bodyPr rot="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title>
        <c:numFmt formatCode="General" sourceLinked="1"/>
        <c:majorTickMark val="none"/>
        <c:minorTickMark val="none"/>
        <c:tickLblPos val="nextTo"/>
        <c:spPr>
          <a:noFill/>
          <a:ln>
            <a:solidFill>
              <a:srgbClr val="0D1969"/>
            </a:solidFill>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32761500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Which statement best describes your familiarity with the 2011 Mathematics, 2011 English Language Arts and 2016 Science and Technology/Engineering framework for the grades taught in your school?</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'A1_0 familiarity data'!$A$5</c:f>
              <c:strCache>
                <c:ptCount val="1"/>
                <c:pt idx="0">
                  <c:v>I am unfamiliar or only slightly familiar with this framework.</c:v>
                </c:pt>
              </c:strCache>
            </c:strRef>
          </c:tx>
          <c:spPr>
            <a:solidFill>
              <a:srgbClr val="E86B01"/>
            </a:solidFill>
            <a:ln>
              <a:noFill/>
            </a:ln>
            <a:effectLst/>
          </c:spPr>
          <c:invertIfNegative val="0"/>
          <c:cat>
            <c:multiLvlStrRef>
              <c:f>'A1_0 familiarity data'!$B$3:$D$4</c:f>
              <c:multiLvlStrCache>
                <c:ptCount val="3"/>
                <c:lvl>
                  <c:pt idx="0">
                    <c:v>2011 ENGLISH LANGUAGE ARTS</c:v>
                  </c:pt>
                  <c:pt idx="1">
                    <c:v>2011 MATHEMATICS</c:v>
                  </c:pt>
                  <c:pt idx="2">
                    <c:v>2016 SCIENCE AND TECHNOLOGY/ ENGINEERING</c:v>
                  </c:pt>
                </c:lvl>
                <c:lvl>
                  <c:pt idx="0">
                    <c:v>A1_0b</c:v>
                  </c:pt>
                  <c:pt idx="1">
                    <c:v>A1_0a</c:v>
                  </c:pt>
                  <c:pt idx="2">
                    <c:v>A1_0c</c:v>
                  </c:pt>
                </c:lvl>
              </c:multiLvlStrCache>
            </c:multiLvlStrRef>
          </c:cat>
          <c:val>
            <c:numRef>
              <c:f>'A1_0 familiarity data'!$B$5:$D$5</c:f>
              <c:numCache>
                <c:formatCode>0"%"</c:formatCode>
                <c:ptCount val="3"/>
                <c:pt idx="0">
                  <c:v>0.95</c:v>
                </c:pt>
                <c:pt idx="1">
                  <c:v>1.64</c:v>
                </c:pt>
                <c:pt idx="2">
                  <c:v>9.8699999999999992</c:v>
                </c:pt>
              </c:numCache>
            </c:numRef>
          </c:val>
          <c:extLst>
            <c:ext xmlns:c16="http://schemas.microsoft.com/office/drawing/2014/chart" uri="{C3380CC4-5D6E-409C-BE32-E72D297353CC}">
              <c16:uniqueId val="{00000000-5340-4526-B64E-6CEF1E1D3B2B}"/>
            </c:ext>
          </c:extLst>
        </c:ser>
        <c:ser>
          <c:idx val="1"/>
          <c:order val="1"/>
          <c:tx>
            <c:strRef>
              <c:f>'A1_0 familiarity data'!$A$6</c:f>
              <c:strCache>
                <c:ptCount val="1"/>
                <c:pt idx="0">
                  <c:v>I have a general understanding of the framework, but I am not familiar with all the details.</c:v>
                </c:pt>
              </c:strCache>
            </c:strRef>
          </c:tx>
          <c:spPr>
            <a:solidFill>
              <a:srgbClr val="ADB6F5"/>
            </a:solidFill>
            <a:ln>
              <a:noFill/>
            </a:ln>
            <a:effectLst/>
          </c:spPr>
          <c:invertIfNegative val="0"/>
          <c:dLbls>
            <c:dLbl>
              <c:idx val="0"/>
              <c:layout/>
              <c:tx>
                <c:rich>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fld id="{D28DF8AB-6BAE-47EE-9607-4369D8E99F1B}" type="CELLREF">
                      <a:rPr lang="en-US"/>
                      <a:pPr>
                        <a:defRPr sz="1200">
                          <a:solidFill>
                            <a:srgbClr val="0D1969"/>
                          </a:solidFill>
                        </a:defRPr>
                      </a:pPr>
                      <a:t>[CELLREF]</a:t>
                    </a:fld>
                    <a:endParaRPr lang="en-US"/>
                  </a:p>
                </c:rich>
              </c:tx>
              <c:numFmt formatCode="General" sourceLinked="0"/>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layout/>
                  <c15:dlblFieldTable>
                    <c15:dlblFTEntry>
                      <c15:txfldGUID>{D28DF8AB-6BAE-47EE-9607-4369D8E99F1B}</c15:txfldGUID>
                      <c15:f>'A1_0 familiarity data'!$B$28</c15:f>
                      <c15:dlblFieldTableCache>
                        <c:ptCount val="1"/>
                        <c:pt idx="0">
                          <c:v>39%</c:v>
                        </c:pt>
                      </c15:dlblFieldTableCache>
                    </c15:dlblFTEntry>
                  </c15:dlblFieldTable>
                  <c15:showDataLabelsRange val="0"/>
                </c:ext>
                <c:ext xmlns:c16="http://schemas.microsoft.com/office/drawing/2014/chart" uri="{C3380CC4-5D6E-409C-BE32-E72D297353CC}">
                  <c16:uniqueId val="{00000000-2C30-4199-9DDE-33BD9CDD0EB2}"/>
                </c:ext>
              </c:extLst>
            </c:dLbl>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'A1_0 familiarity data'!$B$3:$D$4</c:f>
              <c:multiLvlStrCache>
                <c:ptCount val="3"/>
                <c:lvl>
                  <c:pt idx="0">
                    <c:v>2011 ENGLISH LANGUAGE ARTS</c:v>
                  </c:pt>
                  <c:pt idx="1">
                    <c:v>2011 MATHEMATICS</c:v>
                  </c:pt>
                  <c:pt idx="2">
                    <c:v>2016 SCIENCE AND TECHNOLOGY/ ENGINEERING</c:v>
                  </c:pt>
                </c:lvl>
                <c:lvl>
                  <c:pt idx="0">
                    <c:v>A1_0b</c:v>
                  </c:pt>
                  <c:pt idx="1">
                    <c:v>A1_0a</c:v>
                  </c:pt>
                  <c:pt idx="2">
                    <c:v>A1_0c</c:v>
                  </c:pt>
                </c:lvl>
              </c:multiLvlStrCache>
            </c:multiLvlStrRef>
          </c:cat>
          <c:val>
            <c:numRef>
              <c:f>'A1_0 familiarity data'!$B$6:$D$6</c:f>
              <c:numCache>
                <c:formatCode>0"%"</c:formatCode>
                <c:ptCount val="3"/>
                <c:pt idx="0">
                  <c:v>38.909999999999997</c:v>
                </c:pt>
                <c:pt idx="1">
                  <c:v>42.53</c:v>
                </c:pt>
                <c:pt idx="2">
                  <c:v>67.23</c:v>
                </c:pt>
              </c:numCache>
            </c:numRef>
          </c:val>
          <c:extLst>
            <c:ext xmlns:c16="http://schemas.microsoft.com/office/drawing/2014/chart" uri="{C3380CC4-5D6E-409C-BE32-E72D297353CC}">
              <c16:uniqueId val="{00000009-5340-4526-B64E-6CEF1E1D3B2B}"/>
            </c:ext>
          </c:extLst>
        </c:ser>
        <c:ser>
          <c:idx val="2"/>
          <c:order val="2"/>
          <c:tx>
            <c:strRef>
              <c:f>'A1_0 familiarity data'!$A$7</c:f>
              <c:strCache>
                <c:ptCount val="1"/>
                <c:pt idx="0">
                  <c:v>I have a detailed understanding of this framework.</c:v>
                </c:pt>
              </c:strCache>
            </c:strRef>
          </c:tx>
          <c:spPr>
            <a:solidFill>
              <a:srgbClr val="0D1969"/>
            </a:solidFill>
            <a:ln>
              <a:noFill/>
            </a:ln>
            <a:effectLst/>
          </c:spPr>
          <c:invertIfNegative val="0"/>
          <c:dLbls>
            <c:dLbl>
              <c:idx val="0"/>
              <c:layout/>
              <c:tx>
                <c:rich>
                  <a:bodyPr/>
                  <a:lstStyle/>
                  <a:p>
                    <a:fld id="{E92F777A-B8B8-4B9F-81C7-9416EDE714E4}" type="CELLREF">
                      <a:rPr lang="en-US"/>
                      <a:pPr/>
                      <a:t>[CELLREF]</a:t>
                    </a:fld>
                    <a:endParaRPr lang="en-US"/>
                  </a:p>
                </c:rich>
              </c:tx>
              <c:showLegendKey val="0"/>
              <c:showVal val="1"/>
              <c:showCatName val="0"/>
              <c:showSerName val="0"/>
              <c:showPercent val="0"/>
              <c:showBubbleSize val="0"/>
              <c:extLst>
                <c:ext xmlns:c15="http://schemas.microsoft.com/office/drawing/2012/chart" uri="{CE6537A1-D6FC-4f65-9D91-7224C49458BB}">
                  <c15:layout/>
                  <c15:dlblFieldTable>
                    <c15:dlblFTEntry>
                      <c15:txfldGUID>{E92F777A-B8B8-4B9F-81C7-9416EDE714E4}</c15:txfldGUID>
                      <c15:f>'A1_0 familiarity data'!$B$29</c15:f>
                      <c15:dlblFieldTableCache>
                        <c:ptCount val="1"/>
                        <c:pt idx="0">
                          <c:v>60%</c:v>
                        </c:pt>
                      </c15:dlblFieldTableCache>
                    </c15:dlblFTEntry>
                  </c15:dlblFieldTable>
                  <c15:showDataLabelsRange val="0"/>
                </c:ext>
                <c:ext xmlns:c16="http://schemas.microsoft.com/office/drawing/2014/chart" uri="{C3380CC4-5D6E-409C-BE32-E72D297353CC}">
                  <c16:uniqueId val="{00000001-2C30-4199-9DDE-33BD9CDD0EB2}"/>
                </c:ext>
              </c:extLst>
            </c:dLbl>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'A1_0 familiarity data'!$B$3:$D$4</c:f>
              <c:multiLvlStrCache>
                <c:ptCount val="3"/>
                <c:lvl>
                  <c:pt idx="0">
                    <c:v>2011 ENGLISH LANGUAGE ARTS</c:v>
                  </c:pt>
                  <c:pt idx="1">
                    <c:v>2011 MATHEMATICS</c:v>
                  </c:pt>
                  <c:pt idx="2">
                    <c:v>2016 SCIENCE AND TECHNOLOGY/ ENGINEERING</c:v>
                  </c:pt>
                </c:lvl>
                <c:lvl>
                  <c:pt idx="0">
                    <c:v>A1_0b</c:v>
                  </c:pt>
                  <c:pt idx="1">
                    <c:v>A1_0a</c:v>
                  </c:pt>
                  <c:pt idx="2">
                    <c:v>A1_0c</c:v>
                  </c:pt>
                </c:lvl>
              </c:multiLvlStrCache>
            </c:multiLvlStrRef>
          </c:cat>
          <c:val>
            <c:numRef>
              <c:f>'A1_0 familiarity data'!$B$7:$D$7</c:f>
              <c:numCache>
                <c:formatCode>0"%"</c:formatCode>
                <c:ptCount val="3"/>
                <c:pt idx="0">
                  <c:v>60.14</c:v>
                </c:pt>
                <c:pt idx="1">
                  <c:v>55.83</c:v>
                </c:pt>
                <c:pt idx="2">
                  <c:v>22.9</c:v>
                </c:pt>
              </c:numCache>
            </c:numRef>
          </c:val>
          <c:extLst>
            <c:ext xmlns:c16="http://schemas.microsoft.com/office/drawing/2014/chart" uri="{C3380CC4-5D6E-409C-BE32-E72D297353CC}">
              <c16:uniqueId val="{0000000A-5340-4526-B64E-6CEF1E1D3B2B}"/>
            </c:ext>
          </c:extLst>
        </c:ser>
        <c:dLbls>
          <c:showLegendKey val="0"/>
          <c:showVal val="0"/>
          <c:showCatName val="0"/>
          <c:showSerName val="0"/>
          <c:showPercent val="0"/>
          <c:showBubbleSize val="0"/>
        </c:dLbls>
        <c:gapWidth val="150"/>
        <c:overlap val="100"/>
        <c:axId val="531734016"/>
        <c:axId val="539273712"/>
      </c:barChart>
      <c:catAx>
        <c:axId val="531734016"/>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39273712"/>
        <c:crosses val="autoZero"/>
        <c:auto val="0"/>
        <c:lblAlgn val="ctr"/>
        <c:lblOffset val="100"/>
        <c:noMultiLvlLbl val="0"/>
      </c:catAx>
      <c:valAx>
        <c:axId val="53927371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31734016"/>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indicate your agreement with the following statements about the 2011 Massachusetts English Language Arts (ELA) Curriculum Framework.</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'A1_1 ELA curr frame data'!$A$5</c:f>
              <c:strCache>
                <c:ptCount val="1"/>
                <c:pt idx="0">
                  <c:v>Disagree Strongly</c:v>
                </c:pt>
              </c:strCache>
            </c:strRef>
          </c:tx>
          <c:spPr>
            <a:solidFill>
              <a:srgbClr val="E86B01"/>
            </a:solidFill>
            <a:ln>
              <a:noFill/>
            </a:ln>
            <a:effectLst/>
          </c:spPr>
          <c:invertIfNegative val="0"/>
          <c:cat>
            <c:multiLvlStrRef>
              <c:f>'A1_1 ELA curr frame data'!$B$3:$E$4</c:f>
              <c:multiLvlStrCache>
                <c:ptCount val="4"/>
                <c:lvl>
                  <c:pt idx="0">
                    <c:v>Teachers have made instructional shifts over the last year to ensure students meet the expectations of the state’s current 2011 ELA Curriculum Framework.</c:v>
                  </c:pt>
                  <c:pt idx="1">
                    <c:v>The current 2011 ELA Curriculum Framework sets appropriate expectations for student learning at each grade level.</c:v>
                  </c:pt>
                  <c:pt idx="2">
                    <c:v>The current 2011 ELA Curriculum Framework positively affects the degree to which students are prepared for middle school/college or career.</c:v>
                  </c:pt>
                  <c:pt idx="3">
                    <c:v>ELA state assessments provide useful information about how well students in my school are mastering the 2011 ELA state standards.</c:v>
                  </c:pt>
                </c:lvl>
                <c:lvl>
                  <c:pt idx="0">
                    <c:v>A1_1c</c:v>
                  </c:pt>
                  <c:pt idx="1">
                    <c:v>A1_1a</c:v>
                  </c:pt>
                  <c:pt idx="2">
                    <c:v>A1_1b</c:v>
                  </c:pt>
                  <c:pt idx="3">
                    <c:v>A1_1d</c:v>
                  </c:pt>
                </c:lvl>
              </c:multiLvlStrCache>
            </c:multiLvlStrRef>
          </c:cat>
          <c:val>
            <c:numRef>
              <c:f>'A1_1 ELA curr frame data'!$B$5:$E$5</c:f>
              <c:numCache>
                <c:formatCode>0"%"</c:formatCode>
                <c:ptCount val="4"/>
                <c:pt idx="0">
                  <c:v>0.31</c:v>
                </c:pt>
                <c:pt idx="1">
                  <c:v>0.43</c:v>
                </c:pt>
                <c:pt idx="2">
                  <c:v>0.56000000000000005</c:v>
                </c:pt>
                <c:pt idx="3">
                  <c:v>5.18</c:v>
                </c:pt>
              </c:numCache>
            </c:numRef>
          </c:val>
          <c:extLst>
            <c:ext xmlns:c16="http://schemas.microsoft.com/office/drawing/2014/chart" uri="{C3380CC4-5D6E-409C-BE32-E72D297353CC}">
              <c16:uniqueId val="{00000000-5340-4526-B64E-6CEF1E1D3B2B}"/>
            </c:ext>
          </c:extLst>
        </c:ser>
        <c:ser>
          <c:idx val="1"/>
          <c:order val="1"/>
          <c:tx>
            <c:strRef>
              <c:f>'A1_1 ELA curr frame data'!$A$6</c:f>
              <c:strCache>
                <c:ptCount val="1"/>
                <c:pt idx="0">
                  <c:v>Disagree Somewhat</c:v>
                </c:pt>
              </c:strCache>
            </c:strRef>
          </c:tx>
          <c:spPr>
            <a:solidFill>
              <a:srgbClr val="FFC28F"/>
            </a:solidFill>
            <a:ln>
              <a:noFill/>
            </a:ln>
            <a:effectLst/>
          </c:spPr>
          <c:invertIfNegative val="0"/>
          <c:cat>
            <c:multiLvlStrRef>
              <c:f>'A1_1 ELA curr frame data'!$B$3:$E$4</c:f>
              <c:multiLvlStrCache>
                <c:ptCount val="4"/>
                <c:lvl>
                  <c:pt idx="0">
                    <c:v>Teachers have made instructional shifts over the last year to ensure students meet the expectations of the state’s current 2011 ELA Curriculum Framework.</c:v>
                  </c:pt>
                  <c:pt idx="1">
                    <c:v>The current 2011 ELA Curriculum Framework sets appropriate expectations for student learning at each grade level.</c:v>
                  </c:pt>
                  <c:pt idx="2">
                    <c:v>The current 2011 ELA Curriculum Framework positively affects the degree to which students are prepared for middle school/college or career.</c:v>
                  </c:pt>
                  <c:pt idx="3">
                    <c:v>ELA state assessments provide useful information about how well students in my school are mastering the 2011 ELA state standards.</c:v>
                  </c:pt>
                </c:lvl>
                <c:lvl>
                  <c:pt idx="0">
                    <c:v>A1_1c</c:v>
                  </c:pt>
                  <c:pt idx="1">
                    <c:v>A1_1a</c:v>
                  </c:pt>
                  <c:pt idx="2">
                    <c:v>A1_1b</c:v>
                  </c:pt>
                  <c:pt idx="3">
                    <c:v>A1_1d</c:v>
                  </c:pt>
                </c:lvl>
              </c:multiLvlStrCache>
            </c:multiLvlStrRef>
          </c:cat>
          <c:val>
            <c:numRef>
              <c:f>'A1_1 ELA curr frame data'!$B$6:$E$6</c:f>
              <c:numCache>
                <c:formatCode>0"%"</c:formatCode>
                <c:ptCount val="4"/>
                <c:pt idx="0">
                  <c:v>3.24</c:v>
                </c:pt>
                <c:pt idx="1">
                  <c:v>2.85</c:v>
                </c:pt>
                <c:pt idx="2">
                  <c:v>2.71</c:v>
                </c:pt>
                <c:pt idx="3">
                  <c:v>18.329999999999998</c:v>
                </c:pt>
              </c:numCache>
            </c:numRef>
          </c:val>
          <c:extLst>
            <c:ext xmlns:c16="http://schemas.microsoft.com/office/drawing/2014/chart" uri="{C3380CC4-5D6E-409C-BE32-E72D297353CC}">
              <c16:uniqueId val="{00000009-5340-4526-B64E-6CEF1E1D3B2B}"/>
            </c:ext>
          </c:extLst>
        </c:ser>
        <c:ser>
          <c:idx val="2"/>
          <c:order val="2"/>
          <c:tx>
            <c:strRef>
              <c:f>'A1_1 ELA curr frame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'A1_1 ELA curr frame data'!$B$3:$E$4</c:f>
              <c:multiLvlStrCache>
                <c:ptCount val="4"/>
                <c:lvl>
                  <c:pt idx="0">
                    <c:v>Teachers have made instructional shifts over the last year to ensure students meet the expectations of the state’s current 2011 ELA Curriculum Framework.</c:v>
                  </c:pt>
                  <c:pt idx="1">
                    <c:v>The current 2011 ELA Curriculum Framework sets appropriate expectations for student learning at each grade level.</c:v>
                  </c:pt>
                  <c:pt idx="2">
                    <c:v>The current 2011 ELA Curriculum Framework positively affects the degree to which students are prepared for middle school/college or career.</c:v>
                  </c:pt>
                  <c:pt idx="3">
                    <c:v>ELA state assessments provide useful information about how well students in my school are mastering the 2011 ELA state standards.</c:v>
                  </c:pt>
                </c:lvl>
                <c:lvl>
                  <c:pt idx="0">
                    <c:v>A1_1c</c:v>
                  </c:pt>
                  <c:pt idx="1">
                    <c:v>A1_1a</c:v>
                  </c:pt>
                  <c:pt idx="2">
                    <c:v>A1_1b</c:v>
                  </c:pt>
                  <c:pt idx="3">
                    <c:v>A1_1d</c:v>
                  </c:pt>
                </c:lvl>
              </c:multiLvlStrCache>
            </c:multiLvlStrRef>
          </c:cat>
          <c:val>
            <c:numRef>
              <c:f>'A1_1 ELA curr frame data'!$B$7:$E$7</c:f>
              <c:numCache>
                <c:formatCode>0"%"</c:formatCode>
                <c:ptCount val="4"/>
                <c:pt idx="0">
                  <c:v>30.05</c:v>
                </c:pt>
                <c:pt idx="1">
                  <c:v>44.27</c:v>
                </c:pt>
                <c:pt idx="2">
                  <c:v>50.75</c:v>
                </c:pt>
                <c:pt idx="3">
                  <c:v>54.18</c:v>
                </c:pt>
              </c:numCache>
            </c:numRef>
          </c:val>
          <c:extLst>
            <c:ext xmlns:c16="http://schemas.microsoft.com/office/drawing/2014/chart" uri="{C3380CC4-5D6E-409C-BE32-E72D297353CC}">
              <c16:uniqueId val="{0000000A-5340-4526-B64E-6CEF1E1D3B2B}"/>
            </c:ext>
          </c:extLst>
        </c:ser>
        <c:ser>
          <c:idx val="3"/>
          <c:order val="3"/>
          <c:tx>
            <c:strRef>
              <c:f>'A1_1 ELA curr frame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'A1_1 ELA curr frame data'!$B$3:$E$4</c:f>
              <c:multiLvlStrCache>
                <c:ptCount val="4"/>
                <c:lvl>
                  <c:pt idx="0">
                    <c:v>Teachers have made instructional shifts over the last year to ensure students meet the expectations of the state’s current 2011 ELA Curriculum Framework.</c:v>
                  </c:pt>
                  <c:pt idx="1">
                    <c:v>The current 2011 ELA Curriculum Framework sets appropriate expectations for student learning at each grade level.</c:v>
                  </c:pt>
                  <c:pt idx="2">
                    <c:v>The current 2011 ELA Curriculum Framework positively affects the degree to which students are prepared for middle school/college or career.</c:v>
                  </c:pt>
                  <c:pt idx="3">
                    <c:v>ELA state assessments provide useful information about how well students in my school are mastering the 2011 ELA state standards.</c:v>
                  </c:pt>
                </c:lvl>
                <c:lvl>
                  <c:pt idx="0">
                    <c:v>A1_1c</c:v>
                  </c:pt>
                  <c:pt idx="1">
                    <c:v>A1_1a</c:v>
                  </c:pt>
                  <c:pt idx="2">
                    <c:v>A1_1b</c:v>
                  </c:pt>
                  <c:pt idx="3">
                    <c:v>A1_1d</c:v>
                  </c:pt>
                </c:lvl>
              </c:multiLvlStrCache>
            </c:multiLvlStrRef>
          </c:cat>
          <c:val>
            <c:numRef>
              <c:f>'A1_1 ELA curr frame data'!$B$8:$E$8</c:f>
              <c:numCache>
                <c:formatCode>0"%"</c:formatCode>
                <c:ptCount val="4"/>
                <c:pt idx="0">
                  <c:v>66.41</c:v>
                </c:pt>
                <c:pt idx="1">
                  <c:v>52.44</c:v>
                </c:pt>
                <c:pt idx="2">
                  <c:v>45.98</c:v>
                </c:pt>
                <c:pt idx="3">
                  <c:v>22.31</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39280432"/>
        <c:axId val="539280992"/>
      </c:barChart>
      <c:catAx>
        <c:axId val="539280432"/>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39280992"/>
        <c:crosses val="autoZero"/>
        <c:auto val="0"/>
        <c:lblAlgn val="ctr"/>
        <c:lblOffset val="100"/>
        <c:noMultiLvlLbl val="0"/>
      </c:catAx>
      <c:valAx>
        <c:axId val="53928099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39280432"/>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Which of the following English Language Arts (ELA) resources from your district do you need in your school, when compared to what you have now?</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'A1_2 ELA district resource data'!$A$5</c:f>
              <c:strCache>
                <c:ptCount val="1"/>
                <c:pt idx="0">
                  <c:v>Resource is NOT available</c:v>
                </c:pt>
              </c:strCache>
            </c:strRef>
          </c:tx>
          <c:spPr>
            <a:solidFill>
              <a:srgbClr val="E86B01"/>
            </a:solidFill>
            <a:ln>
              <a:noFill/>
            </a:ln>
            <a:effectLst/>
          </c:spPr>
          <c:invertIfNegative val="0"/>
          <c:cat>
            <c:multiLvlStrRef>
              <c:f>'A1_2 ELA district resource data'!$B$3:$C$4</c:f>
              <c:multiLvlStrCache>
                <c:ptCount val="2"/>
                <c:lvl>
                  <c:pt idx="0">
                    <c:v>Formative or diagnostic assessments aligned to the state standards</c:v>
                  </c:pt>
                  <c:pt idx="1">
                    <c:v>Textbooks aligned to the state standards</c:v>
                  </c:pt>
                </c:lvl>
                <c:lvl>
                  <c:pt idx="0">
                    <c:v>A1_2b</c:v>
                  </c:pt>
                  <c:pt idx="1">
                    <c:v>A1_2a</c:v>
                  </c:pt>
                </c:lvl>
              </c:multiLvlStrCache>
            </c:multiLvlStrRef>
          </c:cat>
          <c:val>
            <c:numRef>
              <c:f>'A1_2 ELA district resource data'!$B$5:$C$5</c:f>
              <c:numCache>
                <c:formatCode>0"%"</c:formatCode>
                <c:ptCount val="2"/>
                <c:pt idx="0">
                  <c:v>4.71</c:v>
                </c:pt>
                <c:pt idx="1">
                  <c:v>14.34</c:v>
                </c:pt>
              </c:numCache>
            </c:numRef>
          </c:val>
          <c:extLst>
            <c:ext xmlns:c16="http://schemas.microsoft.com/office/drawing/2014/chart" uri="{C3380CC4-5D6E-409C-BE32-E72D297353CC}">
              <c16:uniqueId val="{00000000-5340-4526-B64E-6CEF1E1D3B2B}"/>
            </c:ext>
          </c:extLst>
        </c:ser>
        <c:ser>
          <c:idx val="1"/>
          <c:order val="1"/>
          <c:tx>
            <c:strRef>
              <c:f>'A1_2 ELA district resource data'!$A$6</c:f>
              <c:strCache>
                <c:ptCount val="1"/>
                <c:pt idx="0">
                  <c:v>Resource is available - Compared to what I have now, I need: Less</c:v>
                </c:pt>
              </c:strCache>
            </c:strRef>
          </c:tx>
          <c:spPr>
            <a:solidFill>
              <a:srgbClr val="FFC28F"/>
            </a:solidFill>
            <a:ln>
              <a:noFill/>
            </a:ln>
            <a:effectLst/>
          </c:spPr>
          <c:invertIfNegative val="0"/>
          <c:cat>
            <c:multiLvlStrRef>
              <c:f>'A1_2 ELA district resource data'!$B$3:$C$4</c:f>
              <c:multiLvlStrCache>
                <c:ptCount val="2"/>
                <c:lvl>
                  <c:pt idx="0">
                    <c:v>Formative or diagnostic assessments aligned to the state standards</c:v>
                  </c:pt>
                  <c:pt idx="1">
                    <c:v>Textbooks aligned to the state standards</c:v>
                  </c:pt>
                </c:lvl>
                <c:lvl>
                  <c:pt idx="0">
                    <c:v>A1_2b</c:v>
                  </c:pt>
                  <c:pt idx="1">
                    <c:v>A1_2a</c:v>
                  </c:pt>
                </c:lvl>
              </c:multiLvlStrCache>
            </c:multiLvlStrRef>
          </c:cat>
          <c:val>
            <c:numRef>
              <c:f>'A1_2 ELA district resource data'!$B$6:$C$6</c:f>
              <c:numCache>
                <c:formatCode>0"%"</c:formatCode>
                <c:ptCount val="2"/>
                <c:pt idx="0">
                  <c:v>7.5</c:v>
                </c:pt>
                <c:pt idx="1">
                  <c:v>6.96</c:v>
                </c:pt>
              </c:numCache>
            </c:numRef>
          </c:val>
          <c:extLst>
            <c:ext xmlns:c16="http://schemas.microsoft.com/office/drawing/2014/chart" uri="{C3380CC4-5D6E-409C-BE32-E72D297353CC}">
              <c16:uniqueId val="{00000009-5340-4526-B64E-6CEF1E1D3B2B}"/>
            </c:ext>
          </c:extLst>
        </c:ser>
        <c:ser>
          <c:idx val="2"/>
          <c:order val="2"/>
          <c:tx>
            <c:strRef>
              <c:f>'A1_2 ELA district resource data'!$A$7</c:f>
              <c:strCache>
                <c:ptCount val="1"/>
                <c:pt idx="0">
                  <c:v>Resource is available - Compared to what I have now, I need: Same Amount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'A1_2 ELA district resource data'!$B$3:$C$4</c:f>
              <c:multiLvlStrCache>
                <c:ptCount val="2"/>
                <c:lvl>
                  <c:pt idx="0">
                    <c:v>Formative or diagnostic assessments aligned to the state standards</c:v>
                  </c:pt>
                  <c:pt idx="1">
                    <c:v>Textbooks aligned to the state standards</c:v>
                  </c:pt>
                </c:lvl>
                <c:lvl>
                  <c:pt idx="0">
                    <c:v>A1_2b</c:v>
                  </c:pt>
                  <c:pt idx="1">
                    <c:v>A1_2a</c:v>
                  </c:pt>
                </c:lvl>
              </c:multiLvlStrCache>
            </c:multiLvlStrRef>
          </c:cat>
          <c:val>
            <c:numRef>
              <c:f>'A1_2 ELA district resource data'!$B$7:$C$7</c:f>
              <c:numCache>
                <c:formatCode>0"%"</c:formatCode>
                <c:ptCount val="2"/>
                <c:pt idx="0">
                  <c:v>49.84</c:v>
                </c:pt>
                <c:pt idx="1">
                  <c:v>52.05</c:v>
                </c:pt>
              </c:numCache>
            </c:numRef>
          </c:val>
          <c:extLst>
            <c:ext xmlns:c16="http://schemas.microsoft.com/office/drawing/2014/chart" uri="{C3380CC4-5D6E-409C-BE32-E72D297353CC}">
              <c16:uniqueId val="{0000000A-5340-4526-B64E-6CEF1E1D3B2B}"/>
            </c:ext>
          </c:extLst>
        </c:ser>
        <c:ser>
          <c:idx val="3"/>
          <c:order val="3"/>
          <c:tx>
            <c:strRef>
              <c:f>'A1_2 ELA district resource data'!$A$8</c:f>
              <c:strCache>
                <c:ptCount val="1"/>
                <c:pt idx="0">
                  <c:v>Resource is available - Compared to what I have now, I need: More</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'A1_2 ELA district resource data'!$B$3:$C$4</c:f>
              <c:multiLvlStrCache>
                <c:ptCount val="2"/>
                <c:lvl>
                  <c:pt idx="0">
                    <c:v>Formative or diagnostic assessments aligned to the state standards</c:v>
                  </c:pt>
                  <c:pt idx="1">
                    <c:v>Textbooks aligned to the state standards</c:v>
                  </c:pt>
                </c:lvl>
                <c:lvl>
                  <c:pt idx="0">
                    <c:v>A1_2b</c:v>
                  </c:pt>
                  <c:pt idx="1">
                    <c:v>A1_2a</c:v>
                  </c:pt>
                </c:lvl>
              </c:multiLvlStrCache>
            </c:multiLvlStrRef>
          </c:cat>
          <c:val>
            <c:numRef>
              <c:f>'A1_2 ELA district resource data'!$B$8:$C$8</c:f>
              <c:numCache>
                <c:formatCode>0"%"</c:formatCode>
                <c:ptCount val="2"/>
                <c:pt idx="0">
                  <c:v>37.94</c:v>
                </c:pt>
                <c:pt idx="1">
                  <c:v>26.64</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42157360"/>
        <c:axId val="542157920"/>
      </c:barChart>
      <c:catAx>
        <c:axId val="54215736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42157920"/>
        <c:crosses val="autoZero"/>
        <c:auto val="0"/>
        <c:lblAlgn val="ctr"/>
        <c:lblOffset val="100"/>
        <c:noMultiLvlLbl val="0"/>
      </c:catAx>
      <c:valAx>
        <c:axId val="54215792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4215736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How much of the following English Language Arts (ELA) resources would you like in the future, compared to what you have now?</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'A1_3 ELA resource data'!$A$5</c:f>
              <c:strCache>
                <c:ptCount val="1"/>
                <c:pt idx="0">
                  <c:v>Resource is NOT available</c:v>
                </c:pt>
              </c:strCache>
            </c:strRef>
          </c:tx>
          <c:spPr>
            <a:solidFill>
              <a:srgbClr val="E86B01"/>
            </a:solidFill>
            <a:ln>
              <a:noFill/>
            </a:ln>
            <a:effectLst/>
          </c:spPr>
          <c:invertIfNegative val="0"/>
          <c:cat>
            <c:multiLvlStrRef>
              <c:f>'A1_3 ELA resource data'!$B$3:$F$4</c:f>
              <c:multiLvlStrCache>
                <c:ptCount val="5"/>
                <c:lvl>
                  <c:pt idx="0">
                    <c:v>Guidance on how to embed students’ social and emotional learning into the ELA school curriculum</c:v>
                  </c:pt>
                  <c:pt idx="1">
                    <c:v>Information about how state standards change what is expected of teachers’ instructional practice</c:v>
                  </c:pt>
                  <c:pt idx="2">
                    <c:v>Professional development for teachers on the state standards</c:v>
                  </c:pt>
                  <c:pt idx="3">
                    <c:v>Curriculum resources aligned to the 2011 ELA Curriculum Framework</c:v>
                  </c:pt>
                  <c:pt idx="4">
                    <c:v>Information about how state standards change what students are expected to learn</c:v>
                  </c:pt>
                </c:lvl>
                <c:lvl>
                  <c:pt idx="0">
                    <c:v>A1_3d</c:v>
                  </c:pt>
                  <c:pt idx="1">
                    <c:v>A1_3c</c:v>
                  </c:pt>
                  <c:pt idx="2">
                    <c:v>A1_3e</c:v>
                  </c:pt>
                  <c:pt idx="3">
                    <c:v>A1_3a</c:v>
                  </c:pt>
                  <c:pt idx="4">
                    <c:v>A1_3b</c:v>
                  </c:pt>
                </c:lvl>
              </c:multiLvlStrCache>
            </c:multiLvlStrRef>
          </c:cat>
          <c:val>
            <c:numRef>
              <c:f>'A1_3 ELA resource data'!$B$5:$F$5</c:f>
              <c:numCache>
                <c:formatCode>0"%"</c:formatCode>
                <c:ptCount val="5"/>
                <c:pt idx="0">
                  <c:v>3.82</c:v>
                </c:pt>
                <c:pt idx="1">
                  <c:v>1.18</c:v>
                </c:pt>
                <c:pt idx="2">
                  <c:v>1.26</c:v>
                </c:pt>
                <c:pt idx="3">
                  <c:v>1.54</c:v>
                </c:pt>
                <c:pt idx="4">
                  <c:v>0.82</c:v>
                </c:pt>
              </c:numCache>
            </c:numRef>
          </c:val>
          <c:extLst>
            <c:ext xmlns:c16="http://schemas.microsoft.com/office/drawing/2014/chart" uri="{C3380CC4-5D6E-409C-BE32-E72D297353CC}">
              <c16:uniqueId val="{00000000-5340-4526-B64E-6CEF1E1D3B2B}"/>
            </c:ext>
          </c:extLst>
        </c:ser>
        <c:ser>
          <c:idx val="1"/>
          <c:order val="1"/>
          <c:tx>
            <c:strRef>
              <c:f>'A1_3 ELA resource data'!$A$6</c:f>
              <c:strCache>
                <c:ptCount val="1"/>
                <c:pt idx="0">
                  <c:v>Resource is available - Compared to what I have now, I need: Less</c:v>
                </c:pt>
              </c:strCache>
            </c:strRef>
          </c:tx>
          <c:spPr>
            <a:solidFill>
              <a:srgbClr val="FFC28F"/>
            </a:solidFill>
            <a:ln>
              <a:noFill/>
            </a:ln>
            <a:effectLst/>
          </c:spPr>
          <c:invertIfNegative val="0"/>
          <c:cat>
            <c:multiLvlStrRef>
              <c:f>'A1_3 ELA resource data'!$B$3:$F$4</c:f>
              <c:multiLvlStrCache>
                <c:ptCount val="5"/>
                <c:lvl>
                  <c:pt idx="0">
                    <c:v>Guidance on how to embed students’ social and emotional learning into the ELA school curriculum</c:v>
                  </c:pt>
                  <c:pt idx="1">
                    <c:v>Information about how state standards change what is expected of teachers’ instructional practice</c:v>
                  </c:pt>
                  <c:pt idx="2">
                    <c:v>Professional development for teachers on the state standards</c:v>
                  </c:pt>
                  <c:pt idx="3">
                    <c:v>Curriculum resources aligned to the 2011 ELA Curriculum Framework</c:v>
                  </c:pt>
                  <c:pt idx="4">
                    <c:v>Information about how state standards change what students are expected to learn</c:v>
                  </c:pt>
                </c:lvl>
                <c:lvl>
                  <c:pt idx="0">
                    <c:v>A1_3d</c:v>
                  </c:pt>
                  <c:pt idx="1">
                    <c:v>A1_3c</c:v>
                  </c:pt>
                  <c:pt idx="2">
                    <c:v>A1_3e</c:v>
                  </c:pt>
                  <c:pt idx="3">
                    <c:v>A1_3a</c:v>
                  </c:pt>
                  <c:pt idx="4">
                    <c:v>A1_3b</c:v>
                  </c:pt>
                </c:lvl>
              </c:multiLvlStrCache>
            </c:multiLvlStrRef>
          </c:cat>
          <c:val>
            <c:numRef>
              <c:f>'A1_3 ELA resource data'!$B$6:$F$6</c:f>
              <c:numCache>
                <c:formatCode>0"%"</c:formatCode>
                <c:ptCount val="5"/>
                <c:pt idx="0">
                  <c:v>2.34</c:v>
                </c:pt>
                <c:pt idx="1">
                  <c:v>2.4500000000000002</c:v>
                </c:pt>
                <c:pt idx="2">
                  <c:v>3.94</c:v>
                </c:pt>
                <c:pt idx="3">
                  <c:v>2.88</c:v>
                </c:pt>
                <c:pt idx="4">
                  <c:v>3.04</c:v>
                </c:pt>
              </c:numCache>
            </c:numRef>
          </c:val>
          <c:extLst>
            <c:ext xmlns:c16="http://schemas.microsoft.com/office/drawing/2014/chart" uri="{C3380CC4-5D6E-409C-BE32-E72D297353CC}">
              <c16:uniqueId val="{00000009-5340-4526-B64E-6CEF1E1D3B2B}"/>
            </c:ext>
          </c:extLst>
        </c:ser>
        <c:ser>
          <c:idx val="2"/>
          <c:order val="2"/>
          <c:tx>
            <c:strRef>
              <c:f>'A1_3 ELA resource data'!$A$7</c:f>
              <c:strCache>
                <c:ptCount val="1"/>
                <c:pt idx="0">
                  <c:v>Resource is available - Compared to what I have now, I need: Same Amount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'A1_3 ELA resource data'!$B$3:$F$4</c:f>
              <c:multiLvlStrCache>
                <c:ptCount val="5"/>
                <c:lvl>
                  <c:pt idx="0">
                    <c:v>Guidance on how to embed students’ social and emotional learning into the ELA school curriculum</c:v>
                  </c:pt>
                  <c:pt idx="1">
                    <c:v>Information about how state standards change what is expected of teachers’ instructional practice</c:v>
                  </c:pt>
                  <c:pt idx="2">
                    <c:v>Professional development for teachers on the state standards</c:v>
                  </c:pt>
                  <c:pt idx="3">
                    <c:v>Curriculum resources aligned to the 2011 ELA Curriculum Framework</c:v>
                  </c:pt>
                  <c:pt idx="4">
                    <c:v>Information about how state standards change what students are expected to learn</c:v>
                  </c:pt>
                </c:lvl>
                <c:lvl>
                  <c:pt idx="0">
                    <c:v>A1_3d</c:v>
                  </c:pt>
                  <c:pt idx="1">
                    <c:v>A1_3c</c:v>
                  </c:pt>
                  <c:pt idx="2">
                    <c:v>A1_3e</c:v>
                  </c:pt>
                  <c:pt idx="3">
                    <c:v>A1_3a</c:v>
                  </c:pt>
                  <c:pt idx="4">
                    <c:v>A1_3b</c:v>
                  </c:pt>
                </c:lvl>
              </c:multiLvlStrCache>
            </c:multiLvlStrRef>
          </c:cat>
          <c:val>
            <c:numRef>
              <c:f>'A1_3 ELA resource data'!$B$7:$F$7</c:f>
              <c:numCache>
                <c:formatCode>0"%"</c:formatCode>
                <c:ptCount val="5"/>
                <c:pt idx="0">
                  <c:v>23.5</c:v>
                </c:pt>
                <c:pt idx="1">
                  <c:v>44.92</c:v>
                </c:pt>
                <c:pt idx="2">
                  <c:v>45.4</c:v>
                </c:pt>
                <c:pt idx="3">
                  <c:v>51.23</c:v>
                </c:pt>
                <c:pt idx="4">
                  <c:v>56.78</c:v>
                </c:pt>
              </c:numCache>
            </c:numRef>
          </c:val>
          <c:extLst>
            <c:ext xmlns:c16="http://schemas.microsoft.com/office/drawing/2014/chart" uri="{C3380CC4-5D6E-409C-BE32-E72D297353CC}">
              <c16:uniqueId val="{0000000A-5340-4526-B64E-6CEF1E1D3B2B}"/>
            </c:ext>
          </c:extLst>
        </c:ser>
        <c:ser>
          <c:idx val="3"/>
          <c:order val="3"/>
          <c:tx>
            <c:strRef>
              <c:f>'A1_3 ELA resource data'!$A$8</c:f>
              <c:strCache>
                <c:ptCount val="1"/>
                <c:pt idx="0">
                  <c:v>Resource is available - Compared to what I have now, I need: More</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'A1_3 ELA resource data'!$B$3:$F$4</c:f>
              <c:multiLvlStrCache>
                <c:ptCount val="5"/>
                <c:lvl>
                  <c:pt idx="0">
                    <c:v>Guidance on how to embed students’ social and emotional learning into the ELA school curriculum</c:v>
                  </c:pt>
                  <c:pt idx="1">
                    <c:v>Information about how state standards change what is expected of teachers’ instructional practice</c:v>
                  </c:pt>
                  <c:pt idx="2">
                    <c:v>Professional development for teachers on the state standards</c:v>
                  </c:pt>
                  <c:pt idx="3">
                    <c:v>Curriculum resources aligned to the 2011 ELA Curriculum Framework</c:v>
                  </c:pt>
                  <c:pt idx="4">
                    <c:v>Information about how state standards change what students are expected to learn</c:v>
                  </c:pt>
                </c:lvl>
                <c:lvl>
                  <c:pt idx="0">
                    <c:v>A1_3d</c:v>
                  </c:pt>
                  <c:pt idx="1">
                    <c:v>A1_3c</c:v>
                  </c:pt>
                  <c:pt idx="2">
                    <c:v>A1_3e</c:v>
                  </c:pt>
                  <c:pt idx="3">
                    <c:v>A1_3a</c:v>
                  </c:pt>
                  <c:pt idx="4">
                    <c:v>A1_3b</c:v>
                  </c:pt>
                </c:lvl>
              </c:multiLvlStrCache>
            </c:multiLvlStrRef>
          </c:cat>
          <c:val>
            <c:numRef>
              <c:f>'A1_3 ELA resource data'!$B$8:$F$8</c:f>
              <c:numCache>
                <c:formatCode>0"%"</c:formatCode>
                <c:ptCount val="5"/>
                <c:pt idx="0">
                  <c:v>70.34</c:v>
                </c:pt>
                <c:pt idx="1">
                  <c:v>51.45</c:v>
                </c:pt>
                <c:pt idx="2">
                  <c:v>49.4</c:v>
                </c:pt>
                <c:pt idx="3">
                  <c:v>44.35</c:v>
                </c:pt>
                <c:pt idx="4">
                  <c:v>39.35</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36269152"/>
        <c:axId val="536241712"/>
      </c:barChart>
      <c:catAx>
        <c:axId val="536269152"/>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36241712"/>
        <c:crosses val="autoZero"/>
        <c:auto val="0"/>
        <c:lblAlgn val="ctr"/>
        <c:lblOffset val="100"/>
        <c:noMultiLvlLbl val="0"/>
      </c:catAx>
      <c:valAx>
        <c:axId val="53624171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36269152"/>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indicate the degree to which you think the following district or school resources are aligned to the 2011 English Language Arts Curriculum Framework.</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'A1_4 ELA res align data'!$A$5</c:f>
              <c:strCache>
                <c:ptCount val="1"/>
                <c:pt idx="0">
                  <c:v>Not At All Aligned</c:v>
                </c:pt>
              </c:strCache>
            </c:strRef>
          </c:tx>
          <c:spPr>
            <a:solidFill>
              <a:srgbClr val="E86B01"/>
            </a:solidFill>
            <a:ln>
              <a:noFill/>
            </a:ln>
            <a:effectLst/>
          </c:spPr>
          <c:invertIfNegative val="0"/>
          <c:cat>
            <c:multiLvlStrRef>
              <c:f>'A1_4 ELA res align data'!$B$3:$F$4</c:f>
              <c:multiLvlStrCache>
                <c:ptCount val="5"/>
                <c:lvl>
                  <c:pt idx="0">
                    <c:v>English Language Arts curriculum selected or developed by your district</c:v>
                  </c:pt>
                  <c:pt idx="1">
                    <c:v>Professional development activities that teachers have or will participate in this school year</c:v>
                  </c:pt>
                  <c:pt idx="2">
                    <c:v>District-wide summative assessments</c:v>
                  </c:pt>
                  <c:pt idx="3">
                    <c:v>Assessments created or selected by teachers</c:v>
                  </c:pt>
                  <c:pt idx="4">
                    <c:v>English Language Arts textbooks used in your school</c:v>
                  </c:pt>
                </c:lvl>
                <c:lvl>
                  <c:pt idx="0">
                    <c:v>A1_4d</c:v>
                  </c:pt>
                  <c:pt idx="1">
                    <c:v>A1_4e</c:v>
                  </c:pt>
                  <c:pt idx="2">
                    <c:v>A1_4a</c:v>
                  </c:pt>
                  <c:pt idx="3">
                    <c:v>A1_4b</c:v>
                  </c:pt>
                  <c:pt idx="4">
                    <c:v>A1_4c</c:v>
                  </c:pt>
                </c:lvl>
              </c:multiLvlStrCache>
            </c:multiLvlStrRef>
          </c:cat>
          <c:val>
            <c:numRef>
              <c:f>'A1_4 ELA res align data'!$B$5:$F$5</c:f>
              <c:numCache>
                <c:formatCode>0"%"</c:formatCode>
                <c:ptCount val="5"/>
                <c:pt idx="0">
                  <c:v>1.94</c:v>
                </c:pt>
                <c:pt idx="1">
                  <c:v>1.1000000000000001</c:v>
                </c:pt>
                <c:pt idx="2">
                  <c:v>4.04</c:v>
                </c:pt>
                <c:pt idx="3">
                  <c:v>1.54</c:v>
                </c:pt>
                <c:pt idx="4">
                  <c:v>6.18</c:v>
                </c:pt>
              </c:numCache>
            </c:numRef>
          </c:val>
          <c:extLst>
            <c:ext xmlns:c16="http://schemas.microsoft.com/office/drawing/2014/chart" uri="{C3380CC4-5D6E-409C-BE32-E72D297353CC}">
              <c16:uniqueId val="{00000000-5340-4526-B64E-6CEF1E1D3B2B}"/>
            </c:ext>
          </c:extLst>
        </c:ser>
        <c:ser>
          <c:idx val="1"/>
          <c:order val="1"/>
          <c:tx>
            <c:strRef>
              <c:f>'A1_4 ELA res align data'!$A$6</c:f>
              <c:strCache>
                <c:ptCount val="1"/>
                <c:pt idx="0">
                  <c:v>Somewhat Aligned</c:v>
                </c:pt>
              </c:strCache>
            </c:strRef>
          </c:tx>
          <c:spPr>
            <a:solidFill>
              <a:srgbClr val="FFC28F"/>
            </a:solidFill>
            <a:ln>
              <a:noFill/>
            </a:ln>
            <a:effectLst/>
          </c:spPr>
          <c:invertIfNegative val="0"/>
          <c:cat>
            <c:multiLvlStrRef>
              <c:f>'A1_4 ELA res align data'!$B$3:$F$4</c:f>
              <c:multiLvlStrCache>
                <c:ptCount val="5"/>
                <c:lvl>
                  <c:pt idx="0">
                    <c:v>English Language Arts curriculum selected or developed by your district</c:v>
                  </c:pt>
                  <c:pt idx="1">
                    <c:v>Professional development activities that teachers have or will participate in this school year</c:v>
                  </c:pt>
                  <c:pt idx="2">
                    <c:v>District-wide summative assessments</c:v>
                  </c:pt>
                  <c:pt idx="3">
                    <c:v>Assessments created or selected by teachers</c:v>
                  </c:pt>
                  <c:pt idx="4">
                    <c:v>English Language Arts textbooks used in your school</c:v>
                  </c:pt>
                </c:lvl>
                <c:lvl>
                  <c:pt idx="0">
                    <c:v>A1_4d</c:v>
                  </c:pt>
                  <c:pt idx="1">
                    <c:v>A1_4e</c:v>
                  </c:pt>
                  <c:pt idx="2">
                    <c:v>A1_4a</c:v>
                  </c:pt>
                  <c:pt idx="3">
                    <c:v>A1_4b</c:v>
                  </c:pt>
                  <c:pt idx="4">
                    <c:v>A1_4c</c:v>
                  </c:pt>
                </c:lvl>
              </c:multiLvlStrCache>
            </c:multiLvlStrRef>
          </c:cat>
          <c:val>
            <c:numRef>
              <c:f>'A1_4 ELA res align data'!$B$6:$F$6</c:f>
              <c:numCache>
                <c:formatCode>0"%"</c:formatCode>
                <c:ptCount val="5"/>
                <c:pt idx="0">
                  <c:v>18.38</c:v>
                </c:pt>
                <c:pt idx="1">
                  <c:v>21.87</c:v>
                </c:pt>
                <c:pt idx="2">
                  <c:v>25.03</c:v>
                </c:pt>
                <c:pt idx="3">
                  <c:v>30.52</c:v>
                </c:pt>
                <c:pt idx="4">
                  <c:v>28.08</c:v>
                </c:pt>
              </c:numCache>
            </c:numRef>
          </c:val>
          <c:extLst>
            <c:ext xmlns:c16="http://schemas.microsoft.com/office/drawing/2014/chart" uri="{C3380CC4-5D6E-409C-BE32-E72D297353CC}">
              <c16:uniqueId val="{00000009-5340-4526-B64E-6CEF1E1D3B2B}"/>
            </c:ext>
          </c:extLst>
        </c:ser>
        <c:ser>
          <c:idx val="2"/>
          <c:order val="2"/>
          <c:tx>
            <c:strRef>
              <c:f>'A1_4 ELA res align data'!$A$7</c:f>
              <c:strCache>
                <c:ptCount val="1"/>
                <c:pt idx="0">
                  <c:v>Aligned</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'A1_4 ELA res align data'!$B$3:$F$4</c:f>
              <c:multiLvlStrCache>
                <c:ptCount val="5"/>
                <c:lvl>
                  <c:pt idx="0">
                    <c:v>English Language Arts curriculum selected or developed by your district</c:v>
                  </c:pt>
                  <c:pt idx="1">
                    <c:v>Professional development activities that teachers have or will participate in this school year</c:v>
                  </c:pt>
                  <c:pt idx="2">
                    <c:v>District-wide summative assessments</c:v>
                  </c:pt>
                  <c:pt idx="3">
                    <c:v>Assessments created or selected by teachers</c:v>
                  </c:pt>
                  <c:pt idx="4">
                    <c:v>English Language Arts textbooks used in your school</c:v>
                  </c:pt>
                </c:lvl>
                <c:lvl>
                  <c:pt idx="0">
                    <c:v>A1_4d</c:v>
                  </c:pt>
                  <c:pt idx="1">
                    <c:v>A1_4e</c:v>
                  </c:pt>
                  <c:pt idx="2">
                    <c:v>A1_4a</c:v>
                  </c:pt>
                  <c:pt idx="3">
                    <c:v>A1_4b</c:v>
                  </c:pt>
                  <c:pt idx="4">
                    <c:v>A1_4c</c:v>
                  </c:pt>
                </c:lvl>
              </c:multiLvlStrCache>
            </c:multiLvlStrRef>
          </c:cat>
          <c:val>
            <c:numRef>
              <c:f>'A1_4 ELA res align data'!$B$7:$F$7</c:f>
              <c:numCache>
                <c:formatCode>0"%"</c:formatCode>
                <c:ptCount val="5"/>
                <c:pt idx="0">
                  <c:v>55.01</c:v>
                </c:pt>
                <c:pt idx="1">
                  <c:v>54.89</c:v>
                </c:pt>
                <c:pt idx="2">
                  <c:v>51.82</c:v>
                </c:pt>
                <c:pt idx="3">
                  <c:v>49.77</c:v>
                </c:pt>
                <c:pt idx="4">
                  <c:v>49.78</c:v>
                </c:pt>
              </c:numCache>
            </c:numRef>
          </c:val>
          <c:extLst>
            <c:ext xmlns:c16="http://schemas.microsoft.com/office/drawing/2014/chart" uri="{C3380CC4-5D6E-409C-BE32-E72D297353CC}">
              <c16:uniqueId val="{0000000A-5340-4526-B64E-6CEF1E1D3B2B}"/>
            </c:ext>
          </c:extLst>
        </c:ser>
        <c:ser>
          <c:idx val="3"/>
          <c:order val="3"/>
          <c:tx>
            <c:strRef>
              <c:f>'A1_4 ELA res align data'!$A$8</c:f>
              <c:strCache>
                <c:ptCount val="1"/>
                <c:pt idx="0">
                  <c:v>Strongly Aligned</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'A1_4 ELA res align data'!$B$3:$F$4</c:f>
              <c:multiLvlStrCache>
                <c:ptCount val="5"/>
                <c:lvl>
                  <c:pt idx="0">
                    <c:v>English Language Arts curriculum selected or developed by your district</c:v>
                  </c:pt>
                  <c:pt idx="1">
                    <c:v>Professional development activities that teachers have or will participate in this school year</c:v>
                  </c:pt>
                  <c:pt idx="2">
                    <c:v>District-wide summative assessments</c:v>
                  </c:pt>
                  <c:pt idx="3">
                    <c:v>Assessments created or selected by teachers</c:v>
                  </c:pt>
                  <c:pt idx="4">
                    <c:v>English Language Arts textbooks used in your school</c:v>
                  </c:pt>
                </c:lvl>
                <c:lvl>
                  <c:pt idx="0">
                    <c:v>A1_4d</c:v>
                  </c:pt>
                  <c:pt idx="1">
                    <c:v>A1_4e</c:v>
                  </c:pt>
                  <c:pt idx="2">
                    <c:v>A1_4a</c:v>
                  </c:pt>
                  <c:pt idx="3">
                    <c:v>A1_4b</c:v>
                  </c:pt>
                  <c:pt idx="4">
                    <c:v>A1_4c</c:v>
                  </c:pt>
                </c:lvl>
              </c:multiLvlStrCache>
            </c:multiLvlStrRef>
          </c:cat>
          <c:val>
            <c:numRef>
              <c:f>'A1_4 ELA res align data'!$B$8:$F$8</c:f>
              <c:numCache>
                <c:formatCode>0"%"</c:formatCode>
                <c:ptCount val="5"/>
                <c:pt idx="0">
                  <c:v>24.66</c:v>
                </c:pt>
                <c:pt idx="1">
                  <c:v>22.14</c:v>
                </c:pt>
                <c:pt idx="2">
                  <c:v>19.11</c:v>
                </c:pt>
                <c:pt idx="3">
                  <c:v>18.170000000000002</c:v>
                </c:pt>
                <c:pt idx="4">
                  <c:v>15.96</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40523984"/>
        <c:axId val="540524544"/>
      </c:barChart>
      <c:catAx>
        <c:axId val="540523984"/>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40524544"/>
        <c:crosses val="autoZero"/>
        <c:auto val="0"/>
        <c:lblAlgn val="ctr"/>
        <c:lblOffset val="100"/>
        <c:noMultiLvlLbl val="0"/>
      </c:catAx>
      <c:valAx>
        <c:axId val="540524544"/>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40523984"/>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indicate your agreement with the following statements about the 2011 Massachusetts Mathematics Curriculum Framework.</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'A2_1 Math curr frame data'!$A$5</c:f>
              <c:strCache>
                <c:ptCount val="1"/>
                <c:pt idx="0">
                  <c:v>Disagree Strongly</c:v>
                </c:pt>
              </c:strCache>
            </c:strRef>
          </c:tx>
          <c:spPr>
            <a:solidFill>
              <a:srgbClr val="E86B01"/>
            </a:solidFill>
            <a:ln>
              <a:noFill/>
            </a:ln>
            <a:effectLst/>
          </c:spPr>
          <c:invertIfNegative val="0"/>
          <c:cat>
            <c:multiLvlStrRef>
              <c:f>'A2_1 Math curr frame data'!$B$3:$F$4</c:f>
              <c:multiLvlStrCache>
                <c:ptCount val="5"/>
                <c:lvl>
                  <c:pt idx="0">
                    <c:v>Teachers have made instructional shifts over the last year to ensure students meet the expectations of the state’s current 2011 Mathematics Curriculum Framework.</c:v>
                  </c:pt>
                  <c:pt idx="1">
                    <c:v>The implementation of the Standards of Mathematical Practice enables students to have deeper understanding of mathematical concepts.</c:v>
                  </c:pt>
                  <c:pt idx="2">
                    <c:v>The current 2011 Mathematics Curriculum Framework sets appropriate expectations for student learning at each grade level.</c:v>
                  </c:pt>
                  <c:pt idx="3">
                    <c:v>The current 2011 Mathematics Curriculum Framework positively affects the degree to which students are prepared for middle school/college or career.</c:v>
                  </c:pt>
                  <c:pt idx="4">
                    <c:v>Mathematics state assessments provide useful information about how well students in my school are mastering the 2011 Mathematics state standards.</c:v>
                  </c:pt>
                </c:lvl>
                <c:lvl>
                  <c:pt idx="0">
                    <c:v>A2_1c</c:v>
                  </c:pt>
                  <c:pt idx="1">
                    <c:v>A2_1e</c:v>
                  </c:pt>
                  <c:pt idx="2">
                    <c:v>A2_1a</c:v>
                  </c:pt>
                  <c:pt idx="3">
                    <c:v>A2_1b</c:v>
                  </c:pt>
                  <c:pt idx="4">
                    <c:v>A2_1d</c:v>
                  </c:pt>
                </c:lvl>
              </c:multiLvlStrCache>
            </c:multiLvlStrRef>
          </c:cat>
          <c:val>
            <c:numRef>
              <c:f>'A2_1 Math curr frame data'!$B$5:$F$5</c:f>
              <c:numCache>
                <c:formatCode>0"%"</c:formatCode>
                <c:ptCount val="5"/>
                <c:pt idx="0">
                  <c:v>0.2</c:v>
                </c:pt>
                <c:pt idx="1">
                  <c:v>0.54</c:v>
                </c:pt>
                <c:pt idx="2">
                  <c:v>0.45</c:v>
                </c:pt>
                <c:pt idx="3">
                  <c:v>0.47</c:v>
                </c:pt>
                <c:pt idx="4">
                  <c:v>4.3600000000000003</c:v>
                </c:pt>
              </c:numCache>
            </c:numRef>
          </c:val>
          <c:extLst>
            <c:ext xmlns:c16="http://schemas.microsoft.com/office/drawing/2014/chart" uri="{C3380CC4-5D6E-409C-BE32-E72D297353CC}">
              <c16:uniqueId val="{00000000-5340-4526-B64E-6CEF1E1D3B2B}"/>
            </c:ext>
          </c:extLst>
        </c:ser>
        <c:ser>
          <c:idx val="1"/>
          <c:order val="1"/>
          <c:tx>
            <c:strRef>
              <c:f>'A2_1 Math curr frame data'!$A$6</c:f>
              <c:strCache>
                <c:ptCount val="1"/>
                <c:pt idx="0">
                  <c:v>Disagree Somewhat</c:v>
                </c:pt>
              </c:strCache>
            </c:strRef>
          </c:tx>
          <c:spPr>
            <a:solidFill>
              <a:srgbClr val="FFC28F"/>
            </a:solidFill>
            <a:ln>
              <a:noFill/>
            </a:ln>
            <a:effectLst/>
          </c:spPr>
          <c:invertIfNegative val="0"/>
          <c:cat>
            <c:multiLvlStrRef>
              <c:f>'A2_1 Math curr frame data'!$B$3:$F$4</c:f>
              <c:multiLvlStrCache>
                <c:ptCount val="5"/>
                <c:lvl>
                  <c:pt idx="0">
                    <c:v>Teachers have made instructional shifts over the last year to ensure students meet the expectations of the state’s current 2011 Mathematics Curriculum Framework.</c:v>
                  </c:pt>
                  <c:pt idx="1">
                    <c:v>The implementation of the Standards of Mathematical Practice enables students to have deeper understanding of mathematical concepts.</c:v>
                  </c:pt>
                  <c:pt idx="2">
                    <c:v>The current 2011 Mathematics Curriculum Framework sets appropriate expectations for student learning at each grade level.</c:v>
                  </c:pt>
                  <c:pt idx="3">
                    <c:v>The current 2011 Mathematics Curriculum Framework positively affects the degree to which students are prepared for middle school/college or career.</c:v>
                  </c:pt>
                  <c:pt idx="4">
                    <c:v>Mathematics state assessments provide useful information about how well students in my school are mastering the 2011 Mathematics state standards.</c:v>
                  </c:pt>
                </c:lvl>
                <c:lvl>
                  <c:pt idx="0">
                    <c:v>A2_1c</c:v>
                  </c:pt>
                  <c:pt idx="1">
                    <c:v>A2_1e</c:v>
                  </c:pt>
                  <c:pt idx="2">
                    <c:v>A2_1a</c:v>
                  </c:pt>
                  <c:pt idx="3">
                    <c:v>A2_1b</c:v>
                  </c:pt>
                  <c:pt idx="4">
                    <c:v>A2_1d</c:v>
                  </c:pt>
                </c:lvl>
              </c:multiLvlStrCache>
            </c:multiLvlStrRef>
          </c:cat>
          <c:val>
            <c:numRef>
              <c:f>'A2_1 Math curr frame data'!$B$6:$F$6</c:f>
              <c:numCache>
                <c:formatCode>0"%"</c:formatCode>
                <c:ptCount val="5"/>
                <c:pt idx="0">
                  <c:v>4.79</c:v>
                </c:pt>
                <c:pt idx="1">
                  <c:v>6.47</c:v>
                </c:pt>
                <c:pt idx="2">
                  <c:v>6.8</c:v>
                </c:pt>
                <c:pt idx="3">
                  <c:v>4.92</c:v>
                </c:pt>
                <c:pt idx="4">
                  <c:v>13.55</c:v>
                </c:pt>
              </c:numCache>
            </c:numRef>
          </c:val>
          <c:extLst>
            <c:ext xmlns:c16="http://schemas.microsoft.com/office/drawing/2014/chart" uri="{C3380CC4-5D6E-409C-BE32-E72D297353CC}">
              <c16:uniqueId val="{00000009-5340-4526-B64E-6CEF1E1D3B2B}"/>
            </c:ext>
          </c:extLst>
        </c:ser>
        <c:ser>
          <c:idx val="2"/>
          <c:order val="2"/>
          <c:tx>
            <c:strRef>
              <c:f>'A2_1 Math curr frame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'A2_1 Math curr frame data'!$B$3:$F$4</c:f>
              <c:multiLvlStrCache>
                <c:ptCount val="5"/>
                <c:lvl>
                  <c:pt idx="0">
                    <c:v>Teachers have made instructional shifts over the last year to ensure students meet the expectations of the state’s current 2011 Mathematics Curriculum Framework.</c:v>
                  </c:pt>
                  <c:pt idx="1">
                    <c:v>The implementation of the Standards of Mathematical Practice enables students to have deeper understanding of mathematical concepts.</c:v>
                  </c:pt>
                  <c:pt idx="2">
                    <c:v>The current 2011 Mathematics Curriculum Framework sets appropriate expectations for student learning at each grade level.</c:v>
                  </c:pt>
                  <c:pt idx="3">
                    <c:v>The current 2011 Mathematics Curriculum Framework positively affects the degree to which students are prepared for middle school/college or career.</c:v>
                  </c:pt>
                  <c:pt idx="4">
                    <c:v>Mathematics state assessments provide useful information about how well students in my school are mastering the 2011 Mathematics state standards.</c:v>
                  </c:pt>
                </c:lvl>
                <c:lvl>
                  <c:pt idx="0">
                    <c:v>A2_1c</c:v>
                  </c:pt>
                  <c:pt idx="1">
                    <c:v>A2_1e</c:v>
                  </c:pt>
                  <c:pt idx="2">
                    <c:v>A2_1a</c:v>
                  </c:pt>
                  <c:pt idx="3">
                    <c:v>A2_1b</c:v>
                  </c:pt>
                  <c:pt idx="4">
                    <c:v>A2_1d</c:v>
                  </c:pt>
                </c:lvl>
              </c:multiLvlStrCache>
            </c:multiLvlStrRef>
          </c:cat>
          <c:val>
            <c:numRef>
              <c:f>'A2_1 Math curr frame data'!$B$7:$F$7</c:f>
              <c:numCache>
                <c:formatCode>0"%"</c:formatCode>
                <c:ptCount val="5"/>
                <c:pt idx="0">
                  <c:v>38.35</c:v>
                </c:pt>
                <c:pt idx="1">
                  <c:v>43.89</c:v>
                </c:pt>
                <c:pt idx="2">
                  <c:v>48.16</c:v>
                </c:pt>
                <c:pt idx="3">
                  <c:v>52.52</c:v>
                </c:pt>
                <c:pt idx="4">
                  <c:v>55.39</c:v>
                </c:pt>
              </c:numCache>
            </c:numRef>
          </c:val>
          <c:extLst>
            <c:ext xmlns:c16="http://schemas.microsoft.com/office/drawing/2014/chart" uri="{C3380CC4-5D6E-409C-BE32-E72D297353CC}">
              <c16:uniqueId val="{0000000A-5340-4526-B64E-6CEF1E1D3B2B}"/>
            </c:ext>
          </c:extLst>
        </c:ser>
        <c:ser>
          <c:idx val="3"/>
          <c:order val="3"/>
          <c:tx>
            <c:strRef>
              <c:f>'A2_1 Math curr frame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'A2_1 Math curr frame data'!$B$3:$F$4</c:f>
              <c:multiLvlStrCache>
                <c:ptCount val="5"/>
                <c:lvl>
                  <c:pt idx="0">
                    <c:v>Teachers have made instructional shifts over the last year to ensure students meet the expectations of the state’s current 2011 Mathematics Curriculum Framework.</c:v>
                  </c:pt>
                  <c:pt idx="1">
                    <c:v>The implementation of the Standards of Mathematical Practice enables students to have deeper understanding of mathematical concepts.</c:v>
                  </c:pt>
                  <c:pt idx="2">
                    <c:v>The current 2011 Mathematics Curriculum Framework sets appropriate expectations for student learning at each grade level.</c:v>
                  </c:pt>
                  <c:pt idx="3">
                    <c:v>The current 2011 Mathematics Curriculum Framework positively affects the degree to which students are prepared for middle school/college or career.</c:v>
                  </c:pt>
                  <c:pt idx="4">
                    <c:v>Mathematics state assessments provide useful information about how well students in my school are mastering the 2011 Mathematics state standards.</c:v>
                  </c:pt>
                </c:lvl>
                <c:lvl>
                  <c:pt idx="0">
                    <c:v>A2_1c</c:v>
                  </c:pt>
                  <c:pt idx="1">
                    <c:v>A2_1e</c:v>
                  </c:pt>
                  <c:pt idx="2">
                    <c:v>A2_1a</c:v>
                  </c:pt>
                  <c:pt idx="3">
                    <c:v>A2_1b</c:v>
                  </c:pt>
                  <c:pt idx="4">
                    <c:v>A2_1d</c:v>
                  </c:pt>
                </c:lvl>
              </c:multiLvlStrCache>
            </c:multiLvlStrRef>
          </c:cat>
          <c:val>
            <c:numRef>
              <c:f>'A2_1 Math curr frame data'!$B$8:$F$8</c:f>
              <c:numCache>
                <c:formatCode>0"%"</c:formatCode>
                <c:ptCount val="5"/>
                <c:pt idx="0">
                  <c:v>56.66</c:v>
                </c:pt>
                <c:pt idx="1">
                  <c:v>49.1</c:v>
                </c:pt>
                <c:pt idx="2">
                  <c:v>44.59</c:v>
                </c:pt>
                <c:pt idx="3">
                  <c:v>42.09</c:v>
                </c:pt>
                <c:pt idx="4">
                  <c:v>26.7</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643729680"/>
        <c:axId val="643730240"/>
      </c:barChart>
      <c:catAx>
        <c:axId val="64372968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643730240"/>
        <c:crosses val="autoZero"/>
        <c:auto val="0"/>
        <c:lblAlgn val="ctr"/>
        <c:lblOffset val="100"/>
        <c:noMultiLvlLbl val="0"/>
      </c:catAx>
      <c:valAx>
        <c:axId val="64373024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4372968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Which of the following Mathematics resources from your district do you need in your school, when compared to what you have now?</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'A2_2 Math district res dat'!$A$5</c:f>
              <c:strCache>
                <c:ptCount val="1"/>
                <c:pt idx="0">
                  <c:v>Resource is NOT available</c:v>
                </c:pt>
              </c:strCache>
            </c:strRef>
          </c:tx>
          <c:spPr>
            <a:solidFill>
              <a:srgbClr val="E86B01"/>
            </a:solidFill>
            <a:ln>
              <a:noFill/>
            </a:ln>
            <a:effectLst/>
          </c:spPr>
          <c:invertIfNegative val="0"/>
          <c:cat>
            <c:multiLvlStrRef>
              <c:f>'A2_2 Math district res dat'!$B$3:$C$4</c:f>
              <c:multiLvlStrCache>
                <c:ptCount val="2"/>
                <c:lvl>
                  <c:pt idx="0">
                    <c:v>Formative or diagnostic assessments aligned to the state standards</c:v>
                  </c:pt>
                  <c:pt idx="1">
                    <c:v>Textbooks aligned to the state standards</c:v>
                  </c:pt>
                </c:lvl>
                <c:lvl>
                  <c:pt idx="0">
                    <c:v>A2_2b</c:v>
                  </c:pt>
                  <c:pt idx="1">
                    <c:v>A2_2a</c:v>
                  </c:pt>
                </c:lvl>
              </c:multiLvlStrCache>
            </c:multiLvlStrRef>
          </c:cat>
          <c:val>
            <c:numRef>
              <c:f>'A2_2 Math district res dat'!$B$5:$C$5</c:f>
              <c:numCache>
                <c:formatCode>0"%"</c:formatCode>
                <c:ptCount val="2"/>
                <c:pt idx="0">
                  <c:v>2.27</c:v>
                </c:pt>
                <c:pt idx="1">
                  <c:v>7.91</c:v>
                </c:pt>
              </c:numCache>
            </c:numRef>
          </c:val>
          <c:extLst>
            <c:ext xmlns:c16="http://schemas.microsoft.com/office/drawing/2014/chart" uri="{C3380CC4-5D6E-409C-BE32-E72D297353CC}">
              <c16:uniqueId val="{00000000-5340-4526-B64E-6CEF1E1D3B2B}"/>
            </c:ext>
          </c:extLst>
        </c:ser>
        <c:ser>
          <c:idx val="1"/>
          <c:order val="1"/>
          <c:tx>
            <c:strRef>
              <c:f>'A2_2 Math district res dat'!$A$6</c:f>
              <c:strCache>
                <c:ptCount val="1"/>
                <c:pt idx="0">
                  <c:v>Resource is available - Compared to what I have now, I need: Less</c:v>
                </c:pt>
              </c:strCache>
            </c:strRef>
          </c:tx>
          <c:spPr>
            <a:solidFill>
              <a:srgbClr val="FFC28F"/>
            </a:solidFill>
            <a:ln>
              <a:noFill/>
            </a:ln>
            <a:effectLst/>
          </c:spPr>
          <c:invertIfNegative val="0"/>
          <c:cat>
            <c:multiLvlStrRef>
              <c:f>'A2_2 Math district res dat'!$B$3:$C$4</c:f>
              <c:multiLvlStrCache>
                <c:ptCount val="2"/>
                <c:lvl>
                  <c:pt idx="0">
                    <c:v>Formative or diagnostic assessments aligned to the state standards</c:v>
                  </c:pt>
                  <c:pt idx="1">
                    <c:v>Textbooks aligned to the state standards</c:v>
                  </c:pt>
                </c:lvl>
                <c:lvl>
                  <c:pt idx="0">
                    <c:v>A2_2b</c:v>
                  </c:pt>
                  <c:pt idx="1">
                    <c:v>A2_2a</c:v>
                  </c:pt>
                </c:lvl>
              </c:multiLvlStrCache>
            </c:multiLvlStrRef>
          </c:cat>
          <c:val>
            <c:numRef>
              <c:f>'A2_2 Math district res dat'!$B$6:$C$6</c:f>
              <c:numCache>
                <c:formatCode>0"%"</c:formatCode>
                <c:ptCount val="2"/>
                <c:pt idx="0">
                  <c:v>3.63</c:v>
                </c:pt>
                <c:pt idx="1">
                  <c:v>3.72</c:v>
                </c:pt>
              </c:numCache>
            </c:numRef>
          </c:val>
          <c:extLst>
            <c:ext xmlns:c16="http://schemas.microsoft.com/office/drawing/2014/chart" uri="{C3380CC4-5D6E-409C-BE32-E72D297353CC}">
              <c16:uniqueId val="{00000009-5340-4526-B64E-6CEF1E1D3B2B}"/>
            </c:ext>
          </c:extLst>
        </c:ser>
        <c:ser>
          <c:idx val="2"/>
          <c:order val="2"/>
          <c:tx>
            <c:strRef>
              <c:f>'A2_2 Math district res dat'!$A$7</c:f>
              <c:strCache>
                <c:ptCount val="1"/>
                <c:pt idx="0">
                  <c:v>Resource is available - Compared to what I have now, I need: Same Amount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'A2_2 Math district res dat'!$B$3:$C$4</c:f>
              <c:multiLvlStrCache>
                <c:ptCount val="2"/>
                <c:lvl>
                  <c:pt idx="0">
                    <c:v>Formative or diagnostic assessments aligned to the state standards</c:v>
                  </c:pt>
                  <c:pt idx="1">
                    <c:v>Textbooks aligned to the state standards</c:v>
                  </c:pt>
                </c:lvl>
                <c:lvl>
                  <c:pt idx="0">
                    <c:v>A2_2b</c:v>
                  </c:pt>
                  <c:pt idx="1">
                    <c:v>A2_2a</c:v>
                  </c:pt>
                </c:lvl>
              </c:multiLvlStrCache>
            </c:multiLvlStrRef>
          </c:cat>
          <c:val>
            <c:numRef>
              <c:f>'A2_2 Math district res dat'!$B$7:$C$7</c:f>
              <c:numCache>
                <c:formatCode>0"%"</c:formatCode>
                <c:ptCount val="2"/>
                <c:pt idx="0">
                  <c:v>53.06</c:v>
                </c:pt>
                <c:pt idx="1">
                  <c:v>61.37</c:v>
                </c:pt>
              </c:numCache>
            </c:numRef>
          </c:val>
          <c:extLst>
            <c:ext xmlns:c16="http://schemas.microsoft.com/office/drawing/2014/chart" uri="{C3380CC4-5D6E-409C-BE32-E72D297353CC}">
              <c16:uniqueId val="{0000000A-5340-4526-B64E-6CEF1E1D3B2B}"/>
            </c:ext>
          </c:extLst>
        </c:ser>
        <c:ser>
          <c:idx val="3"/>
          <c:order val="3"/>
          <c:tx>
            <c:strRef>
              <c:f>'A2_2 Math district res dat'!$A$8</c:f>
              <c:strCache>
                <c:ptCount val="1"/>
                <c:pt idx="0">
                  <c:v>Resource is available - Compared to what I have now, I need: More</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'A2_2 Math district res dat'!$B$3:$C$4</c:f>
              <c:multiLvlStrCache>
                <c:ptCount val="2"/>
                <c:lvl>
                  <c:pt idx="0">
                    <c:v>Formative or diagnostic assessments aligned to the state standards</c:v>
                  </c:pt>
                  <c:pt idx="1">
                    <c:v>Textbooks aligned to the state standards</c:v>
                  </c:pt>
                </c:lvl>
                <c:lvl>
                  <c:pt idx="0">
                    <c:v>A2_2b</c:v>
                  </c:pt>
                  <c:pt idx="1">
                    <c:v>A2_2a</c:v>
                  </c:pt>
                </c:lvl>
              </c:multiLvlStrCache>
            </c:multiLvlStrRef>
          </c:cat>
          <c:val>
            <c:numRef>
              <c:f>'A2_2 Math district res dat'!$B$8:$C$8</c:f>
              <c:numCache>
                <c:formatCode>0"%"</c:formatCode>
                <c:ptCount val="2"/>
                <c:pt idx="0">
                  <c:v>41.05</c:v>
                </c:pt>
                <c:pt idx="1">
                  <c:v>27</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71221136"/>
        <c:axId val="571221696"/>
      </c:barChart>
      <c:catAx>
        <c:axId val="571221136"/>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71221696"/>
        <c:crosses val="autoZero"/>
        <c:auto val="0"/>
        <c:lblAlgn val="ctr"/>
        <c:lblOffset val="100"/>
        <c:noMultiLvlLbl val="0"/>
      </c:catAx>
      <c:valAx>
        <c:axId val="571221696"/>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71221136"/>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How much of the following Mathematics resources would you like in the future, compared to what you have now?</a:t>
            </a:r>
            <a:r>
              <a:rPr lang="en-US" sz="1400" b="1" i="0" u="none" strike="noStrike" baseline="0"/>
              <a:t> </a:t>
            </a:r>
            <a:endParaRPr lang="en-US" sz="1400" b="1"/>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'A2_3 Math res data'!$A$5</c:f>
              <c:strCache>
                <c:ptCount val="1"/>
                <c:pt idx="0">
                  <c:v>Resource is NOT available</c:v>
                </c:pt>
              </c:strCache>
            </c:strRef>
          </c:tx>
          <c:spPr>
            <a:solidFill>
              <a:srgbClr val="E86B01"/>
            </a:solidFill>
            <a:ln>
              <a:noFill/>
            </a:ln>
            <a:effectLst/>
          </c:spPr>
          <c:invertIfNegative val="0"/>
          <c:cat>
            <c:multiLvlStrRef>
              <c:f>'A2_3 Math res data'!$B$3:$F$4</c:f>
              <c:multiLvlStrCache>
                <c:ptCount val="5"/>
                <c:lvl>
                  <c:pt idx="0">
                    <c:v>Guidance on how to embed students’ social and emotional learning into the Mathematics school curriculum</c:v>
                  </c:pt>
                  <c:pt idx="1">
                    <c:v>Information about how state standards change what is expected of teachers’ instructional practice</c:v>
                  </c:pt>
                  <c:pt idx="2">
                    <c:v>Professional development for teachers on the state standards</c:v>
                  </c:pt>
                  <c:pt idx="3">
                    <c:v>Information about how state standards change what students are expected to learn</c:v>
                  </c:pt>
                  <c:pt idx="4">
                    <c:v>Curriculum resources aligned to the 2011 Mathematics Curriculum Framework</c:v>
                  </c:pt>
                </c:lvl>
                <c:lvl>
                  <c:pt idx="0">
                    <c:v>A2_3d</c:v>
                  </c:pt>
                  <c:pt idx="1">
                    <c:v>A2_3c</c:v>
                  </c:pt>
                  <c:pt idx="2">
                    <c:v>A2_3e</c:v>
                  </c:pt>
                  <c:pt idx="3">
                    <c:v>A2_3b</c:v>
                  </c:pt>
                  <c:pt idx="4">
                    <c:v>A2_3a</c:v>
                  </c:pt>
                </c:lvl>
              </c:multiLvlStrCache>
            </c:multiLvlStrRef>
          </c:cat>
          <c:val>
            <c:numRef>
              <c:f>'A2_3 Math res data'!$B$5:$F$5</c:f>
              <c:numCache>
                <c:formatCode>0"%"</c:formatCode>
                <c:ptCount val="5"/>
                <c:pt idx="0">
                  <c:v>3.58</c:v>
                </c:pt>
                <c:pt idx="1">
                  <c:v>1.1299999999999999</c:v>
                </c:pt>
                <c:pt idx="2">
                  <c:v>1.21</c:v>
                </c:pt>
                <c:pt idx="3">
                  <c:v>0.81</c:v>
                </c:pt>
                <c:pt idx="4">
                  <c:v>1.19</c:v>
                </c:pt>
              </c:numCache>
            </c:numRef>
          </c:val>
          <c:extLst>
            <c:ext xmlns:c16="http://schemas.microsoft.com/office/drawing/2014/chart" uri="{C3380CC4-5D6E-409C-BE32-E72D297353CC}">
              <c16:uniqueId val="{00000000-5340-4526-B64E-6CEF1E1D3B2B}"/>
            </c:ext>
          </c:extLst>
        </c:ser>
        <c:ser>
          <c:idx val="1"/>
          <c:order val="1"/>
          <c:tx>
            <c:strRef>
              <c:f>'A2_3 Math res data'!$A$6</c:f>
              <c:strCache>
                <c:ptCount val="1"/>
                <c:pt idx="0">
                  <c:v>Resource is available - Compared to what I have now, I need: Less</c:v>
                </c:pt>
              </c:strCache>
            </c:strRef>
          </c:tx>
          <c:spPr>
            <a:solidFill>
              <a:srgbClr val="FFC28F"/>
            </a:solidFill>
            <a:ln>
              <a:noFill/>
            </a:ln>
            <a:effectLst/>
          </c:spPr>
          <c:invertIfNegative val="0"/>
          <c:cat>
            <c:multiLvlStrRef>
              <c:f>'A2_3 Math res data'!$B$3:$F$4</c:f>
              <c:multiLvlStrCache>
                <c:ptCount val="5"/>
                <c:lvl>
                  <c:pt idx="0">
                    <c:v>Guidance on how to embed students’ social and emotional learning into the Mathematics school curriculum</c:v>
                  </c:pt>
                  <c:pt idx="1">
                    <c:v>Information about how state standards change what is expected of teachers’ instructional practice</c:v>
                  </c:pt>
                  <c:pt idx="2">
                    <c:v>Professional development for teachers on the state standards</c:v>
                  </c:pt>
                  <c:pt idx="3">
                    <c:v>Information about how state standards change what students are expected to learn</c:v>
                  </c:pt>
                  <c:pt idx="4">
                    <c:v>Curriculum resources aligned to the 2011 Mathematics Curriculum Framework</c:v>
                  </c:pt>
                </c:lvl>
                <c:lvl>
                  <c:pt idx="0">
                    <c:v>A2_3d</c:v>
                  </c:pt>
                  <c:pt idx="1">
                    <c:v>A2_3c</c:v>
                  </c:pt>
                  <c:pt idx="2">
                    <c:v>A2_3e</c:v>
                  </c:pt>
                  <c:pt idx="3">
                    <c:v>A2_3b</c:v>
                  </c:pt>
                  <c:pt idx="4">
                    <c:v>A2_3a</c:v>
                  </c:pt>
                </c:lvl>
              </c:multiLvlStrCache>
            </c:multiLvlStrRef>
          </c:cat>
          <c:val>
            <c:numRef>
              <c:f>'A2_3 Math res data'!$B$6:$F$6</c:f>
              <c:numCache>
                <c:formatCode>0"%"</c:formatCode>
                <c:ptCount val="5"/>
                <c:pt idx="0">
                  <c:v>1.95</c:v>
                </c:pt>
                <c:pt idx="1">
                  <c:v>1.55</c:v>
                </c:pt>
                <c:pt idx="2">
                  <c:v>2.31</c:v>
                </c:pt>
                <c:pt idx="3">
                  <c:v>1.64</c:v>
                </c:pt>
                <c:pt idx="4">
                  <c:v>0.56000000000000005</c:v>
                </c:pt>
              </c:numCache>
            </c:numRef>
          </c:val>
          <c:extLst>
            <c:ext xmlns:c16="http://schemas.microsoft.com/office/drawing/2014/chart" uri="{C3380CC4-5D6E-409C-BE32-E72D297353CC}">
              <c16:uniqueId val="{00000009-5340-4526-B64E-6CEF1E1D3B2B}"/>
            </c:ext>
          </c:extLst>
        </c:ser>
        <c:ser>
          <c:idx val="2"/>
          <c:order val="2"/>
          <c:tx>
            <c:strRef>
              <c:f>'A2_3 Math res data'!$A$7</c:f>
              <c:strCache>
                <c:ptCount val="1"/>
                <c:pt idx="0">
                  <c:v>Resource is available - Compared to what I have now, I need: Same Amount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'A2_3 Math res data'!$B$3:$F$4</c:f>
              <c:multiLvlStrCache>
                <c:ptCount val="5"/>
                <c:lvl>
                  <c:pt idx="0">
                    <c:v>Guidance on how to embed students’ social and emotional learning into the Mathematics school curriculum</c:v>
                  </c:pt>
                  <c:pt idx="1">
                    <c:v>Information about how state standards change what is expected of teachers’ instructional practice</c:v>
                  </c:pt>
                  <c:pt idx="2">
                    <c:v>Professional development for teachers on the state standards</c:v>
                  </c:pt>
                  <c:pt idx="3">
                    <c:v>Information about how state standards change what students are expected to learn</c:v>
                  </c:pt>
                  <c:pt idx="4">
                    <c:v>Curriculum resources aligned to the 2011 Mathematics Curriculum Framework</c:v>
                  </c:pt>
                </c:lvl>
                <c:lvl>
                  <c:pt idx="0">
                    <c:v>A2_3d</c:v>
                  </c:pt>
                  <c:pt idx="1">
                    <c:v>A2_3c</c:v>
                  </c:pt>
                  <c:pt idx="2">
                    <c:v>A2_3e</c:v>
                  </c:pt>
                  <c:pt idx="3">
                    <c:v>A2_3b</c:v>
                  </c:pt>
                  <c:pt idx="4">
                    <c:v>A2_3a</c:v>
                  </c:pt>
                </c:lvl>
              </c:multiLvlStrCache>
            </c:multiLvlStrRef>
          </c:cat>
          <c:val>
            <c:numRef>
              <c:f>'A2_3 Math res data'!$B$7:$F$7</c:f>
              <c:numCache>
                <c:formatCode>0"%"</c:formatCode>
                <c:ptCount val="5"/>
                <c:pt idx="0">
                  <c:v>29.16</c:v>
                </c:pt>
                <c:pt idx="1">
                  <c:v>45.98</c:v>
                </c:pt>
                <c:pt idx="2">
                  <c:v>45.45</c:v>
                </c:pt>
                <c:pt idx="3">
                  <c:v>55.39</c:v>
                </c:pt>
                <c:pt idx="4">
                  <c:v>58.85</c:v>
                </c:pt>
              </c:numCache>
            </c:numRef>
          </c:val>
          <c:extLst>
            <c:ext xmlns:c16="http://schemas.microsoft.com/office/drawing/2014/chart" uri="{C3380CC4-5D6E-409C-BE32-E72D297353CC}">
              <c16:uniqueId val="{0000000A-5340-4526-B64E-6CEF1E1D3B2B}"/>
            </c:ext>
          </c:extLst>
        </c:ser>
        <c:ser>
          <c:idx val="3"/>
          <c:order val="3"/>
          <c:tx>
            <c:strRef>
              <c:f>'A2_3 Math res data'!$A$8</c:f>
              <c:strCache>
                <c:ptCount val="1"/>
                <c:pt idx="0">
                  <c:v>Resource is available - Compared to what I have now, I need: More</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'A2_3 Math res data'!$B$3:$F$4</c:f>
              <c:multiLvlStrCache>
                <c:ptCount val="5"/>
                <c:lvl>
                  <c:pt idx="0">
                    <c:v>Guidance on how to embed students’ social and emotional learning into the Mathematics school curriculum</c:v>
                  </c:pt>
                  <c:pt idx="1">
                    <c:v>Information about how state standards change what is expected of teachers’ instructional practice</c:v>
                  </c:pt>
                  <c:pt idx="2">
                    <c:v>Professional development for teachers on the state standards</c:v>
                  </c:pt>
                  <c:pt idx="3">
                    <c:v>Information about how state standards change what students are expected to learn</c:v>
                  </c:pt>
                  <c:pt idx="4">
                    <c:v>Curriculum resources aligned to the 2011 Mathematics Curriculum Framework</c:v>
                  </c:pt>
                </c:lvl>
                <c:lvl>
                  <c:pt idx="0">
                    <c:v>A2_3d</c:v>
                  </c:pt>
                  <c:pt idx="1">
                    <c:v>A2_3c</c:v>
                  </c:pt>
                  <c:pt idx="2">
                    <c:v>A2_3e</c:v>
                  </c:pt>
                  <c:pt idx="3">
                    <c:v>A2_3b</c:v>
                  </c:pt>
                  <c:pt idx="4">
                    <c:v>A2_3a</c:v>
                  </c:pt>
                </c:lvl>
              </c:multiLvlStrCache>
            </c:multiLvlStrRef>
          </c:cat>
          <c:val>
            <c:numRef>
              <c:f>'A2_3 Math res data'!$B$8:$F$8</c:f>
              <c:numCache>
                <c:formatCode>0"%"</c:formatCode>
                <c:ptCount val="5"/>
                <c:pt idx="0">
                  <c:v>65.31</c:v>
                </c:pt>
                <c:pt idx="1">
                  <c:v>51.34</c:v>
                </c:pt>
                <c:pt idx="2">
                  <c:v>51.04</c:v>
                </c:pt>
                <c:pt idx="3">
                  <c:v>42.16</c:v>
                </c:pt>
                <c:pt idx="4">
                  <c:v>39.39</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643878032"/>
        <c:axId val="643878592"/>
      </c:barChart>
      <c:catAx>
        <c:axId val="643878032"/>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643878592"/>
        <c:crosses val="autoZero"/>
        <c:auto val="0"/>
        <c:lblAlgn val="ctr"/>
        <c:lblOffset val="100"/>
        <c:noMultiLvlLbl val="0"/>
      </c:catAx>
      <c:valAx>
        <c:axId val="64387859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43878032"/>
        <c:crosses val="max"/>
        <c:crossBetween val="between"/>
        <c:majorUnit val="20"/>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indicate the degree to which you think the following district or school resources are aligned to the 2011 Mathematics Curriculum Framework.</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'A2_4 Math res align data'!$A$5</c:f>
              <c:strCache>
                <c:ptCount val="1"/>
                <c:pt idx="0">
                  <c:v>Not At All Aligned</c:v>
                </c:pt>
              </c:strCache>
            </c:strRef>
          </c:tx>
          <c:spPr>
            <a:solidFill>
              <a:srgbClr val="E86B01"/>
            </a:solidFill>
            <a:ln>
              <a:noFill/>
            </a:ln>
            <a:effectLst/>
          </c:spPr>
          <c:invertIfNegative val="0"/>
          <c:cat>
            <c:multiLvlStrRef>
              <c:f>'A2_4 Math res align data'!$B$3:$F$4</c:f>
              <c:multiLvlStrCache>
                <c:ptCount val="5"/>
                <c:lvl>
                  <c:pt idx="0">
                    <c:v>Mathematics curriculum selected or developed by your district</c:v>
                  </c:pt>
                  <c:pt idx="1">
                    <c:v>Mathematics textbooks used in your school</c:v>
                  </c:pt>
                  <c:pt idx="2">
                    <c:v>District-wide summative assessments</c:v>
                  </c:pt>
                  <c:pt idx="3">
                    <c:v>Professional development activities that teachers have or will participate in this school year</c:v>
                  </c:pt>
                  <c:pt idx="4">
                    <c:v>Assessments created or selected by teachers</c:v>
                  </c:pt>
                </c:lvl>
                <c:lvl>
                  <c:pt idx="0">
                    <c:v>A2_4d</c:v>
                  </c:pt>
                  <c:pt idx="1">
                    <c:v>A2_4c</c:v>
                  </c:pt>
                  <c:pt idx="2">
                    <c:v>A2_4a</c:v>
                  </c:pt>
                  <c:pt idx="3">
                    <c:v>A2_4e</c:v>
                  </c:pt>
                  <c:pt idx="4">
                    <c:v>A2_4b</c:v>
                  </c:pt>
                </c:lvl>
              </c:multiLvlStrCache>
            </c:multiLvlStrRef>
          </c:cat>
          <c:val>
            <c:numRef>
              <c:f>'A2_4 Math res align data'!$B$5:$F$5</c:f>
              <c:numCache>
                <c:formatCode>0"%"</c:formatCode>
                <c:ptCount val="5"/>
                <c:pt idx="0">
                  <c:v>0.98</c:v>
                </c:pt>
                <c:pt idx="1">
                  <c:v>3.93</c:v>
                </c:pt>
                <c:pt idx="2">
                  <c:v>4.13</c:v>
                </c:pt>
                <c:pt idx="3">
                  <c:v>1.73</c:v>
                </c:pt>
                <c:pt idx="4">
                  <c:v>1.31</c:v>
                </c:pt>
              </c:numCache>
            </c:numRef>
          </c:val>
          <c:extLst>
            <c:ext xmlns:c16="http://schemas.microsoft.com/office/drawing/2014/chart" uri="{C3380CC4-5D6E-409C-BE32-E72D297353CC}">
              <c16:uniqueId val="{00000000-5340-4526-B64E-6CEF1E1D3B2B}"/>
            </c:ext>
          </c:extLst>
        </c:ser>
        <c:ser>
          <c:idx val="1"/>
          <c:order val="1"/>
          <c:tx>
            <c:strRef>
              <c:f>'A2_4 Math res align data'!$A$6</c:f>
              <c:strCache>
                <c:ptCount val="1"/>
                <c:pt idx="0">
                  <c:v>Somewhat Aligned</c:v>
                </c:pt>
              </c:strCache>
            </c:strRef>
          </c:tx>
          <c:spPr>
            <a:solidFill>
              <a:srgbClr val="FFC28F"/>
            </a:solidFill>
            <a:ln>
              <a:noFill/>
            </a:ln>
            <a:effectLst/>
          </c:spPr>
          <c:invertIfNegative val="0"/>
          <c:cat>
            <c:multiLvlStrRef>
              <c:f>'A2_4 Math res align data'!$B$3:$F$4</c:f>
              <c:multiLvlStrCache>
                <c:ptCount val="5"/>
                <c:lvl>
                  <c:pt idx="0">
                    <c:v>Mathematics curriculum selected or developed by your district</c:v>
                  </c:pt>
                  <c:pt idx="1">
                    <c:v>Mathematics textbooks used in your school</c:v>
                  </c:pt>
                  <c:pt idx="2">
                    <c:v>District-wide summative assessments</c:v>
                  </c:pt>
                  <c:pt idx="3">
                    <c:v>Professional development activities that teachers have or will participate in this school year</c:v>
                  </c:pt>
                  <c:pt idx="4">
                    <c:v>Assessments created or selected by teachers</c:v>
                  </c:pt>
                </c:lvl>
                <c:lvl>
                  <c:pt idx="0">
                    <c:v>A2_4d</c:v>
                  </c:pt>
                  <c:pt idx="1">
                    <c:v>A2_4c</c:v>
                  </c:pt>
                  <c:pt idx="2">
                    <c:v>A2_4a</c:v>
                  </c:pt>
                  <c:pt idx="3">
                    <c:v>A2_4e</c:v>
                  </c:pt>
                  <c:pt idx="4">
                    <c:v>A2_4b</c:v>
                  </c:pt>
                </c:lvl>
              </c:multiLvlStrCache>
            </c:multiLvlStrRef>
          </c:cat>
          <c:val>
            <c:numRef>
              <c:f>'A2_4 Math res align data'!$B$6:$F$6</c:f>
              <c:numCache>
                <c:formatCode>0"%"</c:formatCode>
                <c:ptCount val="5"/>
                <c:pt idx="0">
                  <c:v>16.96</c:v>
                </c:pt>
                <c:pt idx="1">
                  <c:v>22.61</c:v>
                </c:pt>
                <c:pt idx="2">
                  <c:v>19.440000000000001</c:v>
                </c:pt>
                <c:pt idx="3">
                  <c:v>22.67</c:v>
                </c:pt>
                <c:pt idx="4">
                  <c:v>22.89</c:v>
                </c:pt>
              </c:numCache>
            </c:numRef>
          </c:val>
          <c:extLst>
            <c:ext xmlns:c16="http://schemas.microsoft.com/office/drawing/2014/chart" uri="{C3380CC4-5D6E-409C-BE32-E72D297353CC}">
              <c16:uniqueId val="{00000009-5340-4526-B64E-6CEF1E1D3B2B}"/>
            </c:ext>
          </c:extLst>
        </c:ser>
        <c:ser>
          <c:idx val="2"/>
          <c:order val="2"/>
          <c:tx>
            <c:strRef>
              <c:f>'A2_4 Math res align data'!$A$7</c:f>
              <c:strCache>
                <c:ptCount val="1"/>
                <c:pt idx="0">
                  <c:v>Aligned</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'A2_4 Math res align data'!$B$3:$F$4</c:f>
              <c:multiLvlStrCache>
                <c:ptCount val="5"/>
                <c:lvl>
                  <c:pt idx="0">
                    <c:v>Mathematics curriculum selected or developed by your district</c:v>
                  </c:pt>
                  <c:pt idx="1">
                    <c:v>Mathematics textbooks used in your school</c:v>
                  </c:pt>
                  <c:pt idx="2">
                    <c:v>District-wide summative assessments</c:v>
                  </c:pt>
                  <c:pt idx="3">
                    <c:v>Professional development activities that teachers have or will participate in this school year</c:v>
                  </c:pt>
                  <c:pt idx="4">
                    <c:v>Assessments created or selected by teachers</c:v>
                  </c:pt>
                </c:lvl>
                <c:lvl>
                  <c:pt idx="0">
                    <c:v>A2_4d</c:v>
                  </c:pt>
                  <c:pt idx="1">
                    <c:v>A2_4c</c:v>
                  </c:pt>
                  <c:pt idx="2">
                    <c:v>A2_4a</c:v>
                  </c:pt>
                  <c:pt idx="3">
                    <c:v>A2_4e</c:v>
                  </c:pt>
                  <c:pt idx="4">
                    <c:v>A2_4b</c:v>
                  </c:pt>
                </c:lvl>
              </c:multiLvlStrCache>
            </c:multiLvlStrRef>
          </c:cat>
          <c:val>
            <c:numRef>
              <c:f>'A2_4 Math res align data'!$B$7:$F$7</c:f>
              <c:numCache>
                <c:formatCode>0"%"</c:formatCode>
                <c:ptCount val="5"/>
                <c:pt idx="0">
                  <c:v>52.11</c:v>
                </c:pt>
                <c:pt idx="1">
                  <c:v>47.84</c:v>
                </c:pt>
                <c:pt idx="2">
                  <c:v>53.46</c:v>
                </c:pt>
                <c:pt idx="3">
                  <c:v>52.93</c:v>
                </c:pt>
                <c:pt idx="4">
                  <c:v>54.98</c:v>
                </c:pt>
              </c:numCache>
            </c:numRef>
          </c:val>
          <c:extLst>
            <c:ext xmlns:c16="http://schemas.microsoft.com/office/drawing/2014/chart" uri="{C3380CC4-5D6E-409C-BE32-E72D297353CC}">
              <c16:uniqueId val="{0000000A-5340-4526-B64E-6CEF1E1D3B2B}"/>
            </c:ext>
          </c:extLst>
        </c:ser>
        <c:ser>
          <c:idx val="3"/>
          <c:order val="3"/>
          <c:tx>
            <c:strRef>
              <c:f>'A2_4 Math res align data'!$A$8</c:f>
              <c:strCache>
                <c:ptCount val="1"/>
                <c:pt idx="0">
                  <c:v>Strongly Aligned</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'A2_4 Math res align data'!$B$3:$F$4</c:f>
              <c:multiLvlStrCache>
                <c:ptCount val="5"/>
                <c:lvl>
                  <c:pt idx="0">
                    <c:v>Mathematics curriculum selected or developed by your district</c:v>
                  </c:pt>
                  <c:pt idx="1">
                    <c:v>Mathematics textbooks used in your school</c:v>
                  </c:pt>
                  <c:pt idx="2">
                    <c:v>District-wide summative assessments</c:v>
                  </c:pt>
                  <c:pt idx="3">
                    <c:v>Professional development activities that teachers have or will participate in this school year</c:v>
                  </c:pt>
                  <c:pt idx="4">
                    <c:v>Assessments created or selected by teachers</c:v>
                  </c:pt>
                </c:lvl>
                <c:lvl>
                  <c:pt idx="0">
                    <c:v>A2_4d</c:v>
                  </c:pt>
                  <c:pt idx="1">
                    <c:v>A2_4c</c:v>
                  </c:pt>
                  <c:pt idx="2">
                    <c:v>A2_4a</c:v>
                  </c:pt>
                  <c:pt idx="3">
                    <c:v>A2_4e</c:v>
                  </c:pt>
                  <c:pt idx="4">
                    <c:v>A2_4b</c:v>
                  </c:pt>
                </c:lvl>
              </c:multiLvlStrCache>
            </c:multiLvlStrRef>
          </c:cat>
          <c:val>
            <c:numRef>
              <c:f>'A2_4 Math res align data'!$B$8:$F$8</c:f>
              <c:numCache>
                <c:formatCode>0"%"</c:formatCode>
                <c:ptCount val="5"/>
                <c:pt idx="0">
                  <c:v>29.95</c:v>
                </c:pt>
                <c:pt idx="1">
                  <c:v>25.62</c:v>
                </c:pt>
                <c:pt idx="2">
                  <c:v>22.97</c:v>
                </c:pt>
                <c:pt idx="3">
                  <c:v>22.68</c:v>
                </c:pt>
                <c:pt idx="4">
                  <c:v>20.82</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72056816"/>
        <c:axId val="572057376"/>
      </c:barChart>
      <c:catAx>
        <c:axId val="572056816"/>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72057376"/>
        <c:crosses val="autoZero"/>
        <c:auto val="0"/>
        <c:lblAlgn val="ctr"/>
        <c:lblOffset val="100"/>
        <c:noMultiLvlLbl val="0"/>
      </c:catAx>
      <c:valAx>
        <c:axId val="572057376"/>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72056816"/>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indicate your agreement with the following statements about the 2016 Massachusetts Science and Technology/Engineering (STE) Curriculum Framework.</a:t>
            </a:r>
            <a:r>
              <a:rPr lang="en-US" sz="1400" b="1" i="0" u="none" strike="noStrike" baseline="0"/>
              <a:t> </a:t>
            </a:r>
            <a:endParaRPr lang="en-US" sz="1400" b="1"/>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'A3_1 STE curr frame data'!$A$5</c:f>
              <c:strCache>
                <c:ptCount val="1"/>
                <c:pt idx="0">
                  <c:v>Disagree Strongly</c:v>
                </c:pt>
              </c:strCache>
            </c:strRef>
          </c:tx>
          <c:spPr>
            <a:solidFill>
              <a:srgbClr val="E86B01"/>
            </a:solidFill>
            <a:ln>
              <a:noFill/>
            </a:ln>
            <a:effectLst/>
          </c:spPr>
          <c:invertIfNegative val="0"/>
          <c:cat>
            <c:multiLvlStrRef>
              <c:f>'A3_1 STE curr frame data'!$B$3:$E$4</c:f>
              <c:multiLvlStrCache>
                <c:ptCount val="4"/>
                <c:lvl>
                  <c:pt idx="0">
                    <c:v>The current 2016 Science and Technology/Engineering (STE) Curriculum Framework sets appropriate expectations for student learning at each grade level.</c:v>
                  </c:pt>
                  <c:pt idx="1">
                    <c:v>The current 2016 STE Curriculum Framework positively affects the degree to which students are prepared for middle school/college or career.</c:v>
                  </c:pt>
                  <c:pt idx="2">
                    <c:v>Teachers have made instructional shifts over the last year to ensure students meet the expectations of the state’s current 2016 STE Curriculum Framework.</c:v>
                  </c:pt>
                  <c:pt idx="3">
                    <c:v>STE state assessments provide useful information about how well students in my school are mastering the 2016 STE state standards.</c:v>
                  </c:pt>
                </c:lvl>
                <c:lvl>
                  <c:pt idx="0">
                    <c:v>A3_1a</c:v>
                  </c:pt>
                  <c:pt idx="1">
                    <c:v>A3_1b</c:v>
                  </c:pt>
                  <c:pt idx="2">
                    <c:v>A3_1c</c:v>
                  </c:pt>
                  <c:pt idx="3">
                    <c:v>A3_1d</c:v>
                  </c:pt>
                </c:lvl>
              </c:multiLvlStrCache>
            </c:multiLvlStrRef>
          </c:cat>
          <c:val>
            <c:numRef>
              <c:f>'A3_1 STE curr frame data'!$B$5:$E$5</c:f>
              <c:numCache>
                <c:formatCode>0"%"</c:formatCode>
                <c:ptCount val="4"/>
                <c:pt idx="0">
                  <c:v>0.66</c:v>
                </c:pt>
                <c:pt idx="1">
                  <c:v>0.56000000000000005</c:v>
                </c:pt>
                <c:pt idx="2">
                  <c:v>4.95</c:v>
                </c:pt>
                <c:pt idx="3">
                  <c:v>11.1</c:v>
                </c:pt>
              </c:numCache>
            </c:numRef>
          </c:val>
          <c:extLst>
            <c:ext xmlns:c16="http://schemas.microsoft.com/office/drawing/2014/chart" uri="{C3380CC4-5D6E-409C-BE32-E72D297353CC}">
              <c16:uniqueId val="{00000000-5340-4526-B64E-6CEF1E1D3B2B}"/>
            </c:ext>
          </c:extLst>
        </c:ser>
        <c:ser>
          <c:idx val="1"/>
          <c:order val="1"/>
          <c:tx>
            <c:strRef>
              <c:f>'A3_1 STE curr frame data'!$A$6</c:f>
              <c:strCache>
                <c:ptCount val="1"/>
                <c:pt idx="0">
                  <c:v>Disagree Somewhat</c:v>
                </c:pt>
              </c:strCache>
            </c:strRef>
          </c:tx>
          <c:spPr>
            <a:solidFill>
              <a:srgbClr val="FFC28F"/>
            </a:solidFill>
            <a:ln>
              <a:noFill/>
            </a:ln>
            <a:effectLst/>
          </c:spPr>
          <c:invertIfNegative val="0"/>
          <c:cat>
            <c:multiLvlStrRef>
              <c:f>'A3_1 STE curr frame data'!$B$3:$E$4</c:f>
              <c:multiLvlStrCache>
                <c:ptCount val="4"/>
                <c:lvl>
                  <c:pt idx="0">
                    <c:v>The current 2016 Science and Technology/Engineering (STE) Curriculum Framework sets appropriate expectations for student learning at each grade level.</c:v>
                  </c:pt>
                  <c:pt idx="1">
                    <c:v>The current 2016 STE Curriculum Framework positively affects the degree to which students are prepared for middle school/college or career.</c:v>
                  </c:pt>
                  <c:pt idx="2">
                    <c:v>Teachers have made instructional shifts over the last year to ensure students meet the expectations of the state’s current 2016 STE Curriculum Framework.</c:v>
                  </c:pt>
                  <c:pt idx="3">
                    <c:v>STE state assessments provide useful information about how well students in my school are mastering the 2016 STE state standards.</c:v>
                  </c:pt>
                </c:lvl>
                <c:lvl>
                  <c:pt idx="0">
                    <c:v>A3_1a</c:v>
                  </c:pt>
                  <c:pt idx="1">
                    <c:v>A3_1b</c:v>
                  </c:pt>
                  <c:pt idx="2">
                    <c:v>A3_1c</c:v>
                  </c:pt>
                  <c:pt idx="3">
                    <c:v>A3_1d</c:v>
                  </c:pt>
                </c:lvl>
              </c:multiLvlStrCache>
            </c:multiLvlStrRef>
          </c:cat>
          <c:val>
            <c:numRef>
              <c:f>'A3_1 STE curr frame data'!$B$6:$E$6</c:f>
              <c:numCache>
                <c:formatCode>0"%"</c:formatCode>
                <c:ptCount val="4"/>
                <c:pt idx="0">
                  <c:v>5.33</c:v>
                </c:pt>
                <c:pt idx="1">
                  <c:v>5.31</c:v>
                </c:pt>
                <c:pt idx="2">
                  <c:v>15.93</c:v>
                </c:pt>
                <c:pt idx="3">
                  <c:v>22.36</c:v>
                </c:pt>
              </c:numCache>
            </c:numRef>
          </c:val>
          <c:extLst>
            <c:ext xmlns:c16="http://schemas.microsoft.com/office/drawing/2014/chart" uri="{C3380CC4-5D6E-409C-BE32-E72D297353CC}">
              <c16:uniqueId val="{00000009-5340-4526-B64E-6CEF1E1D3B2B}"/>
            </c:ext>
          </c:extLst>
        </c:ser>
        <c:ser>
          <c:idx val="2"/>
          <c:order val="2"/>
          <c:tx>
            <c:strRef>
              <c:f>'A3_1 STE curr frame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'A3_1 STE curr frame data'!$B$3:$E$4</c:f>
              <c:multiLvlStrCache>
                <c:ptCount val="4"/>
                <c:lvl>
                  <c:pt idx="0">
                    <c:v>The current 2016 Science and Technology/Engineering (STE) Curriculum Framework sets appropriate expectations for student learning at each grade level.</c:v>
                  </c:pt>
                  <c:pt idx="1">
                    <c:v>The current 2016 STE Curriculum Framework positively affects the degree to which students are prepared for middle school/college or career.</c:v>
                  </c:pt>
                  <c:pt idx="2">
                    <c:v>Teachers have made instructional shifts over the last year to ensure students meet the expectations of the state’s current 2016 STE Curriculum Framework.</c:v>
                  </c:pt>
                  <c:pt idx="3">
                    <c:v>STE state assessments provide useful information about how well students in my school are mastering the 2016 STE state standards.</c:v>
                  </c:pt>
                </c:lvl>
                <c:lvl>
                  <c:pt idx="0">
                    <c:v>A3_1a</c:v>
                  </c:pt>
                  <c:pt idx="1">
                    <c:v>A3_1b</c:v>
                  </c:pt>
                  <c:pt idx="2">
                    <c:v>A3_1c</c:v>
                  </c:pt>
                  <c:pt idx="3">
                    <c:v>A3_1d</c:v>
                  </c:pt>
                </c:lvl>
              </c:multiLvlStrCache>
            </c:multiLvlStrRef>
          </c:cat>
          <c:val>
            <c:numRef>
              <c:f>'A3_1 STE curr frame data'!$B$7:$E$7</c:f>
              <c:numCache>
                <c:formatCode>0"%"</c:formatCode>
                <c:ptCount val="4"/>
                <c:pt idx="0">
                  <c:v>60.29</c:v>
                </c:pt>
                <c:pt idx="1">
                  <c:v>60.91</c:v>
                </c:pt>
                <c:pt idx="2">
                  <c:v>51.06</c:v>
                </c:pt>
                <c:pt idx="3">
                  <c:v>49.56</c:v>
                </c:pt>
              </c:numCache>
            </c:numRef>
          </c:val>
          <c:extLst>
            <c:ext xmlns:c16="http://schemas.microsoft.com/office/drawing/2014/chart" uri="{C3380CC4-5D6E-409C-BE32-E72D297353CC}">
              <c16:uniqueId val="{0000000A-5340-4526-B64E-6CEF1E1D3B2B}"/>
            </c:ext>
          </c:extLst>
        </c:ser>
        <c:ser>
          <c:idx val="3"/>
          <c:order val="3"/>
          <c:tx>
            <c:strRef>
              <c:f>'A3_1 STE curr frame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'A3_1 STE curr frame data'!$B$3:$E$4</c:f>
              <c:multiLvlStrCache>
                <c:ptCount val="4"/>
                <c:lvl>
                  <c:pt idx="0">
                    <c:v>The current 2016 Science and Technology/Engineering (STE) Curriculum Framework sets appropriate expectations for student learning at each grade level.</c:v>
                  </c:pt>
                  <c:pt idx="1">
                    <c:v>The current 2016 STE Curriculum Framework positively affects the degree to which students are prepared for middle school/college or career.</c:v>
                  </c:pt>
                  <c:pt idx="2">
                    <c:v>Teachers have made instructional shifts over the last year to ensure students meet the expectations of the state’s current 2016 STE Curriculum Framework.</c:v>
                  </c:pt>
                  <c:pt idx="3">
                    <c:v>STE state assessments provide useful information about how well students in my school are mastering the 2016 STE state standards.</c:v>
                  </c:pt>
                </c:lvl>
                <c:lvl>
                  <c:pt idx="0">
                    <c:v>A3_1a</c:v>
                  </c:pt>
                  <c:pt idx="1">
                    <c:v>A3_1b</c:v>
                  </c:pt>
                  <c:pt idx="2">
                    <c:v>A3_1c</c:v>
                  </c:pt>
                  <c:pt idx="3">
                    <c:v>A3_1d</c:v>
                  </c:pt>
                </c:lvl>
              </c:multiLvlStrCache>
            </c:multiLvlStrRef>
          </c:cat>
          <c:val>
            <c:numRef>
              <c:f>'A3_1 STE curr frame data'!$B$8:$E$8</c:f>
              <c:numCache>
                <c:formatCode>0"%"</c:formatCode>
                <c:ptCount val="4"/>
                <c:pt idx="0">
                  <c:v>33.729999999999997</c:v>
                </c:pt>
                <c:pt idx="1">
                  <c:v>33.229999999999997</c:v>
                </c:pt>
                <c:pt idx="2">
                  <c:v>28.06</c:v>
                </c:pt>
                <c:pt idx="3">
                  <c:v>16.97</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643060512"/>
        <c:axId val="643061072"/>
      </c:barChart>
      <c:catAx>
        <c:axId val="643060512"/>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643061072"/>
        <c:crosses val="autoZero"/>
        <c:auto val="0"/>
        <c:lblAlgn val="ctr"/>
        <c:lblOffset val="100"/>
        <c:noMultiLvlLbl val="0"/>
      </c:catAx>
      <c:valAx>
        <c:axId val="64306107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43060512"/>
        <c:crosses val="max"/>
        <c:crossBetween val="between"/>
        <c:majorUnit val="20"/>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Which of the following Science and Technology/Engineering resources from your district do you need in your school, when compared to what you have now?</a:t>
            </a:r>
            <a:r>
              <a:rPr lang="en-US" sz="1400" b="1" i="0" u="none" strike="noStrike" baseline="0"/>
              <a:t> </a:t>
            </a:r>
            <a:endParaRPr lang="en-US" sz="1400" b="1"/>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'A3_2 STE district res data'!$A$5</c:f>
              <c:strCache>
                <c:ptCount val="1"/>
                <c:pt idx="0">
                  <c:v>Resource is NOT available</c:v>
                </c:pt>
              </c:strCache>
            </c:strRef>
          </c:tx>
          <c:spPr>
            <a:solidFill>
              <a:srgbClr val="E86B01"/>
            </a:solidFill>
            <a:ln>
              <a:noFill/>
            </a:ln>
            <a:effectLst/>
          </c:spPr>
          <c:invertIfNegative val="0"/>
          <c:cat>
            <c:multiLvlStrRef>
              <c:f>'A3_2 STE district res data'!$B$3:$C$4</c:f>
              <c:multiLvlStrCache>
                <c:ptCount val="2"/>
                <c:lvl>
                  <c:pt idx="0">
                    <c:v>Formative or diagnostic assessments aligned to the state standards</c:v>
                  </c:pt>
                  <c:pt idx="1">
                    <c:v>Textbooks aligned to the state standards</c:v>
                  </c:pt>
                </c:lvl>
                <c:lvl>
                  <c:pt idx="0">
                    <c:v>A3_2b</c:v>
                  </c:pt>
                  <c:pt idx="1">
                    <c:v>A3_2a</c:v>
                  </c:pt>
                </c:lvl>
              </c:multiLvlStrCache>
            </c:multiLvlStrRef>
          </c:cat>
          <c:val>
            <c:numRef>
              <c:f>'A3_2 STE district res data'!$B$5:$C$5</c:f>
              <c:numCache>
                <c:formatCode>0"%"</c:formatCode>
                <c:ptCount val="2"/>
                <c:pt idx="0">
                  <c:v>15.87</c:v>
                </c:pt>
                <c:pt idx="1">
                  <c:v>21.34</c:v>
                </c:pt>
              </c:numCache>
            </c:numRef>
          </c:val>
          <c:extLst>
            <c:ext xmlns:c16="http://schemas.microsoft.com/office/drawing/2014/chart" uri="{C3380CC4-5D6E-409C-BE32-E72D297353CC}">
              <c16:uniqueId val="{00000000-5340-4526-B64E-6CEF1E1D3B2B}"/>
            </c:ext>
          </c:extLst>
        </c:ser>
        <c:ser>
          <c:idx val="1"/>
          <c:order val="1"/>
          <c:tx>
            <c:strRef>
              <c:f>'A3_2 STE district res data'!$A$6</c:f>
              <c:strCache>
                <c:ptCount val="1"/>
                <c:pt idx="0">
                  <c:v>Resource is available - Compared to what I have now, I need: Less</c:v>
                </c:pt>
              </c:strCache>
            </c:strRef>
          </c:tx>
          <c:spPr>
            <a:solidFill>
              <a:srgbClr val="FFC28F"/>
            </a:solidFill>
            <a:ln>
              <a:noFill/>
            </a:ln>
            <a:effectLst/>
          </c:spPr>
          <c:invertIfNegative val="0"/>
          <c:cat>
            <c:multiLvlStrRef>
              <c:f>'A3_2 STE district res data'!$B$3:$C$4</c:f>
              <c:multiLvlStrCache>
                <c:ptCount val="2"/>
                <c:lvl>
                  <c:pt idx="0">
                    <c:v>Formative or diagnostic assessments aligned to the state standards</c:v>
                  </c:pt>
                  <c:pt idx="1">
                    <c:v>Textbooks aligned to the state standards</c:v>
                  </c:pt>
                </c:lvl>
                <c:lvl>
                  <c:pt idx="0">
                    <c:v>A3_2b</c:v>
                  </c:pt>
                  <c:pt idx="1">
                    <c:v>A3_2a</c:v>
                  </c:pt>
                </c:lvl>
              </c:multiLvlStrCache>
            </c:multiLvlStrRef>
          </c:cat>
          <c:val>
            <c:numRef>
              <c:f>'A3_2 STE district res data'!$B$6:$C$6</c:f>
              <c:numCache>
                <c:formatCode>0"%"</c:formatCode>
                <c:ptCount val="2"/>
                <c:pt idx="0">
                  <c:v>2.82</c:v>
                </c:pt>
                <c:pt idx="1">
                  <c:v>2.84</c:v>
                </c:pt>
              </c:numCache>
            </c:numRef>
          </c:val>
          <c:extLst>
            <c:ext xmlns:c16="http://schemas.microsoft.com/office/drawing/2014/chart" uri="{C3380CC4-5D6E-409C-BE32-E72D297353CC}">
              <c16:uniqueId val="{00000009-5340-4526-B64E-6CEF1E1D3B2B}"/>
            </c:ext>
          </c:extLst>
        </c:ser>
        <c:ser>
          <c:idx val="2"/>
          <c:order val="2"/>
          <c:tx>
            <c:strRef>
              <c:f>'A3_2 STE district res data'!$A$7</c:f>
              <c:strCache>
                <c:ptCount val="1"/>
                <c:pt idx="0">
                  <c:v>Resource is available - Compared to what I have now, I need: Same Amount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'A3_2 STE district res data'!$B$3:$C$4</c:f>
              <c:multiLvlStrCache>
                <c:ptCount val="2"/>
                <c:lvl>
                  <c:pt idx="0">
                    <c:v>Formative or diagnostic assessments aligned to the state standards</c:v>
                  </c:pt>
                  <c:pt idx="1">
                    <c:v>Textbooks aligned to the state standards</c:v>
                  </c:pt>
                </c:lvl>
                <c:lvl>
                  <c:pt idx="0">
                    <c:v>A3_2b</c:v>
                  </c:pt>
                  <c:pt idx="1">
                    <c:v>A3_2a</c:v>
                  </c:pt>
                </c:lvl>
              </c:multiLvlStrCache>
            </c:multiLvlStrRef>
          </c:cat>
          <c:val>
            <c:numRef>
              <c:f>'A3_2 STE district res data'!$B$7:$C$7</c:f>
              <c:numCache>
                <c:formatCode>0"%"</c:formatCode>
                <c:ptCount val="2"/>
                <c:pt idx="0">
                  <c:v>24.99</c:v>
                </c:pt>
                <c:pt idx="1">
                  <c:v>28.19</c:v>
                </c:pt>
              </c:numCache>
            </c:numRef>
          </c:val>
          <c:extLst>
            <c:ext xmlns:c16="http://schemas.microsoft.com/office/drawing/2014/chart" uri="{C3380CC4-5D6E-409C-BE32-E72D297353CC}">
              <c16:uniqueId val="{0000000A-5340-4526-B64E-6CEF1E1D3B2B}"/>
            </c:ext>
          </c:extLst>
        </c:ser>
        <c:ser>
          <c:idx val="3"/>
          <c:order val="3"/>
          <c:tx>
            <c:strRef>
              <c:f>'A3_2 STE district res data'!$A$8</c:f>
              <c:strCache>
                <c:ptCount val="1"/>
                <c:pt idx="0">
                  <c:v>Resource is available - Compared to what I have now, I need: More</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'A3_2 STE district res data'!$B$3:$C$4</c:f>
              <c:multiLvlStrCache>
                <c:ptCount val="2"/>
                <c:lvl>
                  <c:pt idx="0">
                    <c:v>Formative or diagnostic assessments aligned to the state standards</c:v>
                  </c:pt>
                  <c:pt idx="1">
                    <c:v>Textbooks aligned to the state standards</c:v>
                  </c:pt>
                </c:lvl>
                <c:lvl>
                  <c:pt idx="0">
                    <c:v>A3_2b</c:v>
                  </c:pt>
                  <c:pt idx="1">
                    <c:v>A3_2a</c:v>
                  </c:pt>
                </c:lvl>
              </c:multiLvlStrCache>
            </c:multiLvlStrRef>
          </c:cat>
          <c:val>
            <c:numRef>
              <c:f>'A3_2 STE district res data'!$B$8:$C$8</c:f>
              <c:numCache>
                <c:formatCode>0"%"</c:formatCode>
                <c:ptCount val="2"/>
                <c:pt idx="0">
                  <c:v>56.32</c:v>
                </c:pt>
                <c:pt idx="1">
                  <c:v>47.63</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643062752"/>
        <c:axId val="643063312"/>
      </c:barChart>
      <c:catAx>
        <c:axId val="643062752"/>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643063312"/>
        <c:crosses val="autoZero"/>
        <c:auto val="0"/>
        <c:lblAlgn val="ctr"/>
        <c:lblOffset val="100"/>
        <c:noMultiLvlLbl val="0"/>
      </c:catAx>
      <c:valAx>
        <c:axId val="64306331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43062752"/>
        <c:crosses val="max"/>
        <c:crossBetween val="between"/>
        <c:majorUnit val="20"/>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How much of the following Science and Technology/Engineering resources would you like in the future, compared to what you have now?</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'A3_3 STE res data'!$A$5</c:f>
              <c:strCache>
                <c:ptCount val="1"/>
                <c:pt idx="0">
                  <c:v>Resource is NOT available</c:v>
                </c:pt>
              </c:strCache>
            </c:strRef>
          </c:tx>
          <c:spPr>
            <a:solidFill>
              <a:srgbClr val="E86B01"/>
            </a:solidFill>
            <a:ln>
              <a:noFill/>
            </a:ln>
            <a:effectLst/>
          </c:spPr>
          <c:invertIfNegative val="0"/>
          <c:cat>
            <c:multiLvlStrRef>
              <c:f>'A3_3 STE res data'!$B$3:$F$4</c:f>
              <c:multiLvlStrCache>
                <c:ptCount val="5"/>
                <c:lvl>
                  <c:pt idx="0">
                    <c:v>Guidance on how to embed students’ social and emotional learning into the STE school curriculum</c:v>
                  </c:pt>
                  <c:pt idx="1">
                    <c:v>Professional development for teachers on the state standards</c:v>
                  </c:pt>
                  <c:pt idx="2">
                    <c:v>Information about how state standards change what is expected of teachers’ instructional practice</c:v>
                  </c:pt>
                  <c:pt idx="3">
                    <c:v>Information about how state standards change what students are expected to learn</c:v>
                  </c:pt>
                  <c:pt idx="4">
                    <c:v>Curriculum resources aligned to the 2016 Science and Technology/Engineering Curriculum Framework</c:v>
                  </c:pt>
                </c:lvl>
                <c:lvl>
                  <c:pt idx="0">
                    <c:v>A3_3d</c:v>
                  </c:pt>
                  <c:pt idx="1">
                    <c:v>A3_3e</c:v>
                  </c:pt>
                  <c:pt idx="2">
                    <c:v>A3_3c</c:v>
                  </c:pt>
                  <c:pt idx="3">
                    <c:v>A3_3b</c:v>
                  </c:pt>
                  <c:pt idx="4">
                    <c:v>A3_3a</c:v>
                  </c:pt>
                </c:lvl>
              </c:multiLvlStrCache>
            </c:multiLvlStrRef>
          </c:cat>
          <c:val>
            <c:numRef>
              <c:f>'A3_3 STE res data'!$B$5:$F$5</c:f>
              <c:numCache>
                <c:formatCode>0"%"</c:formatCode>
                <c:ptCount val="5"/>
                <c:pt idx="0">
                  <c:v>6.01</c:v>
                </c:pt>
                <c:pt idx="1">
                  <c:v>3.85</c:v>
                </c:pt>
                <c:pt idx="2">
                  <c:v>3.65</c:v>
                </c:pt>
                <c:pt idx="3">
                  <c:v>3.55</c:v>
                </c:pt>
                <c:pt idx="4">
                  <c:v>7.16</c:v>
                </c:pt>
              </c:numCache>
            </c:numRef>
          </c:val>
          <c:extLst>
            <c:ext xmlns:c16="http://schemas.microsoft.com/office/drawing/2014/chart" uri="{C3380CC4-5D6E-409C-BE32-E72D297353CC}">
              <c16:uniqueId val="{00000000-5340-4526-B64E-6CEF1E1D3B2B}"/>
            </c:ext>
          </c:extLst>
        </c:ser>
        <c:ser>
          <c:idx val="1"/>
          <c:order val="1"/>
          <c:tx>
            <c:strRef>
              <c:f>'A3_3 STE res data'!$A$6</c:f>
              <c:strCache>
                <c:ptCount val="1"/>
                <c:pt idx="0">
                  <c:v>Resource is available - Compared to what I have now, I need: Less</c:v>
                </c:pt>
              </c:strCache>
            </c:strRef>
          </c:tx>
          <c:spPr>
            <a:solidFill>
              <a:srgbClr val="FFC28F"/>
            </a:solidFill>
            <a:ln>
              <a:noFill/>
            </a:ln>
            <a:effectLst/>
          </c:spPr>
          <c:invertIfNegative val="0"/>
          <c:cat>
            <c:multiLvlStrRef>
              <c:f>'A3_3 STE res data'!$B$3:$F$4</c:f>
              <c:multiLvlStrCache>
                <c:ptCount val="5"/>
                <c:lvl>
                  <c:pt idx="0">
                    <c:v>Guidance on how to embed students’ social and emotional learning into the STE school curriculum</c:v>
                  </c:pt>
                  <c:pt idx="1">
                    <c:v>Professional development for teachers on the state standards</c:v>
                  </c:pt>
                  <c:pt idx="2">
                    <c:v>Information about how state standards change what is expected of teachers’ instructional practice</c:v>
                  </c:pt>
                  <c:pt idx="3">
                    <c:v>Information about how state standards change what students are expected to learn</c:v>
                  </c:pt>
                  <c:pt idx="4">
                    <c:v>Curriculum resources aligned to the 2016 Science and Technology/Engineering Curriculum Framework</c:v>
                  </c:pt>
                </c:lvl>
                <c:lvl>
                  <c:pt idx="0">
                    <c:v>A3_3d</c:v>
                  </c:pt>
                  <c:pt idx="1">
                    <c:v>A3_3e</c:v>
                  </c:pt>
                  <c:pt idx="2">
                    <c:v>A3_3c</c:v>
                  </c:pt>
                  <c:pt idx="3">
                    <c:v>A3_3b</c:v>
                  </c:pt>
                  <c:pt idx="4">
                    <c:v>A3_3a</c:v>
                  </c:pt>
                </c:lvl>
              </c:multiLvlStrCache>
            </c:multiLvlStrRef>
          </c:cat>
          <c:val>
            <c:numRef>
              <c:f>'A3_3 STE res data'!$B$6:$F$6</c:f>
              <c:numCache>
                <c:formatCode>0"%"</c:formatCode>
                <c:ptCount val="5"/>
                <c:pt idx="0">
                  <c:v>1.43</c:v>
                </c:pt>
                <c:pt idx="1">
                  <c:v>0.99</c:v>
                </c:pt>
                <c:pt idx="2">
                  <c:v>1.0900000000000001</c:v>
                </c:pt>
                <c:pt idx="3">
                  <c:v>1.1200000000000001</c:v>
                </c:pt>
                <c:pt idx="4">
                  <c:v>1.39</c:v>
                </c:pt>
              </c:numCache>
            </c:numRef>
          </c:val>
          <c:extLst>
            <c:ext xmlns:c16="http://schemas.microsoft.com/office/drawing/2014/chart" uri="{C3380CC4-5D6E-409C-BE32-E72D297353CC}">
              <c16:uniqueId val="{00000009-5340-4526-B64E-6CEF1E1D3B2B}"/>
            </c:ext>
          </c:extLst>
        </c:ser>
        <c:ser>
          <c:idx val="2"/>
          <c:order val="2"/>
          <c:tx>
            <c:strRef>
              <c:f>'A3_3 STE res data'!$A$7</c:f>
              <c:strCache>
                <c:ptCount val="1"/>
                <c:pt idx="0">
                  <c:v>Resource is available - Compared to what I have now, I need: Same Amount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'A3_3 STE res data'!$B$3:$F$4</c:f>
              <c:multiLvlStrCache>
                <c:ptCount val="5"/>
                <c:lvl>
                  <c:pt idx="0">
                    <c:v>Guidance on how to embed students’ social and emotional learning into the STE school curriculum</c:v>
                  </c:pt>
                  <c:pt idx="1">
                    <c:v>Professional development for teachers on the state standards</c:v>
                  </c:pt>
                  <c:pt idx="2">
                    <c:v>Information about how state standards change what is expected of teachers’ instructional practice</c:v>
                  </c:pt>
                  <c:pt idx="3">
                    <c:v>Information about how state standards change what students are expected to learn</c:v>
                  </c:pt>
                  <c:pt idx="4">
                    <c:v>Curriculum resources aligned to the 2016 Science and Technology/Engineering Curriculum Framework</c:v>
                  </c:pt>
                </c:lvl>
                <c:lvl>
                  <c:pt idx="0">
                    <c:v>A3_3d</c:v>
                  </c:pt>
                  <c:pt idx="1">
                    <c:v>A3_3e</c:v>
                  </c:pt>
                  <c:pt idx="2">
                    <c:v>A3_3c</c:v>
                  </c:pt>
                  <c:pt idx="3">
                    <c:v>A3_3b</c:v>
                  </c:pt>
                  <c:pt idx="4">
                    <c:v>A3_3a</c:v>
                  </c:pt>
                </c:lvl>
              </c:multiLvlStrCache>
            </c:multiLvlStrRef>
          </c:cat>
          <c:val>
            <c:numRef>
              <c:f>'A3_3 STE res data'!$B$7:$F$7</c:f>
              <c:numCache>
                <c:formatCode>0"%"</c:formatCode>
                <c:ptCount val="5"/>
                <c:pt idx="0">
                  <c:v>20.86</c:v>
                </c:pt>
                <c:pt idx="1">
                  <c:v>26.55</c:v>
                </c:pt>
                <c:pt idx="2">
                  <c:v>27.06</c:v>
                </c:pt>
                <c:pt idx="3">
                  <c:v>29.88</c:v>
                </c:pt>
                <c:pt idx="4">
                  <c:v>27.18</c:v>
                </c:pt>
              </c:numCache>
            </c:numRef>
          </c:val>
          <c:extLst>
            <c:ext xmlns:c16="http://schemas.microsoft.com/office/drawing/2014/chart" uri="{C3380CC4-5D6E-409C-BE32-E72D297353CC}">
              <c16:uniqueId val="{0000000A-5340-4526-B64E-6CEF1E1D3B2B}"/>
            </c:ext>
          </c:extLst>
        </c:ser>
        <c:ser>
          <c:idx val="3"/>
          <c:order val="3"/>
          <c:tx>
            <c:strRef>
              <c:f>'A3_3 STE res data'!$A$8</c:f>
              <c:strCache>
                <c:ptCount val="1"/>
                <c:pt idx="0">
                  <c:v>Resource is available - Compared to what I have now, I need: More</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'A3_3 STE res data'!$B$3:$F$4</c:f>
              <c:multiLvlStrCache>
                <c:ptCount val="5"/>
                <c:lvl>
                  <c:pt idx="0">
                    <c:v>Guidance on how to embed students’ social and emotional learning into the STE school curriculum</c:v>
                  </c:pt>
                  <c:pt idx="1">
                    <c:v>Professional development for teachers on the state standards</c:v>
                  </c:pt>
                  <c:pt idx="2">
                    <c:v>Information about how state standards change what is expected of teachers’ instructional practice</c:v>
                  </c:pt>
                  <c:pt idx="3">
                    <c:v>Information about how state standards change what students are expected to learn</c:v>
                  </c:pt>
                  <c:pt idx="4">
                    <c:v>Curriculum resources aligned to the 2016 Science and Technology/Engineering Curriculum Framework</c:v>
                  </c:pt>
                </c:lvl>
                <c:lvl>
                  <c:pt idx="0">
                    <c:v>A3_3d</c:v>
                  </c:pt>
                  <c:pt idx="1">
                    <c:v>A3_3e</c:v>
                  </c:pt>
                  <c:pt idx="2">
                    <c:v>A3_3c</c:v>
                  </c:pt>
                  <c:pt idx="3">
                    <c:v>A3_3b</c:v>
                  </c:pt>
                  <c:pt idx="4">
                    <c:v>A3_3a</c:v>
                  </c:pt>
                </c:lvl>
              </c:multiLvlStrCache>
            </c:multiLvlStrRef>
          </c:cat>
          <c:val>
            <c:numRef>
              <c:f>'A3_3 STE res data'!$B$8:$F$8</c:f>
              <c:numCache>
                <c:formatCode>0"%"</c:formatCode>
                <c:ptCount val="5"/>
                <c:pt idx="0">
                  <c:v>71.7</c:v>
                </c:pt>
                <c:pt idx="1">
                  <c:v>68.599999999999994</c:v>
                </c:pt>
                <c:pt idx="2">
                  <c:v>68.2</c:v>
                </c:pt>
                <c:pt idx="3">
                  <c:v>65.45</c:v>
                </c:pt>
                <c:pt idx="4">
                  <c:v>64.27</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642930352"/>
        <c:axId val="642930912"/>
      </c:barChart>
      <c:catAx>
        <c:axId val="642930352"/>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642930912"/>
        <c:crosses val="autoZero"/>
        <c:auto val="0"/>
        <c:lblAlgn val="ctr"/>
        <c:lblOffset val="100"/>
        <c:noMultiLvlLbl val="0"/>
      </c:catAx>
      <c:valAx>
        <c:axId val="64293091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42930352"/>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indicate the degree to which you think the following district or school resources are aligned to the 2016 Science and Technology/Engineering Curriculum Framework.</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'A3_4 STE res align data'!$A$5</c:f>
              <c:strCache>
                <c:ptCount val="1"/>
                <c:pt idx="0">
                  <c:v>Not At All Aligned</c:v>
                </c:pt>
              </c:strCache>
            </c:strRef>
          </c:tx>
          <c:spPr>
            <a:solidFill>
              <a:srgbClr val="E86B01"/>
            </a:solidFill>
            <a:ln>
              <a:noFill/>
            </a:ln>
            <a:effectLst/>
          </c:spPr>
          <c:invertIfNegative val="0"/>
          <c:cat>
            <c:multiLvlStrRef>
              <c:f>'A3_4 STE res align data'!$B$3:$F$4</c:f>
              <c:multiLvlStrCache>
                <c:ptCount val="5"/>
                <c:lvl>
                  <c:pt idx="0">
                    <c:v>Professional development activities that teachers have or will participate in this school year</c:v>
                  </c:pt>
                  <c:pt idx="1">
                    <c:v>Science and Technology/Engineering curriculum selected or developed by your district</c:v>
                  </c:pt>
                  <c:pt idx="2">
                    <c:v>Assessments created or selected by teachers</c:v>
                  </c:pt>
                  <c:pt idx="3">
                    <c:v>District-wide summative assessments</c:v>
                  </c:pt>
                  <c:pt idx="4">
                    <c:v>Science and Technology/Engineering textbooks used in your school</c:v>
                  </c:pt>
                </c:lvl>
                <c:lvl>
                  <c:pt idx="0">
                    <c:v>A3_4e</c:v>
                  </c:pt>
                  <c:pt idx="1">
                    <c:v>A3_4d</c:v>
                  </c:pt>
                  <c:pt idx="2">
                    <c:v>A3_4b</c:v>
                  </c:pt>
                  <c:pt idx="3">
                    <c:v>A3_4a</c:v>
                  </c:pt>
                  <c:pt idx="4">
                    <c:v>A3_4c</c:v>
                  </c:pt>
                </c:lvl>
              </c:multiLvlStrCache>
            </c:multiLvlStrRef>
          </c:cat>
          <c:val>
            <c:numRef>
              <c:f>'A3_4 STE res align data'!$B$5:$F$5</c:f>
              <c:numCache>
                <c:formatCode>0"%"</c:formatCode>
                <c:ptCount val="5"/>
                <c:pt idx="0">
                  <c:v>9.2200000000000006</c:v>
                </c:pt>
                <c:pt idx="1">
                  <c:v>10.42</c:v>
                </c:pt>
                <c:pt idx="2">
                  <c:v>9.35</c:v>
                </c:pt>
                <c:pt idx="3">
                  <c:v>20.68</c:v>
                </c:pt>
                <c:pt idx="4">
                  <c:v>21.5</c:v>
                </c:pt>
              </c:numCache>
            </c:numRef>
          </c:val>
          <c:extLst>
            <c:ext xmlns:c16="http://schemas.microsoft.com/office/drawing/2014/chart" uri="{C3380CC4-5D6E-409C-BE32-E72D297353CC}">
              <c16:uniqueId val="{00000000-5340-4526-B64E-6CEF1E1D3B2B}"/>
            </c:ext>
          </c:extLst>
        </c:ser>
        <c:ser>
          <c:idx val="1"/>
          <c:order val="1"/>
          <c:tx>
            <c:strRef>
              <c:f>'A3_4 STE res align data'!$A$6</c:f>
              <c:strCache>
                <c:ptCount val="1"/>
                <c:pt idx="0">
                  <c:v>Somewhat Aligned</c:v>
                </c:pt>
              </c:strCache>
            </c:strRef>
          </c:tx>
          <c:spPr>
            <a:solidFill>
              <a:srgbClr val="FFC28F"/>
            </a:solidFill>
            <a:ln>
              <a:noFill/>
            </a:ln>
            <a:effectLst/>
          </c:spPr>
          <c:invertIfNegative val="0"/>
          <c:cat>
            <c:multiLvlStrRef>
              <c:f>'A3_4 STE res align data'!$B$3:$F$4</c:f>
              <c:multiLvlStrCache>
                <c:ptCount val="5"/>
                <c:lvl>
                  <c:pt idx="0">
                    <c:v>Professional development activities that teachers have or will participate in this school year</c:v>
                  </c:pt>
                  <c:pt idx="1">
                    <c:v>Science and Technology/Engineering curriculum selected or developed by your district</c:v>
                  </c:pt>
                  <c:pt idx="2">
                    <c:v>Assessments created or selected by teachers</c:v>
                  </c:pt>
                  <c:pt idx="3">
                    <c:v>District-wide summative assessments</c:v>
                  </c:pt>
                  <c:pt idx="4">
                    <c:v>Science and Technology/Engineering textbooks used in your school</c:v>
                  </c:pt>
                </c:lvl>
                <c:lvl>
                  <c:pt idx="0">
                    <c:v>A3_4e</c:v>
                  </c:pt>
                  <c:pt idx="1">
                    <c:v>A3_4d</c:v>
                  </c:pt>
                  <c:pt idx="2">
                    <c:v>A3_4b</c:v>
                  </c:pt>
                  <c:pt idx="3">
                    <c:v>A3_4a</c:v>
                  </c:pt>
                  <c:pt idx="4">
                    <c:v>A3_4c</c:v>
                  </c:pt>
                </c:lvl>
              </c:multiLvlStrCache>
            </c:multiLvlStrRef>
          </c:cat>
          <c:val>
            <c:numRef>
              <c:f>'A3_4 STE res align data'!$B$6:$F$6</c:f>
              <c:numCache>
                <c:formatCode>0"%"</c:formatCode>
                <c:ptCount val="5"/>
                <c:pt idx="0">
                  <c:v>30.14</c:v>
                </c:pt>
                <c:pt idx="1">
                  <c:v>33.11</c:v>
                </c:pt>
                <c:pt idx="2">
                  <c:v>42.72</c:v>
                </c:pt>
                <c:pt idx="3">
                  <c:v>33.82</c:v>
                </c:pt>
                <c:pt idx="4">
                  <c:v>37.04</c:v>
                </c:pt>
              </c:numCache>
            </c:numRef>
          </c:val>
          <c:extLst>
            <c:ext xmlns:c16="http://schemas.microsoft.com/office/drawing/2014/chart" uri="{C3380CC4-5D6E-409C-BE32-E72D297353CC}">
              <c16:uniqueId val="{00000009-5340-4526-B64E-6CEF1E1D3B2B}"/>
            </c:ext>
          </c:extLst>
        </c:ser>
        <c:ser>
          <c:idx val="2"/>
          <c:order val="2"/>
          <c:tx>
            <c:strRef>
              <c:f>'A3_4 STE res align data'!$A$7</c:f>
              <c:strCache>
                <c:ptCount val="1"/>
                <c:pt idx="0">
                  <c:v>Aligned</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'A3_4 STE res align data'!$B$3:$F$4</c:f>
              <c:multiLvlStrCache>
                <c:ptCount val="5"/>
                <c:lvl>
                  <c:pt idx="0">
                    <c:v>Professional development activities that teachers have or will participate in this school year</c:v>
                  </c:pt>
                  <c:pt idx="1">
                    <c:v>Science and Technology/Engineering curriculum selected or developed by your district</c:v>
                  </c:pt>
                  <c:pt idx="2">
                    <c:v>Assessments created or selected by teachers</c:v>
                  </c:pt>
                  <c:pt idx="3">
                    <c:v>District-wide summative assessments</c:v>
                  </c:pt>
                  <c:pt idx="4">
                    <c:v>Science and Technology/Engineering textbooks used in your school</c:v>
                  </c:pt>
                </c:lvl>
                <c:lvl>
                  <c:pt idx="0">
                    <c:v>A3_4e</c:v>
                  </c:pt>
                  <c:pt idx="1">
                    <c:v>A3_4d</c:v>
                  </c:pt>
                  <c:pt idx="2">
                    <c:v>A3_4b</c:v>
                  </c:pt>
                  <c:pt idx="3">
                    <c:v>A3_4a</c:v>
                  </c:pt>
                  <c:pt idx="4">
                    <c:v>A3_4c</c:v>
                  </c:pt>
                </c:lvl>
              </c:multiLvlStrCache>
            </c:multiLvlStrRef>
          </c:cat>
          <c:val>
            <c:numRef>
              <c:f>'A3_4 STE res align data'!$B$7:$F$7</c:f>
              <c:numCache>
                <c:formatCode>0"%"</c:formatCode>
                <c:ptCount val="5"/>
                <c:pt idx="0">
                  <c:v>47.65</c:v>
                </c:pt>
                <c:pt idx="1">
                  <c:v>44.96</c:v>
                </c:pt>
                <c:pt idx="2">
                  <c:v>37.57</c:v>
                </c:pt>
                <c:pt idx="3">
                  <c:v>36.700000000000003</c:v>
                </c:pt>
                <c:pt idx="4">
                  <c:v>34.58</c:v>
                </c:pt>
              </c:numCache>
            </c:numRef>
          </c:val>
          <c:extLst>
            <c:ext xmlns:c16="http://schemas.microsoft.com/office/drawing/2014/chart" uri="{C3380CC4-5D6E-409C-BE32-E72D297353CC}">
              <c16:uniqueId val="{0000000A-5340-4526-B64E-6CEF1E1D3B2B}"/>
            </c:ext>
          </c:extLst>
        </c:ser>
        <c:ser>
          <c:idx val="3"/>
          <c:order val="3"/>
          <c:tx>
            <c:strRef>
              <c:f>'A3_4 STE res align data'!$A$8</c:f>
              <c:strCache>
                <c:ptCount val="1"/>
                <c:pt idx="0">
                  <c:v>Strongly Aligned</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'A3_4 STE res align data'!$B$3:$F$4</c:f>
              <c:multiLvlStrCache>
                <c:ptCount val="5"/>
                <c:lvl>
                  <c:pt idx="0">
                    <c:v>Professional development activities that teachers have or will participate in this school year</c:v>
                  </c:pt>
                  <c:pt idx="1">
                    <c:v>Science and Technology/Engineering curriculum selected or developed by your district</c:v>
                  </c:pt>
                  <c:pt idx="2">
                    <c:v>Assessments created or selected by teachers</c:v>
                  </c:pt>
                  <c:pt idx="3">
                    <c:v>District-wide summative assessments</c:v>
                  </c:pt>
                  <c:pt idx="4">
                    <c:v>Science and Technology/Engineering textbooks used in your school</c:v>
                  </c:pt>
                </c:lvl>
                <c:lvl>
                  <c:pt idx="0">
                    <c:v>A3_4e</c:v>
                  </c:pt>
                  <c:pt idx="1">
                    <c:v>A3_4d</c:v>
                  </c:pt>
                  <c:pt idx="2">
                    <c:v>A3_4b</c:v>
                  </c:pt>
                  <c:pt idx="3">
                    <c:v>A3_4a</c:v>
                  </c:pt>
                  <c:pt idx="4">
                    <c:v>A3_4c</c:v>
                  </c:pt>
                </c:lvl>
              </c:multiLvlStrCache>
            </c:multiLvlStrRef>
          </c:cat>
          <c:val>
            <c:numRef>
              <c:f>'A3_4 STE res align data'!$B$8:$F$8</c:f>
              <c:numCache>
                <c:formatCode>0"%"</c:formatCode>
                <c:ptCount val="5"/>
                <c:pt idx="0">
                  <c:v>12.99</c:v>
                </c:pt>
                <c:pt idx="1">
                  <c:v>11.51</c:v>
                </c:pt>
                <c:pt idx="2">
                  <c:v>10.37</c:v>
                </c:pt>
                <c:pt idx="3">
                  <c:v>8.7899999999999991</c:v>
                </c:pt>
                <c:pt idx="4">
                  <c:v>6.88</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86024912"/>
        <c:axId val="586025472"/>
      </c:barChart>
      <c:catAx>
        <c:axId val="586024912"/>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86025472"/>
        <c:crosses val="autoZero"/>
        <c:auto val="0"/>
        <c:lblAlgn val="ctr"/>
        <c:lblOffset val="100"/>
        <c:noMultiLvlLbl val="0"/>
      </c:catAx>
      <c:valAx>
        <c:axId val="58602547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86024912"/>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indicate your agreement with the following statements.</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'A4 data'!$A$5</c:f>
              <c:strCache>
                <c:ptCount val="1"/>
                <c:pt idx="0">
                  <c:v>Disagree Strongly</c:v>
                </c:pt>
              </c:strCache>
            </c:strRef>
          </c:tx>
          <c:spPr>
            <a:solidFill>
              <a:srgbClr val="E86B01"/>
            </a:solidFill>
            <a:ln>
              <a:noFill/>
            </a:ln>
            <a:effectLst/>
          </c:spPr>
          <c:invertIfNegative val="0"/>
          <c:cat>
            <c:multiLvlStrRef>
              <c:f>'A4 data'!$B$3:$D$4</c:f>
              <c:multiLvlStrCache>
                <c:ptCount val="3"/>
                <c:lvl>
                  <c:pt idx="0">
                    <c:v>District leaders publicly reward or recognize principals in this district for exemplary student achievement gains.</c:v>
                  </c:pt>
                  <c:pt idx="1">
                    <c:v>There are negative repercussions for me if students in my school do not perform well on state standardized assessments.</c:v>
                  </c:pt>
                  <c:pt idx="2">
                    <c:v>District leaders publicly reward or recognize principals in this district for exemplary leadership practices aimed at implementing state standards.</c:v>
                  </c:pt>
                </c:lvl>
                <c:lvl>
                  <c:pt idx="0">
                    <c:v>A4b</c:v>
                  </c:pt>
                  <c:pt idx="1">
                    <c:v>A4c</c:v>
                  </c:pt>
                  <c:pt idx="2">
                    <c:v>A4a</c:v>
                  </c:pt>
                </c:lvl>
              </c:multiLvlStrCache>
            </c:multiLvlStrRef>
          </c:cat>
          <c:val>
            <c:numRef>
              <c:f>'A4 data'!$B$5:$D$5</c:f>
              <c:numCache>
                <c:formatCode>0"%"</c:formatCode>
                <c:ptCount val="3"/>
                <c:pt idx="0">
                  <c:v>16.309999999999999</c:v>
                </c:pt>
                <c:pt idx="1">
                  <c:v>22.18</c:v>
                </c:pt>
                <c:pt idx="2">
                  <c:v>20.65</c:v>
                </c:pt>
              </c:numCache>
            </c:numRef>
          </c:val>
          <c:extLst>
            <c:ext xmlns:c16="http://schemas.microsoft.com/office/drawing/2014/chart" uri="{C3380CC4-5D6E-409C-BE32-E72D297353CC}">
              <c16:uniqueId val="{00000000-5340-4526-B64E-6CEF1E1D3B2B}"/>
            </c:ext>
          </c:extLst>
        </c:ser>
        <c:ser>
          <c:idx val="1"/>
          <c:order val="1"/>
          <c:tx>
            <c:strRef>
              <c:f>'A4 data'!$A$6</c:f>
              <c:strCache>
                <c:ptCount val="1"/>
                <c:pt idx="0">
                  <c:v>Disagree Somewhat</c:v>
                </c:pt>
              </c:strCache>
            </c:strRef>
          </c:tx>
          <c:spPr>
            <a:solidFill>
              <a:srgbClr val="FFC28F"/>
            </a:solidFill>
            <a:ln>
              <a:noFill/>
            </a:ln>
            <a:effectLst/>
          </c:spPr>
          <c:invertIfNegative val="0"/>
          <c:cat>
            <c:multiLvlStrRef>
              <c:f>'A4 data'!$B$3:$D$4</c:f>
              <c:multiLvlStrCache>
                <c:ptCount val="3"/>
                <c:lvl>
                  <c:pt idx="0">
                    <c:v>District leaders publicly reward or recognize principals in this district for exemplary student achievement gains.</c:v>
                  </c:pt>
                  <c:pt idx="1">
                    <c:v>There are negative repercussions for me if students in my school do not perform well on state standardized assessments.</c:v>
                  </c:pt>
                  <c:pt idx="2">
                    <c:v>District leaders publicly reward or recognize principals in this district for exemplary leadership practices aimed at implementing state standards.</c:v>
                  </c:pt>
                </c:lvl>
                <c:lvl>
                  <c:pt idx="0">
                    <c:v>A4b</c:v>
                  </c:pt>
                  <c:pt idx="1">
                    <c:v>A4c</c:v>
                  </c:pt>
                  <c:pt idx="2">
                    <c:v>A4a</c:v>
                  </c:pt>
                </c:lvl>
              </c:multiLvlStrCache>
            </c:multiLvlStrRef>
          </c:cat>
          <c:val>
            <c:numRef>
              <c:f>'A4 data'!$B$6:$D$6</c:f>
              <c:numCache>
                <c:formatCode>0"%"</c:formatCode>
                <c:ptCount val="3"/>
                <c:pt idx="0">
                  <c:v>22.92</c:v>
                </c:pt>
                <c:pt idx="1">
                  <c:v>29.89</c:v>
                </c:pt>
                <c:pt idx="2">
                  <c:v>29.61</c:v>
                </c:pt>
              </c:numCache>
            </c:numRef>
          </c:val>
          <c:extLst>
            <c:ext xmlns:c16="http://schemas.microsoft.com/office/drawing/2014/chart" uri="{C3380CC4-5D6E-409C-BE32-E72D297353CC}">
              <c16:uniqueId val="{00000009-5340-4526-B64E-6CEF1E1D3B2B}"/>
            </c:ext>
          </c:extLst>
        </c:ser>
        <c:ser>
          <c:idx val="2"/>
          <c:order val="2"/>
          <c:tx>
            <c:strRef>
              <c:f>'A4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'A4 data'!$B$3:$D$4</c:f>
              <c:multiLvlStrCache>
                <c:ptCount val="3"/>
                <c:lvl>
                  <c:pt idx="0">
                    <c:v>District leaders publicly reward or recognize principals in this district for exemplary student achievement gains.</c:v>
                  </c:pt>
                  <c:pt idx="1">
                    <c:v>There are negative repercussions for me if students in my school do not perform well on state standardized assessments.</c:v>
                  </c:pt>
                  <c:pt idx="2">
                    <c:v>District leaders publicly reward or recognize principals in this district for exemplary leadership practices aimed at implementing state standards.</c:v>
                  </c:pt>
                </c:lvl>
                <c:lvl>
                  <c:pt idx="0">
                    <c:v>A4b</c:v>
                  </c:pt>
                  <c:pt idx="1">
                    <c:v>A4c</c:v>
                  </c:pt>
                  <c:pt idx="2">
                    <c:v>A4a</c:v>
                  </c:pt>
                </c:lvl>
              </c:multiLvlStrCache>
            </c:multiLvlStrRef>
          </c:cat>
          <c:val>
            <c:numRef>
              <c:f>'A4 data'!$B$7:$D$7</c:f>
              <c:numCache>
                <c:formatCode>0"%"</c:formatCode>
                <c:ptCount val="3"/>
                <c:pt idx="0">
                  <c:v>43.73</c:v>
                </c:pt>
                <c:pt idx="1">
                  <c:v>33.86</c:v>
                </c:pt>
                <c:pt idx="2">
                  <c:v>41.13</c:v>
                </c:pt>
              </c:numCache>
            </c:numRef>
          </c:val>
          <c:extLst>
            <c:ext xmlns:c16="http://schemas.microsoft.com/office/drawing/2014/chart" uri="{C3380CC4-5D6E-409C-BE32-E72D297353CC}">
              <c16:uniqueId val="{0000000A-5340-4526-B64E-6CEF1E1D3B2B}"/>
            </c:ext>
          </c:extLst>
        </c:ser>
        <c:ser>
          <c:idx val="3"/>
          <c:order val="3"/>
          <c:tx>
            <c:strRef>
              <c:f>'A4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'A4 data'!$B$3:$D$4</c:f>
              <c:multiLvlStrCache>
                <c:ptCount val="3"/>
                <c:lvl>
                  <c:pt idx="0">
                    <c:v>District leaders publicly reward or recognize principals in this district for exemplary student achievement gains.</c:v>
                  </c:pt>
                  <c:pt idx="1">
                    <c:v>There are negative repercussions for me if students in my school do not perform well on state standardized assessments.</c:v>
                  </c:pt>
                  <c:pt idx="2">
                    <c:v>District leaders publicly reward or recognize principals in this district for exemplary leadership practices aimed at implementing state standards.</c:v>
                  </c:pt>
                </c:lvl>
                <c:lvl>
                  <c:pt idx="0">
                    <c:v>A4b</c:v>
                  </c:pt>
                  <c:pt idx="1">
                    <c:v>A4c</c:v>
                  </c:pt>
                  <c:pt idx="2">
                    <c:v>A4a</c:v>
                  </c:pt>
                </c:lvl>
              </c:multiLvlStrCache>
            </c:multiLvlStrRef>
          </c:cat>
          <c:val>
            <c:numRef>
              <c:f>'A4 data'!$B$8:$D$8</c:f>
              <c:numCache>
                <c:formatCode>0"%"</c:formatCode>
                <c:ptCount val="3"/>
                <c:pt idx="0">
                  <c:v>17.04</c:v>
                </c:pt>
                <c:pt idx="1">
                  <c:v>14.07</c:v>
                </c:pt>
                <c:pt idx="2">
                  <c:v>8.6</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655472160"/>
        <c:axId val="655472720"/>
      </c:barChart>
      <c:catAx>
        <c:axId val="65547216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655472720"/>
        <c:crosses val="autoZero"/>
        <c:auto val="0"/>
        <c:lblAlgn val="ctr"/>
        <c:lblOffset val="100"/>
        <c:noMultiLvlLbl val="0"/>
      </c:catAx>
      <c:valAx>
        <c:axId val="65547272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5547216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Including this current school year, how much longer do you believe each of the following will remain in effect?</a:t>
            </a:r>
            <a:r>
              <a:rPr lang="en-US" sz="1400" b="1" i="0" u="none" strike="noStrike" baseline="0"/>
              <a:t> </a:t>
            </a:r>
            <a:endParaRPr lang="en-US" sz="1400" b="1"/>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'A5 data'!$A$5</c:f>
              <c:strCache>
                <c:ptCount val="1"/>
                <c:pt idx="0">
                  <c:v>1-2 Years</c:v>
                </c:pt>
              </c:strCache>
            </c:strRef>
          </c:tx>
          <c:spPr>
            <a:solidFill>
              <a:srgbClr val="E86B01"/>
            </a:solidFill>
            <a:ln>
              <a:noFill/>
            </a:ln>
            <a:effectLst/>
          </c:spPr>
          <c:invertIfNegative val="0"/>
          <c:cat>
            <c:multiLvlStrRef>
              <c:f>'A5 data'!$B$3:$E$4</c:f>
              <c:multiLvlStrCache>
                <c:ptCount val="4"/>
                <c:lvl>
                  <c:pt idx="0">
                    <c:v>The current 2016 Science and Technology/Engineering Curriculum Framework</c:v>
                  </c:pt>
                  <c:pt idx="1">
                    <c:v>The next generation MCAS test</c:v>
                  </c:pt>
                  <c:pt idx="2">
                    <c:v>The current 2011 Mathematics Curriculum Framework</c:v>
                  </c:pt>
                  <c:pt idx="3">
                    <c:v>The current 2011 English Language Arts Curriculum Framework</c:v>
                  </c:pt>
                </c:lvl>
                <c:lvl>
                  <c:pt idx="0">
                    <c:v>A5c</c:v>
                  </c:pt>
                  <c:pt idx="1">
                    <c:v>A5d</c:v>
                  </c:pt>
                  <c:pt idx="2">
                    <c:v>A5b</c:v>
                  </c:pt>
                  <c:pt idx="3">
                    <c:v>A5a</c:v>
                  </c:pt>
                </c:lvl>
              </c:multiLvlStrCache>
            </c:multiLvlStrRef>
          </c:cat>
          <c:val>
            <c:numRef>
              <c:f>'A5 data'!$B$5:$E$5</c:f>
              <c:numCache>
                <c:formatCode>0"%"</c:formatCode>
                <c:ptCount val="4"/>
                <c:pt idx="0">
                  <c:v>8.1999999999999993</c:v>
                </c:pt>
                <c:pt idx="1">
                  <c:v>25.84</c:v>
                </c:pt>
                <c:pt idx="2">
                  <c:v>32.869999999999997</c:v>
                </c:pt>
                <c:pt idx="3">
                  <c:v>35.54</c:v>
                </c:pt>
              </c:numCache>
            </c:numRef>
          </c:val>
          <c:extLst>
            <c:ext xmlns:c16="http://schemas.microsoft.com/office/drawing/2014/chart" uri="{C3380CC4-5D6E-409C-BE32-E72D297353CC}">
              <c16:uniqueId val="{00000000-5340-4526-B64E-6CEF1E1D3B2B}"/>
            </c:ext>
          </c:extLst>
        </c:ser>
        <c:ser>
          <c:idx val="1"/>
          <c:order val="1"/>
          <c:tx>
            <c:strRef>
              <c:f>'A5 data'!$A$6</c:f>
              <c:strCache>
                <c:ptCount val="1"/>
                <c:pt idx="0">
                  <c:v>3 Years</c:v>
                </c:pt>
              </c:strCache>
            </c:strRef>
          </c:tx>
          <c:spPr>
            <a:solidFill>
              <a:srgbClr val="FFC28F"/>
            </a:solidFill>
            <a:ln>
              <a:noFill/>
            </a:ln>
            <a:effectLst/>
          </c:spPr>
          <c:invertIfNegative val="0"/>
          <c:cat>
            <c:multiLvlStrRef>
              <c:f>'A5 data'!$B$3:$E$4</c:f>
              <c:multiLvlStrCache>
                <c:ptCount val="4"/>
                <c:lvl>
                  <c:pt idx="0">
                    <c:v>The current 2016 Science and Technology/Engineering Curriculum Framework</c:v>
                  </c:pt>
                  <c:pt idx="1">
                    <c:v>The next generation MCAS test</c:v>
                  </c:pt>
                  <c:pt idx="2">
                    <c:v>The current 2011 Mathematics Curriculum Framework</c:v>
                  </c:pt>
                  <c:pt idx="3">
                    <c:v>The current 2011 English Language Arts Curriculum Framework</c:v>
                  </c:pt>
                </c:lvl>
                <c:lvl>
                  <c:pt idx="0">
                    <c:v>A5c</c:v>
                  </c:pt>
                  <c:pt idx="1">
                    <c:v>A5d</c:v>
                  </c:pt>
                  <c:pt idx="2">
                    <c:v>A5b</c:v>
                  </c:pt>
                  <c:pt idx="3">
                    <c:v>A5a</c:v>
                  </c:pt>
                </c:lvl>
              </c:multiLvlStrCache>
            </c:multiLvlStrRef>
          </c:cat>
          <c:val>
            <c:numRef>
              <c:f>'A5 data'!$B$6:$E$6</c:f>
              <c:numCache>
                <c:formatCode>0"%"</c:formatCode>
                <c:ptCount val="4"/>
                <c:pt idx="0">
                  <c:v>15.5</c:v>
                </c:pt>
                <c:pt idx="1">
                  <c:v>24.98</c:v>
                </c:pt>
                <c:pt idx="2">
                  <c:v>33.85</c:v>
                </c:pt>
                <c:pt idx="3">
                  <c:v>33.65</c:v>
                </c:pt>
              </c:numCache>
            </c:numRef>
          </c:val>
          <c:extLst>
            <c:ext xmlns:c16="http://schemas.microsoft.com/office/drawing/2014/chart" uri="{C3380CC4-5D6E-409C-BE32-E72D297353CC}">
              <c16:uniqueId val="{00000009-5340-4526-B64E-6CEF1E1D3B2B}"/>
            </c:ext>
          </c:extLst>
        </c:ser>
        <c:ser>
          <c:idx val="2"/>
          <c:order val="2"/>
          <c:tx>
            <c:strRef>
              <c:f>'A5 data'!$A$7</c:f>
              <c:strCache>
                <c:ptCount val="1"/>
                <c:pt idx="0">
                  <c:v>4 Years</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'A5 data'!$B$3:$E$4</c:f>
              <c:multiLvlStrCache>
                <c:ptCount val="4"/>
                <c:lvl>
                  <c:pt idx="0">
                    <c:v>The current 2016 Science and Technology/Engineering Curriculum Framework</c:v>
                  </c:pt>
                  <c:pt idx="1">
                    <c:v>The next generation MCAS test</c:v>
                  </c:pt>
                  <c:pt idx="2">
                    <c:v>The current 2011 Mathematics Curriculum Framework</c:v>
                  </c:pt>
                  <c:pt idx="3">
                    <c:v>The current 2011 English Language Arts Curriculum Framework</c:v>
                  </c:pt>
                </c:lvl>
                <c:lvl>
                  <c:pt idx="0">
                    <c:v>A5c</c:v>
                  </c:pt>
                  <c:pt idx="1">
                    <c:v>A5d</c:v>
                  </c:pt>
                  <c:pt idx="2">
                    <c:v>A5b</c:v>
                  </c:pt>
                  <c:pt idx="3">
                    <c:v>A5a</c:v>
                  </c:pt>
                </c:lvl>
              </c:multiLvlStrCache>
            </c:multiLvlStrRef>
          </c:cat>
          <c:val>
            <c:numRef>
              <c:f>'A5 data'!$B$7:$E$7</c:f>
              <c:numCache>
                <c:formatCode>0"%"</c:formatCode>
                <c:ptCount val="4"/>
                <c:pt idx="0">
                  <c:v>15.93</c:v>
                </c:pt>
                <c:pt idx="1">
                  <c:v>12.29</c:v>
                </c:pt>
                <c:pt idx="2">
                  <c:v>13</c:v>
                </c:pt>
                <c:pt idx="3">
                  <c:v>12.05</c:v>
                </c:pt>
              </c:numCache>
            </c:numRef>
          </c:val>
          <c:extLst>
            <c:ext xmlns:c16="http://schemas.microsoft.com/office/drawing/2014/chart" uri="{C3380CC4-5D6E-409C-BE32-E72D297353CC}">
              <c16:uniqueId val="{0000000A-5340-4526-B64E-6CEF1E1D3B2B}"/>
            </c:ext>
          </c:extLst>
        </c:ser>
        <c:ser>
          <c:idx val="3"/>
          <c:order val="3"/>
          <c:tx>
            <c:strRef>
              <c:f>'A5 data'!$A$8</c:f>
              <c:strCache>
                <c:ptCount val="1"/>
                <c:pt idx="0">
                  <c:v>5+ Years</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'A5 data'!$B$3:$E$4</c:f>
              <c:multiLvlStrCache>
                <c:ptCount val="4"/>
                <c:lvl>
                  <c:pt idx="0">
                    <c:v>The current 2016 Science and Technology/Engineering Curriculum Framework</c:v>
                  </c:pt>
                  <c:pt idx="1">
                    <c:v>The next generation MCAS test</c:v>
                  </c:pt>
                  <c:pt idx="2">
                    <c:v>The current 2011 Mathematics Curriculum Framework</c:v>
                  </c:pt>
                  <c:pt idx="3">
                    <c:v>The current 2011 English Language Arts Curriculum Framework</c:v>
                  </c:pt>
                </c:lvl>
                <c:lvl>
                  <c:pt idx="0">
                    <c:v>A5c</c:v>
                  </c:pt>
                  <c:pt idx="1">
                    <c:v>A5d</c:v>
                  </c:pt>
                  <c:pt idx="2">
                    <c:v>A5b</c:v>
                  </c:pt>
                  <c:pt idx="3">
                    <c:v>A5a</c:v>
                  </c:pt>
                </c:lvl>
              </c:multiLvlStrCache>
            </c:multiLvlStrRef>
          </c:cat>
          <c:val>
            <c:numRef>
              <c:f>'A5 data'!$B$8:$E$8</c:f>
              <c:numCache>
                <c:formatCode>0"%"</c:formatCode>
                <c:ptCount val="4"/>
                <c:pt idx="0">
                  <c:v>60.37</c:v>
                </c:pt>
                <c:pt idx="1">
                  <c:v>36.89</c:v>
                </c:pt>
                <c:pt idx="2">
                  <c:v>20.28</c:v>
                </c:pt>
                <c:pt idx="3">
                  <c:v>18.760000000000002</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654789104"/>
        <c:axId val="654789664"/>
      </c:barChart>
      <c:catAx>
        <c:axId val="654789104"/>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654789664"/>
        <c:crosses val="autoZero"/>
        <c:auto val="0"/>
        <c:lblAlgn val="ctr"/>
        <c:lblOffset val="100"/>
        <c:noMultiLvlLbl val="0"/>
      </c:catAx>
      <c:valAx>
        <c:axId val="654789664"/>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54789104"/>
        <c:crosses val="max"/>
        <c:crossBetween val="between"/>
        <c:majorUnit val="20"/>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How often does the following occur with regard to teacher collaboration at your school?</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'B1 data'!$A$5</c:f>
              <c:strCache>
                <c:ptCount val="1"/>
                <c:pt idx="0">
                  <c:v>Never</c:v>
                </c:pt>
              </c:strCache>
            </c:strRef>
          </c:tx>
          <c:spPr>
            <a:solidFill>
              <a:srgbClr val="E86B01"/>
            </a:solidFill>
            <a:ln>
              <a:noFill/>
            </a:ln>
            <a:effectLst/>
          </c:spPr>
          <c:invertIfNegative val="0"/>
          <c:cat>
            <c:multiLvlStrRef>
              <c:f>'B1 data'!$B$3:$F$4</c:f>
              <c:multiLvlStrCache>
                <c:ptCount val="5"/>
                <c:lvl>
                  <c:pt idx="0">
                    <c:v>Teachers have time to collaborate during the school day.</c:v>
                  </c:pt>
                  <c:pt idx="1">
                    <c:v>Teachers have the necessary materials, tools, or equipment that helps them collaborate with peers effectively.</c:v>
                  </c:pt>
                  <c:pt idx="2">
                    <c:v>Teachers participate in professional learning communities in my school.</c:v>
                  </c:pt>
                  <c:pt idx="3">
                    <c:v>Teachers receive adequate training to support peer collaboration.</c:v>
                  </c:pt>
                  <c:pt idx="4">
                    <c:v>Teachers have opportunities to observe each other in their classrooms.</c:v>
                  </c:pt>
                </c:lvl>
                <c:lvl>
                  <c:pt idx="0">
                    <c:v>B1a</c:v>
                  </c:pt>
                  <c:pt idx="1">
                    <c:v>B1c</c:v>
                  </c:pt>
                  <c:pt idx="2">
                    <c:v>B1d</c:v>
                  </c:pt>
                  <c:pt idx="3">
                    <c:v>B1b</c:v>
                  </c:pt>
                  <c:pt idx="4">
                    <c:v>B1e</c:v>
                  </c:pt>
                </c:lvl>
              </c:multiLvlStrCache>
            </c:multiLvlStrRef>
          </c:cat>
          <c:val>
            <c:numRef>
              <c:f>'B1 data'!$B$5:$F$5</c:f>
              <c:numCache>
                <c:formatCode>0"%"</c:formatCode>
                <c:ptCount val="5"/>
                <c:pt idx="0">
                  <c:v>1.42</c:v>
                </c:pt>
                <c:pt idx="1">
                  <c:v>6.37</c:v>
                </c:pt>
                <c:pt idx="2">
                  <c:v>6</c:v>
                </c:pt>
                <c:pt idx="3">
                  <c:v>16.3</c:v>
                </c:pt>
                <c:pt idx="4">
                  <c:v>18.940000000000001</c:v>
                </c:pt>
              </c:numCache>
            </c:numRef>
          </c:val>
          <c:extLst>
            <c:ext xmlns:c16="http://schemas.microsoft.com/office/drawing/2014/chart" uri="{C3380CC4-5D6E-409C-BE32-E72D297353CC}">
              <c16:uniqueId val="{00000000-5340-4526-B64E-6CEF1E1D3B2B}"/>
            </c:ext>
          </c:extLst>
        </c:ser>
        <c:ser>
          <c:idx val="1"/>
          <c:order val="1"/>
          <c:tx>
            <c:strRef>
              <c:f>'B1 data'!$A$6</c:f>
              <c:strCache>
                <c:ptCount val="1"/>
                <c:pt idx="0">
                  <c:v>About Once Every Other Month</c:v>
                </c:pt>
              </c:strCache>
            </c:strRef>
          </c:tx>
          <c:spPr>
            <a:solidFill>
              <a:srgbClr val="FF943B"/>
            </a:solidFill>
            <a:ln>
              <a:noFill/>
            </a:ln>
            <a:effectLst/>
          </c:spPr>
          <c:invertIfNegative val="0"/>
          <c:cat>
            <c:multiLvlStrRef>
              <c:f>'B1 data'!$B$3:$F$4</c:f>
              <c:multiLvlStrCache>
                <c:ptCount val="5"/>
                <c:lvl>
                  <c:pt idx="0">
                    <c:v>Teachers have time to collaborate during the school day.</c:v>
                  </c:pt>
                  <c:pt idx="1">
                    <c:v>Teachers have the necessary materials, tools, or equipment that helps them collaborate with peers effectively.</c:v>
                  </c:pt>
                  <c:pt idx="2">
                    <c:v>Teachers participate in professional learning communities in my school.</c:v>
                  </c:pt>
                  <c:pt idx="3">
                    <c:v>Teachers receive adequate training to support peer collaboration.</c:v>
                  </c:pt>
                  <c:pt idx="4">
                    <c:v>Teachers have opportunities to observe each other in their classrooms.</c:v>
                  </c:pt>
                </c:lvl>
                <c:lvl>
                  <c:pt idx="0">
                    <c:v>B1a</c:v>
                  </c:pt>
                  <c:pt idx="1">
                    <c:v>B1c</c:v>
                  </c:pt>
                  <c:pt idx="2">
                    <c:v>B1d</c:v>
                  </c:pt>
                  <c:pt idx="3">
                    <c:v>B1b</c:v>
                  </c:pt>
                  <c:pt idx="4">
                    <c:v>B1e</c:v>
                  </c:pt>
                </c:lvl>
              </c:multiLvlStrCache>
            </c:multiLvlStrRef>
          </c:cat>
          <c:val>
            <c:numRef>
              <c:f>'B1 data'!$B$6:$F$6</c:f>
              <c:numCache>
                <c:formatCode>0"%"</c:formatCode>
                <c:ptCount val="5"/>
                <c:pt idx="0">
                  <c:v>1.67</c:v>
                </c:pt>
                <c:pt idx="1">
                  <c:v>7.58</c:v>
                </c:pt>
                <c:pt idx="2">
                  <c:v>7.7</c:v>
                </c:pt>
                <c:pt idx="3">
                  <c:v>22.67</c:v>
                </c:pt>
                <c:pt idx="4">
                  <c:v>33.54</c:v>
                </c:pt>
              </c:numCache>
            </c:numRef>
          </c:val>
          <c:extLst>
            <c:ext xmlns:c16="http://schemas.microsoft.com/office/drawing/2014/chart" uri="{C3380CC4-5D6E-409C-BE32-E72D297353CC}">
              <c16:uniqueId val="{00000009-5340-4526-B64E-6CEF1E1D3B2B}"/>
            </c:ext>
          </c:extLst>
        </c:ser>
        <c:ser>
          <c:idx val="2"/>
          <c:order val="2"/>
          <c:tx>
            <c:strRef>
              <c:f>'B1 data'!$A$7</c:f>
              <c:strCache>
                <c:ptCount val="1"/>
                <c:pt idx="0">
                  <c:v>About Once a Month</c:v>
                </c:pt>
              </c:strCache>
            </c:strRef>
          </c:tx>
          <c:spPr>
            <a:solidFill>
              <a:srgbClr val="FFC28F"/>
            </a:solidFill>
            <a:ln>
              <a:noFill/>
            </a:ln>
            <a:effectLst/>
          </c:spPr>
          <c:invertIfNegative val="0"/>
          <c:cat>
            <c:multiLvlStrRef>
              <c:f>'B1 data'!$B$3:$F$4</c:f>
              <c:multiLvlStrCache>
                <c:ptCount val="5"/>
                <c:lvl>
                  <c:pt idx="0">
                    <c:v>Teachers have time to collaborate during the school day.</c:v>
                  </c:pt>
                  <c:pt idx="1">
                    <c:v>Teachers have the necessary materials, tools, or equipment that helps them collaborate with peers effectively.</c:v>
                  </c:pt>
                  <c:pt idx="2">
                    <c:v>Teachers participate in professional learning communities in my school.</c:v>
                  </c:pt>
                  <c:pt idx="3">
                    <c:v>Teachers receive adequate training to support peer collaboration.</c:v>
                  </c:pt>
                  <c:pt idx="4">
                    <c:v>Teachers have opportunities to observe each other in their classrooms.</c:v>
                  </c:pt>
                </c:lvl>
                <c:lvl>
                  <c:pt idx="0">
                    <c:v>B1a</c:v>
                  </c:pt>
                  <c:pt idx="1">
                    <c:v>B1c</c:v>
                  </c:pt>
                  <c:pt idx="2">
                    <c:v>B1d</c:v>
                  </c:pt>
                  <c:pt idx="3">
                    <c:v>B1b</c:v>
                  </c:pt>
                  <c:pt idx="4">
                    <c:v>B1e</c:v>
                  </c:pt>
                </c:lvl>
              </c:multiLvlStrCache>
            </c:multiLvlStrRef>
          </c:cat>
          <c:val>
            <c:numRef>
              <c:f>'B1 data'!$B$7:$F$7</c:f>
              <c:numCache>
                <c:formatCode>0"%"</c:formatCode>
                <c:ptCount val="5"/>
                <c:pt idx="0">
                  <c:v>6.33</c:v>
                </c:pt>
                <c:pt idx="1">
                  <c:v>15.52</c:v>
                </c:pt>
                <c:pt idx="2">
                  <c:v>24.25</c:v>
                </c:pt>
                <c:pt idx="3">
                  <c:v>24.3</c:v>
                </c:pt>
                <c:pt idx="4">
                  <c:v>21.47</c:v>
                </c:pt>
              </c:numCache>
            </c:numRef>
          </c:val>
          <c:extLst>
            <c:ext xmlns:c16="http://schemas.microsoft.com/office/drawing/2014/chart" uri="{C3380CC4-5D6E-409C-BE32-E72D297353CC}">
              <c16:uniqueId val="{0000000A-5340-4526-B64E-6CEF1E1D3B2B}"/>
            </c:ext>
          </c:extLst>
        </c:ser>
        <c:ser>
          <c:idx val="3"/>
          <c:order val="3"/>
          <c:tx>
            <c:strRef>
              <c:f>'B1 data'!$A$8</c:f>
              <c:strCache>
                <c:ptCount val="1"/>
                <c:pt idx="0">
                  <c:v>About Two or Three Times a Month</c:v>
                </c:pt>
              </c:strCache>
            </c:strRef>
          </c:tx>
          <c:spPr>
            <a:solidFill>
              <a:srgbClr val="ADB6F5"/>
            </a:solidFill>
            <a:ln>
              <a:noFill/>
            </a:ln>
            <a:effectLst/>
          </c:spPr>
          <c:invertIfNegative val="0"/>
          <c:cat>
            <c:multiLvlStrRef>
              <c:f>'B1 data'!$B$3:$F$4</c:f>
              <c:multiLvlStrCache>
                <c:ptCount val="5"/>
                <c:lvl>
                  <c:pt idx="0">
                    <c:v>Teachers have time to collaborate during the school day.</c:v>
                  </c:pt>
                  <c:pt idx="1">
                    <c:v>Teachers have the necessary materials, tools, or equipment that helps them collaborate with peers effectively.</c:v>
                  </c:pt>
                  <c:pt idx="2">
                    <c:v>Teachers participate in professional learning communities in my school.</c:v>
                  </c:pt>
                  <c:pt idx="3">
                    <c:v>Teachers receive adequate training to support peer collaboration.</c:v>
                  </c:pt>
                  <c:pt idx="4">
                    <c:v>Teachers have opportunities to observe each other in their classrooms.</c:v>
                  </c:pt>
                </c:lvl>
                <c:lvl>
                  <c:pt idx="0">
                    <c:v>B1a</c:v>
                  </c:pt>
                  <c:pt idx="1">
                    <c:v>B1c</c:v>
                  </c:pt>
                  <c:pt idx="2">
                    <c:v>B1d</c:v>
                  </c:pt>
                  <c:pt idx="3">
                    <c:v>B1b</c:v>
                  </c:pt>
                  <c:pt idx="4">
                    <c:v>B1e</c:v>
                  </c:pt>
                </c:lvl>
              </c:multiLvlStrCache>
            </c:multiLvlStrRef>
          </c:cat>
          <c:val>
            <c:numRef>
              <c:f>'B1 data'!$B$8:$F$8</c:f>
              <c:numCache>
                <c:formatCode>0"%"</c:formatCode>
                <c:ptCount val="5"/>
                <c:pt idx="0">
                  <c:v>9.32</c:v>
                </c:pt>
                <c:pt idx="1">
                  <c:v>12.33</c:v>
                </c:pt>
                <c:pt idx="2">
                  <c:v>17.29</c:v>
                </c:pt>
                <c:pt idx="3">
                  <c:v>13.48</c:v>
                </c:pt>
                <c:pt idx="4">
                  <c:v>9.76</c:v>
                </c:pt>
              </c:numCache>
            </c:numRef>
          </c:val>
          <c:extLst>
            <c:ext xmlns:c16="http://schemas.microsoft.com/office/drawing/2014/chart" uri="{C3380CC4-5D6E-409C-BE32-E72D297353CC}">
              <c16:uniqueId val="{0000000B-5340-4526-B64E-6CEF1E1D3B2B}"/>
            </c:ext>
          </c:extLst>
        </c:ser>
        <c:ser>
          <c:idx val="4"/>
          <c:order val="4"/>
          <c:tx>
            <c:strRef>
              <c:f>'B1 data'!$A$9</c:f>
              <c:strCache>
                <c:ptCount val="1"/>
                <c:pt idx="0">
                  <c:v>About Once a Week</c:v>
                </c:pt>
              </c:strCache>
            </c:strRef>
          </c:tx>
          <c:spPr>
            <a:solidFill>
              <a:srgbClr val="5769EB"/>
            </a:solidFill>
            <a:ln>
              <a:noFill/>
            </a:ln>
            <a:effectLst/>
          </c:spPr>
          <c:invertIfNegative val="0"/>
          <c:dLbls>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'B1 data'!$B$3:$F$4</c:f>
              <c:multiLvlStrCache>
                <c:ptCount val="5"/>
                <c:lvl>
                  <c:pt idx="0">
                    <c:v>Teachers have time to collaborate during the school day.</c:v>
                  </c:pt>
                  <c:pt idx="1">
                    <c:v>Teachers have the necessary materials, tools, or equipment that helps them collaborate with peers effectively.</c:v>
                  </c:pt>
                  <c:pt idx="2">
                    <c:v>Teachers participate in professional learning communities in my school.</c:v>
                  </c:pt>
                  <c:pt idx="3">
                    <c:v>Teachers receive adequate training to support peer collaboration.</c:v>
                  </c:pt>
                  <c:pt idx="4">
                    <c:v>Teachers have opportunities to observe each other in their classrooms.</c:v>
                  </c:pt>
                </c:lvl>
                <c:lvl>
                  <c:pt idx="0">
                    <c:v>B1a</c:v>
                  </c:pt>
                  <c:pt idx="1">
                    <c:v>B1c</c:v>
                  </c:pt>
                  <c:pt idx="2">
                    <c:v>B1d</c:v>
                  </c:pt>
                  <c:pt idx="3">
                    <c:v>B1b</c:v>
                  </c:pt>
                  <c:pt idx="4">
                    <c:v>B1e</c:v>
                  </c:pt>
                </c:lvl>
              </c:multiLvlStrCache>
            </c:multiLvlStrRef>
          </c:cat>
          <c:val>
            <c:numRef>
              <c:f>'B1 data'!$B$9:$F$9</c:f>
              <c:numCache>
                <c:formatCode>0"%"</c:formatCode>
                <c:ptCount val="5"/>
                <c:pt idx="0">
                  <c:v>31.12</c:v>
                </c:pt>
                <c:pt idx="1">
                  <c:v>25.67</c:v>
                </c:pt>
                <c:pt idx="2">
                  <c:v>27.09</c:v>
                </c:pt>
                <c:pt idx="3">
                  <c:v>13.43</c:v>
                </c:pt>
                <c:pt idx="4">
                  <c:v>7.45</c:v>
                </c:pt>
              </c:numCache>
            </c:numRef>
          </c:val>
          <c:extLst>
            <c:ext xmlns:c16="http://schemas.microsoft.com/office/drawing/2014/chart" uri="{C3380CC4-5D6E-409C-BE32-E72D297353CC}">
              <c16:uniqueId val="{00000000-390B-4C39-A228-CCEE78747E17}"/>
            </c:ext>
          </c:extLst>
        </c:ser>
        <c:ser>
          <c:idx val="5"/>
          <c:order val="5"/>
          <c:tx>
            <c:strRef>
              <c:f>'B1 data'!$A$10</c:f>
              <c:strCache>
                <c:ptCount val="1"/>
                <c:pt idx="0">
                  <c:v>More Than Once a Week</c:v>
                </c:pt>
              </c:strCache>
            </c:strRef>
          </c:tx>
          <c:spPr>
            <a:solidFill>
              <a:srgbClr val="0D1969"/>
            </a:solidFill>
            <a:ln>
              <a:noFill/>
            </a:ln>
            <a:effectLst/>
          </c:spPr>
          <c:invertIfNegative val="0"/>
          <c:dLbls>
            <c:dLbl>
              <c:idx val="3"/>
              <c:layout>
                <c:manualLayout>
                  <c:x val="8.8019556513119056E-3"/>
                  <c:y val="-7.4073218373934501E-17"/>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390B-4C39-A228-CCEE78747E17}"/>
                </c:ext>
              </c:extLst>
            </c:dLbl>
            <c:dLbl>
              <c:idx val="4"/>
              <c:layout>
                <c:manualLayout>
                  <c:x val="1.0268948259863764E-2"/>
                  <c:y val="0"/>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390B-4C39-A228-CCEE78747E17}"/>
                </c:ext>
              </c:extLst>
            </c:dLbl>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'B1 data'!$B$3:$F$4</c:f>
              <c:multiLvlStrCache>
                <c:ptCount val="5"/>
                <c:lvl>
                  <c:pt idx="0">
                    <c:v>Teachers have time to collaborate during the school day.</c:v>
                  </c:pt>
                  <c:pt idx="1">
                    <c:v>Teachers have the necessary materials, tools, or equipment that helps them collaborate with peers effectively.</c:v>
                  </c:pt>
                  <c:pt idx="2">
                    <c:v>Teachers participate in professional learning communities in my school.</c:v>
                  </c:pt>
                  <c:pt idx="3">
                    <c:v>Teachers receive adequate training to support peer collaboration.</c:v>
                  </c:pt>
                  <c:pt idx="4">
                    <c:v>Teachers have opportunities to observe each other in their classrooms.</c:v>
                  </c:pt>
                </c:lvl>
                <c:lvl>
                  <c:pt idx="0">
                    <c:v>B1a</c:v>
                  </c:pt>
                  <c:pt idx="1">
                    <c:v>B1c</c:v>
                  </c:pt>
                  <c:pt idx="2">
                    <c:v>B1d</c:v>
                  </c:pt>
                  <c:pt idx="3">
                    <c:v>B1b</c:v>
                  </c:pt>
                  <c:pt idx="4">
                    <c:v>B1e</c:v>
                  </c:pt>
                </c:lvl>
              </c:multiLvlStrCache>
            </c:multiLvlStrRef>
          </c:cat>
          <c:val>
            <c:numRef>
              <c:f>'B1 data'!$B$10:$F$10</c:f>
              <c:numCache>
                <c:formatCode>0"%"</c:formatCode>
                <c:ptCount val="5"/>
                <c:pt idx="0">
                  <c:v>50.15</c:v>
                </c:pt>
                <c:pt idx="1">
                  <c:v>32.53</c:v>
                </c:pt>
                <c:pt idx="2">
                  <c:v>17.68</c:v>
                </c:pt>
                <c:pt idx="3">
                  <c:v>9.82</c:v>
                </c:pt>
                <c:pt idx="4">
                  <c:v>8.84</c:v>
                </c:pt>
              </c:numCache>
            </c:numRef>
          </c:val>
          <c:extLst>
            <c:ext xmlns:c16="http://schemas.microsoft.com/office/drawing/2014/chart" uri="{C3380CC4-5D6E-409C-BE32-E72D297353CC}">
              <c16:uniqueId val="{00000003-390B-4C39-A228-CCEE78747E17}"/>
            </c:ext>
          </c:extLst>
        </c:ser>
        <c:dLbls>
          <c:showLegendKey val="0"/>
          <c:showVal val="0"/>
          <c:showCatName val="0"/>
          <c:showSerName val="0"/>
          <c:showPercent val="0"/>
          <c:showBubbleSize val="0"/>
        </c:dLbls>
        <c:gapWidth val="150"/>
        <c:overlap val="100"/>
        <c:axId val="671107520"/>
        <c:axId val="671108080"/>
      </c:barChart>
      <c:catAx>
        <c:axId val="67110752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671108080"/>
        <c:crosses val="autoZero"/>
        <c:auto val="0"/>
        <c:lblAlgn val="ctr"/>
        <c:lblOffset val="100"/>
        <c:noMultiLvlLbl val="0"/>
      </c:catAx>
      <c:valAx>
        <c:axId val="67110808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7110752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To what extent did each of the following factors influence your thinking and decisions about types of professional development (PD) to offer teachers during the 2016-17 school year (including summer 2016)?</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'B2 data'!$A$5</c:f>
              <c:strCache>
                <c:ptCount val="1"/>
                <c:pt idx="0">
                  <c:v>Not At All</c:v>
                </c:pt>
              </c:strCache>
            </c:strRef>
          </c:tx>
          <c:spPr>
            <a:solidFill>
              <a:srgbClr val="E86B01"/>
            </a:solidFill>
            <a:ln>
              <a:noFill/>
            </a:ln>
            <a:effectLst/>
          </c:spPr>
          <c:invertIfNegative val="0"/>
          <c:cat>
            <c:multiLvlStrRef>
              <c:f>'B2 data'!$B$3:$I$4</c:f>
              <c:multiLvlStrCache>
                <c:ptCount val="8"/>
                <c:lvl>
                  <c:pt idx="0">
                    <c:v>Input from teachers</c:v>
                  </c:pt>
                  <c:pt idx="1">
                    <c:v>Observations of classroom practice</c:v>
                  </c:pt>
                  <c:pt idx="2">
                    <c:v>Input from other administrators (district and/or school)</c:v>
                  </c:pt>
                  <c:pt idx="3">
                    <c:v>Results from state assessments</c:v>
                  </c:pt>
                  <c:pt idx="4">
                    <c:v>Results from local common assessments</c:v>
                  </c:pt>
                  <c:pt idx="5">
                    <c:v>Artifacts of practice collected through the evaluation system (e.g., lesson plans, student work examples, etc.)</c:v>
                  </c:pt>
                  <c:pt idx="6">
                    <c:v>Summative performance ratings for teachers</c:v>
                  </c:pt>
                  <c:pt idx="7">
                    <c:v>ESE-led PD opportunities</c:v>
                  </c:pt>
                </c:lvl>
                <c:lvl>
                  <c:pt idx="0">
                    <c:v>B2f</c:v>
                  </c:pt>
                  <c:pt idx="1">
                    <c:v>B2a</c:v>
                  </c:pt>
                  <c:pt idx="2">
                    <c:v>B2g</c:v>
                  </c:pt>
                  <c:pt idx="3">
                    <c:v>B2b</c:v>
                  </c:pt>
                  <c:pt idx="4">
                    <c:v>B2c</c:v>
                  </c:pt>
                  <c:pt idx="5">
                    <c:v>B2e</c:v>
                  </c:pt>
                  <c:pt idx="6">
                    <c:v>B2d</c:v>
                  </c:pt>
                  <c:pt idx="7">
                    <c:v>B2h</c:v>
                  </c:pt>
                </c:lvl>
              </c:multiLvlStrCache>
            </c:multiLvlStrRef>
          </c:cat>
          <c:val>
            <c:numRef>
              <c:f>'B2 data'!$B$5:$I$5</c:f>
              <c:numCache>
                <c:formatCode>0"%"</c:formatCode>
                <c:ptCount val="8"/>
                <c:pt idx="0">
                  <c:v>1.06</c:v>
                </c:pt>
                <c:pt idx="1">
                  <c:v>1.72</c:v>
                </c:pt>
                <c:pt idx="2">
                  <c:v>2.5499999999999998</c:v>
                </c:pt>
                <c:pt idx="3">
                  <c:v>5.98</c:v>
                </c:pt>
                <c:pt idx="4">
                  <c:v>6.4</c:v>
                </c:pt>
                <c:pt idx="5">
                  <c:v>11.77</c:v>
                </c:pt>
                <c:pt idx="6">
                  <c:v>15.41</c:v>
                </c:pt>
                <c:pt idx="7">
                  <c:v>28.96</c:v>
                </c:pt>
              </c:numCache>
            </c:numRef>
          </c:val>
          <c:extLst>
            <c:ext xmlns:c16="http://schemas.microsoft.com/office/drawing/2014/chart" uri="{C3380CC4-5D6E-409C-BE32-E72D297353CC}">
              <c16:uniqueId val="{00000000-5340-4526-B64E-6CEF1E1D3B2B}"/>
            </c:ext>
          </c:extLst>
        </c:ser>
        <c:ser>
          <c:idx val="1"/>
          <c:order val="1"/>
          <c:tx>
            <c:strRef>
              <c:f>'B2 data'!$A$6</c:f>
              <c:strCache>
                <c:ptCount val="1"/>
                <c:pt idx="0">
                  <c:v>Minimal Extent</c:v>
                </c:pt>
              </c:strCache>
            </c:strRef>
          </c:tx>
          <c:spPr>
            <a:solidFill>
              <a:srgbClr val="FFC28F"/>
            </a:solidFill>
            <a:ln>
              <a:noFill/>
            </a:ln>
            <a:effectLst/>
          </c:spPr>
          <c:invertIfNegative val="0"/>
          <c:cat>
            <c:multiLvlStrRef>
              <c:f>'B2 data'!$B$3:$I$4</c:f>
              <c:multiLvlStrCache>
                <c:ptCount val="8"/>
                <c:lvl>
                  <c:pt idx="0">
                    <c:v>Input from teachers</c:v>
                  </c:pt>
                  <c:pt idx="1">
                    <c:v>Observations of classroom practice</c:v>
                  </c:pt>
                  <c:pt idx="2">
                    <c:v>Input from other administrators (district and/or school)</c:v>
                  </c:pt>
                  <c:pt idx="3">
                    <c:v>Results from state assessments</c:v>
                  </c:pt>
                  <c:pt idx="4">
                    <c:v>Results from local common assessments</c:v>
                  </c:pt>
                  <c:pt idx="5">
                    <c:v>Artifacts of practice collected through the evaluation system (e.g., lesson plans, student work examples, etc.)</c:v>
                  </c:pt>
                  <c:pt idx="6">
                    <c:v>Summative performance ratings for teachers</c:v>
                  </c:pt>
                  <c:pt idx="7">
                    <c:v>ESE-led PD opportunities</c:v>
                  </c:pt>
                </c:lvl>
                <c:lvl>
                  <c:pt idx="0">
                    <c:v>B2f</c:v>
                  </c:pt>
                  <c:pt idx="1">
                    <c:v>B2a</c:v>
                  </c:pt>
                  <c:pt idx="2">
                    <c:v>B2g</c:v>
                  </c:pt>
                  <c:pt idx="3">
                    <c:v>B2b</c:v>
                  </c:pt>
                  <c:pt idx="4">
                    <c:v>B2c</c:v>
                  </c:pt>
                  <c:pt idx="5">
                    <c:v>B2e</c:v>
                  </c:pt>
                  <c:pt idx="6">
                    <c:v>B2d</c:v>
                  </c:pt>
                  <c:pt idx="7">
                    <c:v>B2h</c:v>
                  </c:pt>
                </c:lvl>
              </c:multiLvlStrCache>
            </c:multiLvlStrRef>
          </c:cat>
          <c:val>
            <c:numRef>
              <c:f>'B2 data'!$B$6:$I$6</c:f>
              <c:numCache>
                <c:formatCode>0"%"</c:formatCode>
                <c:ptCount val="8"/>
                <c:pt idx="0">
                  <c:v>5.77</c:v>
                </c:pt>
                <c:pt idx="1">
                  <c:v>10.54</c:v>
                </c:pt>
                <c:pt idx="2">
                  <c:v>14.89</c:v>
                </c:pt>
                <c:pt idx="3">
                  <c:v>22.42</c:v>
                </c:pt>
                <c:pt idx="4">
                  <c:v>21.59</c:v>
                </c:pt>
                <c:pt idx="5">
                  <c:v>31.8</c:v>
                </c:pt>
                <c:pt idx="6">
                  <c:v>36.25</c:v>
                </c:pt>
                <c:pt idx="7">
                  <c:v>39.29</c:v>
                </c:pt>
              </c:numCache>
            </c:numRef>
          </c:val>
          <c:extLst>
            <c:ext xmlns:c16="http://schemas.microsoft.com/office/drawing/2014/chart" uri="{C3380CC4-5D6E-409C-BE32-E72D297353CC}">
              <c16:uniqueId val="{00000009-5340-4526-B64E-6CEF1E1D3B2B}"/>
            </c:ext>
          </c:extLst>
        </c:ser>
        <c:ser>
          <c:idx val="2"/>
          <c:order val="2"/>
          <c:tx>
            <c:strRef>
              <c:f>'B2 data'!$A$7</c:f>
              <c:strCache>
                <c:ptCount val="1"/>
                <c:pt idx="0">
                  <c:v>Moderate Extent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'B2 data'!$B$3:$I$4</c:f>
              <c:multiLvlStrCache>
                <c:ptCount val="8"/>
                <c:lvl>
                  <c:pt idx="0">
                    <c:v>Input from teachers</c:v>
                  </c:pt>
                  <c:pt idx="1">
                    <c:v>Observations of classroom practice</c:v>
                  </c:pt>
                  <c:pt idx="2">
                    <c:v>Input from other administrators (district and/or school)</c:v>
                  </c:pt>
                  <c:pt idx="3">
                    <c:v>Results from state assessments</c:v>
                  </c:pt>
                  <c:pt idx="4">
                    <c:v>Results from local common assessments</c:v>
                  </c:pt>
                  <c:pt idx="5">
                    <c:v>Artifacts of practice collected through the evaluation system (e.g., lesson plans, student work examples, etc.)</c:v>
                  </c:pt>
                  <c:pt idx="6">
                    <c:v>Summative performance ratings for teachers</c:v>
                  </c:pt>
                  <c:pt idx="7">
                    <c:v>ESE-led PD opportunities</c:v>
                  </c:pt>
                </c:lvl>
                <c:lvl>
                  <c:pt idx="0">
                    <c:v>B2f</c:v>
                  </c:pt>
                  <c:pt idx="1">
                    <c:v>B2a</c:v>
                  </c:pt>
                  <c:pt idx="2">
                    <c:v>B2g</c:v>
                  </c:pt>
                  <c:pt idx="3">
                    <c:v>B2b</c:v>
                  </c:pt>
                  <c:pt idx="4">
                    <c:v>B2c</c:v>
                  </c:pt>
                  <c:pt idx="5">
                    <c:v>B2e</c:v>
                  </c:pt>
                  <c:pt idx="6">
                    <c:v>B2d</c:v>
                  </c:pt>
                  <c:pt idx="7">
                    <c:v>B2h</c:v>
                  </c:pt>
                </c:lvl>
              </c:multiLvlStrCache>
            </c:multiLvlStrRef>
          </c:cat>
          <c:val>
            <c:numRef>
              <c:f>'B2 data'!$B$7:$I$7</c:f>
              <c:numCache>
                <c:formatCode>0"%"</c:formatCode>
                <c:ptCount val="8"/>
                <c:pt idx="0">
                  <c:v>44.14</c:v>
                </c:pt>
                <c:pt idx="1">
                  <c:v>41.96</c:v>
                </c:pt>
                <c:pt idx="2">
                  <c:v>45.4</c:v>
                </c:pt>
                <c:pt idx="3">
                  <c:v>46.28</c:v>
                </c:pt>
                <c:pt idx="4">
                  <c:v>49.63</c:v>
                </c:pt>
                <c:pt idx="5">
                  <c:v>40.909999999999997</c:v>
                </c:pt>
                <c:pt idx="6">
                  <c:v>37.68</c:v>
                </c:pt>
                <c:pt idx="7">
                  <c:v>25.64</c:v>
                </c:pt>
              </c:numCache>
            </c:numRef>
          </c:val>
          <c:extLst>
            <c:ext xmlns:c16="http://schemas.microsoft.com/office/drawing/2014/chart" uri="{C3380CC4-5D6E-409C-BE32-E72D297353CC}">
              <c16:uniqueId val="{0000000A-5340-4526-B64E-6CEF1E1D3B2B}"/>
            </c:ext>
          </c:extLst>
        </c:ser>
        <c:ser>
          <c:idx val="3"/>
          <c:order val="3"/>
          <c:tx>
            <c:strRef>
              <c:f>'B2 data'!$A$8</c:f>
              <c:strCache>
                <c:ptCount val="1"/>
                <c:pt idx="0">
                  <c:v>Large Extent</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'B2 data'!$B$3:$I$4</c:f>
              <c:multiLvlStrCache>
                <c:ptCount val="8"/>
                <c:lvl>
                  <c:pt idx="0">
                    <c:v>Input from teachers</c:v>
                  </c:pt>
                  <c:pt idx="1">
                    <c:v>Observations of classroom practice</c:v>
                  </c:pt>
                  <c:pt idx="2">
                    <c:v>Input from other administrators (district and/or school)</c:v>
                  </c:pt>
                  <c:pt idx="3">
                    <c:v>Results from state assessments</c:v>
                  </c:pt>
                  <c:pt idx="4">
                    <c:v>Results from local common assessments</c:v>
                  </c:pt>
                  <c:pt idx="5">
                    <c:v>Artifacts of practice collected through the evaluation system (e.g., lesson plans, student work examples, etc.)</c:v>
                  </c:pt>
                  <c:pt idx="6">
                    <c:v>Summative performance ratings for teachers</c:v>
                  </c:pt>
                  <c:pt idx="7">
                    <c:v>ESE-led PD opportunities</c:v>
                  </c:pt>
                </c:lvl>
                <c:lvl>
                  <c:pt idx="0">
                    <c:v>B2f</c:v>
                  </c:pt>
                  <c:pt idx="1">
                    <c:v>B2a</c:v>
                  </c:pt>
                  <c:pt idx="2">
                    <c:v>B2g</c:v>
                  </c:pt>
                  <c:pt idx="3">
                    <c:v>B2b</c:v>
                  </c:pt>
                  <c:pt idx="4">
                    <c:v>B2c</c:v>
                  </c:pt>
                  <c:pt idx="5">
                    <c:v>B2e</c:v>
                  </c:pt>
                  <c:pt idx="6">
                    <c:v>B2d</c:v>
                  </c:pt>
                  <c:pt idx="7">
                    <c:v>B2h</c:v>
                  </c:pt>
                </c:lvl>
              </c:multiLvlStrCache>
            </c:multiLvlStrRef>
          </c:cat>
          <c:val>
            <c:numRef>
              <c:f>'B2 data'!$B$8:$I$8</c:f>
              <c:numCache>
                <c:formatCode>0"%"</c:formatCode>
                <c:ptCount val="8"/>
                <c:pt idx="0">
                  <c:v>49.03</c:v>
                </c:pt>
                <c:pt idx="1">
                  <c:v>45.78</c:v>
                </c:pt>
                <c:pt idx="2">
                  <c:v>37.17</c:v>
                </c:pt>
                <c:pt idx="3">
                  <c:v>25.32</c:v>
                </c:pt>
                <c:pt idx="4">
                  <c:v>22.38</c:v>
                </c:pt>
                <c:pt idx="5">
                  <c:v>15.51</c:v>
                </c:pt>
                <c:pt idx="6">
                  <c:v>10.66</c:v>
                </c:pt>
                <c:pt idx="7">
                  <c:v>6.11</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1354308880"/>
        <c:axId val="-1354320640"/>
      </c:barChart>
      <c:catAx>
        <c:axId val="-135430888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354320640"/>
        <c:crosses val="autoZero"/>
        <c:auto val="0"/>
        <c:lblAlgn val="ctr"/>
        <c:lblOffset val="100"/>
        <c:noMultiLvlLbl val="0"/>
      </c:catAx>
      <c:valAx>
        <c:axId val="-135432064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35430888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To help students master the Massachusetts state standards, to what extent could teachers in your district benefit from support in the following areas? Please think of your teacher observations to form your opinion.</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'B3 data'!$A$5</c:f>
              <c:strCache>
                <c:ptCount val="1"/>
                <c:pt idx="0">
                  <c:v>Not At All</c:v>
                </c:pt>
              </c:strCache>
            </c:strRef>
          </c:tx>
          <c:spPr>
            <a:solidFill>
              <a:srgbClr val="E86B01"/>
            </a:solidFill>
            <a:ln>
              <a:noFill/>
            </a:ln>
            <a:effectLst/>
          </c:spPr>
          <c:invertIfNegative val="0"/>
          <c:cat>
            <c:multiLvlStrRef>
              <c:f>'B3 data'!$B$3:$E$4</c:f>
              <c:multiLvlStrCache>
                <c:ptCount val="4"/>
                <c:lvl>
                  <c:pt idx="0">
                    <c:v>implement inclusive practices to support the needs of all learners in core academic areas.</c:v>
                  </c:pt>
                  <c:pt idx="1">
                    <c:v>supplement core teaching strategies with additional supports for students with varying intensity of academic need.</c:v>
                  </c:pt>
                  <c:pt idx="2">
                    <c:v>implement accommodations, modifications, and specially designed instruction as described in students’ Individualized Education Plans.</c:v>
                  </c:pt>
                  <c:pt idx="3">
                    <c:v>implement strategies to specifically address the instructional needs of English language learners.</c:v>
                  </c:pt>
                </c:lvl>
                <c:lvl>
                  <c:pt idx="0">
                    <c:v>B3d</c:v>
                  </c:pt>
                  <c:pt idx="1">
                    <c:v>B3c</c:v>
                  </c:pt>
                  <c:pt idx="2">
                    <c:v>B3a</c:v>
                  </c:pt>
                  <c:pt idx="3">
                    <c:v>B3b</c:v>
                  </c:pt>
                </c:lvl>
              </c:multiLvlStrCache>
            </c:multiLvlStrRef>
          </c:cat>
          <c:val>
            <c:numRef>
              <c:f>'B3 data'!$B$5:$E$5</c:f>
              <c:numCache>
                <c:formatCode>0"%"</c:formatCode>
                <c:ptCount val="4"/>
                <c:pt idx="0">
                  <c:v>0.61</c:v>
                </c:pt>
                <c:pt idx="1">
                  <c:v>0.59</c:v>
                </c:pt>
                <c:pt idx="2">
                  <c:v>1.04</c:v>
                </c:pt>
                <c:pt idx="3">
                  <c:v>1.92</c:v>
                </c:pt>
              </c:numCache>
            </c:numRef>
          </c:val>
          <c:extLst>
            <c:ext xmlns:c16="http://schemas.microsoft.com/office/drawing/2014/chart" uri="{C3380CC4-5D6E-409C-BE32-E72D297353CC}">
              <c16:uniqueId val="{00000000-5340-4526-B64E-6CEF1E1D3B2B}"/>
            </c:ext>
          </c:extLst>
        </c:ser>
        <c:ser>
          <c:idx val="1"/>
          <c:order val="1"/>
          <c:tx>
            <c:strRef>
              <c:f>'B3 data'!$A$6</c:f>
              <c:strCache>
                <c:ptCount val="1"/>
                <c:pt idx="0">
                  <c:v>Minimal Extent</c:v>
                </c:pt>
              </c:strCache>
            </c:strRef>
          </c:tx>
          <c:spPr>
            <a:solidFill>
              <a:srgbClr val="FFC28F"/>
            </a:solidFill>
            <a:ln>
              <a:noFill/>
            </a:ln>
            <a:effectLst/>
          </c:spPr>
          <c:invertIfNegative val="0"/>
          <c:cat>
            <c:multiLvlStrRef>
              <c:f>'B3 data'!$B$3:$E$4</c:f>
              <c:multiLvlStrCache>
                <c:ptCount val="4"/>
                <c:lvl>
                  <c:pt idx="0">
                    <c:v>implement inclusive practices to support the needs of all learners in core academic areas.</c:v>
                  </c:pt>
                  <c:pt idx="1">
                    <c:v>supplement core teaching strategies with additional supports for students with varying intensity of academic need.</c:v>
                  </c:pt>
                  <c:pt idx="2">
                    <c:v>implement accommodations, modifications, and specially designed instruction as described in students’ Individualized Education Plans.</c:v>
                  </c:pt>
                  <c:pt idx="3">
                    <c:v>implement strategies to specifically address the instructional needs of English language learners.</c:v>
                  </c:pt>
                </c:lvl>
                <c:lvl>
                  <c:pt idx="0">
                    <c:v>B3d</c:v>
                  </c:pt>
                  <c:pt idx="1">
                    <c:v>B3c</c:v>
                  </c:pt>
                  <c:pt idx="2">
                    <c:v>B3a</c:v>
                  </c:pt>
                  <c:pt idx="3">
                    <c:v>B3b</c:v>
                  </c:pt>
                </c:lvl>
              </c:multiLvlStrCache>
            </c:multiLvlStrRef>
          </c:cat>
          <c:val>
            <c:numRef>
              <c:f>'B3 data'!$B$6:$E$6</c:f>
              <c:numCache>
                <c:formatCode>0"%"</c:formatCode>
                <c:ptCount val="4"/>
                <c:pt idx="0">
                  <c:v>8.65</c:v>
                </c:pt>
                <c:pt idx="1">
                  <c:v>8.25</c:v>
                </c:pt>
                <c:pt idx="2">
                  <c:v>12.28</c:v>
                </c:pt>
                <c:pt idx="3">
                  <c:v>20.65</c:v>
                </c:pt>
              </c:numCache>
            </c:numRef>
          </c:val>
          <c:extLst>
            <c:ext xmlns:c16="http://schemas.microsoft.com/office/drawing/2014/chart" uri="{C3380CC4-5D6E-409C-BE32-E72D297353CC}">
              <c16:uniqueId val="{00000009-5340-4526-B64E-6CEF1E1D3B2B}"/>
            </c:ext>
          </c:extLst>
        </c:ser>
        <c:ser>
          <c:idx val="2"/>
          <c:order val="2"/>
          <c:tx>
            <c:strRef>
              <c:f>'B3 data'!$A$7</c:f>
              <c:strCache>
                <c:ptCount val="1"/>
                <c:pt idx="0">
                  <c:v>Moderate Extent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'B3 data'!$B$3:$E$4</c:f>
              <c:multiLvlStrCache>
                <c:ptCount val="4"/>
                <c:lvl>
                  <c:pt idx="0">
                    <c:v>implement inclusive practices to support the needs of all learners in core academic areas.</c:v>
                  </c:pt>
                  <c:pt idx="1">
                    <c:v>supplement core teaching strategies with additional supports for students with varying intensity of academic need.</c:v>
                  </c:pt>
                  <c:pt idx="2">
                    <c:v>implement accommodations, modifications, and specially designed instruction as described in students’ Individualized Education Plans.</c:v>
                  </c:pt>
                  <c:pt idx="3">
                    <c:v>implement strategies to specifically address the instructional needs of English language learners.</c:v>
                  </c:pt>
                </c:lvl>
                <c:lvl>
                  <c:pt idx="0">
                    <c:v>B3d</c:v>
                  </c:pt>
                  <c:pt idx="1">
                    <c:v>B3c</c:v>
                  </c:pt>
                  <c:pt idx="2">
                    <c:v>B3a</c:v>
                  </c:pt>
                  <c:pt idx="3">
                    <c:v>B3b</c:v>
                  </c:pt>
                </c:lvl>
              </c:multiLvlStrCache>
            </c:multiLvlStrRef>
          </c:cat>
          <c:val>
            <c:numRef>
              <c:f>'B3 data'!$B$7:$E$7</c:f>
              <c:numCache>
                <c:formatCode>0"%"</c:formatCode>
                <c:ptCount val="4"/>
                <c:pt idx="0">
                  <c:v>41</c:v>
                </c:pt>
                <c:pt idx="1">
                  <c:v>45.66</c:v>
                </c:pt>
                <c:pt idx="2">
                  <c:v>45.02</c:v>
                </c:pt>
                <c:pt idx="3">
                  <c:v>43.66</c:v>
                </c:pt>
              </c:numCache>
            </c:numRef>
          </c:val>
          <c:extLst>
            <c:ext xmlns:c16="http://schemas.microsoft.com/office/drawing/2014/chart" uri="{C3380CC4-5D6E-409C-BE32-E72D297353CC}">
              <c16:uniqueId val="{0000000A-5340-4526-B64E-6CEF1E1D3B2B}"/>
            </c:ext>
          </c:extLst>
        </c:ser>
        <c:ser>
          <c:idx val="3"/>
          <c:order val="3"/>
          <c:tx>
            <c:strRef>
              <c:f>'B3 data'!$A$8</c:f>
              <c:strCache>
                <c:ptCount val="1"/>
                <c:pt idx="0">
                  <c:v>Large Extent</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'B3 data'!$B$3:$E$4</c:f>
              <c:multiLvlStrCache>
                <c:ptCount val="4"/>
                <c:lvl>
                  <c:pt idx="0">
                    <c:v>implement inclusive practices to support the needs of all learners in core academic areas.</c:v>
                  </c:pt>
                  <c:pt idx="1">
                    <c:v>supplement core teaching strategies with additional supports for students with varying intensity of academic need.</c:v>
                  </c:pt>
                  <c:pt idx="2">
                    <c:v>implement accommodations, modifications, and specially designed instruction as described in students’ Individualized Education Plans.</c:v>
                  </c:pt>
                  <c:pt idx="3">
                    <c:v>implement strategies to specifically address the instructional needs of English language learners.</c:v>
                  </c:pt>
                </c:lvl>
                <c:lvl>
                  <c:pt idx="0">
                    <c:v>B3d</c:v>
                  </c:pt>
                  <c:pt idx="1">
                    <c:v>B3c</c:v>
                  </c:pt>
                  <c:pt idx="2">
                    <c:v>B3a</c:v>
                  </c:pt>
                  <c:pt idx="3">
                    <c:v>B3b</c:v>
                  </c:pt>
                </c:lvl>
              </c:multiLvlStrCache>
            </c:multiLvlStrRef>
          </c:cat>
          <c:val>
            <c:numRef>
              <c:f>'B3 data'!$B$8:$E$8</c:f>
              <c:numCache>
                <c:formatCode>0"%"</c:formatCode>
                <c:ptCount val="4"/>
                <c:pt idx="0">
                  <c:v>49.73</c:v>
                </c:pt>
                <c:pt idx="1">
                  <c:v>45.5</c:v>
                </c:pt>
                <c:pt idx="2">
                  <c:v>41.66</c:v>
                </c:pt>
                <c:pt idx="3">
                  <c:v>33.770000000000003</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1354289840"/>
        <c:axId val="-1354289280"/>
      </c:barChart>
      <c:catAx>
        <c:axId val="-135428984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354289280"/>
        <c:crosses val="autoZero"/>
        <c:auto val="0"/>
        <c:lblAlgn val="ctr"/>
        <c:lblOffset val="100"/>
        <c:noMultiLvlLbl val="0"/>
      </c:catAx>
      <c:valAx>
        <c:axId val="-135428928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35428984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To help students master the Massachusetts state standards, to what extent could teachers in your school benefit from support in the following instructional strategies? Please think back on your teacher observations to form your opinion.</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'B4 data'!$A$5</c:f>
              <c:strCache>
                <c:ptCount val="1"/>
                <c:pt idx="0">
                  <c:v>Not At All</c:v>
                </c:pt>
              </c:strCache>
            </c:strRef>
          </c:tx>
          <c:spPr>
            <a:solidFill>
              <a:srgbClr val="E86B01"/>
            </a:solidFill>
            <a:ln>
              <a:noFill/>
            </a:ln>
            <a:effectLst/>
          </c:spPr>
          <c:invertIfNegative val="0"/>
          <c:cat>
            <c:multiLvlStrRef>
              <c:f>'B4 data'!$B$3:$D$4</c:f>
              <c:multiLvlStrCache>
                <c:ptCount val="3"/>
                <c:lvl>
                  <c:pt idx="0">
                    <c:v>support students with different types of social and emotional learning needs within their classroom.</c:v>
                  </c:pt>
                  <c:pt idx="1">
                    <c:v>integrate the development of students’ social and emotional competencies into their daily practice.</c:v>
                  </c:pt>
                  <c:pt idx="2">
                    <c:v>integrate the development of social and emotional competencies into their lesson content (e.g., self-awareness and management, social awareness and relationship skills, and responsible decision-making).</c:v>
                  </c:pt>
                </c:lvl>
                <c:lvl>
                  <c:pt idx="0">
                    <c:v>B4c</c:v>
                  </c:pt>
                  <c:pt idx="1">
                    <c:v>B4b</c:v>
                  </c:pt>
                  <c:pt idx="2">
                    <c:v>B4a</c:v>
                  </c:pt>
                </c:lvl>
              </c:multiLvlStrCache>
            </c:multiLvlStrRef>
          </c:cat>
          <c:val>
            <c:numRef>
              <c:f>'B4 data'!$B$5:$D$5</c:f>
              <c:numCache>
                <c:formatCode>0"%"</c:formatCode>
                <c:ptCount val="3"/>
                <c:pt idx="0">
                  <c:v>0.25</c:v>
                </c:pt>
                <c:pt idx="1">
                  <c:v>0.56999999999999995</c:v>
                </c:pt>
                <c:pt idx="2">
                  <c:v>0.56999999999999995</c:v>
                </c:pt>
              </c:numCache>
            </c:numRef>
          </c:val>
          <c:extLst>
            <c:ext xmlns:c16="http://schemas.microsoft.com/office/drawing/2014/chart" uri="{C3380CC4-5D6E-409C-BE32-E72D297353CC}">
              <c16:uniqueId val="{00000000-5340-4526-B64E-6CEF1E1D3B2B}"/>
            </c:ext>
          </c:extLst>
        </c:ser>
        <c:ser>
          <c:idx val="1"/>
          <c:order val="1"/>
          <c:tx>
            <c:strRef>
              <c:f>'B4 data'!$A$6</c:f>
              <c:strCache>
                <c:ptCount val="1"/>
                <c:pt idx="0">
                  <c:v>Minimal Extent</c:v>
                </c:pt>
              </c:strCache>
            </c:strRef>
          </c:tx>
          <c:spPr>
            <a:solidFill>
              <a:srgbClr val="FFC28F"/>
            </a:solidFill>
            <a:ln>
              <a:noFill/>
            </a:ln>
            <a:effectLst/>
          </c:spPr>
          <c:invertIfNegative val="0"/>
          <c:cat>
            <c:multiLvlStrRef>
              <c:f>'B4 data'!$B$3:$D$4</c:f>
              <c:multiLvlStrCache>
                <c:ptCount val="3"/>
                <c:lvl>
                  <c:pt idx="0">
                    <c:v>support students with different types of social and emotional learning needs within their classroom.</c:v>
                  </c:pt>
                  <c:pt idx="1">
                    <c:v>integrate the development of students’ social and emotional competencies into their daily practice.</c:v>
                  </c:pt>
                  <c:pt idx="2">
                    <c:v>integrate the development of social and emotional competencies into their lesson content (e.g., self-awareness and management, social awareness and relationship skills, and responsible decision-making).</c:v>
                  </c:pt>
                </c:lvl>
                <c:lvl>
                  <c:pt idx="0">
                    <c:v>B4c</c:v>
                  </c:pt>
                  <c:pt idx="1">
                    <c:v>B4b</c:v>
                  </c:pt>
                  <c:pt idx="2">
                    <c:v>B4a</c:v>
                  </c:pt>
                </c:lvl>
              </c:multiLvlStrCache>
            </c:multiLvlStrRef>
          </c:cat>
          <c:val>
            <c:numRef>
              <c:f>'B4 data'!$B$6:$D$6</c:f>
              <c:numCache>
                <c:formatCode>0"%"</c:formatCode>
                <c:ptCount val="3"/>
                <c:pt idx="0">
                  <c:v>7.16</c:v>
                </c:pt>
                <c:pt idx="1">
                  <c:v>8.8800000000000008</c:v>
                </c:pt>
                <c:pt idx="2">
                  <c:v>10.43</c:v>
                </c:pt>
              </c:numCache>
            </c:numRef>
          </c:val>
          <c:extLst>
            <c:ext xmlns:c16="http://schemas.microsoft.com/office/drawing/2014/chart" uri="{C3380CC4-5D6E-409C-BE32-E72D297353CC}">
              <c16:uniqueId val="{00000009-5340-4526-B64E-6CEF1E1D3B2B}"/>
            </c:ext>
          </c:extLst>
        </c:ser>
        <c:ser>
          <c:idx val="2"/>
          <c:order val="2"/>
          <c:tx>
            <c:strRef>
              <c:f>'B4 data'!$A$7</c:f>
              <c:strCache>
                <c:ptCount val="1"/>
                <c:pt idx="0">
                  <c:v>Moderate Extent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'B4 data'!$B$3:$D$4</c:f>
              <c:multiLvlStrCache>
                <c:ptCount val="3"/>
                <c:lvl>
                  <c:pt idx="0">
                    <c:v>support students with different types of social and emotional learning needs within their classroom.</c:v>
                  </c:pt>
                  <c:pt idx="1">
                    <c:v>integrate the development of students’ social and emotional competencies into their daily practice.</c:v>
                  </c:pt>
                  <c:pt idx="2">
                    <c:v>integrate the development of social and emotional competencies into their lesson content (e.g., self-awareness and management, social awareness and relationship skills, and responsible decision-making).</c:v>
                  </c:pt>
                </c:lvl>
                <c:lvl>
                  <c:pt idx="0">
                    <c:v>B4c</c:v>
                  </c:pt>
                  <c:pt idx="1">
                    <c:v>B4b</c:v>
                  </c:pt>
                  <c:pt idx="2">
                    <c:v>B4a</c:v>
                  </c:pt>
                </c:lvl>
              </c:multiLvlStrCache>
            </c:multiLvlStrRef>
          </c:cat>
          <c:val>
            <c:numRef>
              <c:f>'B4 data'!$B$7:$D$7</c:f>
              <c:numCache>
                <c:formatCode>0"%"</c:formatCode>
                <c:ptCount val="3"/>
                <c:pt idx="0">
                  <c:v>37.57</c:v>
                </c:pt>
                <c:pt idx="1">
                  <c:v>41.22</c:v>
                </c:pt>
                <c:pt idx="2">
                  <c:v>40.18</c:v>
                </c:pt>
              </c:numCache>
            </c:numRef>
          </c:val>
          <c:extLst>
            <c:ext xmlns:c16="http://schemas.microsoft.com/office/drawing/2014/chart" uri="{C3380CC4-5D6E-409C-BE32-E72D297353CC}">
              <c16:uniqueId val="{0000000A-5340-4526-B64E-6CEF1E1D3B2B}"/>
            </c:ext>
          </c:extLst>
        </c:ser>
        <c:ser>
          <c:idx val="3"/>
          <c:order val="3"/>
          <c:tx>
            <c:strRef>
              <c:f>'B4 data'!$A$8</c:f>
              <c:strCache>
                <c:ptCount val="1"/>
                <c:pt idx="0">
                  <c:v>Large Extent</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'B4 data'!$B$3:$D$4</c:f>
              <c:multiLvlStrCache>
                <c:ptCount val="3"/>
                <c:lvl>
                  <c:pt idx="0">
                    <c:v>support students with different types of social and emotional learning needs within their classroom.</c:v>
                  </c:pt>
                  <c:pt idx="1">
                    <c:v>integrate the development of students’ social and emotional competencies into their daily practice.</c:v>
                  </c:pt>
                  <c:pt idx="2">
                    <c:v>integrate the development of social and emotional competencies into their lesson content (e.g., self-awareness and management, social awareness and relationship skills, and responsible decision-making).</c:v>
                  </c:pt>
                </c:lvl>
                <c:lvl>
                  <c:pt idx="0">
                    <c:v>B4c</c:v>
                  </c:pt>
                  <c:pt idx="1">
                    <c:v>B4b</c:v>
                  </c:pt>
                  <c:pt idx="2">
                    <c:v>B4a</c:v>
                  </c:pt>
                </c:lvl>
              </c:multiLvlStrCache>
            </c:multiLvlStrRef>
          </c:cat>
          <c:val>
            <c:numRef>
              <c:f>'B4 data'!$B$8:$D$8</c:f>
              <c:numCache>
                <c:formatCode>0"%"</c:formatCode>
                <c:ptCount val="3"/>
                <c:pt idx="0">
                  <c:v>55.02</c:v>
                </c:pt>
                <c:pt idx="1">
                  <c:v>49.33</c:v>
                </c:pt>
                <c:pt idx="2">
                  <c:v>48.81</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1354285360"/>
        <c:axId val="-1354287600"/>
      </c:barChart>
      <c:catAx>
        <c:axId val="-135428536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354287600"/>
        <c:crosses val="autoZero"/>
        <c:auto val="0"/>
        <c:lblAlgn val="ctr"/>
        <c:lblOffset val="100"/>
        <c:noMultiLvlLbl val="0"/>
      </c:catAx>
      <c:valAx>
        <c:axId val="-135428760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35428536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Thinking of your school’s student support system, to what extent could your school benefit from support in the following areas?</a:t>
            </a:r>
            <a:r>
              <a:rPr lang="en-US" sz="1400" b="1" i="0" u="none" strike="noStrike" baseline="0"/>
              <a:t> </a:t>
            </a:r>
            <a:endParaRPr lang="en-US" sz="1400" b="1"/>
          </a:p>
        </c:rich>
      </c:tx>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'B5 data'!$A$5</c:f>
              <c:strCache>
                <c:ptCount val="1"/>
                <c:pt idx="0">
                  <c:v>Not At All</c:v>
                </c:pt>
              </c:strCache>
            </c:strRef>
          </c:tx>
          <c:spPr>
            <a:solidFill>
              <a:srgbClr val="E86B01"/>
            </a:solidFill>
            <a:ln>
              <a:noFill/>
            </a:ln>
            <a:effectLst/>
          </c:spPr>
          <c:invertIfNegative val="0"/>
          <c:cat>
            <c:multiLvlStrRef>
              <c:f>'B5 data'!$B$3:$E$4</c:f>
              <c:multiLvlStrCache>
                <c:ptCount val="4"/>
                <c:lvl>
                  <c:pt idx="0">
                    <c:v>Connecting students with different intensities of social and emotional/behavioral need to appropriate interventions</c:v>
                  </c:pt>
                  <c:pt idx="1">
                    <c:v>Monitoring the impact of social emotional/behavioral interventions on the progress of individual students</c:v>
                  </c:pt>
                  <c:pt idx="2">
                    <c:v>Monitoring the impact of academic interventions on the progress of individual students</c:v>
                  </c:pt>
                  <c:pt idx="3">
                    <c:v>Connecting students with different intensities of academic need to appropriate interventions</c:v>
                  </c:pt>
                </c:lvl>
                <c:lvl>
                  <c:pt idx="0">
                    <c:v>B5b</c:v>
                  </c:pt>
                  <c:pt idx="1">
                    <c:v>B5d</c:v>
                  </c:pt>
                  <c:pt idx="2">
                    <c:v>B5c</c:v>
                  </c:pt>
                  <c:pt idx="3">
                    <c:v>B5a</c:v>
                  </c:pt>
                </c:lvl>
              </c:multiLvlStrCache>
            </c:multiLvlStrRef>
          </c:cat>
          <c:val>
            <c:numRef>
              <c:f>'B5 data'!$B$5:$E$5</c:f>
              <c:numCache>
                <c:formatCode>0"%"</c:formatCode>
                <c:ptCount val="4"/>
                <c:pt idx="0">
                  <c:v>0.11</c:v>
                </c:pt>
                <c:pt idx="1">
                  <c:v>0.25</c:v>
                </c:pt>
                <c:pt idx="2">
                  <c:v>1.0900000000000001</c:v>
                </c:pt>
                <c:pt idx="3">
                  <c:v>0.86</c:v>
                </c:pt>
              </c:numCache>
            </c:numRef>
          </c:val>
          <c:extLst>
            <c:ext xmlns:c16="http://schemas.microsoft.com/office/drawing/2014/chart" uri="{C3380CC4-5D6E-409C-BE32-E72D297353CC}">
              <c16:uniqueId val="{00000000-5340-4526-B64E-6CEF1E1D3B2B}"/>
            </c:ext>
          </c:extLst>
        </c:ser>
        <c:ser>
          <c:idx val="1"/>
          <c:order val="1"/>
          <c:tx>
            <c:strRef>
              <c:f>'B5 data'!$A$6</c:f>
              <c:strCache>
                <c:ptCount val="1"/>
                <c:pt idx="0">
                  <c:v>Minimal Extent</c:v>
                </c:pt>
              </c:strCache>
            </c:strRef>
          </c:tx>
          <c:spPr>
            <a:solidFill>
              <a:srgbClr val="FFC28F"/>
            </a:solidFill>
            <a:ln>
              <a:noFill/>
            </a:ln>
            <a:effectLst/>
          </c:spPr>
          <c:invertIfNegative val="0"/>
          <c:cat>
            <c:multiLvlStrRef>
              <c:f>'B5 data'!$B$3:$E$4</c:f>
              <c:multiLvlStrCache>
                <c:ptCount val="4"/>
                <c:lvl>
                  <c:pt idx="0">
                    <c:v>Connecting students with different intensities of social and emotional/behavioral need to appropriate interventions</c:v>
                  </c:pt>
                  <c:pt idx="1">
                    <c:v>Monitoring the impact of social emotional/behavioral interventions on the progress of individual students</c:v>
                  </c:pt>
                  <c:pt idx="2">
                    <c:v>Monitoring the impact of academic interventions on the progress of individual students</c:v>
                  </c:pt>
                  <c:pt idx="3">
                    <c:v>Connecting students with different intensities of academic need to appropriate interventions</c:v>
                  </c:pt>
                </c:lvl>
                <c:lvl>
                  <c:pt idx="0">
                    <c:v>B5b</c:v>
                  </c:pt>
                  <c:pt idx="1">
                    <c:v>B5d</c:v>
                  </c:pt>
                  <c:pt idx="2">
                    <c:v>B5c</c:v>
                  </c:pt>
                  <c:pt idx="3">
                    <c:v>B5a</c:v>
                  </c:pt>
                </c:lvl>
              </c:multiLvlStrCache>
            </c:multiLvlStrRef>
          </c:cat>
          <c:val>
            <c:numRef>
              <c:f>'B5 data'!$B$6:$E$6</c:f>
              <c:numCache>
                <c:formatCode>0"%"</c:formatCode>
                <c:ptCount val="4"/>
                <c:pt idx="0">
                  <c:v>11.25</c:v>
                </c:pt>
                <c:pt idx="1">
                  <c:v>9.9499999999999993</c:v>
                </c:pt>
                <c:pt idx="2">
                  <c:v>17.72</c:v>
                </c:pt>
                <c:pt idx="3">
                  <c:v>15.37</c:v>
                </c:pt>
              </c:numCache>
            </c:numRef>
          </c:val>
          <c:extLst>
            <c:ext xmlns:c16="http://schemas.microsoft.com/office/drawing/2014/chart" uri="{C3380CC4-5D6E-409C-BE32-E72D297353CC}">
              <c16:uniqueId val="{00000009-5340-4526-B64E-6CEF1E1D3B2B}"/>
            </c:ext>
          </c:extLst>
        </c:ser>
        <c:ser>
          <c:idx val="2"/>
          <c:order val="2"/>
          <c:tx>
            <c:strRef>
              <c:f>'B5 data'!$A$7</c:f>
              <c:strCache>
                <c:ptCount val="1"/>
                <c:pt idx="0">
                  <c:v>Moderate Extent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'B5 data'!$B$3:$E$4</c:f>
              <c:multiLvlStrCache>
                <c:ptCount val="4"/>
                <c:lvl>
                  <c:pt idx="0">
                    <c:v>Connecting students with different intensities of social and emotional/behavioral need to appropriate interventions</c:v>
                  </c:pt>
                  <c:pt idx="1">
                    <c:v>Monitoring the impact of social emotional/behavioral interventions on the progress of individual students</c:v>
                  </c:pt>
                  <c:pt idx="2">
                    <c:v>Monitoring the impact of academic interventions on the progress of individual students</c:v>
                  </c:pt>
                  <c:pt idx="3">
                    <c:v>Connecting students with different intensities of academic need to appropriate interventions</c:v>
                  </c:pt>
                </c:lvl>
                <c:lvl>
                  <c:pt idx="0">
                    <c:v>B5b</c:v>
                  </c:pt>
                  <c:pt idx="1">
                    <c:v>B5d</c:v>
                  </c:pt>
                  <c:pt idx="2">
                    <c:v>B5c</c:v>
                  </c:pt>
                  <c:pt idx="3">
                    <c:v>B5a</c:v>
                  </c:pt>
                </c:lvl>
              </c:multiLvlStrCache>
            </c:multiLvlStrRef>
          </c:cat>
          <c:val>
            <c:numRef>
              <c:f>'B5 data'!$B$7:$E$7</c:f>
              <c:numCache>
                <c:formatCode>0"%"</c:formatCode>
                <c:ptCount val="4"/>
                <c:pt idx="0">
                  <c:v>39.630000000000003</c:v>
                </c:pt>
                <c:pt idx="1">
                  <c:v>43.54</c:v>
                </c:pt>
                <c:pt idx="2">
                  <c:v>47.85</c:v>
                </c:pt>
                <c:pt idx="3">
                  <c:v>50.83</c:v>
                </c:pt>
              </c:numCache>
            </c:numRef>
          </c:val>
          <c:extLst>
            <c:ext xmlns:c16="http://schemas.microsoft.com/office/drawing/2014/chart" uri="{C3380CC4-5D6E-409C-BE32-E72D297353CC}">
              <c16:uniqueId val="{0000000A-5340-4526-B64E-6CEF1E1D3B2B}"/>
            </c:ext>
          </c:extLst>
        </c:ser>
        <c:ser>
          <c:idx val="3"/>
          <c:order val="3"/>
          <c:tx>
            <c:strRef>
              <c:f>'B5 data'!$A$8</c:f>
              <c:strCache>
                <c:ptCount val="1"/>
                <c:pt idx="0">
                  <c:v>Large Extent</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shade val="95000"/>
                          <a:satMod val="105000"/>
                        </a:schemeClr>
                      </a:solidFill>
                      <a:prstDash val="solid"/>
                      <a:round/>
                    </a:ln>
                    <a:effectLst/>
                  </c:spPr>
                </c15:leaderLines>
              </c:ext>
            </c:extLst>
          </c:dLbls>
          <c:cat>
            <c:multiLvlStrRef>
              <c:f>'B5 data'!$B$3:$E$4</c:f>
              <c:multiLvlStrCache>
                <c:ptCount val="4"/>
                <c:lvl>
                  <c:pt idx="0">
                    <c:v>Connecting students with different intensities of social and emotional/behavioral need to appropriate interventions</c:v>
                  </c:pt>
                  <c:pt idx="1">
                    <c:v>Monitoring the impact of social emotional/behavioral interventions on the progress of individual students</c:v>
                  </c:pt>
                  <c:pt idx="2">
                    <c:v>Monitoring the impact of academic interventions on the progress of individual students</c:v>
                  </c:pt>
                  <c:pt idx="3">
                    <c:v>Connecting students with different intensities of academic need to appropriate interventions</c:v>
                  </c:pt>
                </c:lvl>
                <c:lvl>
                  <c:pt idx="0">
                    <c:v>B5b</c:v>
                  </c:pt>
                  <c:pt idx="1">
                    <c:v>B5d</c:v>
                  </c:pt>
                  <c:pt idx="2">
                    <c:v>B5c</c:v>
                  </c:pt>
                  <c:pt idx="3">
                    <c:v>B5a</c:v>
                  </c:pt>
                </c:lvl>
              </c:multiLvlStrCache>
            </c:multiLvlStrRef>
          </c:cat>
          <c:val>
            <c:numRef>
              <c:f>'B5 data'!$B$8:$E$8</c:f>
              <c:numCache>
                <c:formatCode>0"%"</c:formatCode>
                <c:ptCount val="4"/>
                <c:pt idx="0">
                  <c:v>49.01</c:v>
                </c:pt>
                <c:pt idx="1">
                  <c:v>46.25</c:v>
                </c:pt>
                <c:pt idx="2">
                  <c:v>33.33</c:v>
                </c:pt>
                <c:pt idx="3">
                  <c:v>32.94</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1277933072"/>
        <c:axId val="-1277933632"/>
      </c:barChart>
      <c:catAx>
        <c:axId val="-1277933072"/>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277933632"/>
        <c:crosses val="autoZero"/>
        <c:auto val="0"/>
        <c:lblAlgn val="ctr"/>
        <c:lblOffset val="100"/>
        <c:noMultiLvlLbl val="0"/>
      </c:catAx>
      <c:valAx>
        <c:axId val="-127793363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277933072"/>
        <c:crosses val="max"/>
        <c:crossBetween val="between"/>
        <c:majorUnit val="20"/>
      </c:valAx>
      <c:spPr>
        <a:solidFill>
          <a:schemeClr val="bg1"/>
        </a:solid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With regard to your own experience with your own evaluation process, please indicate your agreement with the following statements about the principal evaluation system used in your school/district.</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'C1 data'!$A$5</c:f>
              <c:strCache>
                <c:ptCount val="1"/>
                <c:pt idx="0">
                  <c:v>Disagree Strongly</c:v>
                </c:pt>
              </c:strCache>
            </c:strRef>
          </c:tx>
          <c:spPr>
            <a:solidFill>
              <a:srgbClr val="E86B01"/>
            </a:solidFill>
            <a:ln>
              <a:noFill/>
            </a:ln>
            <a:effectLst/>
          </c:spPr>
          <c:invertIfNegative val="0"/>
          <c:cat>
            <c:multiLvlStrRef>
              <c:f>'C1 data'!$B$3:$G$4</c:f>
              <c:multiLvlStrCache>
                <c:ptCount val="6"/>
                <c:lvl>
                  <c:pt idx="0">
                    <c:v>The principal evaluation system helps me identify specific areas where I can improve my school leadership.</c:v>
                  </c:pt>
                  <c:pt idx="1">
                    <c:v>The principal evaluation system helps me identify specific areas where I can improve academic learning.</c:v>
                  </c:pt>
                  <c:pt idx="2">
                    <c:v>Overall, the evaluation system used in my district for assessing administrators generates fair results.</c:v>
                  </c:pt>
                  <c:pt idx="3">
                    <c:v>The principal evaluation system is effective in identifying school leaders who are struggling.</c:v>
                  </c:pt>
                  <c:pt idx="4">
                    <c:v>The principal evaluation system helps me identify specific areas where I can improve student social and emotional learning.</c:v>
                  </c:pt>
                  <c:pt idx="5">
                    <c:v>The principal evaluation system is effective in identifying outstanding school leaders.</c:v>
                  </c:pt>
                </c:lvl>
                <c:lvl>
                  <c:pt idx="0">
                    <c:v>C1d</c:v>
                  </c:pt>
                  <c:pt idx="1">
                    <c:v>C1c</c:v>
                  </c:pt>
                  <c:pt idx="2">
                    <c:v>C1f</c:v>
                  </c:pt>
                  <c:pt idx="3">
                    <c:v>C1b</c:v>
                  </c:pt>
                  <c:pt idx="4">
                    <c:v>C1e</c:v>
                  </c:pt>
                  <c:pt idx="5">
                    <c:v>C1a</c:v>
                  </c:pt>
                </c:lvl>
              </c:multiLvlStrCache>
            </c:multiLvlStrRef>
          </c:cat>
          <c:val>
            <c:numRef>
              <c:f>'C1 data'!$B$5:$G$5</c:f>
              <c:numCache>
                <c:formatCode>0"%"</c:formatCode>
                <c:ptCount val="6"/>
                <c:pt idx="0">
                  <c:v>6.12</c:v>
                </c:pt>
                <c:pt idx="1">
                  <c:v>6.9</c:v>
                </c:pt>
                <c:pt idx="2">
                  <c:v>5.84</c:v>
                </c:pt>
                <c:pt idx="3">
                  <c:v>6.49</c:v>
                </c:pt>
                <c:pt idx="4">
                  <c:v>11.57</c:v>
                </c:pt>
                <c:pt idx="5">
                  <c:v>8.56</c:v>
                </c:pt>
              </c:numCache>
            </c:numRef>
          </c:val>
          <c:extLst>
            <c:ext xmlns:c16="http://schemas.microsoft.com/office/drawing/2014/chart" uri="{C3380CC4-5D6E-409C-BE32-E72D297353CC}">
              <c16:uniqueId val="{00000000-5340-4526-B64E-6CEF1E1D3B2B}"/>
            </c:ext>
          </c:extLst>
        </c:ser>
        <c:ser>
          <c:idx val="1"/>
          <c:order val="1"/>
          <c:tx>
            <c:strRef>
              <c:f>'C1 data'!$A$6</c:f>
              <c:strCache>
                <c:ptCount val="1"/>
                <c:pt idx="0">
                  <c:v>Disagree Somewhat</c:v>
                </c:pt>
              </c:strCache>
            </c:strRef>
          </c:tx>
          <c:spPr>
            <a:solidFill>
              <a:srgbClr val="FFC28F"/>
            </a:solidFill>
            <a:ln>
              <a:noFill/>
            </a:ln>
            <a:effectLst/>
          </c:spPr>
          <c:invertIfNegative val="0"/>
          <c:cat>
            <c:multiLvlStrRef>
              <c:f>'C1 data'!$B$3:$G$4</c:f>
              <c:multiLvlStrCache>
                <c:ptCount val="6"/>
                <c:lvl>
                  <c:pt idx="0">
                    <c:v>The principal evaluation system helps me identify specific areas where I can improve my school leadership.</c:v>
                  </c:pt>
                  <c:pt idx="1">
                    <c:v>The principal evaluation system helps me identify specific areas where I can improve academic learning.</c:v>
                  </c:pt>
                  <c:pt idx="2">
                    <c:v>Overall, the evaluation system used in my district for assessing administrators generates fair results.</c:v>
                  </c:pt>
                  <c:pt idx="3">
                    <c:v>The principal evaluation system is effective in identifying school leaders who are struggling.</c:v>
                  </c:pt>
                  <c:pt idx="4">
                    <c:v>The principal evaluation system helps me identify specific areas where I can improve student social and emotional learning.</c:v>
                  </c:pt>
                  <c:pt idx="5">
                    <c:v>The principal evaluation system is effective in identifying outstanding school leaders.</c:v>
                  </c:pt>
                </c:lvl>
                <c:lvl>
                  <c:pt idx="0">
                    <c:v>C1d</c:v>
                  </c:pt>
                  <c:pt idx="1">
                    <c:v>C1c</c:v>
                  </c:pt>
                  <c:pt idx="2">
                    <c:v>C1f</c:v>
                  </c:pt>
                  <c:pt idx="3">
                    <c:v>C1b</c:v>
                  </c:pt>
                  <c:pt idx="4">
                    <c:v>C1e</c:v>
                  </c:pt>
                  <c:pt idx="5">
                    <c:v>C1a</c:v>
                  </c:pt>
                </c:lvl>
              </c:multiLvlStrCache>
            </c:multiLvlStrRef>
          </c:cat>
          <c:val>
            <c:numRef>
              <c:f>'C1 data'!$B$6:$G$6</c:f>
              <c:numCache>
                <c:formatCode>0"%"</c:formatCode>
                <c:ptCount val="6"/>
                <c:pt idx="0">
                  <c:v>16.45</c:v>
                </c:pt>
                <c:pt idx="1">
                  <c:v>18.399999999999999</c:v>
                </c:pt>
                <c:pt idx="2">
                  <c:v>16.11</c:v>
                </c:pt>
                <c:pt idx="3">
                  <c:v>25.76</c:v>
                </c:pt>
                <c:pt idx="4">
                  <c:v>29.4</c:v>
                </c:pt>
                <c:pt idx="5">
                  <c:v>25.03</c:v>
                </c:pt>
              </c:numCache>
            </c:numRef>
          </c:val>
          <c:extLst>
            <c:ext xmlns:c16="http://schemas.microsoft.com/office/drawing/2014/chart" uri="{C3380CC4-5D6E-409C-BE32-E72D297353CC}">
              <c16:uniqueId val="{00000009-5340-4526-B64E-6CEF1E1D3B2B}"/>
            </c:ext>
          </c:extLst>
        </c:ser>
        <c:ser>
          <c:idx val="2"/>
          <c:order val="2"/>
          <c:tx>
            <c:strRef>
              <c:f>'C1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'C1 data'!$B$3:$G$4</c:f>
              <c:multiLvlStrCache>
                <c:ptCount val="6"/>
                <c:lvl>
                  <c:pt idx="0">
                    <c:v>The principal evaluation system helps me identify specific areas where I can improve my school leadership.</c:v>
                  </c:pt>
                  <c:pt idx="1">
                    <c:v>The principal evaluation system helps me identify specific areas where I can improve academic learning.</c:v>
                  </c:pt>
                  <c:pt idx="2">
                    <c:v>Overall, the evaluation system used in my district for assessing administrators generates fair results.</c:v>
                  </c:pt>
                  <c:pt idx="3">
                    <c:v>The principal evaluation system is effective in identifying school leaders who are struggling.</c:v>
                  </c:pt>
                  <c:pt idx="4">
                    <c:v>The principal evaluation system helps me identify specific areas where I can improve student social and emotional learning.</c:v>
                  </c:pt>
                  <c:pt idx="5">
                    <c:v>The principal evaluation system is effective in identifying outstanding school leaders.</c:v>
                  </c:pt>
                </c:lvl>
                <c:lvl>
                  <c:pt idx="0">
                    <c:v>C1d</c:v>
                  </c:pt>
                  <c:pt idx="1">
                    <c:v>C1c</c:v>
                  </c:pt>
                  <c:pt idx="2">
                    <c:v>C1f</c:v>
                  </c:pt>
                  <c:pt idx="3">
                    <c:v>C1b</c:v>
                  </c:pt>
                  <c:pt idx="4">
                    <c:v>C1e</c:v>
                  </c:pt>
                  <c:pt idx="5">
                    <c:v>C1a</c:v>
                  </c:pt>
                </c:lvl>
              </c:multiLvlStrCache>
            </c:multiLvlStrRef>
          </c:cat>
          <c:val>
            <c:numRef>
              <c:f>'C1 data'!$B$7:$G$7</c:f>
              <c:numCache>
                <c:formatCode>0"%"</c:formatCode>
                <c:ptCount val="6"/>
                <c:pt idx="0">
                  <c:v>58.52</c:v>
                </c:pt>
                <c:pt idx="1">
                  <c:v>58.66</c:v>
                </c:pt>
                <c:pt idx="2">
                  <c:v>62.46</c:v>
                </c:pt>
                <c:pt idx="3">
                  <c:v>58.15</c:v>
                </c:pt>
                <c:pt idx="4">
                  <c:v>49.83</c:v>
                </c:pt>
                <c:pt idx="5">
                  <c:v>57.41</c:v>
                </c:pt>
              </c:numCache>
            </c:numRef>
          </c:val>
          <c:extLst>
            <c:ext xmlns:c16="http://schemas.microsoft.com/office/drawing/2014/chart" uri="{C3380CC4-5D6E-409C-BE32-E72D297353CC}">
              <c16:uniqueId val="{0000000A-5340-4526-B64E-6CEF1E1D3B2B}"/>
            </c:ext>
          </c:extLst>
        </c:ser>
        <c:ser>
          <c:idx val="3"/>
          <c:order val="3"/>
          <c:tx>
            <c:strRef>
              <c:f>'C1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'C1 data'!$B$3:$G$4</c:f>
              <c:multiLvlStrCache>
                <c:ptCount val="6"/>
                <c:lvl>
                  <c:pt idx="0">
                    <c:v>The principal evaluation system helps me identify specific areas where I can improve my school leadership.</c:v>
                  </c:pt>
                  <c:pt idx="1">
                    <c:v>The principal evaluation system helps me identify specific areas where I can improve academic learning.</c:v>
                  </c:pt>
                  <c:pt idx="2">
                    <c:v>Overall, the evaluation system used in my district for assessing administrators generates fair results.</c:v>
                  </c:pt>
                  <c:pt idx="3">
                    <c:v>The principal evaluation system is effective in identifying school leaders who are struggling.</c:v>
                  </c:pt>
                  <c:pt idx="4">
                    <c:v>The principal evaluation system helps me identify specific areas where I can improve student social and emotional learning.</c:v>
                  </c:pt>
                  <c:pt idx="5">
                    <c:v>The principal evaluation system is effective in identifying outstanding school leaders.</c:v>
                  </c:pt>
                </c:lvl>
                <c:lvl>
                  <c:pt idx="0">
                    <c:v>C1d</c:v>
                  </c:pt>
                  <c:pt idx="1">
                    <c:v>C1c</c:v>
                  </c:pt>
                  <c:pt idx="2">
                    <c:v>C1f</c:v>
                  </c:pt>
                  <c:pt idx="3">
                    <c:v>C1b</c:v>
                  </c:pt>
                  <c:pt idx="4">
                    <c:v>C1e</c:v>
                  </c:pt>
                  <c:pt idx="5">
                    <c:v>C1a</c:v>
                  </c:pt>
                </c:lvl>
              </c:multiLvlStrCache>
            </c:multiLvlStrRef>
          </c:cat>
          <c:val>
            <c:numRef>
              <c:f>'C1 data'!$B$8:$G$8</c:f>
              <c:numCache>
                <c:formatCode>0"%"</c:formatCode>
                <c:ptCount val="6"/>
                <c:pt idx="0">
                  <c:v>18.91</c:v>
                </c:pt>
                <c:pt idx="1">
                  <c:v>16.04</c:v>
                </c:pt>
                <c:pt idx="2">
                  <c:v>15.59</c:v>
                </c:pt>
                <c:pt idx="3">
                  <c:v>9.6</c:v>
                </c:pt>
                <c:pt idx="4">
                  <c:v>9.2100000000000009</c:v>
                </c:pt>
                <c:pt idx="5">
                  <c:v>9</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1277936992"/>
        <c:axId val="-1277938112"/>
      </c:barChart>
      <c:catAx>
        <c:axId val="-1277936992"/>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277938112"/>
        <c:crosses val="autoZero"/>
        <c:auto val="0"/>
        <c:lblAlgn val="ctr"/>
        <c:lblOffset val="100"/>
        <c:noMultiLvlLbl val="0"/>
      </c:catAx>
      <c:valAx>
        <c:axId val="-1277938112"/>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277936992"/>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Which of the following options best describes the value of the observational feedback you receive on strengthening your school leadership?</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'C2_1 data'!$A$5</c:f>
              <c:strCache>
                <c:ptCount val="1"/>
                <c:pt idx="0">
                  <c:v>Did Not Receive Feedback</c:v>
                </c:pt>
              </c:strCache>
            </c:strRef>
          </c:tx>
          <c:spPr>
            <a:solidFill>
              <a:srgbClr val="E86B01"/>
            </a:solidFill>
            <a:ln>
              <a:noFill/>
            </a:ln>
            <a:effectLst/>
          </c:spPr>
          <c:invertIfNegative val="0"/>
          <c:cat>
            <c:multiLvlStrRef>
              <c:f>'C2_1 data'!$B$3:$C$4</c:f>
              <c:multiLvlStrCache>
                <c:ptCount val="2"/>
                <c:lvl>
                  <c:pt idx="0">
                    <c:v>Superintendent or other district administrator</c:v>
                  </c:pt>
                  <c:pt idx="1">
                    <c:v>Colleagues/peers/mentors or coaches</c:v>
                  </c:pt>
                </c:lvl>
                <c:lvl>
                  <c:pt idx="0">
                    <c:v>C2_1b</c:v>
                  </c:pt>
                  <c:pt idx="1">
                    <c:v>C2_1a</c:v>
                  </c:pt>
                </c:lvl>
              </c:multiLvlStrCache>
            </c:multiLvlStrRef>
          </c:cat>
          <c:val>
            <c:numRef>
              <c:f>'C2_1 data'!$B$5:$C$5</c:f>
              <c:numCache>
                <c:formatCode>0"%"</c:formatCode>
                <c:ptCount val="2"/>
                <c:pt idx="0">
                  <c:v>11.33</c:v>
                </c:pt>
                <c:pt idx="1">
                  <c:v>23.57</c:v>
                </c:pt>
              </c:numCache>
            </c:numRef>
          </c:val>
          <c:extLst>
            <c:ext xmlns:c16="http://schemas.microsoft.com/office/drawing/2014/chart" uri="{C3380CC4-5D6E-409C-BE32-E72D297353CC}">
              <c16:uniqueId val="{00000000-5340-4526-B64E-6CEF1E1D3B2B}"/>
            </c:ext>
          </c:extLst>
        </c:ser>
        <c:ser>
          <c:idx val="1"/>
          <c:order val="1"/>
          <c:tx>
            <c:strRef>
              <c:f>'C2_1 data'!$A$6</c:f>
              <c:strCache>
                <c:ptCount val="1"/>
                <c:pt idx="0">
                  <c:v>Received Feedback, - Not Valuable</c:v>
                </c:pt>
              </c:strCache>
            </c:strRef>
          </c:tx>
          <c:spPr>
            <a:solidFill>
              <a:srgbClr val="FFC28F"/>
            </a:solidFill>
            <a:ln>
              <a:noFill/>
            </a:ln>
            <a:effectLst/>
          </c:spPr>
          <c:invertIfNegative val="0"/>
          <c:cat>
            <c:multiLvlStrRef>
              <c:f>'C2_1 data'!$B$3:$C$4</c:f>
              <c:multiLvlStrCache>
                <c:ptCount val="2"/>
                <c:lvl>
                  <c:pt idx="0">
                    <c:v>Superintendent or other district administrator</c:v>
                  </c:pt>
                  <c:pt idx="1">
                    <c:v>Colleagues/peers/mentors or coaches</c:v>
                  </c:pt>
                </c:lvl>
                <c:lvl>
                  <c:pt idx="0">
                    <c:v>C2_1b</c:v>
                  </c:pt>
                  <c:pt idx="1">
                    <c:v>C2_1a</c:v>
                  </c:pt>
                </c:lvl>
              </c:multiLvlStrCache>
            </c:multiLvlStrRef>
          </c:cat>
          <c:val>
            <c:numRef>
              <c:f>'C2_1 data'!$B$6:$C$6</c:f>
              <c:numCache>
                <c:formatCode>0"%"</c:formatCode>
                <c:ptCount val="2"/>
                <c:pt idx="0">
                  <c:v>6.95</c:v>
                </c:pt>
                <c:pt idx="1">
                  <c:v>1.75</c:v>
                </c:pt>
              </c:numCache>
            </c:numRef>
          </c:val>
          <c:extLst>
            <c:ext xmlns:c16="http://schemas.microsoft.com/office/drawing/2014/chart" uri="{C3380CC4-5D6E-409C-BE32-E72D297353CC}">
              <c16:uniqueId val="{00000009-5340-4526-B64E-6CEF1E1D3B2B}"/>
            </c:ext>
          </c:extLst>
        </c:ser>
        <c:ser>
          <c:idx val="2"/>
          <c:order val="2"/>
          <c:tx>
            <c:strRef>
              <c:f>'C2_1 data'!$A$7</c:f>
              <c:strCache>
                <c:ptCount val="1"/>
                <c:pt idx="0">
                  <c:v>Received Feedback, - Somewhat Valuable</c:v>
                </c:pt>
              </c:strCache>
            </c:strRef>
          </c:tx>
          <c:spPr>
            <a:solidFill>
              <a:srgbClr val="D2D7FA"/>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'C2_1 data'!$B$3:$C$4</c:f>
              <c:multiLvlStrCache>
                <c:ptCount val="2"/>
                <c:lvl>
                  <c:pt idx="0">
                    <c:v>Superintendent or other district administrator</c:v>
                  </c:pt>
                  <c:pt idx="1">
                    <c:v>Colleagues/peers/mentors or coaches</c:v>
                  </c:pt>
                </c:lvl>
                <c:lvl>
                  <c:pt idx="0">
                    <c:v>C2_1b</c:v>
                  </c:pt>
                  <c:pt idx="1">
                    <c:v>C2_1a</c:v>
                  </c:pt>
                </c:lvl>
              </c:multiLvlStrCache>
            </c:multiLvlStrRef>
          </c:cat>
          <c:val>
            <c:numRef>
              <c:f>'C2_1 data'!$B$7:$C$7</c:f>
              <c:numCache>
                <c:formatCode>0"%"</c:formatCode>
                <c:ptCount val="2"/>
                <c:pt idx="0">
                  <c:v>25.07</c:v>
                </c:pt>
                <c:pt idx="1">
                  <c:v>17.600000000000001</c:v>
                </c:pt>
              </c:numCache>
            </c:numRef>
          </c:val>
          <c:extLst>
            <c:ext xmlns:c16="http://schemas.microsoft.com/office/drawing/2014/chart" uri="{C3380CC4-5D6E-409C-BE32-E72D297353CC}">
              <c16:uniqueId val="{0000000A-5340-4526-B64E-6CEF1E1D3B2B}"/>
            </c:ext>
          </c:extLst>
        </c:ser>
        <c:ser>
          <c:idx val="3"/>
          <c:order val="3"/>
          <c:tx>
            <c:strRef>
              <c:f>'C2_1 data'!$A$8</c:f>
              <c:strCache>
                <c:ptCount val="1"/>
                <c:pt idx="0">
                  <c:v>Received Feedback, - Valuable</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'C2_1 data'!$B$3:$C$4</c:f>
              <c:multiLvlStrCache>
                <c:ptCount val="2"/>
                <c:lvl>
                  <c:pt idx="0">
                    <c:v>Superintendent or other district administrator</c:v>
                  </c:pt>
                  <c:pt idx="1">
                    <c:v>Colleagues/peers/mentors or coaches</c:v>
                  </c:pt>
                </c:lvl>
                <c:lvl>
                  <c:pt idx="0">
                    <c:v>C2_1b</c:v>
                  </c:pt>
                  <c:pt idx="1">
                    <c:v>C2_1a</c:v>
                  </c:pt>
                </c:lvl>
              </c:multiLvlStrCache>
            </c:multiLvlStrRef>
          </c:cat>
          <c:val>
            <c:numRef>
              <c:f>'C2_1 data'!$B$8:$C$8</c:f>
              <c:numCache>
                <c:formatCode>0"%"</c:formatCode>
                <c:ptCount val="2"/>
                <c:pt idx="0">
                  <c:v>33.950000000000003</c:v>
                </c:pt>
                <c:pt idx="1">
                  <c:v>35.479999999999997</c:v>
                </c:pt>
              </c:numCache>
            </c:numRef>
          </c:val>
          <c:extLst>
            <c:ext xmlns:c16="http://schemas.microsoft.com/office/drawing/2014/chart" uri="{C3380CC4-5D6E-409C-BE32-E72D297353CC}">
              <c16:uniqueId val="{0000000B-5340-4526-B64E-6CEF1E1D3B2B}"/>
            </c:ext>
          </c:extLst>
        </c:ser>
        <c:ser>
          <c:idx val="4"/>
          <c:order val="4"/>
          <c:tx>
            <c:strRef>
              <c:f>'C2_1 data'!$A$9</c:f>
              <c:strCache>
                <c:ptCount val="1"/>
                <c:pt idx="0">
                  <c:v>Received Feedback, - Very Valuable</c:v>
                </c:pt>
              </c:strCache>
            </c:strRef>
          </c:tx>
          <c:spPr>
            <a:solidFill>
              <a:srgbClr val="0D1969"/>
            </a:solidFill>
            <a:ln>
              <a:noFill/>
            </a:ln>
            <a:effectLst/>
          </c:spPr>
          <c:invertIfNegative val="0"/>
          <c:dLbls>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'C2_1 data'!$B$3:$C$4</c:f>
              <c:multiLvlStrCache>
                <c:ptCount val="2"/>
                <c:lvl>
                  <c:pt idx="0">
                    <c:v>Superintendent or other district administrator</c:v>
                  </c:pt>
                  <c:pt idx="1">
                    <c:v>Colleagues/peers/mentors or coaches</c:v>
                  </c:pt>
                </c:lvl>
                <c:lvl>
                  <c:pt idx="0">
                    <c:v>C2_1b</c:v>
                  </c:pt>
                  <c:pt idx="1">
                    <c:v>C2_1a</c:v>
                  </c:pt>
                </c:lvl>
              </c:multiLvlStrCache>
            </c:multiLvlStrRef>
          </c:cat>
          <c:val>
            <c:numRef>
              <c:f>'C2_1 data'!$B$9:$C$9</c:f>
              <c:numCache>
                <c:formatCode>0"%"</c:formatCode>
                <c:ptCount val="2"/>
                <c:pt idx="0">
                  <c:v>22.71</c:v>
                </c:pt>
                <c:pt idx="1">
                  <c:v>21.6</c:v>
                </c:pt>
              </c:numCache>
            </c:numRef>
          </c:val>
          <c:extLst>
            <c:ext xmlns:c16="http://schemas.microsoft.com/office/drawing/2014/chart" uri="{C3380CC4-5D6E-409C-BE32-E72D297353CC}">
              <c16:uniqueId val="{00000000-A53F-4F2B-BE56-4A7995CF9D1B}"/>
            </c:ext>
          </c:extLst>
        </c:ser>
        <c:dLbls>
          <c:showLegendKey val="0"/>
          <c:showVal val="0"/>
          <c:showCatName val="0"/>
          <c:showSerName val="0"/>
          <c:showPercent val="0"/>
          <c:showBubbleSize val="0"/>
        </c:dLbls>
        <c:gapWidth val="150"/>
        <c:overlap val="100"/>
        <c:axId val="583178368"/>
        <c:axId val="583178928"/>
      </c:barChart>
      <c:catAx>
        <c:axId val="583178368"/>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83178928"/>
        <c:crosses val="autoZero"/>
        <c:auto val="0"/>
        <c:lblAlgn val="ctr"/>
        <c:lblOffset val="100"/>
        <c:noMultiLvlLbl val="0"/>
      </c:catAx>
      <c:valAx>
        <c:axId val="583178928"/>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83178368"/>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When was the last time you received a formal evaluation of your leadership?</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'C2_2 data'!$A$5</c:f>
              <c:strCache>
                <c:ptCount val="1"/>
                <c:pt idx="0">
                  <c:v>Never</c:v>
                </c:pt>
              </c:strCache>
            </c:strRef>
          </c:tx>
          <c:spPr>
            <a:solidFill>
              <a:srgbClr val="E86B01"/>
            </a:solidFill>
            <a:ln>
              <a:noFill/>
            </a:ln>
            <a:effectLst/>
          </c:spPr>
          <c:invertIfNegative val="0"/>
          <c:dLbls>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'C2_2 data'!$B$3:$B$4</c:f>
              <c:strCache>
                <c:ptCount val="2"/>
                <c:pt idx="0">
                  <c:v>C2_2a</c:v>
                </c:pt>
                <c:pt idx="1">
                  <c:v>The last time I received a formal evaluation was….</c:v>
                </c:pt>
              </c:strCache>
            </c:strRef>
          </c:cat>
          <c:val>
            <c:numRef>
              <c:f>'C2_2 data'!$B$5</c:f>
              <c:numCache>
                <c:formatCode>0"%"</c:formatCode>
                <c:ptCount val="1"/>
                <c:pt idx="0">
                  <c:v>4.59</c:v>
                </c:pt>
              </c:numCache>
            </c:numRef>
          </c:val>
          <c:extLst>
            <c:ext xmlns:c16="http://schemas.microsoft.com/office/drawing/2014/chart" uri="{C3380CC4-5D6E-409C-BE32-E72D297353CC}">
              <c16:uniqueId val="{00000000-5340-4526-B64E-6CEF1E1D3B2B}"/>
            </c:ext>
          </c:extLst>
        </c:ser>
        <c:ser>
          <c:idx val="1"/>
          <c:order val="1"/>
          <c:tx>
            <c:strRef>
              <c:f>'C2_2 data'!$A$6</c:f>
              <c:strCache>
                <c:ptCount val="1"/>
                <c:pt idx="0">
                  <c:v>This Year</c:v>
                </c:pt>
              </c:strCache>
            </c:strRef>
          </c:tx>
          <c:spPr>
            <a:solidFill>
              <a:srgbClr val="FFC28F"/>
            </a:solidFill>
            <a:ln>
              <a:noFill/>
            </a:ln>
            <a:effectLst/>
          </c:spPr>
          <c:invertIfNegative val="0"/>
          <c:dLbls>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'C2_2 data'!$B$3:$B$4</c:f>
              <c:strCache>
                <c:ptCount val="2"/>
                <c:pt idx="0">
                  <c:v>C2_2a</c:v>
                </c:pt>
                <c:pt idx="1">
                  <c:v>The last time I received a formal evaluation was….</c:v>
                </c:pt>
              </c:strCache>
            </c:strRef>
          </c:cat>
          <c:val>
            <c:numRef>
              <c:f>'C2_2 data'!$B$6</c:f>
              <c:numCache>
                <c:formatCode>0"%"</c:formatCode>
                <c:ptCount val="1"/>
                <c:pt idx="0">
                  <c:v>28.15</c:v>
                </c:pt>
              </c:numCache>
            </c:numRef>
          </c:val>
          <c:extLst>
            <c:ext xmlns:c16="http://schemas.microsoft.com/office/drawing/2014/chart" uri="{C3380CC4-5D6E-409C-BE32-E72D297353CC}">
              <c16:uniqueId val="{00000009-5340-4526-B64E-6CEF1E1D3B2B}"/>
            </c:ext>
          </c:extLst>
        </c:ser>
        <c:ser>
          <c:idx val="2"/>
          <c:order val="2"/>
          <c:tx>
            <c:strRef>
              <c:f>'C2_2 data'!$A$7</c:f>
              <c:strCache>
                <c:ptCount val="1"/>
                <c:pt idx="0">
                  <c:v>Last Year</c:v>
                </c:pt>
              </c:strCache>
            </c:strRef>
          </c:tx>
          <c:spPr>
            <a:solidFill>
              <a:srgbClr val="D2D7FA"/>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strRef>
              <c:f>'C2_2 data'!$B$3:$B$4</c:f>
              <c:strCache>
                <c:ptCount val="2"/>
                <c:pt idx="0">
                  <c:v>C2_2a</c:v>
                </c:pt>
                <c:pt idx="1">
                  <c:v>The last time I received a formal evaluation was….</c:v>
                </c:pt>
              </c:strCache>
            </c:strRef>
          </c:cat>
          <c:val>
            <c:numRef>
              <c:f>'C2_2 data'!$B$7</c:f>
              <c:numCache>
                <c:formatCode>0"%"</c:formatCode>
                <c:ptCount val="1"/>
                <c:pt idx="0">
                  <c:v>55.61</c:v>
                </c:pt>
              </c:numCache>
            </c:numRef>
          </c:val>
          <c:extLst>
            <c:ext xmlns:c16="http://schemas.microsoft.com/office/drawing/2014/chart" uri="{C3380CC4-5D6E-409C-BE32-E72D297353CC}">
              <c16:uniqueId val="{0000000A-5340-4526-B64E-6CEF1E1D3B2B}"/>
            </c:ext>
          </c:extLst>
        </c:ser>
        <c:ser>
          <c:idx val="3"/>
          <c:order val="3"/>
          <c:tx>
            <c:strRef>
              <c:f>'C2_2 data'!$A$8</c:f>
              <c:strCache>
                <c:ptCount val="1"/>
                <c:pt idx="0">
                  <c:v>2 Years Ago</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strRef>
              <c:f>'C2_2 data'!$B$3:$B$4</c:f>
              <c:strCache>
                <c:ptCount val="2"/>
                <c:pt idx="0">
                  <c:v>C2_2a</c:v>
                </c:pt>
                <c:pt idx="1">
                  <c:v>The last time I received a formal evaluation was….</c:v>
                </c:pt>
              </c:strCache>
            </c:strRef>
          </c:cat>
          <c:val>
            <c:numRef>
              <c:f>'C2_2 data'!$B$8</c:f>
              <c:numCache>
                <c:formatCode>0"%"</c:formatCode>
                <c:ptCount val="1"/>
                <c:pt idx="0">
                  <c:v>5.89</c:v>
                </c:pt>
              </c:numCache>
            </c:numRef>
          </c:val>
          <c:extLst>
            <c:ext xmlns:c16="http://schemas.microsoft.com/office/drawing/2014/chart" uri="{C3380CC4-5D6E-409C-BE32-E72D297353CC}">
              <c16:uniqueId val="{0000000B-5340-4526-B64E-6CEF1E1D3B2B}"/>
            </c:ext>
          </c:extLst>
        </c:ser>
        <c:ser>
          <c:idx val="4"/>
          <c:order val="4"/>
          <c:tx>
            <c:strRef>
              <c:f>'C2_2 data'!$A$9</c:f>
              <c:strCache>
                <c:ptCount val="1"/>
                <c:pt idx="0">
                  <c:v>Over 2 Years Ago</c:v>
                </c:pt>
              </c:strCache>
            </c:strRef>
          </c:tx>
          <c:spPr>
            <a:solidFill>
              <a:srgbClr val="0D1969"/>
            </a:solidFill>
            <a:ln>
              <a:noFill/>
            </a:ln>
            <a:effectLst/>
          </c:spPr>
          <c:invertIfNegative val="0"/>
          <c:dLbls>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'C2_2 data'!$B$3:$B$4</c:f>
              <c:strCache>
                <c:ptCount val="2"/>
                <c:pt idx="0">
                  <c:v>C2_2a</c:v>
                </c:pt>
                <c:pt idx="1">
                  <c:v>The last time I received a formal evaluation was….</c:v>
                </c:pt>
              </c:strCache>
            </c:strRef>
          </c:cat>
          <c:val>
            <c:numRef>
              <c:f>'C2_2 data'!$B$9</c:f>
              <c:numCache>
                <c:formatCode>0"%"</c:formatCode>
                <c:ptCount val="1"/>
                <c:pt idx="0">
                  <c:v>5.77</c:v>
                </c:pt>
              </c:numCache>
            </c:numRef>
          </c:val>
          <c:extLst>
            <c:ext xmlns:c16="http://schemas.microsoft.com/office/drawing/2014/chart" uri="{C3380CC4-5D6E-409C-BE32-E72D297353CC}">
              <c16:uniqueId val="{00000000-E6BD-4872-BFB1-419E1264B32F}"/>
            </c:ext>
          </c:extLst>
        </c:ser>
        <c:dLbls>
          <c:showLegendKey val="0"/>
          <c:showVal val="0"/>
          <c:showCatName val="0"/>
          <c:showSerName val="0"/>
          <c:showPercent val="0"/>
          <c:showBubbleSize val="0"/>
        </c:dLbls>
        <c:gapWidth val="150"/>
        <c:overlap val="100"/>
        <c:axId val="904929744"/>
        <c:axId val="904929184"/>
      </c:barChart>
      <c:catAx>
        <c:axId val="904929744"/>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904929184"/>
        <c:crosses val="autoZero"/>
        <c:auto val="0"/>
        <c:lblAlgn val="ctr"/>
        <c:lblOffset val="100"/>
        <c:noMultiLvlLbl val="0"/>
      </c:catAx>
      <c:valAx>
        <c:axId val="904929184"/>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904929744"/>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The district’s teacher evaluation system helps…</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'C3 data'!$A$5</c:f>
              <c:strCache>
                <c:ptCount val="1"/>
                <c:pt idx="0">
                  <c:v>Disagree Strongly</c:v>
                </c:pt>
              </c:strCache>
            </c:strRef>
          </c:tx>
          <c:spPr>
            <a:solidFill>
              <a:srgbClr val="E86B01"/>
            </a:solidFill>
            <a:ln>
              <a:noFill/>
            </a:ln>
            <a:effectLst/>
          </c:spPr>
          <c:invertIfNegative val="0"/>
          <c:cat>
            <c:multiLvlStrRef>
              <c:f>'C3 data'!$B$3:$K$4</c:f>
              <c:multiLvlStrCache>
                <c:ptCount val="10"/>
                <c:lvl>
                  <c:pt idx="0">
                    <c:v>teachers identify specific areas where they can improve their practice.</c:v>
                  </c:pt>
                  <c:pt idx="1">
                    <c:v>promote constructive conversations between teachers and their evaluators.</c:v>
                  </c:pt>
                  <c:pt idx="2">
                    <c:v>teachers identify specific areas where they can improve student learning.</c:v>
                  </c:pt>
                  <c:pt idx="3">
                    <c:v>maintain a high bar for teachers to receive Professional Teacher Status.</c:v>
                  </c:pt>
                  <c:pt idx="4">
                    <c:v>teachers make instruction accessible to all learners.</c:v>
                  </c:pt>
                  <c:pt idx="5">
                    <c:v>teachers use better assessment practices.</c:v>
                  </c:pt>
                  <c:pt idx="6">
                    <c:v>me assign teachers to classes/students (within the school).</c:v>
                  </c:pt>
                  <c:pt idx="7">
                    <c:v>the district determine whether teachers receive teacher leadership opportunities.</c:v>
                  </c:pt>
                  <c:pt idx="8">
                    <c:v>teachers identify specific areas where they can further develop students’ social and emotional competencies.</c:v>
                  </c:pt>
                  <c:pt idx="9">
                    <c:v>the district recognize and reward exemplary teachers.</c:v>
                  </c:pt>
                </c:lvl>
                <c:lvl>
                  <c:pt idx="0">
                    <c:v>C3b</c:v>
                  </c:pt>
                  <c:pt idx="1">
                    <c:v>C3f</c:v>
                  </c:pt>
                  <c:pt idx="2">
                    <c:v>C3a</c:v>
                  </c:pt>
                  <c:pt idx="3">
                    <c:v>C3g</c:v>
                  </c:pt>
                  <c:pt idx="4">
                    <c:v>C3c</c:v>
                  </c:pt>
                  <c:pt idx="5">
                    <c:v>C3e</c:v>
                  </c:pt>
                  <c:pt idx="6">
                    <c:v>C3j</c:v>
                  </c:pt>
                  <c:pt idx="7">
                    <c:v>C3h</c:v>
                  </c:pt>
                  <c:pt idx="8">
                    <c:v>C3d</c:v>
                  </c:pt>
                  <c:pt idx="9">
                    <c:v>C3i</c:v>
                  </c:pt>
                </c:lvl>
              </c:multiLvlStrCache>
            </c:multiLvlStrRef>
          </c:cat>
          <c:val>
            <c:numRef>
              <c:f>'C3 data'!$B$5:$K$5</c:f>
              <c:numCache>
                <c:formatCode>0"%"</c:formatCode>
                <c:ptCount val="10"/>
                <c:pt idx="0">
                  <c:v>0.43</c:v>
                </c:pt>
                <c:pt idx="1">
                  <c:v>1.61</c:v>
                </c:pt>
                <c:pt idx="2">
                  <c:v>0.47</c:v>
                </c:pt>
                <c:pt idx="3">
                  <c:v>4.57</c:v>
                </c:pt>
                <c:pt idx="4">
                  <c:v>1.1599999999999999</c:v>
                </c:pt>
                <c:pt idx="5">
                  <c:v>1.39</c:v>
                </c:pt>
                <c:pt idx="6">
                  <c:v>13.26</c:v>
                </c:pt>
                <c:pt idx="7">
                  <c:v>11.86</c:v>
                </c:pt>
                <c:pt idx="8">
                  <c:v>4.34</c:v>
                </c:pt>
                <c:pt idx="9">
                  <c:v>16.079999999999998</c:v>
                </c:pt>
              </c:numCache>
            </c:numRef>
          </c:val>
          <c:extLst>
            <c:ext xmlns:c16="http://schemas.microsoft.com/office/drawing/2014/chart" uri="{C3380CC4-5D6E-409C-BE32-E72D297353CC}">
              <c16:uniqueId val="{00000000-5340-4526-B64E-6CEF1E1D3B2B}"/>
            </c:ext>
          </c:extLst>
        </c:ser>
        <c:ser>
          <c:idx val="1"/>
          <c:order val="1"/>
          <c:tx>
            <c:strRef>
              <c:f>'C3 data'!$A$6</c:f>
              <c:strCache>
                <c:ptCount val="1"/>
                <c:pt idx="0">
                  <c:v>Disagree Somewhat</c:v>
                </c:pt>
              </c:strCache>
            </c:strRef>
          </c:tx>
          <c:spPr>
            <a:solidFill>
              <a:srgbClr val="FFC28F"/>
            </a:solidFill>
            <a:ln>
              <a:noFill/>
            </a:ln>
            <a:effectLst/>
          </c:spPr>
          <c:invertIfNegative val="0"/>
          <c:cat>
            <c:multiLvlStrRef>
              <c:f>'C3 data'!$B$3:$K$4</c:f>
              <c:multiLvlStrCache>
                <c:ptCount val="10"/>
                <c:lvl>
                  <c:pt idx="0">
                    <c:v>teachers identify specific areas where they can improve their practice.</c:v>
                  </c:pt>
                  <c:pt idx="1">
                    <c:v>promote constructive conversations between teachers and their evaluators.</c:v>
                  </c:pt>
                  <c:pt idx="2">
                    <c:v>teachers identify specific areas where they can improve student learning.</c:v>
                  </c:pt>
                  <c:pt idx="3">
                    <c:v>maintain a high bar for teachers to receive Professional Teacher Status.</c:v>
                  </c:pt>
                  <c:pt idx="4">
                    <c:v>teachers make instruction accessible to all learners.</c:v>
                  </c:pt>
                  <c:pt idx="5">
                    <c:v>teachers use better assessment practices.</c:v>
                  </c:pt>
                  <c:pt idx="6">
                    <c:v>me assign teachers to classes/students (within the school).</c:v>
                  </c:pt>
                  <c:pt idx="7">
                    <c:v>the district determine whether teachers receive teacher leadership opportunities.</c:v>
                  </c:pt>
                  <c:pt idx="8">
                    <c:v>teachers identify specific areas where they can further develop students’ social and emotional competencies.</c:v>
                  </c:pt>
                  <c:pt idx="9">
                    <c:v>the district recognize and reward exemplary teachers.</c:v>
                  </c:pt>
                </c:lvl>
                <c:lvl>
                  <c:pt idx="0">
                    <c:v>C3b</c:v>
                  </c:pt>
                  <c:pt idx="1">
                    <c:v>C3f</c:v>
                  </c:pt>
                  <c:pt idx="2">
                    <c:v>C3a</c:v>
                  </c:pt>
                  <c:pt idx="3">
                    <c:v>C3g</c:v>
                  </c:pt>
                  <c:pt idx="4">
                    <c:v>C3c</c:v>
                  </c:pt>
                  <c:pt idx="5">
                    <c:v>C3e</c:v>
                  </c:pt>
                  <c:pt idx="6">
                    <c:v>C3j</c:v>
                  </c:pt>
                  <c:pt idx="7">
                    <c:v>C3h</c:v>
                  </c:pt>
                  <c:pt idx="8">
                    <c:v>C3d</c:v>
                  </c:pt>
                  <c:pt idx="9">
                    <c:v>C3i</c:v>
                  </c:pt>
                </c:lvl>
              </c:multiLvlStrCache>
            </c:multiLvlStrRef>
          </c:cat>
          <c:val>
            <c:numRef>
              <c:f>'C3 data'!$B$6:$K$6</c:f>
              <c:numCache>
                <c:formatCode>0"%"</c:formatCode>
                <c:ptCount val="10"/>
                <c:pt idx="0">
                  <c:v>5.18</c:v>
                </c:pt>
                <c:pt idx="1">
                  <c:v>6.76</c:v>
                </c:pt>
                <c:pt idx="2">
                  <c:v>6.32</c:v>
                </c:pt>
                <c:pt idx="3">
                  <c:v>13.47</c:v>
                </c:pt>
                <c:pt idx="4">
                  <c:v>12.47</c:v>
                </c:pt>
                <c:pt idx="5">
                  <c:v>14.7</c:v>
                </c:pt>
                <c:pt idx="6">
                  <c:v>26.43</c:v>
                </c:pt>
                <c:pt idx="7">
                  <c:v>27.84</c:v>
                </c:pt>
                <c:pt idx="8">
                  <c:v>27.46</c:v>
                </c:pt>
                <c:pt idx="9">
                  <c:v>32.21</c:v>
                </c:pt>
              </c:numCache>
            </c:numRef>
          </c:val>
          <c:extLst>
            <c:ext xmlns:c16="http://schemas.microsoft.com/office/drawing/2014/chart" uri="{C3380CC4-5D6E-409C-BE32-E72D297353CC}">
              <c16:uniqueId val="{00000009-5340-4526-B64E-6CEF1E1D3B2B}"/>
            </c:ext>
          </c:extLst>
        </c:ser>
        <c:ser>
          <c:idx val="2"/>
          <c:order val="2"/>
          <c:tx>
            <c:strRef>
              <c:f>'C3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'C3 data'!$B$3:$K$4</c:f>
              <c:multiLvlStrCache>
                <c:ptCount val="10"/>
                <c:lvl>
                  <c:pt idx="0">
                    <c:v>teachers identify specific areas where they can improve their practice.</c:v>
                  </c:pt>
                  <c:pt idx="1">
                    <c:v>promote constructive conversations between teachers and their evaluators.</c:v>
                  </c:pt>
                  <c:pt idx="2">
                    <c:v>teachers identify specific areas where they can improve student learning.</c:v>
                  </c:pt>
                  <c:pt idx="3">
                    <c:v>maintain a high bar for teachers to receive Professional Teacher Status.</c:v>
                  </c:pt>
                  <c:pt idx="4">
                    <c:v>teachers make instruction accessible to all learners.</c:v>
                  </c:pt>
                  <c:pt idx="5">
                    <c:v>teachers use better assessment practices.</c:v>
                  </c:pt>
                  <c:pt idx="6">
                    <c:v>me assign teachers to classes/students (within the school).</c:v>
                  </c:pt>
                  <c:pt idx="7">
                    <c:v>the district determine whether teachers receive teacher leadership opportunities.</c:v>
                  </c:pt>
                  <c:pt idx="8">
                    <c:v>teachers identify specific areas where they can further develop students’ social and emotional competencies.</c:v>
                  </c:pt>
                  <c:pt idx="9">
                    <c:v>the district recognize and reward exemplary teachers.</c:v>
                  </c:pt>
                </c:lvl>
                <c:lvl>
                  <c:pt idx="0">
                    <c:v>C3b</c:v>
                  </c:pt>
                  <c:pt idx="1">
                    <c:v>C3f</c:v>
                  </c:pt>
                  <c:pt idx="2">
                    <c:v>C3a</c:v>
                  </c:pt>
                  <c:pt idx="3">
                    <c:v>C3g</c:v>
                  </c:pt>
                  <c:pt idx="4">
                    <c:v>C3c</c:v>
                  </c:pt>
                  <c:pt idx="5">
                    <c:v>C3e</c:v>
                  </c:pt>
                  <c:pt idx="6">
                    <c:v>C3j</c:v>
                  </c:pt>
                  <c:pt idx="7">
                    <c:v>C3h</c:v>
                  </c:pt>
                  <c:pt idx="8">
                    <c:v>C3d</c:v>
                  </c:pt>
                  <c:pt idx="9">
                    <c:v>C3i</c:v>
                  </c:pt>
                </c:lvl>
              </c:multiLvlStrCache>
            </c:multiLvlStrRef>
          </c:cat>
          <c:val>
            <c:numRef>
              <c:f>'C3 data'!$B$7:$K$7</c:f>
              <c:numCache>
                <c:formatCode>0"%"</c:formatCode>
                <c:ptCount val="10"/>
                <c:pt idx="0">
                  <c:v>55.39</c:v>
                </c:pt>
                <c:pt idx="1">
                  <c:v>52.65</c:v>
                </c:pt>
                <c:pt idx="2">
                  <c:v>58.45</c:v>
                </c:pt>
                <c:pt idx="3">
                  <c:v>55</c:v>
                </c:pt>
                <c:pt idx="4">
                  <c:v>66.489999999999995</c:v>
                </c:pt>
                <c:pt idx="5">
                  <c:v>64.91</c:v>
                </c:pt>
                <c:pt idx="6">
                  <c:v>48.02</c:v>
                </c:pt>
                <c:pt idx="7">
                  <c:v>48.39</c:v>
                </c:pt>
                <c:pt idx="8">
                  <c:v>56.33</c:v>
                </c:pt>
                <c:pt idx="9">
                  <c:v>41.07</c:v>
                </c:pt>
              </c:numCache>
            </c:numRef>
          </c:val>
          <c:extLst>
            <c:ext xmlns:c16="http://schemas.microsoft.com/office/drawing/2014/chart" uri="{C3380CC4-5D6E-409C-BE32-E72D297353CC}">
              <c16:uniqueId val="{0000000A-5340-4526-B64E-6CEF1E1D3B2B}"/>
            </c:ext>
          </c:extLst>
        </c:ser>
        <c:ser>
          <c:idx val="3"/>
          <c:order val="3"/>
          <c:tx>
            <c:strRef>
              <c:f>'C3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'C3 data'!$B$3:$K$4</c:f>
              <c:multiLvlStrCache>
                <c:ptCount val="10"/>
                <c:lvl>
                  <c:pt idx="0">
                    <c:v>teachers identify specific areas where they can improve their practice.</c:v>
                  </c:pt>
                  <c:pt idx="1">
                    <c:v>promote constructive conversations between teachers and their evaluators.</c:v>
                  </c:pt>
                  <c:pt idx="2">
                    <c:v>teachers identify specific areas where they can improve student learning.</c:v>
                  </c:pt>
                  <c:pt idx="3">
                    <c:v>maintain a high bar for teachers to receive Professional Teacher Status.</c:v>
                  </c:pt>
                  <c:pt idx="4">
                    <c:v>teachers make instruction accessible to all learners.</c:v>
                  </c:pt>
                  <c:pt idx="5">
                    <c:v>teachers use better assessment practices.</c:v>
                  </c:pt>
                  <c:pt idx="6">
                    <c:v>me assign teachers to classes/students (within the school).</c:v>
                  </c:pt>
                  <c:pt idx="7">
                    <c:v>the district determine whether teachers receive teacher leadership opportunities.</c:v>
                  </c:pt>
                  <c:pt idx="8">
                    <c:v>teachers identify specific areas where they can further develop students’ social and emotional competencies.</c:v>
                  </c:pt>
                  <c:pt idx="9">
                    <c:v>the district recognize and reward exemplary teachers.</c:v>
                  </c:pt>
                </c:lvl>
                <c:lvl>
                  <c:pt idx="0">
                    <c:v>C3b</c:v>
                  </c:pt>
                  <c:pt idx="1">
                    <c:v>C3f</c:v>
                  </c:pt>
                  <c:pt idx="2">
                    <c:v>C3a</c:v>
                  </c:pt>
                  <c:pt idx="3">
                    <c:v>C3g</c:v>
                  </c:pt>
                  <c:pt idx="4">
                    <c:v>C3c</c:v>
                  </c:pt>
                  <c:pt idx="5">
                    <c:v>C3e</c:v>
                  </c:pt>
                  <c:pt idx="6">
                    <c:v>C3j</c:v>
                  </c:pt>
                  <c:pt idx="7">
                    <c:v>C3h</c:v>
                  </c:pt>
                  <c:pt idx="8">
                    <c:v>C3d</c:v>
                  </c:pt>
                  <c:pt idx="9">
                    <c:v>C3i</c:v>
                  </c:pt>
                </c:lvl>
              </c:multiLvlStrCache>
            </c:multiLvlStrRef>
          </c:cat>
          <c:val>
            <c:numRef>
              <c:f>'C3 data'!$B$8:$K$8</c:f>
              <c:numCache>
                <c:formatCode>0"%"</c:formatCode>
                <c:ptCount val="10"/>
                <c:pt idx="0">
                  <c:v>39</c:v>
                </c:pt>
                <c:pt idx="1">
                  <c:v>38.99</c:v>
                </c:pt>
                <c:pt idx="2">
                  <c:v>34.76</c:v>
                </c:pt>
                <c:pt idx="3">
                  <c:v>26.96</c:v>
                </c:pt>
                <c:pt idx="4">
                  <c:v>19.88</c:v>
                </c:pt>
                <c:pt idx="5">
                  <c:v>19</c:v>
                </c:pt>
                <c:pt idx="6">
                  <c:v>12.29</c:v>
                </c:pt>
                <c:pt idx="7">
                  <c:v>11.91</c:v>
                </c:pt>
                <c:pt idx="8">
                  <c:v>11.88</c:v>
                </c:pt>
                <c:pt idx="9">
                  <c:v>10.64</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671119840"/>
        <c:axId val="671118160"/>
      </c:barChart>
      <c:catAx>
        <c:axId val="67111984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671118160"/>
        <c:crosses val="autoZero"/>
        <c:auto val="0"/>
        <c:lblAlgn val="ctr"/>
        <c:lblOffset val="100"/>
        <c:noMultiLvlLbl val="0"/>
      </c:catAx>
      <c:valAx>
        <c:axId val="67111816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67111984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D1969"/>
                </a:solidFill>
                <a:latin typeface="+mn-lt"/>
                <a:ea typeface="+mn-ea"/>
                <a:cs typeface="+mn-cs"/>
              </a:defRPr>
            </a:pPr>
            <a:r>
              <a:rPr lang="en-US" sz="1400" b="1" i="0" u="none" strike="noStrike" baseline="0">
                <a:effectLst/>
              </a:rPr>
              <a:t>During the school year, how many announced/unannounced observations do educators with/without Professional Teacher Status (PTS) receive?</a:t>
            </a:r>
            <a:r>
              <a:rPr lang="en-US" sz="1400" b="1" i="0" u="none" strike="noStrike" baseline="0"/>
              <a:t> </a:t>
            </a:r>
            <a:endParaRPr lang="en-US" sz="1400" b="1">
              <a:solidFill>
                <a:srgbClr val="0D1969"/>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D1969"/>
              </a:solidFill>
              <a:latin typeface="+mn-lt"/>
              <a:ea typeface="+mn-ea"/>
              <a:cs typeface="+mn-cs"/>
            </a:defRPr>
          </a:pPr>
          <a:endParaRPr lang="en-US"/>
        </a:p>
      </c:txPr>
    </c:title>
    <c:autoTitleDeleted val="0"/>
    <c:plotArea>
      <c:layout/>
      <c:barChart>
        <c:barDir val="bar"/>
        <c:grouping val="clustered"/>
        <c:varyColors val="0"/>
        <c:ser>
          <c:idx val="0"/>
          <c:order val="0"/>
          <c:tx>
            <c:strRef>
              <c:f>'C4_1 data'!$A$5</c:f>
              <c:strCache>
                <c:ptCount val="1"/>
                <c:pt idx="0">
                  <c:v>WeightedMean</c:v>
                </c:pt>
              </c:strCache>
            </c:strRef>
          </c:tx>
          <c:spPr>
            <a:solidFill>
              <a:srgbClr val="0D1969"/>
            </a:solidFill>
            <a:ln>
              <a:noFill/>
            </a:ln>
            <a:effectLst/>
          </c:spPr>
          <c:invertIfNegative val="0"/>
          <c:dLbls>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'C4_1 data'!$B$3:$E$4</c:f>
              <c:multiLvlStrCache>
                <c:ptCount val="4"/>
                <c:lvl>
                  <c:pt idx="0">
                    <c:v>Announced - with PTS</c:v>
                  </c:pt>
                  <c:pt idx="1">
                    <c:v>Unannounced - with PTS</c:v>
                  </c:pt>
                  <c:pt idx="2">
                    <c:v>Announced - without PTS</c:v>
                  </c:pt>
                  <c:pt idx="3">
                    <c:v>Unannounced - without PTS</c:v>
                  </c:pt>
                </c:lvl>
                <c:lvl>
                  <c:pt idx="0">
                    <c:v>C4_1a</c:v>
                  </c:pt>
                  <c:pt idx="1">
                    <c:v>C4_1b</c:v>
                  </c:pt>
                  <c:pt idx="2">
                    <c:v>C4_1c</c:v>
                  </c:pt>
                  <c:pt idx="3">
                    <c:v>C4_1d</c:v>
                  </c:pt>
                </c:lvl>
              </c:multiLvlStrCache>
            </c:multiLvlStrRef>
          </c:cat>
          <c:val>
            <c:numRef>
              <c:f>'C4_1 data'!$B$5:$E$5</c:f>
              <c:numCache>
                <c:formatCode>General</c:formatCode>
                <c:ptCount val="4"/>
                <c:pt idx="0">
                  <c:v>0.85</c:v>
                </c:pt>
                <c:pt idx="1">
                  <c:v>3.24</c:v>
                </c:pt>
                <c:pt idx="2">
                  <c:v>1.82</c:v>
                </c:pt>
                <c:pt idx="3">
                  <c:v>4.84</c:v>
                </c:pt>
              </c:numCache>
            </c:numRef>
          </c:val>
          <c:extLst>
            <c:ext xmlns:c16="http://schemas.microsoft.com/office/drawing/2014/chart" uri="{C3380CC4-5D6E-409C-BE32-E72D297353CC}">
              <c16:uniqueId val="{00000000-201F-4101-A603-F787BF183C69}"/>
            </c:ext>
          </c:extLst>
        </c:ser>
        <c:dLbls>
          <c:showLegendKey val="0"/>
          <c:showVal val="0"/>
          <c:showCatName val="0"/>
          <c:showSerName val="0"/>
          <c:showPercent val="0"/>
          <c:showBubbleSize val="0"/>
        </c:dLbls>
        <c:gapWidth val="182"/>
        <c:axId val="583973200"/>
        <c:axId val="644296976"/>
      </c:barChart>
      <c:catAx>
        <c:axId val="58397320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644296976"/>
        <c:crosses val="autoZero"/>
        <c:auto val="1"/>
        <c:lblAlgn val="ctr"/>
        <c:lblOffset val="100"/>
        <c:noMultiLvlLbl val="0"/>
      </c:catAx>
      <c:valAx>
        <c:axId val="644296976"/>
        <c:scaling>
          <c:orientation val="minMax"/>
        </c:scaling>
        <c:delete val="0"/>
        <c:axPos val="b"/>
        <c:title>
          <c:tx>
            <c:rich>
              <a:bodyPr rot="0" spcFirstLastPara="1" vertOverflow="ellipsis" vert="horz" wrap="square" anchor="ctr" anchorCtr="1"/>
              <a:lstStyle/>
              <a:p>
                <a:pPr>
                  <a:defRPr sz="1200" b="0" i="0" u="none" strike="noStrike" kern="1200" baseline="0">
                    <a:solidFill>
                      <a:srgbClr val="0D1969"/>
                    </a:solidFill>
                    <a:latin typeface="+mn-lt"/>
                    <a:ea typeface="+mn-ea"/>
                    <a:cs typeface="+mn-cs"/>
                  </a:defRPr>
                </a:pPr>
                <a:r>
                  <a:rPr lang="en-US" sz="1200">
                    <a:solidFill>
                      <a:srgbClr val="0D1969"/>
                    </a:solidFill>
                  </a:rPr>
                  <a:t>Number of observations </a:t>
                </a:r>
                <a:r>
                  <a:rPr lang="en-US" sz="1200" baseline="0">
                    <a:solidFill>
                      <a:srgbClr val="0D1969"/>
                    </a:solidFill>
                  </a:rPr>
                  <a:t>(mean)</a:t>
                </a:r>
                <a:endParaRPr lang="en-US" sz="1200">
                  <a:solidFill>
                    <a:srgbClr val="0D1969"/>
                  </a:solidFill>
                </a:endParaRPr>
              </a:p>
            </c:rich>
          </c:tx>
          <c:layout/>
          <c:overlay val="0"/>
          <c:spPr>
            <a:noFill/>
            <a:ln>
              <a:noFill/>
            </a:ln>
            <a:effectLst/>
          </c:spPr>
          <c:txPr>
            <a:bodyPr rot="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title>
        <c:numFmt formatCode="General" sourceLinked="1"/>
        <c:majorTickMark val="none"/>
        <c:minorTickMark val="none"/>
        <c:tickLblPos val="nextTo"/>
        <c:spPr>
          <a:noFill/>
          <a:ln>
            <a:solidFill>
              <a:srgbClr val="0D1969"/>
            </a:solidFill>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583973200"/>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D1969"/>
                </a:solidFill>
                <a:latin typeface="+mn-lt"/>
                <a:ea typeface="+mn-ea"/>
                <a:cs typeface="+mn-cs"/>
              </a:defRPr>
            </a:pPr>
            <a:r>
              <a:rPr lang="en-US" sz="1400" b="1" i="0" u="none" strike="noStrike" baseline="0">
                <a:effectLst/>
              </a:rPr>
              <a:t>How many educators are you evaluating, and for how many are you the sole evaluator?</a:t>
            </a:r>
            <a:endParaRPr lang="en-US" sz="1400" b="1">
              <a:solidFill>
                <a:srgbClr val="0D1969"/>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D1969"/>
              </a:solidFill>
              <a:latin typeface="+mn-lt"/>
              <a:ea typeface="+mn-ea"/>
              <a:cs typeface="+mn-cs"/>
            </a:defRPr>
          </a:pPr>
          <a:endParaRPr lang="en-US"/>
        </a:p>
      </c:txPr>
    </c:title>
    <c:autoTitleDeleted val="0"/>
    <c:plotArea>
      <c:layout/>
      <c:barChart>
        <c:barDir val="bar"/>
        <c:grouping val="clustered"/>
        <c:varyColors val="0"/>
        <c:ser>
          <c:idx val="0"/>
          <c:order val="0"/>
          <c:tx>
            <c:strRef>
              <c:f>'C4_2-3 data'!$A$5</c:f>
              <c:strCache>
                <c:ptCount val="1"/>
                <c:pt idx="0">
                  <c:v>WeightedMean</c:v>
                </c:pt>
              </c:strCache>
            </c:strRef>
          </c:tx>
          <c:spPr>
            <a:solidFill>
              <a:srgbClr val="0D1969"/>
            </a:solidFill>
            <a:ln>
              <a:noFill/>
            </a:ln>
            <a:effectLst/>
          </c:spPr>
          <c:invertIfNegative val="0"/>
          <c:dLbls>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'C4_2-3 data'!$B$3:$C$4</c:f>
              <c:multiLvlStrCache>
                <c:ptCount val="2"/>
                <c:lvl>
                  <c:pt idx="0">
                    <c:v>How many educators are you evaluating (solely or as part of a team) in this school year (2016-2017)?</c:v>
                  </c:pt>
                  <c:pt idx="1">
                    <c:v>Of this number, for how many are you the sole evaluator?</c:v>
                  </c:pt>
                </c:lvl>
                <c:lvl>
                  <c:pt idx="0">
                    <c:v>C4_2</c:v>
                  </c:pt>
                  <c:pt idx="1">
                    <c:v>C4_3</c:v>
                  </c:pt>
                </c:lvl>
              </c:multiLvlStrCache>
            </c:multiLvlStrRef>
          </c:cat>
          <c:val>
            <c:numRef>
              <c:f>'C4_2-3 data'!$B$5:$C$5</c:f>
              <c:numCache>
                <c:formatCode>General</c:formatCode>
                <c:ptCount val="2"/>
                <c:pt idx="0">
                  <c:v>33.409999999999997</c:v>
                </c:pt>
                <c:pt idx="1">
                  <c:v>21.29</c:v>
                </c:pt>
              </c:numCache>
            </c:numRef>
          </c:val>
          <c:extLst>
            <c:ext xmlns:c16="http://schemas.microsoft.com/office/drawing/2014/chart" uri="{C3380CC4-5D6E-409C-BE32-E72D297353CC}">
              <c16:uniqueId val="{00000000-201F-4101-A603-F787BF183C69}"/>
            </c:ext>
          </c:extLst>
        </c:ser>
        <c:dLbls>
          <c:showLegendKey val="0"/>
          <c:showVal val="0"/>
          <c:showCatName val="0"/>
          <c:showSerName val="0"/>
          <c:showPercent val="0"/>
          <c:showBubbleSize val="0"/>
        </c:dLbls>
        <c:gapWidth val="182"/>
        <c:axId val="-1354321760"/>
        <c:axId val="329723648"/>
      </c:barChart>
      <c:catAx>
        <c:axId val="-1354321760"/>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329723648"/>
        <c:crosses val="autoZero"/>
        <c:auto val="1"/>
        <c:lblAlgn val="ctr"/>
        <c:lblOffset val="100"/>
        <c:noMultiLvlLbl val="0"/>
      </c:catAx>
      <c:valAx>
        <c:axId val="329723648"/>
        <c:scaling>
          <c:orientation val="minMax"/>
        </c:scaling>
        <c:delete val="0"/>
        <c:axPos val="b"/>
        <c:title>
          <c:tx>
            <c:rich>
              <a:bodyPr rot="0" spcFirstLastPara="1" vertOverflow="ellipsis" vert="horz" wrap="square" anchor="ctr" anchorCtr="1"/>
              <a:lstStyle/>
              <a:p>
                <a:pPr>
                  <a:defRPr sz="1200" b="0" i="0" u="none" strike="noStrike" kern="1200" baseline="0">
                    <a:solidFill>
                      <a:srgbClr val="0D1969"/>
                    </a:solidFill>
                    <a:latin typeface="+mn-lt"/>
                    <a:ea typeface="+mn-ea"/>
                    <a:cs typeface="+mn-cs"/>
                  </a:defRPr>
                </a:pPr>
                <a:r>
                  <a:rPr lang="en-US" sz="1200">
                    <a:solidFill>
                      <a:srgbClr val="0D1969"/>
                    </a:solidFill>
                  </a:rPr>
                  <a:t>Number of educators </a:t>
                </a:r>
                <a:r>
                  <a:rPr lang="en-US" sz="1200" baseline="0">
                    <a:solidFill>
                      <a:srgbClr val="0D1969"/>
                    </a:solidFill>
                  </a:rPr>
                  <a:t>(mean)</a:t>
                </a:r>
                <a:endParaRPr lang="en-US" sz="1200">
                  <a:solidFill>
                    <a:srgbClr val="0D1969"/>
                  </a:solidFill>
                </a:endParaRPr>
              </a:p>
            </c:rich>
          </c:tx>
          <c:layout/>
          <c:overlay val="0"/>
          <c:spPr>
            <a:noFill/>
            <a:ln>
              <a:noFill/>
            </a:ln>
            <a:effectLst/>
          </c:spPr>
          <c:txPr>
            <a:bodyPr rot="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title>
        <c:numFmt formatCode="General" sourceLinked="1"/>
        <c:majorTickMark val="none"/>
        <c:minorTickMark val="none"/>
        <c:tickLblPos val="nextTo"/>
        <c:spPr>
          <a:noFill/>
          <a:ln>
            <a:solidFill>
              <a:srgbClr val="0D1969"/>
            </a:solidFill>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1354321760"/>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rgbClr val="0D1969"/>
                </a:solidFill>
                <a:latin typeface="+mn-lt"/>
                <a:ea typeface="+mn-ea"/>
                <a:cs typeface="+mn-cs"/>
              </a:defRPr>
            </a:pPr>
            <a:r>
              <a:rPr lang="en-US" sz="1400" b="1" i="0" u="none" strike="noStrike" baseline="0">
                <a:effectLst/>
              </a:rPr>
              <a:t>For each of the roles below, indicate the number of people that have assumed some evaluation responsibilities for educators in your school (e.g., conducting observations, supporting goal setting etc.)</a:t>
            </a:r>
            <a:r>
              <a:rPr lang="en-US" sz="1400" b="1" i="0" u="none" strike="noStrike" baseline="0"/>
              <a:t> </a:t>
            </a:r>
            <a:endParaRPr lang="en-US" sz="1400" b="1">
              <a:solidFill>
                <a:srgbClr val="0D1969"/>
              </a:solidFill>
            </a:endParaRPr>
          </a:p>
        </c:rich>
      </c:tx>
      <c:layout/>
      <c:overlay val="0"/>
      <c:spPr>
        <a:noFill/>
        <a:ln>
          <a:noFill/>
        </a:ln>
        <a:effectLst/>
      </c:spPr>
      <c:txPr>
        <a:bodyPr rot="0" spcFirstLastPara="1" vertOverflow="ellipsis" vert="horz" wrap="square" anchor="ctr" anchorCtr="1"/>
        <a:lstStyle/>
        <a:p>
          <a:pPr>
            <a:defRPr sz="1400" b="1" i="0" u="none" strike="noStrike" kern="1200" spc="0" baseline="0">
              <a:solidFill>
                <a:srgbClr val="0D1969"/>
              </a:solidFill>
              <a:latin typeface="+mn-lt"/>
              <a:ea typeface="+mn-ea"/>
              <a:cs typeface="+mn-cs"/>
            </a:defRPr>
          </a:pPr>
          <a:endParaRPr lang="en-US"/>
        </a:p>
      </c:txPr>
    </c:title>
    <c:autoTitleDeleted val="0"/>
    <c:plotArea>
      <c:layout/>
      <c:barChart>
        <c:barDir val="bar"/>
        <c:grouping val="clustered"/>
        <c:varyColors val="0"/>
        <c:ser>
          <c:idx val="0"/>
          <c:order val="0"/>
          <c:tx>
            <c:strRef>
              <c:f>'C4_4 data'!$A$5</c:f>
              <c:strCache>
                <c:ptCount val="1"/>
                <c:pt idx="0">
                  <c:v>WeightedMean</c:v>
                </c:pt>
              </c:strCache>
            </c:strRef>
          </c:tx>
          <c:spPr>
            <a:solidFill>
              <a:srgbClr val="0D1969"/>
            </a:solidFill>
            <a:ln>
              <a:noFill/>
            </a:ln>
            <a:effectLst/>
          </c:spPr>
          <c:invertIfNegative val="0"/>
          <c:dLbls>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multiLvlStrRef>
              <c:f>'C4_4 data'!$B$3:$E$4</c:f>
              <c:multiLvlStrCache>
                <c:ptCount val="4"/>
                <c:lvl>
                  <c:pt idx="0">
                    <c:v>Other School Administrators</c:v>
                  </c:pt>
                  <c:pt idx="1">
                    <c:v>District Leaders</c:v>
                  </c:pt>
                  <c:pt idx="2">
                    <c:v>Teacher Leaders</c:v>
                  </c:pt>
                  <c:pt idx="3">
                    <c:v>Coaches</c:v>
                  </c:pt>
                </c:lvl>
                <c:lvl>
                  <c:pt idx="0">
                    <c:v>C4_4a</c:v>
                  </c:pt>
                  <c:pt idx="1">
                    <c:v>C4_4b</c:v>
                  </c:pt>
                  <c:pt idx="2">
                    <c:v>C4_4c</c:v>
                  </c:pt>
                  <c:pt idx="3">
                    <c:v>C4_4d</c:v>
                  </c:pt>
                </c:lvl>
              </c:multiLvlStrCache>
            </c:multiLvlStrRef>
          </c:cat>
          <c:val>
            <c:numRef>
              <c:f>'C4_4 data'!$B$5:$E$5</c:f>
              <c:numCache>
                <c:formatCode>General</c:formatCode>
                <c:ptCount val="4"/>
                <c:pt idx="0">
                  <c:v>2.97</c:v>
                </c:pt>
                <c:pt idx="1">
                  <c:v>1.41</c:v>
                </c:pt>
                <c:pt idx="2">
                  <c:v>0.52</c:v>
                </c:pt>
                <c:pt idx="3">
                  <c:v>0.1</c:v>
                </c:pt>
              </c:numCache>
            </c:numRef>
          </c:val>
          <c:extLst>
            <c:ext xmlns:c16="http://schemas.microsoft.com/office/drawing/2014/chart" uri="{C3380CC4-5D6E-409C-BE32-E72D297353CC}">
              <c16:uniqueId val="{00000000-201F-4101-A603-F787BF183C69}"/>
            </c:ext>
          </c:extLst>
        </c:ser>
        <c:dLbls>
          <c:showLegendKey val="0"/>
          <c:showVal val="0"/>
          <c:showCatName val="0"/>
          <c:showSerName val="0"/>
          <c:showPercent val="0"/>
          <c:showBubbleSize val="0"/>
        </c:dLbls>
        <c:gapWidth val="182"/>
        <c:axId val="-1255052784"/>
        <c:axId val="-1255047184"/>
      </c:barChart>
      <c:catAx>
        <c:axId val="-1255052784"/>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1255047184"/>
        <c:crosses val="autoZero"/>
        <c:auto val="1"/>
        <c:lblAlgn val="ctr"/>
        <c:lblOffset val="100"/>
        <c:noMultiLvlLbl val="0"/>
      </c:catAx>
      <c:valAx>
        <c:axId val="-1255047184"/>
        <c:scaling>
          <c:orientation val="minMax"/>
        </c:scaling>
        <c:delete val="0"/>
        <c:axPos val="b"/>
        <c:title>
          <c:tx>
            <c:rich>
              <a:bodyPr rot="0" spcFirstLastPara="1" vertOverflow="ellipsis" vert="horz" wrap="square" anchor="ctr" anchorCtr="1"/>
              <a:lstStyle/>
              <a:p>
                <a:pPr>
                  <a:defRPr sz="1200" b="0" i="0" u="none" strike="noStrike" kern="1200" baseline="0">
                    <a:solidFill>
                      <a:srgbClr val="0D1969"/>
                    </a:solidFill>
                    <a:latin typeface="+mn-lt"/>
                    <a:ea typeface="+mn-ea"/>
                    <a:cs typeface="+mn-cs"/>
                  </a:defRPr>
                </a:pPr>
                <a:r>
                  <a:rPr lang="en-US" sz="1200">
                    <a:solidFill>
                      <a:srgbClr val="0D1969"/>
                    </a:solidFill>
                  </a:rPr>
                  <a:t>Number of people </a:t>
                </a:r>
                <a:r>
                  <a:rPr lang="en-US" sz="1200" baseline="0">
                    <a:solidFill>
                      <a:srgbClr val="0D1969"/>
                    </a:solidFill>
                  </a:rPr>
                  <a:t>(mean)</a:t>
                </a:r>
                <a:endParaRPr lang="en-US" sz="1200">
                  <a:solidFill>
                    <a:srgbClr val="0D1969"/>
                  </a:solidFill>
                </a:endParaRPr>
              </a:p>
            </c:rich>
          </c:tx>
          <c:layout/>
          <c:overlay val="0"/>
          <c:spPr>
            <a:noFill/>
            <a:ln>
              <a:noFill/>
            </a:ln>
            <a:effectLst/>
          </c:spPr>
          <c:txPr>
            <a:bodyPr rot="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title>
        <c:numFmt formatCode="General" sourceLinked="1"/>
        <c:majorTickMark val="none"/>
        <c:minorTickMark val="none"/>
        <c:tickLblPos val="nextTo"/>
        <c:spPr>
          <a:noFill/>
          <a:ln>
            <a:solidFill>
              <a:srgbClr val="0D1969"/>
            </a:solidFill>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1255052784"/>
        <c:crosses val="max"/>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Over the course of the school week, approximately what proportion of your time do you, on average, spend on evaluation activities?</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'C4_5 data'!$A$5</c:f>
              <c:strCache>
                <c:ptCount val="1"/>
                <c:pt idx="0">
                  <c:v>None to &lt;1%</c:v>
                </c:pt>
              </c:strCache>
            </c:strRef>
          </c:tx>
          <c:spPr>
            <a:solidFill>
              <a:srgbClr val="E86B01"/>
            </a:solidFill>
            <a:ln>
              <a:noFill/>
            </a:ln>
            <a:effectLst/>
          </c:spPr>
          <c:invertIfNegative val="0"/>
          <c:cat>
            <c:strRef>
              <c:f>'C4_5 data'!$B$3:$B$4</c:f>
              <c:strCache>
                <c:ptCount val="2"/>
                <c:pt idx="0">
                  <c:v>C4_5</c:v>
                </c:pt>
                <c:pt idx="1">
                  <c:v>Time Spent</c:v>
                </c:pt>
              </c:strCache>
            </c:strRef>
          </c:cat>
          <c:val>
            <c:numRef>
              <c:f>'C4_5 data'!$B$5</c:f>
              <c:numCache>
                <c:formatCode>0"%"</c:formatCode>
                <c:ptCount val="1"/>
                <c:pt idx="0">
                  <c:v>0.41</c:v>
                </c:pt>
              </c:numCache>
            </c:numRef>
          </c:val>
          <c:extLst>
            <c:ext xmlns:c16="http://schemas.microsoft.com/office/drawing/2014/chart" uri="{C3380CC4-5D6E-409C-BE32-E72D297353CC}">
              <c16:uniqueId val="{00000000-5340-4526-B64E-6CEF1E1D3B2B}"/>
            </c:ext>
          </c:extLst>
        </c:ser>
        <c:ser>
          <c:idx val="1"/>
          <c:order val="1"/>
          <c:tx>
            <c:strRef>
              <c:f>'C4_5 data'!$A$6</c:f>
              <c:strCache>
                <c:ptCount val="1"/>
                <c:pt idx="0">
                  <c:v>1% to &lt; 5%</c:v>
                </c:pt>
              </c:strCache>
            </c:strRef>
          </c:tx>
          <c:spPr>
            <a:solidFill>
              <a:srgbClr val="FF943B"/>
            </a:solidFill>
            <a:ln>
              <a:noFill/>
            </a:ln>
            <a:effectLst/>
          </c:spPr>
          <c:invertIfNegative val="0"/>
          <c:cat>
            <c:strRef>
              <c:f>'C4_5 data'!$B$3:$B$4</c:f>
              <c:strCache>
                <c:ptCount val="2"/>
                <c:pt idx="0">
                  <c:v>C4_5</c:v>
                </c:pt>
                <c:pt idx="1">
                  <c:v>Time Spent</c:v>
                </c:pt>
              </c:strCache>
            </c:strRef>
          </c:cat>
          <c:val>
            <c:numRef>
              <c:f>'C4_5 data'!$B$6</c:f>
              <c:numCache>
                <c:formatCode>0"%"</c:formatCode>
                <c:ptCount val="1"/>
                <c:pt idx="0">
                  <c:v>5.31</c:v>
                </c:pt>
              </c:numCache>
            </c:numRef>
          </c:val>
          <c:extLst>
            <c:ext xmlns:c16="http://schemas.microsoft.com/office/drawing/2014/chart" uri="{C3380CC4-5D6E-409C-BE32-E72D297353CC}">
              <c16:uniqueId val="{00000009-5340-4526-B64E-6CEF1E1D3B2B}"/>
            </c:ext>
          </c:extLst>
        </c:ser>
        <c:ser>
          <c:idx val="2"/>
          <c:order val="2"/>
          <c:tx>
            <c:strRef>
              <c:f>'C4_5 data'!$A$7</c:f>
              <c:strCache>
                <c:ptCount val="1"/>
                <c:pt idx="0">
                  <c:v>5% to &lt; 10%</c:v>
                </c:pt>
              </c:strCache>
            </c:strRef>
          </c:tx>
          <c:spPr>
            <a:solidFill>
              <a:srgbClr val="FFC28F"/>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strRef>
              <c:f>'C4_5 data'!$B$3:$B$4</c:f>
              <c:strCache>
                <c:ptCount val="2"/>
                <c:pt idx="0">
                  <c:v>C4_5</c:v>
                </c:pt>
                <c:pt idx="1">
                  <c:v>Time Spent</c:v>
                </c:pt>
              </c:strCache>
            </c:strRef>
          </c:cat>
          <c:val>
            <c:numRef>
              <c:f>'C4_5 data'!$B$7</c:f>
              <c:numCache>
                <c:formatCode>0"%"</c:formatCode>
                <c:ptCount val="1"/>
                <c:pt idx="0">
                  <c:v>17.690000000000001</c:v>
                </c:pt>
              </c:numCache>
            </c:numRef>
          </c:val>
          <c:extLst>
            <c:ext xmlns:c16="http://schemas.microsoft.com/office/drawing/2014/chart" uri="{C3380CC4-5D6E-409C-BE32-E72D297353CC}">
              <c16:uniqueId val="{0000000A-5340-4526-B64E-6CEF1E1D3B2B}"/>
            </c:ext>
          </c:extLst>
        </c:ser>
        <c:ser>
          <c:idx val="3"/>
          <c:order val="3"/>
          <c:tx>
            <c:strRef>
              <c:f>'C4_5 data'!$A$8</c:f>
              <c:strCache>
                <c:ptCount val="1"/>
                <c:pt idx="0">
                  <c:v>10% to &lt;25%</c:v>
                </c:pt>
              </c:strCache>
            </c:strRef>
          </c:tx>
          <c:spPr>
            <a:solidFill>
              <a:srgbClr val="D2D7FA"/>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strRef>
              <c:f>'C4_5 data'!$B$3:$B$4</c:f>
              <c:strCache>
                <c:ptCount val="2"/>
                <c:pt idx="0">
                  <c:v>C4_5</c:v>
                </c:pt>
                <c:pt idx="1">
                  <c:v>Time Spent</c:v>
                </c:pt>
              </c:strCache>
            </c:strRef>
          </c:cat>
          <c:val>
            <c:numRef>
              <c:f>'C4_5 data'!$B$8</c:f>
              <c:numCache>
                <c:formatCode>0"%"</c:formatCode>
                <c:ptCount val="1"/>
                <c:pt idx="0">
                  <c:v>42.55</c:v>
                </c:pt>
              </c:numCache>
            </c:numRef>
          </c:val>
          <c:extLst>
            <c:ext xmlns:c16="http://schemas.microsoft.com/office/drawing/2014/chart" uri="{C3380CC4-5D6E-409C-BE32-E72D297353CC}">
              <c16:uniqueId val="{0000000B-5340-4526-B64E-6CEF1E1D3B2B}"/>
            </c:ext>
          </c:extLst>
        </c:ser>
        <c:ser>
          <c:idx val="4"/>
          <c:order val="4"/>
          <c:tx>
            <c:strRef>
              <c:f>'C4_5 data'!$A$9</c:f>
              <c:strCache>
                <c:ptCount val="1"/>
                <c:pt idx="0">
                  <c:v>25% to &lt;50%</c:v>
                </c:pt>
              </c:strCache>
            </c:strRef>
          </c:tx>
          <c:spPr>
            <a:solidFill>
              <a:srgbClr val="ADB6F5"/>
            </a:solidFill>
            <a:ln>
              <a:noFill/>
            </a:ln>
            <a:effectLst/>
          </c:spPr>
          <c:invertIfNegative val="0"/>
          <c:dLbls>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'C4_5 data'!$B$3:$B$4</c:f>
              <c:strCache>
                <c:ptCount val="2"/>
                <c:pt idx="0">
                  <c:v>C4_5</c:v>
                </c:pt>
                <c:pt idx="1">
                  <c:v>Time Spent</c:v>
                </c:pt>
              </c:strCache>
            </c:strRef>
          </c:cat>
          <c:val>
            <c:numRef>
              <c:f>'C4_5 data'!$B$9</c:f>
              <c:numCache>
                <c:formatCode>0"%"</c:formatCode>
                <c:ptCount val="1"/>
                <c:pt idx="0">
                  <c:v>27.1</c:v>
                </c:pt>
              </c:numCache>
            </c:numRef>
          </c:val>
          <c:extLst>
            <c:ext xmlns:c16="http://schemas.microsoft.com/office/drawing/2014/chart" uri="{C3380CC4-5D6E-409C-BE32-E72D297353CC}">
              <c16:uniqueId val="{00000000-ECB7-41DE-8CC9-62440369A9B8}"/>
            </c:ext>
          </c:extLst>
        </c:ser>
        <c:ser>
          <c:idx val="5"/>
          <c:order val="5"/>
          <c:tx>
            <c:strRef>
              <c:f>'C4_5 data'!$A$10</c:f>
              <c:strCache>
                <c:ptCount val="1"/>
                <c:pt idx="0">
                  <c:v>50% to &lt; 75%</c:v>
                </c:pt>
              </c:strCache>
            </c:strRef>
          </c:tx>
          <c:spPr>
            <a:solidFill>
              <a:srgbClr val="5769EB"/>
            </a:solidFill>
            <a:ln>
              <a:noFill/>
            </a:ln>
            <a:effectLst/>
          </c:spPr>
          <c:invertIfNegative val="0"/>
          <c:dLbls>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'C4_5 data'!$B$3:$B$4</c:f>
              <c:strCache>
                <c:ptCount val="2"/>
                <c:pt idx="0">
                  <c:v>C4_5</c:v>
                </c:pt>
                <c:pt idx="1">
                  <c:v>Time Spent</c:v>
                </c:pt>
              </c:strCache>
            </c:strRef>
          </c:cat>
          <c:val>
            <c:numRef>
              <c:f>'C4_5 data'!$B$10</c:f>
              <c:numCache>
                <c:formatCode>0"%"</c:formatCode>
                <c:ptCount val="1"/>
                <c:pt idx="0">
                  <c:v>6.44</c:v>
                </c:pt>
              </c:numCache>
            </c:numRef>
          </c:val>
          <c:extLst>
            <c:ext xmlns:c16="http://schemas.microsoft.com/office/drawing/2014/chart" uri="{C3380CC4-5D6E-409C-BE32-E72D297353CC}">
              <c16:uniqueId val="{00000001-ECB7-41DE-8CC9-62440369A9B8}"/>
            </c:ext>
          </c:extLst>
        </c:ser>
        <c:ser>
          <c:idx val="6"/>
          <c:order val="6"/>
          <c:tx>
            <c:strRef>
              <c:f>'C4_5 data'!$A$11</c:f>
              <c:strCache>
                <c:ptCount val="1"/>
                <c:pt idx="0">
                  <c:v>75% or above</c:v>
                </c:pt>
              </c:strCache>
            </c:strRef>
          </c:tx>
          <c:spPr>
            <a:solidFill>
              <a:srgbClr val="0D1969"/>
            </a:solidFill>
            <a:ln>
              <a:noFill/>
            </a:ln>
            <a:effectLst/>
          </c:spPr>
          <c:invertIfNegative val="0"/>
          <c:dLbls>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'C4_5 data'!$B$3:$B$4</c:f>
              <c:strCache>
                <c:ptCount val="2"/>
                <c:pt idx="0">
                  <c:v>C4_5</c:v>
                </c:pt>
                <c:pt idx="1">
                  <c:v>Time Spent</c:v>
                </c:pt>
              </c:strCache>
            </c:strRef>
          </c:cat>
          <c:val>
            <c:numRef>
              <c:f>'C4_5 data'!$B$11</c:f>
              <c:numCache>
                <c:formatCode>0"%"</c:formatCode>
                <c:ptCount val="1"/>
                <c:pt idx="0">
                  <c:v>0.51</c:v>
                </c:pt>
              </c:numCache>
            </c:numRef>
          </c:val>
          <c:extLst>
            <c:ext xmlns:c16="http://schemas.microsoft.com/office/drawing/2014/chart" uri="{C3380CC4-5D6E-409C-BE32-E72D297353CC}">
              <c16:uniqueId val="{00000002-ECB7-41DE-8CC9-62440369A9B8}"/>
            </c:ext>
          </c:extLst>
        </c:ser>
        <c:dLbls>
          <c:showLegendKey val="0"/>
          <c:showVal val="0"/>
          <c:showCatName val="0"/>
          <c:showSerName val="0"/>
          <c:showPercent val="0"/>
          <c:showBubbleSize val="0"/>
        </c:dLbls>
        <c:gapWidth val="150"/>
        <c:overlap val="100"/>
        <c:axId val="-1354315040"/>
        <c:axId val="-1354278640"/>
      </c:barChart>
      <c:catAx>
        <c:axId val="-135431504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354278640"/>
        <c:crosses val="autoZero"/>
        <c:auto val="0"/>
        <c:lblAlgn val="ctr"/>
        <c:lblOffset val="100"/>
        <c:noMultiLvlLbl val="0"/>
      </c:catAx>
      <c:valAx>
        <c:axId val="-135427864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35431504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Which of the following types of evidence do you use to determine a Summative Performance Rating for teachers and is the type of evidence valuable?</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'C5 data'!$A$5</c:f>
              <c:strCache>
                <c:ptCount val="1"/>
                <c:pt idx="0">
                  <c:v>Not Used</c:v>
                </c:pt>
              </c:strCache>
            </c:strRef>
          </c:tx>
          <c:spPr>
            <a:solidFill>
              <a:srgbClr val="E86B01"/>
            </a:solidFill>
            <a:ln>
              <a:noFill/>
            </a:ln>
            <a:effectLst/>
          </c:spPr>
          <c:invertIfNegative val="0"/>
          <c:cat>
            <c:multiLvlStrRef>
              <c:f>'C5 data'!$B$3:$K$4</c:f>
              <c:multiLvlStrCache>
                <c:ptCount val="10"/>
                <c:lvl>
                  <c:pt idx="0">
                    <c:v>Unannounced observations</c:v>
                  </c:pt>
                  <c:pt idx="1">
                    <c:v>Student work samples (e.g., portfolios, projects)</c:v>
                  </c:pt>
                  <c:pt idx="2">
                    <c:v>Announced/formal observations</c:v>
                  </c:pt>
                  <c:pt idx="3">
                    <c:v>Artifacts of practice provided by the teacher</c:v>
                  </c:pt>
                  <c:pt idx="4">
                    <c:v>Feedback from teachers</c:v>
                  </c:pt>
                  <c:pt idx="5">
                    <c:v>Results from common assessments</c:v>
                  </c:pt>
                  <c:pt idx="6">
                    <c:v>Feedback from students</c:v>
                  </c:pt>
                  <c:pt idx="7">
                    <c:v>Feedback from parents/families</c:v>
                  </c:pt>
                  <c:pt idx="8">
                    <c:v>Results from students’ state standardized test scores</c:v>
                  </c:pt>
                  <c:pt idx="9">
                    <c:v>Extracurricular activities or professional responsibilities</c:v>
                  </c:pt>
                </c:lvl>
                <c:lvl>
                  <c:pt idx="0">
                    <c:v>C5a</c:v>
                  </c:pt>
                  <c:pt idx="1">
                    <c:v>C5c</c:v>
                  </c:pt>
                  <c:pt idx="2">
                    <c:v>C5b</c:v>
                  </c:pt>
                  <c:pt idx="3">
                    <c:v>C5j</c:v>
                  </c:pt>
                  <c:pt idx="4">
                    <c:v>C5f</c:v>
                  </c:pt>
                  <c:pt idx="5">
                    <c:v>C5h</c:v>
                  </c:pt>
                  <c:pt idx="6">
                    <c:v>C5d</c:v>
                  </c:pt>
                  <c:pt idx="7">
                    <c:v>C5e</c:v>
                  </c:pt>
                  <c:pt idx="8">
                    <c:v>C5g</c:v>
                  </c:pt>
                  <c:pt idx="9">
                    <c:v>C5i</c:v>
                  </c:pt>
                </c:lvl>
              </c:multiLvlStrCache>
            </c:multiLvlStrRef>
          </c:cat>
          <c:val>
            <c:numRef>
              <c:f>'C5 data'!$B$5:$K$5</c:f>
              <c:numCache>
                <c:formatCode>0"%"</c:formatCode>
                <c:ptCount val="10"/>
                <c:pt idx="0">
                  <c:v>0.17</c:v>
                </c:pt>
                <c:pt idx="1">
                  <c:v>2.75</c:v>
                </c:pt>
                <c:pt idx="2">
                  <c:v>4.25</c:v>
                </c:pt>
                <c:pt idx="3">
                  <c:v>0.77</c:v>
                </c:pt>
                <c:pt idx="4">
                  <c:v>17.329999999999998</c:v>
                </c:pt>
                <c:pt idx="5">
                  <c:v>10.67</c:v>
                </c:pt>
                <c:pt idx="6">
                  <c:v>29.67</c:v>
                </c:pt>
                <c:pt idx="7">
                  <c:v>26.93</c:v>
                </c:pt>
                <c:pt idx="8">
                  <c:v>17.100000000000001</c:v>
                </c:pt>
                <c:pt idx="9">
                  <c:v>6.77</c:v>
                </c:pt>
              </c:numCache>
            </c:numRef>
          </c:val>
          <c:extLst>
            <c:ext xmlns:c16="http://schemas.microsoft.com/office/drawing/2014/chart" uri="{C3380CC4-5D6E-409C-BE32-E72D297353CC}">
              <c16:uniqueId val="{00000000-5340-4526-B64E-6CEF1E1D3B2B}"/>
            </c:ext>
          </c:extLst>
        </c:ser>
        <c:ser>
          <c:idx val="1"/>
          <c:order val="1"/>
          <c:tx>
            <c:strRef>
              <c:f>'C5 data'!$A$6</c:f>
              <c:strCache>
                <c:ptCount val="1"/>
                <c:pt idx="0">
                  <c:v>Not Valuable</c:v>
                </c:pt>
              </c:strCache>
            </c:strRef>
          </c:tx>
          <c:spPr>
            <a:solidFill>
              <a:srgbClr val="FFC28F"/>
            </a:solidFill>
            <a:ln>
              <a:noFill/>
            </a:ln>
            <a:effectLst/>
          </c:spPr>
          <c:invertIfNegative val="0"/>
          <c:cat>
            <c:multiLvlStrRef>
              <c:f>'C5 data'!$B$3:$K$4</c:f>
              <c:multiLvlStrCache>
                <c:ptCount val="10"/>
                <c:lvl>
                  <c:pt idx="0">
                    <c:v>Unannounced observations</c:v>
                  </c:pt>
                  <c:pt idx="1">
                    <c:v>Student work samples (e.g., portfolios, projects)</c:v>
                  </c:pt>
                  <c:pt idx="2">
                    <c:v>Announced/formal observations</c:v>
                  </c:pt>
                  <c:pt idx="3">
                    <c:v>Artifacts of practice provided by the teacher</c:v>
                  </c:pt>
                  <c:pt idx="4">
                    <c:v>Feedback from teachers</c:v>
                  </c:pt>
                  <c:pt idx="5">
                    <c:v>Results from common assessments</c:v>
                  </c:pt>
                  <c:pt idx="6">
                    <c:v>Feedback from students</c:v>
                  </c:pt>
                  <c:pt idx="7">
                    <c:v>Feedback from parents/families</c:v>
                  </c:pt>
                  <c:pt idx="8">
                    <c:v>Results from students’ state standardized test scores</c:v>
                  </c:pt>
                  <c:pt idx="9">
                    <c:v>Extracurricular activities or professional responsibilities</c:v>
                  </c:pt>
                </c:lvl>
                <c:lvl>
                  <c:pt idx="0">
                    <c:v>C5a</c:v>
                  </c:pt>
                  <c:pt idx="1">
                    <c:v>C5c</c:v>
                  </c:pt>
                  <c:pt idx="2">
                    <c:v>C5b</c:v>
                  </c:pt>
                  <c:pt idx="3">
                    <c:v>C5j</c:v>
                  </c:pt>
                  <c:pt idx="4">
                    <c:v>C5f</c:v>
                  </c:pt>
                  <c:pt idx="5">
                    <c:v>C5h</c:v>
                  </c:pt>
                  <c:pt idx="6">
                    <c:v>C5d</c:v>
                  </c:pt>
                  <c:pt idx="7">
                    <c:v>C5e</c:v>
                  </c:pt>
                  <c:pt idx="8">
                    <c:v>C5g</c:v>
                  </c:pt>
                  <c:pt idx="9">
                    <c:v>C5i</c:v>
                  </c:pt>
                </c:lvl>
              </c:multiLvlStrCache>
            </c:multiLvlStrRef>
          </c:cat>
          <c:val>
            <c:numRef>
              <c:f>'C5 data'!$B$6:$K$6</c:f>
              <c:numCache>
                <c:formatCode>0"%"</c:formatCode>
                <c:ptCount val="10"/>
                <c:pt idx="0">
                  <c:v>0.35</c:v>
                </c:pt>
                <c:pt idx="1">
                  <c:v>0.95</c:v>
                </c:pt>
                <c:pt idx="2">
                  <c:v>4.45</c:v>
                </c:pt>
                <c:pt idx="3">
                  <c:v>3.61</c:v>
                </c:pt>
                <c:pt idx="4">
                  <c:v>1.89</c:v>
                </c:pt>
                <c:pt idx="5">
                  <c:v>3.3</c:v>
                </c:pt>
                <c:pt idx="6">
                  <c:v>4.33</c:v>
                </c:pt>
                <c:pt idx="7">
                  <c:v>4.91</c:v>
                </c:pt>
                <c:pt idx="8">
                  <c:v>9.9</c:v>
                </c:pt>
                <c:pt idx="9">
                  <c:v>5.0999999999999996</c:v>
                </c:pt>
              </c:numCache>
            </c:numRef>
          </c:val>
          <c:extLst>
            <c:ext xmlns:c16="http://schemas.microsoft.com/office/drawing/2014/chart" uri="{C3380CC4-5D6E-409C-BE32-E72D297353CC}">
              <c16:uniqueId val="{00000009-5340-4526-B64E-6CEF1E1D3B2B}"/>
            </c:ext>
          </c:extLst>
        </c:ser>
        <c:ser>
          <c:idx val="2"/>
          <c:order val="2"/>
          <c:tx>
            <c:strRef>
              <c:f>'C5 data'!$A$7</c:f>
              <c:strCache>
                <c:ptCount val="1"/>
                <c:pt idx="0">
                  <c:v>Somewhat Valuable</c:v>
                </c:pt>
              </c:strCache>
            </c:strRef>
          </c:tx>
          <c:spPr>
            <a:solidFill>
              <a:srgbClr val="ADB6F5"/>
            </a:solidFill>
            <a:ln>
              <a:noFill/>
            </a:ln>
            <a:effectLst/>
          </c:spPr>
          <c:invertIfNegative val="0"/>
          <c:cat>
            <c:multiLvlStrRef>
              <c:f>'C5 data'!$B$3:$K$4</c:f>
              <c:multiLvlStrCache>
                <c:ptCount val="10"/>
                <c:lvl>
                  <c:pt idx="0">
                    <c:v>Unannounced observations</c:v>
                  </c:pt>
                  <c:pt idx="1">
                    <c:v>Student work samples (e.g., portfolios, projects)</c:v>
                  </c:pt>
                  <c:pt idx="2">
                    <c:v>Announced/formal observations</c:v>
                  </c:pt>
                  <c:pt idx="3">
                    <c:v>Artifacts of practice provided by the teacher</c:v>
                  </c:pt>
                  <c:pt idx="4">
                    <c:v>Feedback from teachers</c:v>
                  </c:pt>
                  <c:pt idx="5">
                    <c:v>Results from common assessments</c:v>
                  </c:pt>
                  <c:pt idx="6">
                    <c:v>Feedback from students</c:v>
                  </c:pt>
                  <c:pt idx="7">
                    <c:v>Feedback from parents/families</c:v>
                  </c:pt>
                  <c:pt idx="8">
                    <c:v>Results from students’ state standardized test scores</c:v>
                  </c:pt>
                  <c:pt idx="9">
                    <c:v>Extracurricular activities or professional responsibilities</c:v>
                  </c:pt>
                </c:lvl>
                <c:lvl>
                  <c:pt idx="0">
                    <c:v>C5a</c:v>
                  </c:pt>
                  <c:pt idx="1">
                    <c:v>C5c</c:v>
                  </c:pt>
                  <c:pt idx="2">
                    <c:v>C5b</c:v>
                  </c:pt>
                  <c:pt idx="3">
                    <c:v>C5j</c:v>
                  </c:pt>
                  <c:pt idx="4">
                    <c:v>C5f</c:v>
                  </c:pt>
                  <c:pt idx="5">
                    <c:v>C5h</c:v>
                  </c:pt>
                  <c:pt idx="6">
                    <c:v>C5d</c:v>
                  </c:pt>
                  <c:pt idx="7">
                    <c:v>C5e</c:v>
                  </c:pt>
                  <c:pt idx="8">
                    <c:v>C5g</c:v>
                  </c:pt>
                  <c:pt idx="9">
                    <c:v>C5i</c:v>
                  </c:pt>
                </c:lvl>
              </c:multiLvlStrCache>
            </c:multiLvlStrRef>
          </c:cat>
          <c:val>
            <c:numRef>
              <c:f>'C5 data'!$B$7:$K$7</c:f>
              <c:numCache>
                <c:formatCode>0"%"</c:formatCode>
                <c:ptCount val="10"/>
                <c:pt idx="0">
                  <c:v>3.4</c:v>
                </c:pt>
                <c:pt idx="1">
                  <c:v>19.28</c:v>
                </c:pt>
                <c:pt idx="2">
                  <c:v>23.46</c:v>
                </c:pt>
                <c:pt idx="3">
                  <c:v>27.13</c:v>
                </c:pt>
                <c:pt idx="4">
                  <c:v>26.05</c:v>
                </c:pt>
                <c:pt idx="5">
                  <c:v>31.33</c:v>
                </c:pt>
                <c:pt idx="6">
                  <c:v>29.06</c:v>
                </c:pt>
                <c:pt idx="7">
                  <c:v>37.92</c:v>
                </c:pt>
                <c:pt idx="8">
                  <c:v>39.26</c:v>
                </c:pt>
                <c:pt idx="9">
                  <c:v>43.45</c:v>
                </c:pt>
              </c:numCache>
            </c:numRef>
          </c:val>
          <c:extLst>
            <c:ext xmlns:c16="http://schemas.microsoft.com/office/drawing/2014/chart" uri="{C3380CC4-5D6E-409C-BE32-E72D297353CC}">
              <c16:uniqueId val="{0000000A-5340-4526-B64E-6CEF1E1D3B2B}"/>
            </c:ext>
          </c:extLst>
        </c:ser>
        <c:ser>
          <c:idx val="3"/>
          <c:order val="3"/>
          <c:tx>
            <c:strRef>
              <c:f>'C5 data'!$A$8</c:f>
              <c:strCache>
                <c:ptCount val="1"/>
                <c:pt idx="0">
                  <c:v>Valuable</c:v>
                </c:pt>
              </c:strCache>
            </c:strRef>
          </c:tx>
          <c:spPr>
            <a:solidFill>
              <a:srgbClr val="5769EB"/>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'C5 data'!$B$3:$K$4</c:f>
              <c:multiLvlStrCache>
                <c:ptCount val="10"/>
                <c:lvl>
                  <c:pt idx="0">
                    <c:v>Unannounced observations</c:v>
                  </c:pt>
                  <c:pt idx="1">
                    <c:v>Student work samples (e.g., portfolios, projects)</c:v>
                  </c:pt>
                  <c:pt idx="2">
                    <c:v>Announced/formal observations</c:v>
                  </c:pt>
                  <c:pt idx="3">
                    <c:v>Artifacts of practice provided by the teacher</c:v>
                  </c:pt>
                  <c:pt idx="4">
                    <c:v>Feedback from teachers</c:v>
                  </c:pt>
                  <c:pt idx="5">
                    <c:v>Results from common assessments</c:v>
                  </c:pt>
                  <c:pt idx="6">
                    <c:v>Feedback from students</c:v>
                  </c:pt>
                  <c:pt idx="7">
                    <c:v>Feedback from parents/families</c:v>
                  </c:pt>
                  <c:pt idx="8">
                    <c:v>Results from students’ state standardized test scores</c:v>
                  </c:pt>
                  <c:pt idx="9">
                    <c:v>Extracurricular activities or professional responsibilities</c:v>
                  </c:pt>
                </c:lvl>
                <c:lvl>
                  <c:pt idx="0">
                    <c:v>C5a</c:v>
                  </c:pt>
                  <c:pt idx="1">
                    <c:v>C5c</c:v>
                  </c:pt>
                  <c:pt idx="2">
                    <c:v>C5b</c:v>
                  </c:pt>
                  <c:pt idx="3">
                    <c:v>C5j</c:v>
                  </c:pt>
                  <c:pt idx="4">
                    <c:v>C5f</c:v>
                  </c:pt>
                  <c:pt idx="5">
                    <c:v>C5h</c:v>
                  </c:pt>
                  <c:pt idx="6">
                    <c:v>C5d</c:v>
                  </c:pt>
                  <c:pt idx="7">
                    <c:v>C5e</c:v>
                  </c:pt>
                  <c:pt idx="8">
                    <c:v>C5g</c:v>
                  </c:pt>
                  <c:pt idx="9">
                    <c:v>C5i</c:v>
                  </c:pt>
                </c:lvl>
              </c:multiLvlStrCache>
            </c:multiLvlStrRef>
          </c:cat>
          <c:val>
            <c:numRef>
              <c:f>'C5 data'!$B$8:$K$8</c:f>
              <c:numCache>
                <c:formatCode>0"%"</c:formatCode>
                <c:ptCount val="10"/>
                <c:pt idx="0">
                  <c:v>35.64</c:v>
                </c:pt>
                <c:pt idx="1">
                  <c:v>47.6</c:v>
                </c:pt>
                <c:pt idx="2">
                  <c:v>43.59</c:v>
                </c:pt>
                <c:pt idx="3">
                  <c:v>47.66</c:v>
                </c:pt>
                <c:pt idx="4">
                  <c:v>40.04</c:v>
                </c:pt>
                <c:pt idx="5">
                  <c:v>40.89</c:v>
                </c:pt>
                <c:pt idx="6">
                  <c:v>25.15</c:v>
                </c:pt>
                <c:pt idx="7">
                  <c:v>22.98</c:v>
                </c:pt>
                <c:pt idx="8">
                  <c:v>26.63</c:v>
                </c:pt>
                <c:pt idx="9">
                  <c:v>37.86</c:v>
                </c:pt>
              </c:numCache>
            </c:numRef>
          </c:val>
          <c:extLst>
            <c:ext xmlns:c16="http://schemas.microsoft.com/office/drawing/2014/chart" uri="{C3380CC4-5D6E-409C-BE32-E72D297353CC}">
              <c16:uniqueId val="{0000000B-5340-4526-B64E-6CEF1E1D3B2B}"/>
            </c:ext>
          </c:extLst>
        </c:ser>
        <c:ser>
          <c:idx val="4"/>
          <c:order val="4"/>
          <c:tx>
            <c:strRef>
              <c:f>'C5 data'!$A$9</c:f>
              <c:strCache>
                <c:ptCount val="1"/>
                <c:pt idx="0">
                  <c:v>Very Valuable</c:v>
                </c:pt>
              </c:strCache>
            </c:strRef>
          </c:tx>
          <c:spPr>
            <a:solidFill>
              <a:srgbClr val="0D1969"/>
            </a:solidFill>
            <a:ln>
              <a:noFill/>
            </a:ln>
            <a:effectLst/>
          </c:spPr>
          <c:invertIfNegative val="0"/>
          <c:dLbls>
            <c:dLbl>
              <c:idx val="7"/>
              <c:layout/>
              <c:dLblPos val="inBase"/>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82F3-4B31-BEF6-A048C9464AB4}"/>
                </c:ext>
              </c:extLst>
            </c:dLbl>
            <c:dLbl>
              <c:idx val="8"/>
              <c:layout/>
              <c:dLblPos val="inBase"/>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82F3-4B31-BEF6-A048C9464AB4}"/>
                </c:ext>
              </c:extLst>
            </c:dLbl>
            <c:dLbl>
              <c:idx val="9"/>
              <c:layout/>
              <c:dLblPos val="inBase"/>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82F3-4B31-BEF6-A048C9464AB4}"/>
                </c:ext>
              </c:extLst>
            </c:dLbl>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'C5 data'!$B$3:$K$4</c:f>
              <c:multiLvlStrCache>
                <c:ptCount val="10"/>
                <c:lvl>
                  <c:pt idx="0">
                    <c:v>Unannounced observations</c:v>
                  </c:pt>
                  <c:pt idx="1">
                    <c:v>Student work samples (e.g., portfolios, projects)</c:v>
                  </c:pt>
                  <c:pt idx="2">
                    <c:v>Announced/formal observations</c:v>
                  </c:pt>
                  <c:pt idx="3">
                    <c:v>Artifacts of practice provided by the teacher</c:v>
                  </c:pt>
                  <c:pt idx="4">
                    <c:v>Feedback from teachers</c:v>
                  </c:pt>
                  <c:pt idx="5">
                    <c:v>Results from common assessments</c:v>
                  </c:pt>
                  <c:pt idx="6">
                    <c:v>Feedback from students</c:v>
                  </c:pt>
                  <c:pt idx="7">
                    <c:v>Feedback from parents/families</c:v>
                  </c:pt>
                  <c:pt idx="8">
                    <c:v>Results from students’ state standardized test scores</c:v>
                  </c:pt>
                  <c:pt idx="9">
                    <c:v>Extracurricular activities or professional responsibilities</c:v>
                  </c:pt>
                </c:lvl>
                <c:lvl>
                  <c:pt idx="0">
                    <c:v>C5a</c:v>
                  </c:pt>
                  <c:pt idx="1">
                    <c:v>C5c</c:v>
                  </c:pt>
                  <c:pt idx="2">
                    <c:v>C5b</c:v>
                  </c:pt>
                  <c:pt idx="3">
                    <c:v>C5j</c:v>
                  </c:pt>
                  <c:pt idx="4">
                    <c:v>C5f</c:v>
                  </c:pt>
                  <c:pt idx="5">
                    <c:v>C5h</c:v>
                  </c:pt>
                  <c:pt idx="6">
                    <c:v>C5d</c:v>
                  </c:pt>
                  <c:pt idx="7">
                    <c:v>C5e</c:v>
                  </c:pt>
                  <c:pt idx="8">
                    <c:v>C5g</c:v>
                  </c:pt>
                  <c:pt idx="9">
                    <c:v>C5i</c:v>
                  </c:pt>
                </c:lvl>
              </c:multiLvlStrCache>
            </c:multiLvlStrRef>
          </c:cat>
          <c:val>
            <c:numRef>
              <c:f>'C5 data'!$B$9:$K$9</c:f>
              <c:numCache>
                <c:formatCode>0"%"</c:formatCode>
                <c:ptCount val="10"/>
                <c:pt idx="0">
                  <c:v>60.43</c:v>
                </c:pt>
                <c:pt idx="1">
                  <c:v>29.42</c:v>
                </c:pt>
                <c:pt idx="2">
                  <c:v>24.25</c:v>
                </c:pt>
                <c:pt idx="3">
                  <c:v>20.83</c:v>
                </c:pt>
                <c:pt idx="4">
                  <c:v>14.69</c:v>
                </c:pt>
                <c:pt idx="5">
                  <c:v>13.81</c:v>
                </c:pt>
                <c:pt idx="6">
                  <c:v>11.79</c:v>
                </c:pt>
                <c:pt idx="7">
                  <c:v>7.24</c:v>
                </c:pt>
                <c:pt idx="8">
                  <c:v>7.11</c:v>
                </c:pt>
                <c:pt idx="9">
                  <c:v>6.83</c:v>
                </c:pt>
              </c:numCache>
            </c:numRef>
          </c:val>
          <c:extLst>
            <c:ext xmlns:c16="http://schemas.microsoft.com/office/drawing/2014/chart" uri="{C3380CC4-5D6E-409C-BE32-E72D297353CC}">
              <c16:uniqueId val="{00000003-82F3-4B31-BEF6-A048C9464AB4}"/>
            </c:ext>
          </c:extLst>
        </c:ser>
        <c:dLbls>
          <c:showLegendKey val="0"/>
          <c:showVal val="0"/>
          <c:showCatName val="0"/>
          <c:showSerName val="0"/>
          <c:showPercent val="0"/>
          <c:showBubbleSize val="0"/>
        </c:dLbls>
        <c:gapWidth val="150"/>
        <c:overlap val="100"/>
        <c:axId val="-1117938800"/>
        <c:axId val="-1117934880"/>
      </c:barChart>
      <c:catAx>
        <c:axId val="-111793880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117934880"/>
        <c:crosses val="autoZero"/>
        <c:auto val="0"/>
        <c:lblAlgn val="ctr"/>
        <c:lblOffset val="100"/>
        <c:noMultiLvlLbl val="0"/>
      </c:catAx>
      <c:valAx>
        <c:axId val="-111793488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11793880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Below is a series of statements about the teacher evaluation system used in your district. To what extent do you agree with the following statements?</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'C6 data'!$A$5</c:f>
              <c:strCache>
                <c:ptCount val="1"/>
                <c:pt idx="0">
                  <c:v>Disagree Strongly</c:v>
                </c:pt>
              </c:strCache>
            </c:strRef>
          </c:tx>
          <c:spPr>
            <a:solidFill>
              <a:srgbClr val="E86B01"/>
            </a:solidFill>
            <a:ln>
              <a:noFill/>
            </a:ln>
            <a:effectLst/>
          </c:spPr>
          <c:invertIfNegative val="0"/>
          <c:cat>
            <c:multiLvlStrRef>
              <c:f>'C6 data'!$B$3:$H$4</c:f>
              <c:multiLvlStrCache>
                <c:ptCount val="7"/>
                <c:lvl>
                  <c:pt idx="0">
                    <c:v>The school’s evaluation staff has the appropriate content knowledge to evaluate teacher performance.</c:v>
                  </c:pt>
                  <c:pt idx="1">
                    <c:v>Overall, the evaluation system used for assessing teachers generates fair results.</c:v>
                  </c:pt>
                  <c:pt idx="2">
                    <c:v>The evaluation system used in my school is effective in identifying teachers who are struggling.</c:v>
                  </c:pt>
                  <c:pt idx="3">
                    <c:v>Teachers in my school have a clear understanding of the type of evidence to provide for their summative performance evaluation.</c:v>
                  </c:pt>
                  <c:pt idx="4">
                    <c:v>In my school, teachers develop goals that reflect the expectations of the current curriculum frameworks.</c:v>
                  </c:pt>
                  <c:pt idx="5">
                    <c:v>The evaluation system used in my school is effective in identifying outstanding teachers.</c:v>
                  </c:pt>
                  <c:pt idx="6">
                    <c:v>The evaluation system used in my school is an effective tool to support teacher growth and development.</c:v>
                  </c:pt>
                </c:lvl>
                <c:lvl>
                  <c:pt idx="0">
                    <c:v>C6e</c:v>
                  </c:pt>
                  <c:pt idx="1">
                    <c:v>C6g</c:v>
                  </c:pt>
                  <c:pt idx="2">
                    <c:v>C6c</c:v>
                  </c:pt>
                  <c:pt idx="3">
                    <c:v>C6a</c:v>
                  </c:pt>
                  <c:pt idx="4">
                    <c:v>C6d</c:v>
                  </c:pt>
                  <c:pt idx="5">
                    <c:v>C6b</c:v>
                  </c:pt>
                  <c:pt idx="6">
                    <c:v>C6f</c:v>
                  </c:pt>
                </c:lvl>
              </c:multiLvlStrCache>
            </c:multiLvlStrRef>
          </c:cat>
          <c:val>
            <c:numRef>
              <c:f>'C6 data'!$B$5:$H$5</c:f>
              <c:numCache>
                <c:formatCode>0"%"</c:formatCode>
                <c:ptCount val="7"/>
                <c:pt idx="0">
                  <c:v>1.03</c:v>
                </c:pt>
                <c:pt idx="1">
                  <c:v>0.96</c:v>
                </c:pt>
                <c:pt idx="2">
                  <c:v>0.99</c:v>
                </c:pt>
                <c:pt idx="3">
                  <c:v>0.91</c:v>
                </c:pt>
                <c:pt idx="4">
                  <c:v>0.43</c:v>
                </c:pt>
                <c:pt idx="5">
                  <c:v>1.87</c:v>
                </c:pt>
                <c:pt idx="6">
                  <c:v>1.17</c:v>
                </c:pt>
              </c:numCache>
            </c:numRef>
          </c:val>
          <c:extLst>
            <c:ext xmlns:c16="http://schemas.microsoft.com/office/drawing/2014/chart" uri="{C3380CC4-5D6E-409C-BE32-E72D297353CC}">
              <c16:uniqueId val="{00000000-5340-4526-B64E-6CEF1E1D3B2B}"/>
            </c:ext>
          </c:extLst>
        </c:ser>
        <c:ser>
          <c:idx val="1"/>
          <c:order val="1"/>
          <c:tx>
            <c:strRef>
              <c:f>'C6 data'!$A$6</c:f>
              <c:strCache>
                <c:ptCount val="1"/>
                <c:pt idx="0">
                  <c:v>Disagree Somewhat</c:v>
                </c:pt>
              </c:strCache>
            </c:strRef>
          </c:tx>
          <c:spPr>
            <a:solidFill>
              <a:srgbClr val="FFC28F"/>
            </a:solidFill>
            <a:ln>
              <a:noFill/>
            </a:ln>
            <a:effectLst/>
          </c:spPr>
          <c:invertIfNegative val="0"/>
          <c:cat>
            <c:multiLvlStrRef>
              <c:f>'C6 data'!$B$3:$H$4</c:f>
              <c:multiLvlStrCache>
                <c:ptCount val="7"/>
                <c:lvl>
                  <c:pt idx="0">
                    <c:v>The school’s evaluation staff has the appropriate content knowledge to evaluate teacher performance.</c:v>
                  </c:pt>
                  <c:pt idx="1">
                    <c:v>Overall, the evaluation system used for assessing teachers generates fair results.</c:v>
                  </c:pt>
                  <c:pt idx="2">
                    <c:v>The evaluation system used in my school is effective in identifying teachers who are struggling.</c:v>
                  </c:pt>
                  <c:pt idx="3">
                    <c:v>Teachers in my school have a clear understanding of the type of evidence to provide for their summative performance evaluation.</c:v>
                  </c:pt>
                  <c:pt idx="4">
                    <c:v>In my school, teachers develop goals that reflect the expectations of the current curriculum frameworks.</c:v>
                  </c:pt>
                  <c:pt idx="5">
                    <c:v>The evaluation system used in my school is effective in identifying outstanding teachers.</c:v>
                  </c:pt>
                  <c:pt idx="6">
                    <c:v>The evaluation system used in my school is an effective tool to support teacher growth and development.</c:v>
                  </c:pt>
                </c:lvl>
                <c:lvl>
                  <c:pt idx="0">
                    <c:v>C6e</c:v>
                  </c:pt>
                  <c:pt idx="1">
                    <c:v>C6g</c:v>
                  </c:pt>
                  <c:pt idx="2">
                    <c:v>C6c</c:v>
                  </c:pt>
                  <c:pt idx="3">
                    <c:v>C6a</c:v>
                  </c:pt>
                  <c:pt idx="4">
                    <c:v>C6d</c:v>
                  </c:pt>
                  <c:pt idx="5">
                    <c:v>C6b</c:v>
                  </c:pt>
                  <c:pt idx="6">
                    <c:v>C6f</c:v>
                  </c:pt>
                </c:lvl>
              </c:multiLvlStrCache>
            </c:multiLvlStrRef>
          </c:cat>
          <c:val>
            <c:numRef>
              <c:f>'C6 data'!$B$6:$H$6</c:f>
              <c:numCache>
                <c:formatCode>0"%"</c:formatCode>
                <c:ptCount val="7"/>
                <c:pt idx="0">
                  <c:v>2.85</c:v>
                </c:pt>
                <c:pt idx="1">
                  <c:v>5.47</c:v>
                </c:pt>
                <c:pt idx="2">
                  <c:v>6.57</c:v>
                </c:pt>
                <c:pt idx="3">
                  <c:v>5.24</c:v>
                </c:pt>
                <c:pt idx="4">
                  <c:v>6.46</c:v>
                </c:pt>
                <c:pt idx="5">
                  <c:v>6.75</c:v>
                </c:pt>
                <c:pt idx="6">
                  <c:v>8.67</c:v>
                </c:pt>
              </c:numCache>
            </c:numRef>
          </c:val>
          <c:extLst>
            <c:ext xmlns:c16="http://schemas.microsoft.com/office/drawing/2014/chart" uri="{C3380CC4-5D6E-409C-BE32-E72D297353CC}">
              <c16:uniqueId val="{00000009-5340-4526-B64E-6CEF1E1D3B2B}"/>
            </c:ext>
          </c:extLst>
        </c:ser>
        <c:ser>
          <c:idx val="2"/>
          <c:order val="2"/>
          <c:tx>
            <c:strRef>
              <c:f>'C6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'C6 data'!$B$3:$H$4</c:f>
              <c:multiLvlStrCache>
                <c:ptCount val="7"/>
                <c:lvl>
                  <c:pt idx="0">
                    <c:v>The school’s evaluation staff has the appropriate content knowledge to evaluate teacher performance.</c:v>
                  </c:pt>
                  <c:pt idx="1">
                    <c:v>Overall, the evaluation system used for assessing teachers generates fair results.</c:v>
                  </c:pt>
                  <c:pt idx="2">
                    <c:v>The evaluation system used in my school is effective in identifying teachers who are struggling.</c:v>
                  </c:pt>
                  <c:pt idx="3">
                    <c:v>Teachers in my school have a clear understanding of the type of evidence to provide for their summative performance evaluation.</c:v>
                  </c:pt>
                  <c:pt idx="4">
                    <c:v>In my school, teachers develop goals that reflect the expectations of the current curriculum frameworks.</c:v>
                  </c:pt>
                  <c:pt idx="5">
                    <c:v>The evaluation system used in my school is effective in identifying outstanding teachers.</c:v>
                  </c:pt>
                  <c:pt idx="6">
                    <c:v>The evaluation system used in my school is an effective tool to support teacher growth and development.</c:v>
                  </c:pt>
                </c:lvl>
                <c:lvl>
                  <c:pt idx="0">
                    <c:v>C6e</c:v>
                  </c:pt>
                  <c:pt idx="1">
                    <c:v>C6g</c:v>
                  </c:pt>
                  <c:pt idx="2">
                    <c:v>C6c</c:v>
                  </c:pt>
                  <c:pt idx="3">
                    <c:v>C6a</c:v>
                  </c:pt>
                  <c:pt idx="4">
                    <c:v>C6d</c:v>
                  </c:pt>
                  <c:pt idx="5">
                    <c:v>C6b</c:v>
                  </c:pt>
                  <c:pt idx="6">
                    <c:v>C6f</c:v>
                  </c:pt>
                </c:lvl>
              </c:multiLvlStrCache>
            </c:multiLvlStrRef>
          </c:cat>
          <c:val>
            <c:numRef>
              <c:f>'C6 data'!$B$7:$H$7</c:f>
              <c:numCache>
                <c:formatCode>0"%"</c:formatCode>
                <c:ptCount val="7"/>
                <c:pt idx="0">
                  <c:v>35.67</c:v>
                </c:pt>
                <c:pt idx="1">
                  <c:v>45.82</c:v>
                </c:pt>
                <c:pt idx="2">
                  <c:v>45.85</c:v>
                </c:pt>
                <c:pt idx="3">
                  <c:v>48.87</c:v>
                </c:pt>
                <c:pt idx="4">
                  <c:v>50.9</c:v>
                </c:pt>
                <c:pt idx="5">
                  <c:v>49.3</c:v>
                </c:pt>
                <c:pt idx="6">
                  <c:v>51.6</c:v>
                </c:pt>
              </c:numCache>
            </c:numRef>
          </c:val>
          <c:extLst>
            <c:ext xmlns:c16="http://schemas.microsoft.com/office/drawing/2014/chart" uri="{C3380CC4-5D6E-409C-BE32-E72D297353CC}">
              <c16:uniqueId val="{0000000A-5340-4526-B64E-6CEF1E1D3B2B}"/>
            </c:ext>
          </c:extLst>
        </c:ser>
        <c:ser>
          <c:idx val="3"/>
          <c:order val="3"/>
          <c:tx>
            <c:strRef>
              <c:f>'C6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'C6 data'!$B$3:$H$4</c:f>
              <c:multiLvlStrCache>
                <c:ptCount val="7"/>
                <c:lvl>
                  <c:pt idx="0">
                    <c:v>The school’s evaluation staff has the appropriate content knowledge to evaluate teacher performance.</c:v>
                  </c:pt>
                  <c:pt idx="1">
                    <c:v>Overall, the evaluation system used for assessing teachers generates fair results.</c:v>
                  </c:pt>
                  <c:pt idx="2">
                    <c:v>The evaluation system used in my school is effective in identifying teachers who are struggling.</c:v>
                  </c:pt>
                  <c:pt idx="3">
                    <c:v>Teachers in my school have a clear understanding of the type of evidence to provide for their summative performance evaluation.</c:v>
                  </c:pt>
                  <c:pt idx="4">
                    <c:v>In my school, teachers develop goals that reflect the expectations of the current curriculum frameworks.</c:v>
                  </c:pt>
                  <c:pt idx="5">
                    <c:v>The evaluation system used in my school is effective in identifying outstanding teachers.</c:v>
                  </c:pt>
                  <c:pt idx="6">
                    <c:v>The evaluation system used in my school is an effective tool to support teacher growth and development.</c:v>
                  </c:pt>
                </c:lvl>
                <c:lvl>
                  <c:pt idx="0">
                    <c:v>C6e</c:v>
                  </c:pt>
                  <c:pt idx="1">
                    <c:v>C6g</c:v>
                  </c:pt>
                  <c:pt idx="2">
                    <c:v>C6c</c:v>
                  </c:pt>
                  <c:pt idx="3">
                    <c:v>C6a</c:v>
                  </c:pt>
                  <c:pt idx="4">
                    <c:v>C6d</c:v>
                  </c:pt>
                  <c:pt idx="5">
                    <c:v>C6b</c:v>
                  </c:pt>
                  <c:pt idx="6">
                    <c:v>C6f</c:v>
                  </c:pt>
                </c:lvl>
              </c:multiLvlStrCache>
            </c:multiLvlStrRef>
          </c:cat>
          <c:val>
            <c:numRef>
              <c:f>'C6 data'!$B$8:$H$8</c:f>
              <c:numCache>
                <c:formatCode>0"%"</c:formatCode>
                <c:ptCount val="7"/>
                <c:pt idx="0">
                  <c:v>60.45</c:v>
                </c:pt>
                <c:pt idx="1">
                  <c:v>47.75</c:v>
                </c:pt>
                <c:pt idx="2">
                  <c:v>46.59</c:v>
                </c:pt>
                <c:pt idx="3">
                  <c:v>44.98</c:v>
                </c:pt>
                <c:pt idx="4">
                  <c:v>42.21</c:v>
                </c:pt>
                <c:pt idx="5">
                  <c:v>42.09</c:v>
                </c:pt>
                <c:pt idx="6">
                  <c:v>38.56</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1117899600"/>
        <c:axId val="-1117899040"/>
      </c:barChart>
      <c:catAx>
        <c:axId val="-111789960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117899040"/>
        <c:crosses val="autoZero"/>
        <c:auto val="0"/>
        <c:lblAlgn val="ctr"/>
        <c:lblOffset val="100"/>
        <c:noMultiLvlLbl val="0"/>
      </c:catAx>
      <c:valAx>
        <c:axId val="-111789904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11789960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indicate the percentage of teachers within your school who have common assessments that are used as evidence in the district’s educator evaluation system.</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'C7_1 data'!$A$5</c:f>
              <c:strCache>
                <c:ptCount val="1"/>
                <c:pt idx="0">
                  <c:v>0-25%</c:v>
                </c:pt>
              </c:strCache>
            </c:strRef>
          </c:tx>
          <c:spPr>
            <a:solidFill>
              <a:srgbClr val="E86B01"/>
            </a:solidFill>
            <a:ln>
              <a:noFill/>
            </a:ln>
            <a:effectLst/>
          </c:spPr>
          <c:invertIfNegative val="0"/>
          <c:cat>
            <c:strRef>
              <c:f>'C7_1 data'!$B$3:$B$4</c:f>
              <c:strCache>
                <c:ptCount val="2"/>
                <c:pt idx="0">
                  <c:v>C7_1</c:v>
                </c:pt>
                <c:pt idx="1">
                  <c:v>Please indicate the percentage of teachers within your school who have common assessments that are used as evidence in the district’s educator evaluation system.</c:v>
                </c:pt>
              </c:strCache>
            </c:strRef>
          </c:cat>
          <c:val>
            <c:numRef>
              <c:f>'C7_1 data'!$B$5</c:f>
              <c:numCache>
                <c:formatCode>0"%"</c:formatCode>
                <c:ptCount val="1"/>
                <c:pt idx="0">
                  <c:v>22.95</c:v>
                </c:pt>
              </c:numCache>
            </c:numRef>
          </c:val>
          <c:extLst>
            <c:ext xmlns:c16="http://schemas.microsoft.com/office/drawing/2014/chart" uri="{C3380CC4-5D6E-409C-BE32-E72D297353CC}">
              <c16:uniqueId val="{00000000-5340-4526-B64E-6CEF1E1D3B2B}"/>
            </c:ext>
          </c:extLst>
        </c:ser>
        <c:ser>
          <c:idx val="1"/>
          <c:order val="1"/>
          <c:tx>
            <c:strRef>
              <c:f>'C7_1 data'!$A$6</c:f>
              <c:strCache>
                <c:ptCount val="1"/>
                <c:pt idx="0">
                  <c:v>26-50%</c:v>
                </c:pt>
              </c:strCache>
            </c:strRef>
          </c:tx>
          <c:spPr>
            <a:solidFill>
              <a:srgbClr val="FFC28F"/>
            </a:solidFill>
            <a:ln>
              <a:noFill/>
            </a:ln>
            <a:effectLst/>
          </c:spPr>
          <c:invertIfNegative val="0"/>
          <c:cat>
            <c:strRef>
              <c:f>'C7_1 data'!$B$3:$B$4</c:f>
              <c:strCache>
                <c:ptCount val="2"/>
                <c:pt idx="0">
                  <c:v>C7_1</c:v>
                </c:pt>
                <c:pt idx="1">
                  <c:v>Please indicate the percentage of teachers within your school who have common assessments that are used as evidence in the district’s educator evaluation system.</c:v>
                </c:pt>
              </c:strCache>
            </c:strRef>
          </c:cat>
          <c:val>
            <c:numRef>
              <c:f>'C7_1 data'!$B$6</c:f>
              <c:numCache>
                <c:formatCode>0"%"</c:formatCode>
                <c:ptCount val="1"/>
                <c:pt idx="0">
                  <c:v>14.63</c:v>
                </c:pt>
              </c:numCache>
            </c:numRef>
          </c:val>
          <c:extLst>
            <c:ext xmlns:c16="http://schemas.microsoft.com/office/drawing/2014/chart" uri="{C3380CC4-5D6E-409C-BE32-E72D297353CC}">
              <c16:uniqueId val="{00000009-5340-4526-B64E-6CEF1E1D3B2B}"/>
            </c:ext>
          </c:extLst>
        </c:ser>
        <c:ser>
          <c:idx val="2"/>
          <c:order val="2"/>
          <c:tx>
            <c:strRef>
              <c:f>'C7_1 data'!$A$7</c:f>
              <c:strCache>
                <c:ptCount val="1"/>
                <c:pt idx="0">
                  <c:v>51-75%</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strRef>
              <c:f>'C7_1 data'!$B$3:$B$4</c:f>
              <c:strCache>
                <c:ptCount val="2"/>
                <c:pt idx="0">
                  <c:v>C7_1</c:v>
                </c:pt>
                <c:pt idx="1">
                  <c:v>Please indicate the percentage of teachers within your school who have common assessments that are used as evidence in the district’s educator evaluation system.</c:v>
                </c:pt>
              </c:strCache>
            </c:strRef>
          </c:cat>
          <c:val>
            <c:numRef>
              <c:f>'C7_1 data'!$B$7</c:f>
              <c:numCache>
                <c:formatCode>0"%"</c:formatCode>
                <c:ptCount val="1"/>
                <c:pt idx="0">
                  <c:v>21.36</c:v>
                </c:pt>
              </c:numCache>
            </c:numRef>
          </c:val>
          <c:extLst>
            <c:ext xmlns:c16="http://schemas.microsoft.com/office/drawing/2014/chart" uri="{C3380CC4-5D6E-409C-BE32-E72D297353CC}">
              <c16:uniqueId val="{0000000A-5340-4526-B64E-6CEF1E1D3B2B}"/>
            </c:ext>
          </c:extLst>
        </c:ser>
        <c:ser>
          <c:idx val="3"/>
          <c:order val="3"/>
          <c:tx>
            <c:strRef>
              <c:f>'C7_1 data'!$A$8</c:f>
              <c:strCache>
                <c:ptCount val="1"/>
                <c:pt idx="0">
                  <c:v>76-100%</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strRef>
              <c:f>'C7_1 data'!$B$3:$B$4</c:f>
              <c:strCache>
                <c:ptCount val="2"/>
                <c:pt idx="0">
                  <c:v>C7_1</c:v>
                </c:pt>
                <c:pt idx="1">
                  <c:v>Please indicate the percentage of teachers within your school who have common assessments that are used as evidence in the district’s educator evaluation system.</c:v>
                </c:pt>
              </c:strCache>
            </c:strRef>
          </c:cat>
          <c:val>
            <c:numRef>
              <c:f>'C7_1 data'!$B$8</c:f>
              <c:numCache>
                <c:formatCode>0"%"</c:formatCode>
                <c:ptCount val="1"/>
                <c:pt idx="0">
                  <c:v>41.06</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1117904640"/>
        <c:axId val="-1117906880"/>
      </c:barChart>
      <c:catAx>
        <c:axId val="-111790464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117906880"/>
        <c:crosses val="autoZero"/>
        <c:auto val="0"/>
        <c:lblAlgn val="ctr"/>
        <c:lblOffset val="100"/>
        <c:noMultiLvlLbl val="0"/>
      </c:catAx>
      <c:valAx>
        <c:axId val="-111790688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11790464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Indicate your agreement with the following statements about common assessments used as evidence in the teacher evaluation system in your school.</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'C7_2 data'!$A$5</c:f>
              <c:strCache>
                <c:ptCount val="1"/>
                <c:pt idx="0">
                  <c:v>Disagree Strongly</c:v>
                </c:pt>
              </c:strCache>
            </c:strRef>
          </c:tx>
          <c:spPr>
            <a:solidFill>
              <a:srgbClr val="E86B01"/>
            </a:solidFill>
            <a:ln>
              <a:noFill/>
            </a:ln>
            <a:effectLst/>
          </c:spPr>
          <c:invertIfNegative val="0"/>
          <c:cat>
            <c:multiLvlStrRef>
              <c:f>'C7_2 data'!$B$3:$I$4</c:f>
              <c:multiLvlStrCache>
                <c:ptCount val="8"/>
                <c:lvl>
                  <c:pt idx="0">
                    <c:v>The common assessments used as evidence to inform the evaluation of teachers are well aligned to the content they teach.</c:v>
                  </c:pt>
                  <c:pt idx="1">
                    <c:v>Teachers are using data from common assessments to improve student learning.</c:v>
                  </c:pt>
                  <c:pt idx="2">
                    <c:v>Teachers are using data from common assessments to assess the impact of academic interventions on individual students.</c:v>
                  </c:pt>
                  <c:pt idx="3">
                    <c:v>Teachers are using data from common assessments to improve their practice.</c:v>
                  </c:pt>
                  <c:pt idx="4">
                    <c:v>The common assessments set clear benchmarks for student performance at each grade level.</c:v>
                  </c:pt>
                  <c:pt idx="5">
                    <c:v>Data from common assessments are a useful part of teacher evaluations.</c:v>
                  </c:pt>
                  <c:pt idx="6">
                    <c:v>The common assessments used as evidence to inform the evaluation of non-instructional staff are well aligned to their roles.</c:v>
                  </c:pt>
                  <c:pt idx="7">
                    <c:v>Teachers are using data from common assessments to assess the impact of social and emotional/behavioral interventions on individual students.</c:v>
                  </c:pt>
                </c:lvl>
                <c:lvl>
                  <c:pt idx="0">
                    <c:v>C7_2a</c:v>
                  </c:pt>
                  <c:pt idx="1">
                    <c:v>C7_2d</c:v>
                  </c:pt>
                  <c:pt idx="2">
                    <c:v>C7_2f</c:v>
                  </c:pt>
                  <c:pt idx="3">
                    <c:v>C7_2e</c:v>
                  </c:pt>
                  <c:pt idx="4">
                    <c:v>C7_2c</c:v>
                  </c:pt>
                  <c:pt idx="5">
                    <c:v>C7_2h</c:v>
                  </c:pt>
                  <c:pt idx="6">
                    <c:v>C7_2b</c:v>
                  </c:pt>
                  <c:pt idx="7">
                    <c:v>C7_2g</c:v>
                  </c:pt>
                </c:lvl>
              </c:multiLvlStrCache>
            </c:multiLvlStrRef>
          </c:cat>
          <c:val>
            <c:numRef>
              <c:f>'C7_2 data'!$B$5:$I$5</c:f>
              <c:numCache>
                <c:formatCode>0"%"</c:formatCode>
                <c:ptCount val="8"/>
                <c:pt idx="0">
                  <c:v>2.87</c:v>
                </c:pt>
                <c:pt idx="1">
                  <c:v>1.29</c:v>
                </c:pt>
                <c:pt idx="2">
                  <c:v>1.85</c:v>
                </c:pt>
                <c:pt idx="3">
                  <c:v>1.42</c:v>
                </c:pt>
                <c:pt idx="4">
                  <c:v>2.06</c:v>
                </c:pt>
                <c:pt idx="5">
                  <c:v>4.16</c:v>
                </c:pt>
                <c:pt idx="6">
                  <c:v>13.51</c:v>
                </c:pt>
                <c:pt idx="7">
                  <c:v>11.37</c:v>
                </c:pt>
              </c:numCache>
            </c:numRef>
          </c:val>
          <c:extLst>
            <c:ext xmlns:c16="http://schemas.microsoft.com/office/drawing/2014/chart" uri="{C3380CC4-5D6E-409C-BE32-E72D297353CC}">
              <c16:uniqueId val="{00000000-5340-4526-B64E-6CEF1E1D3B2B}"/>
            </c:ext>
          </c:extLst>
        </c:ser>
        <c:ser>
          <c:idx val="1"/>
          <c:order val="1"/>
          <c:tx>
            <c:strRef>
              <c:f>'C7_2 data'!$A$6</c:f>
              <c:strCache>
                <c:ptCount val="1"/>
                <c:pt idx="0">
                  <c:v>Disagree Somewhat</c:v>
                </c:pt>
              </c:strCache>
            </c:strRef>
          </c:tx>
          <c:spPr>
            <a:solidFill>
              <a:srgbClr val="FFC28F"/>
            </a:solidFill>
            <a:ln>
              <a:noFill/>
            </a:ln>
            <a:effectLst/>
          </c:spPr>
          <c:invertIfNegative val="0"/>
          <c:cat>
            <c:multiLvlStrRef>
              <c:f>'C7_2 data'!$B$3:$I$4</c:f>
              <c:multiLvlStrCache>
                <c:ptCount val="8"/>
                <c:lvl>
                  <c:pt idx="0">
                    <c:v>The common assessments used as evidence to inform the evaluation of teachers are well aligned to the content they teach.</c:v>
                  </c:pt>
                  <c:pt idx="1">
                    <c:v>Teachers are using data from common assessments to improve student learning.</c:v>
                  </c:pt>
                  <c:pt idx="2">
                    <c:v>Teachers are using data from common assessments to assess the impact of academic interventions on individual students.</c:v>
                  </c:pt>
                  <c:pt idx="3">
                    <c:v>Teachers are using data from common assessments to improve their practice.</c:v>
                  </c:pt>
                  <c:pt idx="4">
                    <c:v>The common assessments set clear benchmarks for student performance at each grade level.</c:v>
                  </c:pt>
                  <c:pt idx="5">
                    <c:v>Data from common assessments are a useful part of teacher evaluations.</c:v>
                  </c:pt>
                  <c:pt idx="6">
                    <c:v>The common assessments used as evidence to inform the evaluation of non-instructional staff are well aligned to their roles.</c:v>
                  </c:pt>
                  <c:pt idx="7">
                    <c:v>Teachers are using data from common assessments to assess the impact of social and emotional/behavioral interventions on individual students.</c:v>
                  </c:pt>
                </c:lvl>
                <c:lvl>
                  <c:pt idx="0">
                    <c:v>C7_2a</c:v>
                  </c:pt>
                  <c:pt idx="1">
                    <c:v>C7_2d</c:v>
                  </c:pt>
                  <c:pt idx="2">
                    <c:v>C7_2f</c:v>
                  </c:pt>
                  <c:pt idx="3">
                    <c:v>C7_2e</c:v>
                  </c:pt>
                  <c:pt idx="4">
                    <c:v>C7_2c</c:v>
                  </c:pt>
                  <c:pt idx="5">
                    <c:v>C7_2h</c:v>
                  </c:pt>
                  <c:pt idx="6">
                    <c:v>C7_2b</c:v>
                  </c:pt>
                  <c:pt idx="7">
                    <c:v>C7_2g</c:v>
                  </c:pt>
                </c:lvl>
              </c:multiLvlStrCache>
            </c:multiLvlStrRef>
          </c:cat>
          <c:val>
            <c:numRef>
              <c:f>'C7_2 data'!$B$6:$I$6</c:f>
              <c:numCache>
                <c:formatCode>0"%"</c:formatCode>
                <c:ptCount val="8"/>
                <c:pt idx="0">
                  <c:v>7.58</c:v>
                </c:pt>
                <c:pt idx="1">
                  <c:v>5.85</c:v>
                </c:pt>
                <c:pt idx="2">
                  <c:v>8.49</c:v>
                </c:pt>
                <c:pt idx="3">
                  <c:v>7.44</c:v>
                </c:pt>
                <c:pt idx="4">
                  <c:v>9.51</c:v>
                </c:pt>
                <c:pt idx="5">
                  <c:v>14.95</c:v>
                </c:pt>
                <c:pt idx="6">
                  <c:v>21.64</c:v>
                </c:pt>
                <c:pt idx="7">
                  <c:v>30.15</c:v>
                </c:pt>
              </c:numCache>
            </c:numRef>
          </c:val>
          <c:extLst>
            <c:ext xmlns:c16="http://schemas.microsoft.com/office/drawing/2014/chart" uri="{C3380CC4-5D6E-409C-BE32-E72D297353CC}">
              <c16:uniqueId val="{00000009-5340-4526-B64E-6CEF1E1D3B2B}"/>
            </c:ext>
          </c:extLst>
        </c:ser>
        <c:ser>
          <c:idx val="2"/>
          <c:order val="2"/>
          <c:tx>
            <c:strRef>
              <c:f>'C7_2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'C7_2 data'!$B$3:$I$4</c:f>
              <c:multiLvlStrCache>
                <c:ptCount val="8"/>
                <c:lvl>
                  <c:pt idx="0">
                    <c:v>The common assessments used as evidence to inform the evaluation of teachers are well aligned to the content they teach.</c:v>
                  </c:pt>
                  <c:pt idx="1">
                    <c:v>Teachers are using data from common assessments to improve student learning.</c:v>
                  </c:pt>
                  <c:pt idx="2">
                    <c:v>Teachers are using data from common assessments to assess the impact of academic interventions on individual students.</c:v>
                  </c:pt>
                  <c:pt idx="3">
                    <c:v>Teachers are using data from common assessments to improve their practice.</c:v>
                  </c:pt>
                  <c:pt idx="4">
                    <c:v>The common assessments set clear benchmarks for student performance at each grade level.</c:v>
                  </c:pt>
                  <c:pt idx="5">
                    <c:v>Data from common assessments are a useful part of teacher evaluations.</c:v>
                  </c:pt>
                  <c:pt idx="6">
                    <c:v>The common assessments used as evidence to inform the evaluation of non-instructional staff are well aligned to their roles.</c:v>
                  </c:pt>
                  <c:pt idx="7">
                    <c:v>Teachers are using data from common assessments to assess the impact of social and emotional/behavioral interventions on individual students.</c:v>
                  </c:pt>
                </c:lvl>
                <c:lvl>
                  <c:pt idx="0">
                    <c:v>C7_2a</c:v>
                  </c:pt>
                  <c:pt idx="1">
                    <c:v>C7_2d</c:v>
                  </c:pt>
                  <c:pt idx="2">
                    <c:v>C7_2f</c:v>
                  </c:pt>
                  <c:pt idx="3">
                    <c:v>C7_2e</c:v>
                  </c:pt>
                  <c:pt idx="4">
                    <c:v>C7_2c</c:v>
                  </c:pt>
                  <c:pt idx="5">
                    <c:v>C7_2h</c:v>
                  </c:pt>
                  <c:pt idx="6">
                    <c:v>C7_2b</c:v>
                  </c:pt>
                  <c:pt idx="7">
                    <c:v>C7_2g</c:v>
                  </c:pt>
                </c:lvl>
              </c:multiLvlStrCache>
            </c:multiLvlStrRef>
          </c:cat>
          <c:val>
            <c:numRef>
              <c:f>'C7_2 data'!$B$7:$I$7</c:f>
              <c:numCache>
                <c:formatCode>0"%"</c:formatCode>
                <c:ptCount val="8"/>
                <c:pt idx="0">
                  <c:v>46.78</c:v>
                </c:pt>
                <c:pt idx="1">
                  <c:v>50.96</c:v>
                </c:pt>
                <c:pt idx="2">
                  <c:v>50.38</c:v>
                </c:pt>
                <c:pt idx="3">
                  <c:v>54.37</c:v>
                </c:pt>
                <c:pt idx="4">
                  <c:v>52.42</c:v>
                </c:pt>
                <c:pt idx="5">
                  <c:v>54.55</c:v>
                </c:pt>
                <c:pt idx="6">
                  <c:v>45.85</c:v>
                </c:pt>
                <c:pt idx="7">
                  <c:v>43.01</c:v>
                </c:pt>
              </c:numCache>
            </c:numRef>
          </c:val>
          <c:extLst>
            <c:ext xmlns:c16="http://schemas.microsoft.com/office/drawing/2014/chart" uri="{C3380CC4-5D6E-409C-BE32-E72D297353CC}">
              <c16:uniqueId val="{0000000A-5340-4526-B64E-6CEF1E1D3B2B}"/>
            </c:ext>
          </c:extLst>
        </c:ser>
        <c:ser>
          <c:idx val="3"/>
          <c:order val="3"/>
          <c:tx>
            <c:strRef>
              <c:f>'C7_2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'C7_2 data'!$B$3:$I$4</c:f>
              <c:multiLvlStrCache>
                <c:ptCount val="8"/>
                <c:lvl>
                  <c:pt idx="0">
                    <c:v>The common assessments used as evidence to inform the evaluation of teachers are well aligned to the content they teach.</c:v>
                  </c:pt>
                  <c:pt idx="1">
                    <c:v>Teachers are using data from common assessments to improve student learning.</c:v>
                  </c:pt>
                  <c:pt idx="2">
                    <c:v>Teachers are using data from common assessments to assess the impact of academic interventions on individual students.</c:v>
                  </c:pt>
                  <c:pt idx="3">
                    <c:v>Teachers are using data from common assessments to improve their practice.</c:v>
                  </c:pt>
                  <c:pt idx="4">
                    <c:v>The common assessments set clear benchmarks for student performance at each grade level.</c:v>
                  </c:pt>
                  <c:pt idx="5">
                    <c:v>Data from common assessments are a useful part of teacher evaluations.</c:v>
                  </c:pt>
                  <c:pt idx="6">
                    <c:v>The common assessments used as evidence to inform the evaluation of non-instructional staff are well aligned to their roles.</c:v>
                  </c:pt>
                  <c:pt idx="7">
                    <c:v>Teachers are using data from common assessments to assess the impact of social and emotional/behavioral interventions on individual students.</c:v>
                  </c:pt>
                </c:lvl>
                <c:lvl>
                  <c:pt idx="0">
                    <c:v>C7_2a</c:v>
                  </c:pt>
                  <c:pt idx="1">
                    <c:v>C7_2d</c:v>
                  </c:pt>
                  <c:pt idx="2">
                    <c:v>C7_2f</c:v>
                  </c:pt>
                  <c:pt idx="3">
                    <c:v>C7_2e</c:v>
                  </c:pt>
                  <c:pt idx="4">
                    <c:v>C7_2c</c:v>
                  </c:pt>
                  <c:pt idx="5">
                    <c:v>C7_2h</c:v>
                  </c:pt>
                  <c:pt idx="6">
                    <c:v>C7_2b</c:v>
                  </c:pt>
                  <c:pt idx="7">
                    <c:v>C7_2g</c:v>
                  </c:pt>
                </c:lvl>
              </c:multiLvlStrCache>
            </c:multiLvlStrRef>
          </c:cat>
          <c:val>
            <c:numRef>
              <c:f>'C7_2 data'!$B$8:$I$8</c:f>
              <c:numCache>
                <c:formatCode>0"%"</c:formatCode>
                <c:ptCount val="8"/>
                <c:pt idx="0">
                  <c:v>42.78</c:v>
                </c:pt>
                <c:pt idx="1">
                  <c:v>41.9</c:v>
                </c:pt>
                <c:pt idx="2">
                  <c:v>39.28</c:v>
                </c:pt>
                <c:pt idx="3">
                  <c:v>36.770000000000003</c:v>
                </c:pt>
                <c:pt idx="4">
                  <c:v>36</c:v>
                </c:pt>
                <c:pt idx="5">
                  <c:v>26.34</c:v>
                </c:pt>
                <c:pt idx="6">
                  <c:v>19</c:v>
                </c:pt>
                <c:pt idx="7">
                  <c:v>15.47</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1354301040"/>
        <c:axId val="-1354287040"/>
      </c:barChart>
      <c:catAx>
        <c:axId val="-1354301040"/>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100" b="0" i="0" u="none" strike="noStrike" kern="1200" baseline="0">
                <a:solidFill>
                  <a:schemeClr val="tx1"/>
                </a:solidFill>
                <a:latin typeface="+mn-lt"/>
                <a:ea typeface="+mn-ea"/>
                <a:cs typeface="+mn-cs"/>
              </a:defRPr>
            </a:pPr>
            <a:endParaRPr lang="en-US"/>
          </a:p>
        </c:txPr>
        <c:crossAx val="-1354287040"/>
        <c:crosses val="autoZero"/>
        <c:auto val="0"/>
        <c:lblAlgn val="ctr"/>
        <c:lblOffset val="100"/>
        <c:noMultiLvlLbl val="0"/>
      </c:catAx>
      <c:valAx>
        <c:axId val="-135428704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1354301040"/>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indicate your agreement with the following statements about the use of student and staff feedback in an educator evaluation system.</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'C8 data'!$A$5</c:f>
              <c:strCache>
                <c:ptCount val="1"/>
                <c:pt idx="0">
                  <c:v>Disagree Strongly</c:v>
                </c:pt>
              </c:strCache>
            </c:strRef>
          </c:tx>
          <c:spPr>
            <a:solidFill>
              <a:srgbClr val="E86B01"/>
            </a:solidFill>
            <a:ln>
              <a:noFill/>
            </a:ln>
            <a:effectLst/>
          </c:spPr>
          <c:invertIfNegative val="0"/>
          <c:cat>
            <c:multiLvlStrRef>
              <c:f>'C8 data'!$B$3:$C$4</c:f>
              <c:multiLvlStrCache>
                <c:ptCount val="2"/>
                <c:lvl>
                  <c:pt idx="0">
                    <c:v>Staff feedback is a useful component of an administrator’s evaluation.</c:v>
                  </c:pt>
                  <c:pt idx="1">
                    <c:v>Student feedback is a useful component of a teacher’s evaluation.</c:v>
                  </c:pt>
                </c:lvl>
                <c:lvl>
                  <c:pt idx="0">
                    <c:v>C8b</c:v>
                  </c:pt>
                  <c:pt idx="1">
                    <c:v>C8a</c:v>
                  </c:pt>
                </c:lvl>
              </c:multiLvlStrCache>
            </c:multiLvlStrRef>
          </c:cat>
          <c:val>
            <c:numRef>
              <c:f>'C8 data'!$B$5:$C$5</c:f>
              <c:numCache>
                <c:formatCode>0"%"</c:formatCode>
                <c:ptCount val="2"/>
                <c:pt idx="0">
                  <c:v>5.75</c:v>
                </c:pt>
                <c:pt idx="1">
                  <c:v>11.96</c:v>
                </c:pt>
              </c:numCache>
            </c:numRef>
          </c:val>
          <c:extLst>
            <c:ext xmlns:c16="http://schemas.microsoft.com/office/drawing/2014/chart" uri="{C3380CC4-5D6E-409C-BE32-E72D297353CC}">
              <c16:uniqueId val="{00000000-5340-4526-B64E-6CEF1E1D3B2B}"/>
            </c:ext>
          </c:extLst>
        </c:ser>
        <c:ser>
          <c:idx val="1"/>
          <c:order val="1"/>
          <c:tx>
            <c:strRef>
              <c:f>'C8 data'!$A$6</c:f>
              <c:strCache>
                <c:ptCount val="1"/>
                <c:pt idx="0">
                  <c:v>Disagree Somewhat</c:v>
                </c:pt>
              </c:strCache>
            </c:strRef>
          </c:tx>
          <c:spPr>
            <a:solidFill>
              <a:srgbClr val="FFC28F"/>
            </a:solidFill>
            <a:ln>
              <a:noFill/>
            </a:ln>
            <a:effectLst/>
          </c:spPr>
          <c:invertIfNegative val="0"/>
          <c:cat>
            <c:multiLvlStrRef>
              <c:f>'C8 data'!$B$3:$C$4</c:f>
              <c:multiLvlStrCache>
                <c:ptCount val="2"/>
                <c:lvl>
                  <c:pt idx="0">
                    <c:v>Staff feedback is a useful component of an administrator’s evaluation.</c:v>
                  </c:pt>
                  <c:pt idx="1">
                    <c:v>Student feedback is a useful component of a teacher’s evaluation.</c:v>
                  </c:pt>
                </c:lvl>
                <c:lvl>
                  <c:pt idx="0">
                    <c:v>C8b</c:v>
                  </c:pt>
                  <c:pt idx="1">
                    <c:v>C8a</c:v>
                  </c:pt>
                </c:lvl>
              </c:multiLvlStrCache>
            </c:multiLvlStrRef>
          </c:cat>
          <c:val>
            <c:numRef>
              <c:f>'C8 data'!$B$6:$C$6</c:f>
              <c:numCache>
                <c:formatCode>0"%"</c:formatCode>
                <c:ptCount val="2"/>
                <c:pt idx="0">
                  <c:v>12.65</c:v>
                </c:pt>
                <c:pt idx="1">
                  <c:v>25.77</c:v>
                </c:pt>
              </c:numCache>
            </c:numRef>
          </c:val>
          <c:extLst>
            <c:ext xmlns:c16="http://schemas.microsoft.com/office/drawing/2014/chart" uri="{C3380CC4-5D6E-409C-BE32-E72D297353CC}">
              <c16:uniqueId val="{00000009-5340-4526-B64E-6CEF1E1D3B2B}"/>
            </c:ext>
          </c:extLst>
        </c:ser>
        <c:ser>
          <c:idx val="2"/>
          <c:order val="2"/>
          <c:tx>
            <c:strRef>
              <c:f>'C8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'C8 data'!$B$3:$C$4</c:f>
              <c:multiLvlStrCache>
                <c:ptCount val="2"/>
                <c:lvl>
                  <c:pt idx="0">
                    <c:v>Staff feedback is a useful component of an administrator’s evaluation.</c:v>
                  </c:pt>
                  <c:pt idx="1">
                    <c:v>Student feedback is a useful component of a teacher’s evaluation.</c:v>
                  </c:pt>
                </c:lvl>
                <c:lvl>
                  <c:pt idx="0">
                    <c:v>C8b</c:v>
                  </c:pt>
                  <c:pt idx="1">
                    <c:v>C8a</c:v>
                  </c:pt>
                </c:lvl>
              </c:multiLvlStrCache>
            </c:multiLvlStrRef>
          </c:cat>
          <c:val>
            <c:numRef>
              <c:f>'C8 data'!$B$7:$C$7</c:f>
              <c:numCache>
                <c:formatCode>0"%"</c:formatCode>
                <c:ptCount val="2"/>
                <c:pt idx="0">
                  <c:v>51.13</c:v>
                </c:pt>
                <c:pt idx="1">
                  <c:v>45.77</c:v>
                </c:pt>
              </c:numCache>
            </c:numRef>
          </c:val>
          <c:extLst>
            <c:ext xmlns:c16="http://schemas.microsoft.com/office/drawing/2014/chart" uri="{C3380CC4-5D6E-409C-BE32-E72D297353CC}">
              <c16:uniqueId val="{0000000A-5340-4526-B64E-6CEF1E1D3B2B}"/>
            </c:ext>
          </c:extLst>
        </c:ser>
        <c:ser>
          <c:idx val="3"/>
          <c:order val="3"/>
          <c:tx>
            <c:strRef>
              <c:f>'C8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'C8 data'!$B$3:$C$4</c:f>
              <c:multiLvlStrCache>
                <c:ptCount val="2"/>
                <c:lvl>
                  <c:pt idx="0">
                    <c:v>Staff feedback is a useful component of an administrator’s evaluation.</c:v>
                  </c:pt>
                  <c:pt idx="1">
                    <c:v>Student feedback is a useful component of a teacher’s evaluation.</c:v>
                  </c:pt>
                </c:lvl>
                <c:lvl>
                  <c:pt idx="0">
                    <c:v>C8b</c:v>
                  </c:pt>
                  <c:pt idx="1">
                    <c:v>C8a</c:v>
                  </c:pt>
                </c:lvl>
              </c:multiLvlStrCache>
            </c:multiLvlStrRef>
          </c:cat>
          <c:val>
            <c:numRef>
              <c:f>'C8 data'!$B$8:$C$8</c:f>
              <c:numCache>
                <c:formatCode>0"%"</c:formatCode>
                <c:ptCount val="2"/>
                <c:pt idx="0">
                  <c:v>30.47</c:v>
                </c:pt>
                <c:pt idx="1">
                  <c:v>16.510000000000002</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79455264"/>
        <c:axId val="579455824"/>
      </c:barChart>
      <c:catAx>
        <c:axId val="579455264"/>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79455824"/>
        <c:crosses val="autoZero"/>
        <c:auto val="0"/>
        <c:lblAlgn val="ctr"/>
        <c:lblOffset val="100"/>
        <c:noMultiLvlLbl val="0"/>
      </c:catAx>
      <c:valAx>
        <c:axId val="579455824"/>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79455264"/>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These statements relate to student and staff feedback that is used in your school/district’s evaluation system. Please indicate the percentage of teachers within your school who do the following.</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'C9 data'!$A$5</c:f>
              <c:strCache>
                <c:ptCount val="1"/>
                <c:pt idx="0">
                  <c:v>0-25%</c:v>
                </c:pt>
              </c:strCache>
            </c:strRef>
          </c:tx>
          <c:spPr>
            <a:solidFill>
              <a:srgbClr val="E86B01"/>
            </a:solidFill>
            <a:ln>
              <a:noFill/>
            </a:ln>
            <a:effectLst/>
          </c:spPr>
          <c:invertIfNegative val="0"/>
          <c:cat>
            <c:multiLvlStrRef>
              <c:f>'C9 data'!$B$3:$C$4</c:f>
              <c:multiLvlStrCache>
                <c:ptCount val="2"/>
                <c:lvl>
                  <c:pt idx="0">
                    <c:v>Teachers in my school who collect student feedback (e.g., surveys, exit tickets, group discussions) as evidence in their evaluation process.</c:v>
                  </c:pt>
                  <c:pt idx="1">
                    <c:v>Teachers in my school who use ESE’s model student feedback surveys.</c:v>
                  </c:pt>
                </c:lvl>
                <c:lvl>
                  <c:pt idx="0">
                    <c:v>C9a</c:v>
                  </c:pt>
                  <c:pt idx="1">
                    <c:v>C9b</c:v>
                  </c:pt>
                </c:lvl>
              </c:multiLvlStrCache>
            </c:multiLvlStrRef>
          </c:cat>
          <c:val>
            <c:numRef>
              <c:f>'C9 data'!$B$5:$C$5</c:f>
              <c:numCache>
                <c:formatCode>0"%"</c:formatCode>
                <c:ptCount val="2"/>
                <c:pt idx="0">
                  <c:v>37.979999999999997</c:v>
                </c:pt>
                <c:pt idx="1">
                  <c:v>72.81</c:v>
                </c:pt>
              </c:numCache>
            </c:numRef>
          </c:val>
          <c:extLst>
            <c:ext xmlns:c16="http://schemas.microsoft.com/office/drawing/2014/chart" uri="{C3380CC4-5D6E-409C-BE32-E72D297353CC}">
              <c16:uniqueId val="{00000000-5340-4526-B64E-6CEF1E1D3B2B}"/>
            </c:ext>
          </c:extLst>
        </c:ser>
        <c:ser>
          <c:idx val="1"/>
          <c:order val="1"/>
          <c:tx>
            <c:strRef>
              <c:f>'C9 data'!$A$6</c:f>
              <c:strCache>
                <c:ptCount val="1"/>
                <c:pt idx="0">
                  <c:v>26-50%</c:v>
                </c:pt>
              </c:strCache>
            </c:strRef>
          </c:tx>
          <c:spPr>
            <a:solidFill>
              <a:srgbClr val="FFC28F"/>
            </a:solidFill>
            <a:ln>
              <a:noFill/>
            </a:ln>
            <a:effectLst/>
          </c:spPr>
          <c:invertIfNegative val="0"/>
          <c:cat>
            <c:multiLvlStrRef>
              <c:f>'C9 data'!$B$3:$C$4</c:f>
              <c:multiLvlStrCache>
                <c:ptCount val="2"/>
                <c:lvl>
                  <c:pt idx="0">
                    <c:v>Teachers in my school who collect student feedback (e.g., surveys, exit tickets, group discussions) as evidence in their evaluation process.</c:v>
                  </c:pt>
                  <c:pt idx="1">
                    <c:v>Teachers in my school who use ESE’s model student feedback surveys.</c:v>
                  </c:pt>
                </c:lvl>
                <c:lvl>
                  <c:pt idx="0">
                    <c:v>C9a</c:v>
                  </c:pt>
                  <c:pt idx="1">
                    <c:v>C9b</c:v>
                  </c:pt>
                </c:lvl>
              </c:multiLvlStrCache>
            </c:multiLvlStrRef>
          </c:cat>
          <c:val>
            <c:numRef>
              <c:f>'C9 data'!$B$6:$C$6</c:f>
              <c:numCache>
                <c:formatCode>0"%"</c:formatCode>
                <c:ptCount val="2"/>
                <c:pt idx="0">
                  <c:v>17.18</c:v>
                </c:pt>
                <c:pt idx="1">
                  <c:v>9.44</c:v>
                </c:pt>
              </c:numCache>
            </c:numRef>
          </c:val>
          <c:extLst>
            <c:ext xmlns:c16="http://schemas.microsoft.com/office/drawing/2014/chart" uri="{C3380CC4-5D6E-409C-BE32-E72D297353CC}">
              <c16:uniqueId val="{00000009-5340-4526-B64E-6CEF1E1D3B2B}"/>
            </c:ext>
          </c:extLst>
        </c:ser>
        <c:ser>
          <c:idx val="2"/>
          <c:order val="2"/>
          <c:tx>
            <c:strRef>
              <c:f>'C9 data'!$A$7</c:f>
              <c:strCache>
                <c:ptCount val="1"/>
                <c:pt idx="0">
                  <c:v>51-75%</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'C9 data'!$B$3:$C$4</c:f>
              <c:multiLvlStrCache>
                <c:ptCount val="2"/>
                <c:lvl>
                  <c:pt idx="0">
                    <c:v>Teachers in my school who collect student feedback (e.g., surveys, exit tickets, group discussions) as evidence in their evaluation process.</c:v>
                  </c:pt>
                  <c:pt idx="1">
                    <c:v>Teachers in my school who use ESE’s model student feedback surveys.</c:v>
                  </c:pt>
                </c:lvl>
                <c:lvl>
                  <c:pt idx="0">
                    <c:v>C9a</c:v>
                  </c:pt>
                  <c:pt idx="1">
                    <c:v>C9b</c:v>
                  </c:pt>
                </c:lvl>
              </c:multiLvlStrCache>
            </c:multiLvlStrRef>
          </c:cat>
          <c:val>
            <c:numRef>
              <c:f>'C9 data'!$B$7:$C$7</c:f>
              <c:numCache>
                <c:formatCode>0"%"</c:formatCode>
                <c:ptCount val="2"/>
                <c:pt idx="0">
                  <c:v>20.86</c:v>
                </c:pt>
                <c:pt idx="1">
                  <c:v>8.6300000000000008</c:v>
                </c:pt>
              </c:numCache>
            </c:numRef>
          </c:val>
          <c:extLst>
            <c:ext xmlns:c16="http://schemas.microsoft.com/office/drawing/2014/chart" uri="{C3380CC4-5D6E-409C-BE32-E72D297353CC}">
              <c16:uniqueId val="{0000000A-5340-4526-B64E-6CEF1E1D3B2B}"/>
            </c:ext>
          </c:extLst>
        </c:ser>
        <c:ser>
          <c:idx val="3"/>
          <c:order val="3"/>
          <c:tx>
            <c:strRef>
              <c:f>'C9 data'!$A$8</c:f>
              <c:strCache>
                <c:ptCount val="1"/>
                <c:pt idx="0">
                  <c:v>76-100%</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'C9 data'!$B$3:$C$4</c:f>
              <c:multiLvlStrCache>
                <c:ptCount val="2"/>
                <c:lvl>
                  <c:pt idx="0">
                    <c:v>Teachers in my school who collect student feedback (e.g., surveys, exit tickets, group discussions) as evidence in their evaluation process.</c:v>
                  </c:pt>
                  <c:pt idx="1">
                    <c:v>Teachers in my school who use ESE’s model student feedback surveys.</c:v>
                  </c:pt>
                </c:lvl>
                <c:lvl>
                  <c:pt idx="0">
                    <c:v>C9a</c:v>
                  </c:pt>
                  <c:pt idx="1">
                    <c:v>C9b</c:v>
                  </c:pt>
                </c:lvl>
              </c:multiLvlStrCache>
            </c:multiLvlStrRef>
          </c:cat>
          <c:val>
            <c:numRef>
              <c:f>'C9 data'!$B$8:$C$8</c:f>
              <c:numCache>
                <c:formatCode>0"%"</c:formatCode>
                <c:ptCount val="2"/>
                <c:pt idx="0">
                  <c:v>23.99</c:v>
                </c:pt>
                <c:pt idx="1">
                  <c:v>9.1199999999999992</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79475984"/>
        <c:axId val="579476544"/>
      </c:barChart>
      <c:catAx>
        <c:axId val="579475984"/>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79476544"/>
        <c:crosses val="autoZero"/>
        <c:auto val="0"/>
        <c:lblAlgn val="ctr"/>
        <c:lblOffset val="100"/>
        <c:noMultiLvlLbl val="0"/>
      </c:catAx>
      <c:valAx>
        <c:axId val="579476544"/>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79475984"/>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Please rate your agreement with the following statements about social and emotional learning (SEL) in your school. If you do not have the resource available in your district/school, please use “Not Applicable” to respond.</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'D1 data'!$A$5</c:f>
              <c:strCache>
                <c:ptCount val="1"/>
                <c:pt idx="0">
                  <c:v>Not Applicable</c:v>
                </c:pt>
              </c:strCache>
            </c:strRef>
          </c:tx>
          <c:spPr>
            <a:solidFill>
              <a:schemeClr val="bg1">
                <a:lumMod val="75000"/>
              </a:schemeClr>
            </a:solidFill>
            <a:ln>
              <a:noFill/>
            </a:ln>
            <a:effectLst/>
          </c:spPr>
          <c:invertIfNegative val="0"/>
          <c:cat>
            <c:multiLvlStrRef>
              <c:f>'D1 data'!$B$3:$H$4</c:f>
              <c:multiLvlStrCache>
                <c:ptCount val="7"/>
                <c:lvl>
                  <c:pt idx="0">
                    <c:v>Teachers consult/work with other personnel (e.g., psychologists, counselors) in my school/district and/or community to provide SEL supports for all students.</c:v>
                  </c:pt>
                  <c:pt idx="1">
                    <c:v>In addition to addressing students’ academic needs, my school’s student support team uses data to students’ SEL support plans.</c:v>
                  </c:pt>
                  <c:pt idx="2">
                    <c:v>My school has explicit systems in place to engage and collaborate with families to develop students’ SEL competencies.</c:v>
                  </c:pt>
                  <c:pt idx="3">
                    <c:v>In addition to addressing students’ academic needs, my school’s student support team uses data to monitor students’ SEL support plans.</c:v>
                  </c:pt>
                  <c:pt idx="4">
                    <c:v>Staff in my school are proficient in providing core social and emotional learning (SEL) instruction to all students.</c:v>
                  </c:pt>
                  <c:pt idx="5">
                    <c:v>Staff in my school are proficient in providing supplemental SEL supports (in addition to core SEL instruction) to students who need them.</c:v>
                  </c:pt>
                  <c:pt idx="6">
                    <c:v>Staff in my school are proficient in providing and/or connecting intensive SEL supports (in addition to core SEL instruction) to students who need them.</c:v>
                  </c:pt>
                </c:lvl>
                <c:lvl>
                  <c:pt idx="0">
                    <c:v>D1f</c:v>
                  </c:pt>
                  <c:pt idx="1">
                    <c:v>D1d</c:v>
                  </c:pt>
                  <c:pt idx="2">
                    <c:v>D1g</c:v>
                  </c:pt>
                  <c:pt idx="3">
                    <c:v>D1e</c:v>
                  </c:pt>
                  <c:pt idx="4">
                    <c:v>D1a</c:v>
                  </c:pt>
                  <c:pt idx="5">
                    <c:v>D1b</c:v>
                  </c:pt>
                  <c:pt idx="6">
                    <c:v>D1c</c:v>
                  </c:pt>
                </c:lvl>
              </c:multiLvlStrCache>
            </c:multiLvlStrRef>
          </c:cat>
          <c:val>
            <c:numRef>
              <c:f>'D1 data'!$B$5:$H$5</c:f>
              <c:numCache>
                <c:formatCode>0"%"</c:formatCode>
                <c:ptCount val="7"/>
                <c:pt idx="0">
                  <c:v>2.37</c:v>
                </c:pt>
                <c:pt idx="1">
                  <c:v>4.3600000000000003</c:v>
                </c:pt>
                <c:pt idx="2">
                  <c:v>2.72</c:v>
                </c:pt>
                <c:pt idx="3">
                  <c:v>4.37</c:v>
                </c:pt>
                <c:pt idx="4">
                  <c:v>3</c:v>
                </c:pt>
                <c:pt idx="5">
                  <c:v>3.71</c:v>
                </c:pt>
                <c:pt idx="6">
                  <c:v>3.78</c:v>
                </c:pt>
              </c:numCache>
            </c:numRef>
          </c:val>
          <c:extLst>
            <c:ext xmlns:c16="http://schemas.microsoft.com/office/drawing/2014/chart" uri="{C3380CC4-5D6E-409C-BE32-E72D297353CC}">
              <c16:uniqueId val="{00000000-5340-4526-B64E-6CEF1E1D3B2B}"/>
            </c:ext>
          </c:extLst>
        </c:ser>
        <c:ser>
          <c:idx val="1"/>
          <c:order val="1"/>
          <c:tx>
            <c:strRef>
              <c:f>'D1 data'!$A$6</c:f>
              <c:strCache>
                <c:ptCount val="1"/>
                <c:pt idx="0">
                  <c:v>Disagree Strongly</c:v>
                </c:pt>
              </c:strCache>
            </c:strRef>
          </c:tx>
          <c:spPr>
            <a:solidFill>
              <a:srgbClr val="E86B01"/>
            </a:solidFill>
            <a:ln>
              <a:noFill/>
            </a:ln>
            <a:effectLst/>
          </c:spPr>
          <c:invertIfNegative val="0"/>
          <c:cat>
            <c:multiLvlStrRef>
              <c:f>'D1 data'!$B$3:$H$4</c:f>
              <c:multiLvlStrCache>
                <c:ptCount val="7"/>
                <c:lvl>
                  <c:pt idx="0">
                    <c:v>Teachers consult/work with other personnel (e.g., psychologists, counselors) in my school/district and/or community to provide SEL supports for all students.</c:v>
                  </c:pt>
                  <c:pt idx="1">
                    <c:v>In addition to addressing students’ academic needs, my school’s student support team uses data to students’ SEL support plans.</c:v>
                  </c:pt>
                  <c:pt idx="2">
                    <c:v>My school has explicit systems in place to engage and collaborate with families to develop students’ SEL competencies.</c:v>
                  </c:pt>
                  <c:pt idx="3">
                    <c:v>In addition to addressing students’ academic needs, my school’s student support team uses data to monitor students’ SEL support plans.</c:v>
                  </c:pt>
                  <c:pt idx="4">
                    <c:v>Staff in my school are proficient in providing core social and emotional learning (SEL) instruction to all students.</c:v>
                  </c:pt>
                  <c:pt idx="5">
                    <c:v>Staff in my school are proficient in providing supplemental SEL supports (in addition to core SEL instruction) to students who need them.</c:v>
                  </c:pt>
                  <c:pt idx="6">
                    <c:v>Staff in my school are proficient in providing and/or connecting intensive SEL supports (in addition to core SEL instruction) to students who need them.</c:v>
                  </c:pt>
                </c:lvl>
                <c:lvl>
                  <c:pt idx="0">
                    <c:v>D1f</c:v>
                  </c:pt>
                  <c:pt idx="1">
                    <c:v>D1d</c:v>
                  </c:pt>
                  <c:pt idx="2">
                    <c:v>D1g</c:v>
                  </c:pt>
                  <c:pt idx="3">
                    <c:v>D1e</c:v>
                  </c:pt>
                  <c:pt idx="4">
                    <c:v>D1a</c:v>
                  </c:pt>
                  <c:pt idx="5">
                    <c:v>D1b</c:v>
                  </c:pt>
                  <c:pt idx="6">
                    <c:v>D1c</c:v>
                  </c:pt>
                </c:lvl>
              </c:multiLvlStrCache>
            </c:multiLvlStrRef>
          </c:cat>
          <c:val>
            <c:numRef>
              <c:f>'D1 data'!$B$6:$H$6</c:f>
              <c:numCache>
                <c:formatCode>0"%"</c:formatCode>
                <c:ptCount val="7"/>
                <c:pt idx="0">
                  <c:v>2.54</c:v>
                </c:pt>
                <c:pt idx="1">
                  <c:v>7.09</c:v>
                </c:pt>
                <c:pt idx="2">
                  <c:v>9.61</c:v>
                </c:pt>
                <c:pt idx="3">
                  <c:v>7.1</c:v>
                </c:pt>
                <c:pt idx="4">
                  <c:v>8.9</c:v>
                </c:pt>
                <c:pt idx="5">
                  <c:v>7.68</c:v>
                </c:pt>
                <c:pt idx="6">
                  <c:v>13.54</c:v>
                </c:pt>
              </c:numCache>
            </c:numRef>
          </c:val>
          <c:extLst>
            <c:ext xmlns:c16="http://schemas.microsoft.com/office/drawing/2014/chart" uri="{C3380CC4-5D6E-409C-BE32-E72D297353CC}">
              <c16:uniqueId val="{00000009-5340-4526-B64E-6CEF1E1D3B2B}"/>
            </c:ext>
          </c:extLst>
        </c:ser>
        <c:ser>
          <c:idx val="2"/>
          <c:order val="2"/>
          <c:tx>
            <c:strRef>
              <c:f>'D1 data'!$A$7</c:f>
              <c:strCache>
                <c:ptCount val="1"/>
                <c:pt idx="0">
                  <c:v>Disagree Somewhat</c:v>
                </c:pt>
              </c:strCache>
            </c:strRef>
          </c:tx>
          <c:spPr>
            <a:solidFill>
              <a:srgbClr val="FFC28F"/>
            </a:solidFill>
            <a:ln>
              <a:noFill/>
            </a:ln>
            <a:effectLst/>
          </c:spPr>
          <c:invertIfNegative val="0"/>
          <c:cat>
            <c:multiLvlStrRef>
              <c:f>'D1 data'!$B$3:$H$4</c:f>
              <c:multiLvlStrCache>
                <c:ptCount val="7"/>
                <c:lvl>
                  <c:pt idx="0">
                    <c:v>Teachers consult/work with other personnel (e.g., psychologists, counselors) in my school/district and/or community to provide SEL supports for all students.</c:v>
                  </c:pt>
                  <c:pt idx="1">
                    <c:v>In addition to addressing students’ academic needs, my school’s student support team uses data to students’ SEL support plans.</c:v>
                  </c:pt>
                  <c:pt idx="2">
                    <c:v>My school has explicit systems in place to engage and collaborate with families to develop students’ SEL competencies.</c:v>
                  </c:pt>
                  <c:pt idx="3">
                    <c:v>In addition to addressing students’ academic needs, my school’s student support team uses data to monitor students’ SEL support plans.</c:v>
                  </c:pt>
                  <c:pt idx="4">
                    <c:v>Staff in my school are proficient in providing core social and emotional learning (SEL) instruction to all students.</c:v>
                  </c:pt>
                  <c:pt idx="5">
                    <c:v>Staff in my school are proficient in providing supplemental SEL supports (in addition to core SEL instruction) to students who need them.</c:v>
                  </c:pt>
                  <c:pt idx="6">
                    <c:v>Staff in my school are proficient in providing and/or connecting intensive SEL supports (in addition to core SEL instruction) to students who need them.</c:v>
                  </c:pt>
                </c:lvl>
                <c:lvl>
                  <c:pt idx="0">
                    <c:v>D1f</c:v>
                  </c:pt>
                  <c:pt idx="1">
                    <c:v>D1d</c:v>
                  </c:pt>
                  <c:pt idx="2">
                    <c:v>D1g</c:v>
                  </c:pt>
                  <c:pt idx="3">
                    <c:v>D1e</c:v>
                  </c:pt>
                  <c:pt idx="4">
                    <c:v>D1a</c:v>
                  </c:pt>
                  <c:pt idx="5">
                    <c:v>D1b</c:v>
                  </c:pt>
                  <c:pt idx="6">
                    <c:v>D1c</c:v>
                  </c:pt>
                </c:lvl>
              </c:multiLvlStrCache>
            </c:multiLvlStrRef>
          </c:cat>
          <c:val>
            <c:numRef>
              <c:f>'D1 data'!$B$7:$H$7</c:f>
              <c:numCache>
                <c:formatCode>0"%"</c:formatCode>
                <c:ptCount val="7"/>
                <c:pt idx="0">
                  <c:v>7.95</c:v>
                </c:pt>
                <c:pt idx="1">
                  <c:v>18.899999999999999</c:v>
                </c:pt>
                <c:pt idx="2">
                  <c:v>27.19</c:v>
                </c:pt>
                <c:pt idx="3">
                  <c:v>21.46</c:v>
                </c:pt>
                <c:pt idx="4">
                  <c:v>22.38</c:v>
                </c:pt>
                <c:pt idx="5">
                  <c:v>23.93</c:v>
                </c:pt>
                <c:pt idx="6">
                  <c:v>31.44</c:v>
                </c:pt>
              </c:numCache>
            </c:numRef>
          </c:val>
          <c:extLst>
            <c:ext xmlns:c16="http://schemas.microsoft.com/office/drawing/2014/chart" uri="{C3380CC4-5D6E-409C-BE32-E72D297353CC}">
              <c16:uniqueId val="{0000000A-5340-4526-B64E-6CEF1E1D3B2B}"/>
            </c:ext>
          </c:extLst>
        </c:ser>
        <c:ser>
          <c:idx val="3"/>
          <c:order val="3"/>
          <c:tx>
            <c:strRef>
              <c:f>'D1 data'!$A$8</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'D1 data'!$B$3:$H$4</c:f>
              <c:multiLvlStrCache>
                <c:ptCount val="7"/>
                <c:lvl>
                  <c:pt idx="0">
                    <c:v>Teachers consult/work with other personnel (e.g., psychologists, counselors) in my school/district and/or community to provide SEL supports for all students.</c:v>
                  </c:pt>
                  <c:pt idx="1">
                    <c:v>In addition to addressing students’ academic needs, my school’s student support team uses data to students’ SEL support plans.</c:v>
                  </c:pt>
                  <c:pt idx="2">
                    <c:v>My school has explicit systems in place to engage and collaborate with families to develop students’ SEL competencies.</c:v>
                  </c:pt>
                  <c:pt idx="3">
                    <c:v>In addition to addressing students’ academic needs, my school’s student support team uses data to monitor students’ SEL support plans.</c:v>
                  </c:pt>
                  <c:pt idx="4">
                    <c:v>Staff in my school are proficient in providing core social and emotional learning (SEL) instruction to all students.</c:v>
                  </c:pt>
                  <c:pt idx="5">
                    <c:v>Staff in my school are proficient in providing supplemental SEL supports (in addition to core SEL instruction) to students who need them.</c:v>
                  </c:pt>
                  <c:pt idx="6">
                    <c:v>Staff in my school are proficient in providing and/or connecting intensive SEL supports (in addition to core SEL instruction) to students who need them.</c:v>
                  </c:pt>
                </c:lvl>
                <c:lvl>
                  <c:pt idx="0">
                    <c:v>D1f</c:v>
                  </c:pt>
                  <c:pt idx="1">
                    <c:v>D1d</c:v>
                  </c:pt>
                  <c:pt idx="2">
                    <c:v>D1g</c:v>
                  </c:pt>
                  <c:pt idx="3">
                    <c:v>D1e</c:v>
                  </c:pt>
                  <c:pt idx="4">
                    <c:v>D1a</c:v>
                  </c:pt>
                  <c:pt idx="5">
                    <c:v>D1b</c:v>
                  </c:pt>
                  <c:pt idx="6">
                    <c:v>D1c</c:v>
                  </c:pt>
                </c:lvl>
              </c:multiLvlStrCache>
            </c:multiLvlStrRef>
          </c:cat>
          <c:val>
            <c:numRef>
              <c:f>'D1 data'!$B$8:$H$8</c:f>
              <c:numCache>
                <c:formatCode>0"%"</c:formatCode>
                <c:ptCount val="7"/>
                <c:pt idx="0">
                  <c:v>43.26</c:v>
                </c:pt>
                <c:pt idx="1">
                  <c:v>49.39</c:v>
                </c:pt>
                <c:pt idx="2">
                  <c:v>40.85</c:v>
                </c:pt>
                <c:pt idx="3">
                  <c:v>48.38</c:v>
                </c:pt>
                <c:pt idx="4">
                  <c:v>50.13</c:v>
                </c:pt>
                <c:pt idx="5">
                  <c:v>51.13</c:v>
                </c:pt>
                <c:pt idx="6">
                  <c:v>39.89</c:v>
                </c:pt>
              </c:numCache>
            </c:numRef>
          </c:val>
          <c:extLst>
            <c:ext xmlns:c16="http://schemas.microsoft.com/office/drawing/2014/chart" uri="{C3380CC4-5D6E-409C-BE32-E72D297353CC}">
              <c16:uniqueId val="{0000000B-5340-4526-B64E-6CEF1E1D3B2B}"/>
            </c:ext>
          </c:extLst>
        </c:ser>
        <c:ser>
          <c:idx val="4"/>
          <c:order val="4"/>
          <c:tx>
            <c:strRef>
              <c:f>'D1 data'!$A$9</c:f>
              <c:strCache>
                <c:ptCount val="1"/>
                <c:pt idx="0">
                  <c:v>Agree Strongly</c:v>
                </c:pt>
              </c:strCache>
            </c:strRef>
          </c:tx>
          <c:spPr>
            <a:solidFill>
              <a:srgbClr val="0D1969"/>
            </a:solidFill>
            <a:ln>
              <a:noFill/>
            </a:ln>
            <a:effectLst/>
          </c:spPr>
          <c:invertIfNegative val="0"/>
          <c:dLbls>
            <c:spPr>
              <a:solidFill>
                <a:sysClr val="window" lastClr="FFFFFF"/>
              </a:solidFill>
              <a:ln>
                <a:solidFill>
                  <a:srgbClr val="0D1969"/>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'D1 data'!$B$3:$H$4</c:f>
              <c:multiLvlStrCache>
                <c:ptCount val="7"/>
                <c:lvl>
                  <c:pt idx="0">
                    <c:v>Teachers consult/work with other personnel (e.g., psychologists, counselors) in my school/district and/or community to provide SEL supports for all students.</c:v>
                  </c:pt>
                  <c:pt idx="1">
                    <c:v>In addition to addressing students’ academic needs, my school’s student support team uses data to students’ SEL support plans.</c:v>
                  </c:pt>
                  <c:pt idx="2">
                    <c:v>My school has explicit systems in place to engage and collaborate with families to develop students’ SEL competencies.</c:v>
                  </c:pt>
                  <c:pt idx="3">
                    <c:v>In addition to addressing students’ academic needs, my school’s student support team uses data to monitor students’ SEL support plans.</c:v>
                  </c:pt>
                  <c:pt idx="4">
                    <c:v>Staff in my school are proficient in providing core social and emotional learning (SEL) instruction to all students.</c:v>
                  </c:pt>
                  <c:pt idx="5">
                    <c:v>Staff in my school are proficient in providing supplemental SEL supports (in addition to core SEL instruction) to students who need them.</c:v>
                  </c:pt>
                  <c:pt idx="6">
                    <c:v>Staff in my school are proficient in providing and/or connecting intensive SEL supports (in addition to core SEL instruction) to students who need them.</c:v>
                  </c:pt>
                </c:lvl>
                <c:lvl>
                  <c:pt idx="0">
                    <c:v>D1f</c:v>
                  </c:pt>
                  <c:pt idx="1">
                    <c:v>D1d</c:v>
                  </c:pt>
                  <c:pt idx="2">
                    <c:v>D1g</c:v>
                  </c:pt>
                  <c:pt idx="3">
                    <c:v>D1e</c:v>
                  </c:pt>
                  <c:pt idx="4">
                    <c:v>D1a</c:v>
                  </c:pt>
                  <c:pt idx="5">
                    <c:v>D1b</c:v>
                  </c:pt>
                  <c:pt idx="6">
                    <c:v>D1c</c:v>
                  </c:pt>
                </c:lvl>
              </c:multiLvlStrCache>
            </c:multiLvlStrRef>
          </c:cat>
          <c:val>
            <c:numRef>
              <c:f>'D1 data'!$B$9:$H$9</c:f>
              <c:numCache>
                <c:formatCode>0"%"</c:formatCode>
                <c:ptCount val="7"/>
                <c:pt idx="0">
                  <c:v>43.89</c:v>
                </c:pt>
                <c:pt idx="1">
                  <c:v>20.260000000000002</c:v>
                </c:pt>
                <c:pt idx="2">
                  <c:v>19.62</c:v>
                </c:pt>
                <c:pt idx="3">
                  <c:v>18.690000000000001</c:v>
                </c:pt>
                <c:pt idx="4">
                  <c:v>15.6</c:v>
                </c:pt>
                <c:pt idx="5">
                  <c:v>13.55</c:v>
                </c:pt>
                <c:pt idx="6">
                  <c:v>11.35</c:v>
                </c:pt>
              </c:numCache>
            </c:numRef>
          </c:val>
          <c:extLst>
            <c:ext xmlns:c16="http://schemas.microsoft.com/office/drawing/2014/chart" uri="{C3380CC4-5D6E-409C-BE32-E72D297353CC}">
              <c16:uniqueId val="{00000000-E35B-4843-8872-D46028460664}"/>
            </c:ext>
          </c:extLst>
        </c:ser>
        <c:dLbls>
          <c:showLegendKey val="0"/>
          <c:showVal val="0"/>
          <c:showCatName val="0"/>
          <c:showSerName val="0"/>
          <c:showPercent val="0"/>
          <c:showBubbleSize val="0"/>
        </c:dLbls>
        <c:gapWidth val="150"/>
        <c:overlap val="100"/>
        <c:axId val="579495584"/>
        <c:axId val="579493904"/>
      </c:barChart>
      <c:catAx>
        <c:axId val="579495584"/>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100" b="0" i="0" u="none" strike="noStrike" kern="1200" baseline="0">
                <a:solidFill>
                  <a:schemeClr val="tx1"/>
                </a:solidFill>
                <a:latin typeface="+mn-lt"/>
                <a:ea typeface="+mn-ea"/>
                <a:cs typeface="+mn-cs"/>
              </a:defRPr>
            </a:pPr>
            <a:endParaRPr lang="en-US"/>
          </a:p>
        </c:txPr>
        <c:crossAx val="579493904"/>
        <c:crosses val="autoZero"/>
        <c:auto val="0"/>
        <c:lblAlgn val="ctr"/>
        <c:lblOffset val="100"/>
        <c:noMultiLvlLbl val="0"/>
      </c:catAx>
      <c:valAx>
        <c:axId val="579493904"/>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79495584"/>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To what extent do you agree with each of the following statements regarding ESE’s performance during the 2016-2017 school year relative to SEL policies and programs?</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'D2 data'!$A$5</c:f>
              <c:strCache>
                <c:ptCount val="1"/>
                <c:pt idx="0">
                  <c:v>Disagree Strongly</c:v>
                </c:pt>
              </c:strCache>
            </c:strRef>
          </c:tx>
          <c:spPr>
            <a:solidFill>
              <a:srgbClr val="E86B01"/>
            </a:solidFill>
            <a:ln>
              <a:noFill/>
            </a:ln>
            <a:effectLst/>
          </c:spPr>
          <c:invertIfNegative val="0"/>
          <c:cat>
            <c:multiLvlStrRef>
              <c:f>'D2 data'!$B$3:$C$4</c:f>
              <c:multiLvlStrCache>
                <c:ptCount val="2"/>
                <c:lvl>
                  <c:pt idx="0">
                    <c:v>communicates about the importance of developing students’ SEL competencies in order to help prepare students for success after high school.</c:v>
                  </c:pt>
                  <c:pt idx="1">
                    <c:v>provides resources (e.g., guidance, professional development) that helps schools improve students’ social and emotional learning.</c:v>
                  </c:pt>
                </c:lvl>
                <c:lvl>
                  <c:pt idx="0">
                    <c:v>D2b</c:v>
                  </c:pt>
                  <c:pt idx="1">
                    <c:v>D2a</c:v>
                  </c:pt>
                </c:lvl>
              </c:multiLvlStrCache>
            </c:multiLvlStrRef>
          </c:cat>
          <c:val>
            <c:numRef>
              <c:f>'D2 data'!$B$5:$C$5</c:f>
              <c:numCache>
                <c:formatCode>0"%"</c:formatCode>
                <c:ptCount val="2"/>
                <c:pt idx="0">
                  <c:v>6.48</c:v>
                </c:pt>
                <c:pt idx="1">
                  <c:v>9.83</c:v>
                </c:pt>
              </c:numCache>
            </c:numRef>
          </c:val>
          <c:extLst>
            <c:ext xmlns:c16="http://schemas.microsoft.com/office/drawing/2014/chart" uri="{C3380CC4-5D6E-409C-BE32-E72D297353CC}">
              <c16:uniqueId val="{00000000-5340-4526-B64E-6CEF1E1D3B2B}"/>
            </c:ext>
          </c:extLst>
        </c:ser>
        <c:ser>
          <c:idx val="1"/>
          <c:order val="1"/>
          <c:tx>
            <c:strRef>
              <c:f>'D2 data'!$A$6</c:f>
              <c:strCache>
                <c:ptCount val="1"/>
                <c:pt idx="0">
                  <c:v>Disagree Somewhat</c:v>
                </c:pt>
              </c:strCache>
            </c:strRef>
          </c:tx>
          <c:spPr>
            <a:solidFill>
              <a:srgbClr val="FFC28F"/>
            </a:solidFill>
            <a:ln>
              <a:noFill/>
            </a:ln>
            <a:effectLst/>
          </c:spPr>
          <c:invertIfNegative val="0"/>
          <c:cat>
            <c:multiLvlStrRef>
              <c:f>'D2 data'!$B$3:$C$4</c:f>
              <c:multiLvlStrCache>
                <c:ptCount val="2"/>
                <c:lvl>
                  <c:pt idx="0">
                    <c:v>communicates about the importance of developing students’ SEL competencies in order to help prepare students for success after high school.</c:v>
                  </c:pt>
                  <c:pt idx="1">
                    <c:v>provides resources (e.g., guidance, professional development) that helps schools improve students’ social and emotional learning.</c:v>
                  </c:pt>
                </c:lvl>
                <c:lvl>
                  <c:pt idx="0">
                    <c:v>D2b</c:v>
                  </c:pt>
                  <c:pt idx="1">
                    <c:v>D2a</c:v>
                  </c:pt>
                </c:lvl>
              </c:multiLvlStrCache>
            </c:multiLvlStrRef>
          </c:cat>
          <c:val>
            <c:numRef>
              <c:f>'D2 data'!$B$6:$C$6</c:f>
              <c:numCache>
                <c:formatCode>0"%"</c:formatCode>
                <c:ptCount val="2"/>
                <c:pt idx="0">
                  <c:v>25.77</c:v>
                </c:pt>
                <c:pt idx="1">
                  <c:v>30.74</c:v>
                </c:pt>
              </c:numCache>
            </c:numRef>
          </c:val>
          <c:extLst>
            <c:ext xmlns:c16="http://schemas.microsoft.com/office/drawing/2014/chart" uri="{C3380CC4-5D6E-409C-BE32-E72D297353CC}">
              <c16:uniqueId val="{00000009-5340-4526-B64E-6CEF1E1D3B2B}"/>
            </c:ext>
          </c:extLst>
        </c:ser>
        <c:ser>
          <c:idx val="2"/>
          <c:order val="2"/>
          <c:tx>
            <c:strRef>
              <c:f>'D2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'D2 data'!$B$3:$C$4</c:f>
              <c:multiLvlStrCache>
                <c:ptCount val="2"/>
                <c:lvl>
                  <c:pt idx="0">
                    <c:v>communicates about the importance of developing students’ SEL competencies in order to help prepare students for success after high school.</c:v>
                  </c:pt>
                  <c:pt idx="1">
                    <c:v>provides resources (e.g., guidance, professional development) that helps schools improve students’ social and emotional learning.</c:v>
                  </c:pt>
                </c:lvl>
                <c:lvl>
                  <c:pt idx="0">
                    <c:v>D2b</c:v>
                  </c:pt>
                  <c:pt idx="1">
                    <c:v>D2a</c:v>
                  </c:pt>
                </c:lvl>
              </c:multiLvlStrCache>
            </c:multiLvlStrRef>
          </c:cat>
          <c:val>
            <c:numRef>
              <c:f>'D2 data'!$B$7:$C$7</c:f>
              <c:numCache>
                <c:formatCode>0"%"</c:formatCode>
                <c:ptCount val="2"/>
                <c:pt idx="0">
                  <c:v>50.33</c:v>
                </c:pt>
                <c:pt idx="1">
                  <c:v>47.57</c:v>
                </c:pt>
              </c:numCache>
            </c:numRef>
          </c:val>
          <c:extLst>
            <c:ext xmlns:c16="http://schemas.microsoft.com/office/drawing/2014/chart" uri="{C3380CC4-5D6E-409C-BE32-E72D297353CC}">
              <c16:uniqueId val="{0000000A-5340-4526-B64E-6CEF1E1D3B2B}"/>
            </c:ext>
          </c:extLst>
        </c:ser>
        <c:ser>
          <c:idx val="3"/>
          <c:order val="3"/>
          <c:tx>
            <c:strRef>
              <c:f>'D2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'D2 data'!$B$3:$C$4</c:f>
              <c:multiLvlStrCache>
                <c:ptCount val="2"/>
                <c:lvl>
                  <c:pt idx="0">
                    <c:v>communicates about the importance of developing students’ SEL competencies in order to help prepare students for success after high school.</c:v>
                  </c:pt>
                  <c:pt idx="1">
                    <c:v>provides resources (e.g., guidance, professional development) that helps schools improve students’ social and emotional learning.</c:v>
                  </c:pt>
                </c:lvl>
                <c:lvl>
                  <c:pt idx="0">
                    <c:v>D2b</c:v>
                  </c:pt>
                  <c:pt idx="1">
                    <c:v>D2a</c:v>
                  </c:pt>
                </c:lvl>
              </c:multiLvlStrCache>
            </c:multiLvlStrRef>
          </c:cat>
          <c:val>
            <c:numRef>
              <c:f>'D2 data'!$B$8:$C$8</c:f>
              <c:numCache>
                <c:formatCode>0"%"</c:formatCode>
                <c:ptCount val="2"/>
                <c:pt idx="0">
                  <c:v>17.420000000000002</c:v>
                </c:pt>
                <c:pt idx="1">
                  <c:v>11.86</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579506224"/>
        <c:axId val="579496144"/>
      </c:barChart>
      <c:catAx>
        <c:axId val="579506224"/>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579496144"/>
        <c:crosses val="autoZero"/>
        <c:auto val="0"/>
        <c:lblAlgn val="ctr"/>
        <c:lblOffset val="100"/>
        <c:noMultiLvlLbl val="0"/>
      </c:catAx>
      <c:valAx>
        <c:axId val="579496144"/>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579506224"/>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Have you used or do you plan to use any of the following instruments to measure students’ social and emotional competencies during the 2016-2017 school year? Please use “Other” to specify/add all other instrument(s) you use in your school.</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1"/>
          <c:order val="0"/>
          <c:tx>
            <c:strRef>
              <c:f>'D3 data'!$A$6</c:f>
              <c:strCache>
                <c:ptCount val="1"/>
                <c:pt idx="0">
                  <c:v>Yes</c:v>
                </c:pt>
              </c:strCache>
            </c:strRef>
          </c:tx>
          <c:spPr>
            <a:solidFill>
              <a:srgbClr val="0D1969"/>
            </a:solidFill>
            <a:ln>
              <a:noFill/>
            </a:ln>
            <a:effectLst/>
          </c:spPr>
          <c:invertIfNegative val="0"/>
          <c:dLbls>
            <c:dLbl>
              <c:idx val="0"/>
              <c:layout>
                <c:manualLayout>
                  <c:x val="0.1218896435750864"/>
                  <c:y val="3.7036609186967251E-17"/>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0-346D-490E-8436-ECE7DE2D08FF}"/>
                </c:ext>
              </c:extLst>
            </c:dLbl>
            <c:dLbl>
              <c:idx val="1"/>
              <c:layout>
                <c:manualLayout>
                  <c:x val="7.4354693631299942E-2"/>
                  <c:y val="0"/>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1-346D-490E-8436-ECE7DE2D08FF}"/>
                </c:ext>
              </c:extLst>
            </c:dLbl>
            <c:dLbl>
              <c:idx val="2"/>
              <c:layout>
                <c:manualLayout>
                  <c:x val="7.1187491242804837E-2"/>
                  <c:y val="0"/>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2-346D-490E-8436-ECE7DE2D08FF}"/>
                </c:ext>
              </c:extLst>
            </c:dLbl>
            <c:dLbl>
              <c:idx val="3"/>
              <c:layout>
                <c:manualLayout>
                  <c:x val="6.0823939286373939E-2"/>
                  <c:y val="0"/>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3-346D-490E-8436-ECE7DE2D08FF}"/>
                </c:ext>
              </c:extLst>
            </c:dLbl>
            <c:dLbl>
              <c:idx val="4"/>
              <c:layout>
                <c:manualLayout>
                  <c:x val="5.448664672865846E-2"/>
                  <c:y val="0"/>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4-346D-490E-8436-ECE7DE2D08FF}"/>
                </c:ext>
              </c:extLst>
            </c:dLbl>
            <c:dLbl>
              <c:idx val="5"/>
              <c:layout>
                <c:manualLayout>
                  <c:x val="4.3248328234860203E-2"/>
                  <c:y val="7.4073218373934501E-17"/>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5-346D-490E-8436-ECE7DE2D08FF}"/>
                </c:ext>
              </c:extLst>
            </c:dLbl>
            <c:dLbl>
              <c:idx val="6"/>
              <c:layout>
                <c:manualLayout>
                  <c:x val="3.5219604750607217E-2"/>
                  <c:y val="7.4073218373934501E-17"/>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6-346D-490E-8436-ECE7DE2D08FF}"/>
                </c:ext>
              </c:extLst>
            </c:dLbl>
            <c:dLbl>
              <c:idx val="7"/>
              <c:layout>
                <c:manualLayout>
                  <c:x val="3.3209478343203959E-2"/>
                  <c:y val="0"/>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7-346D-490E-8436-ECE7DE2D08FF}"/>
                </c:ext>
              </c:extLst>
            </c:dLbl>
            <c:dLbl>
              <c:idx val="8"/>
              <c:layout>
                <c:manualLayout>
                  <c:x val="2.9646765506545041E-2"/>
                  <c:y val="1.48146436747869E-16"/>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8-346D-490E-8436-ECE7DE2D08FF}"/>
                </c:ext>
              </c:extLst>
            </c:dLbl>
            <c:dLbl>
              <c:idx val="9"/>
              <c:layout>
                <c:manualLayout>
                  <c:x val="2.9457789135868582E-2"/>
                  <c:y val="0"/>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9-346D-490E-8436-ECE7DE2D08FF}"/>
                </c:ext>
              </c:extLst>
            </c:dLbl>
            <c:dLbl>
              <c:idx val="10"/>
              <c:layout>
                <c:manualLayout>
                  <c:x val="2.9268928276421143E-2"/>
                  <c:y val="0"/>
                </c:manualLayout>
              </c:layout>
              <c:dLblPos val="ctr"/>
              <c:showLegendKey val="0"/>
              <c:showVal val="1"/>
              <c:showCatName val="0"/>
              <c:showSerName val="0"/>
              <c:showPercent val="0"/>
              <c:showBubbleSize val="0"/>
              <c:extLst>
                <c:ext xmlns:c15="http://schemas.microsoft.com/office/drawing/2012/chart" uri="{CE6537A1-D6FC-4f65-9D91-7224C49458BB}">
                  <c15:layout/>
                </c:ext>
                <c:ext xmlns:c16="http://schemas.microsoft.com/office/drawing/2014/chart" uri="{C3380CC4-5D6E-409C-BE32-E72D297353CC}">
                  <c16:uniqueId val="{0000000A-346D-490E-8436-ECE7DE2D08FF}"/>
                </c:ext>
              </c:extLst>
            </c:dLbl>
            <c:spPr>
              <a:solidFill>
                <a:sysClr val="window" lastClr="FFFFFF"/>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rgbClr val="0D1969"/>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shade val="95000"/>
                          <a:satMod val="105000"/>
                        </a:schemeClr>
                      </a:solidFill>
                      <a:prstDash val="solid"/>
                      <a:round/>
                    </a:ln>
                    <a:effectLst/>
                  </c:spPr>
                </c15:leaderLines>
              </c:ext>
            </c:extLst>
          </c:dLbls>
          <c:cat>
            <c:multiLvlStrRef>
              <c:f>'D3 data'!$B$3:$L$4</c:f>
              <c:multiLvlStrCache>
                <c:ptCount val="11"/>
                <c:lvl>
                  <c:pt idx="0">
                    <c:v>None of the above</c:v>
                  </c:pt>
                  <c:pt idx="1">
                    <c:v>School Social Behaviors Scale</c:v>
                  </c:pt>
                  <c:pt idx="2">
                    <c:v>Behavioral and Emotional Rating Scale (BERS)</c:v>
                  </c:pt>
                  <c:pt idx="3">
                    <c:v>Battelle Developmental Inventory (BDI)</c:v>
                  </c:pt>
                  <c:pt idx="4">
                    <c:v>Social Skills Improvement System Rating Scales (SSIS)</c:v>
                  </c:pt>
                  <c:pt idx="5">
                    <c:v>Survey of Academic and Youth Outcomes (SAYO)</c:v>
                  </c:pt>
                  <c:pt idx="6">
                    <c:v>Social-Emotional Assets and Resilience Scales (SEARS)</c:v>
                  </c:pt>
                  <c:pt idx="7">
                    <c:v>Panorama Education Social-Emotional Learning survey</c:v>
                  </c:pt>
                  <c:pt idx="8">
                    <c:v>Student Approaches to Learning (SAL) Instrument</c:v>
                  </c:pt>
                  <c:pt idx="9">
                    <c:v>Devereux Student Strengths Assessment (DESSA)</c:v>
                  </c:pt>
                  <c:pt idx="10">
                    <c:v>Devereux Early Childhood Assessment (DECA)</c:v>
                  </c:pt>
                </c:lvl>
                <c:lvl>
                  <c:pt idx="0">
                    <c:v>D3n</c:v>
                  </c:pt>
                  <c:pt idx="1">
                    <c:v>D3f</c:v>
                  </c:pt>
                  <c:pt idx="2">
                    <c:v>D3b</c:v>
                  </c:pt>
                  <c:pt idx="3">
                    <c:v>D3a</c:v>
                  </c:pt>
                  <c:pt idx="4">
                    <c:v>D3g</c:v>
                  </c:pt>
                  <c:pt idx="5">
                    <c:v>D3j</c:v>
                  </c:pt>
                  <c:pt idx="6">
                    <c:v>D3h</c:v>
                  </c:pt>
                  <c:pt idx="7">
                    <c:v>D3e</c:v>
                  </c:pt>
                  <c:pt idx="8">
                    <c:v>D3i</c:v>
                  </c:pt>
                  <c:pt idx="9">
                    <c:v>D3d</c:v>
                  </c:pt>
                  <c:pt idx="10">
                    <c:v>D3c</c:v>
                  </c:pt>
                </c:lvl>
              </c:multiLvlStrCache>
            </c:multiLvlStrRef>
          </c:cat>
          <c:val>
            <c:numRef>
              <c:f>'D3 data'!$B$6:$L$6</c:f>
              <c:numCache>
                <c:formatCode>0"%"</c:formatCode>
                <c:ptCount val="11"/>
                <c:pt idx="0">
                  <c:v>40.69</c:v>
                </c:pt>
                <c:pt idx="1">
                  <c:v>20.56</c:v>
                </c:pt>
                <c:pt idx="2">
                  <c:v>19.84</c:v>
                </c:pt>
                <c:pt idx="3">
                  <c:v>14.83</c:v>
                </c:pt>
                <c:pt idx="4">
                  <c:v>14.01</c:v>
                </c:pt>
                <c:pt idx="5">
                  <c:v>9.08</c:v>
                </c:pt>
                <c:pt idx="6">
                  <c:v>5.68</c:v>
                </c:pt>
                <c:pt idx="7">
                  <c:v>5.45</c:v>
                </c:pt>
                <c:pt idx="8">
                  <c:v>3.32</c:v>
                </c:pt>
                <c:pt idx="9">
                  <c:v>3.24</c:v>
                </c:pt>
                <c:pt idx="10">
                  <c:v>3.16</c:v>
                </c:pt>
              </c:numCache>
            </c:numRef>
          </c:val>
          <c:extLst>
            <c:ext xmlns:c16="http://schemas.microsoft.com/office/drawing/2014/chart" uri="{C3380CC4-5D6E-409C-BE32-E72D297353CC}">
              <c16:uniqueId val="{00000000-2CD0-4D4C-8C3E-5A1C3CF49EC1}"/>
            </c:ext>
          </c:extLst>
        </c:ser>
        <c:dLbls>
          <c:dLblPos val="inEnd"/>
          <c:showLegendKey val="0"/>
          <c:showVal val="1"/>
          <c:showCatName val="0"/>
          <c:showSerName val="0"/>
          <c:showPercent val="0"/>
          <c:showBubbleSize val="0"/>
        </c:dLbls>
        <c:gapWidth val="150"/>
        <c:overlap val="100"/>
        <c:axId val="-1354321200"/>
        <c:axId val="-1354260160"/>
      </c:barChart>
      <c:catAx>
        <c:axId val="-1354321200"/>
        <c:scaling>
          <c:orientation val="maxMin"/>
        </c:scaling>
        <c:delete val="0"/>
        <c:axPos val="l"/>
        <c:majorGridlines>
          <c:spPr>
            <a:ln w="9525" cap="flat" cmpd="sng" algn="ctr">
              <a:noFill/>
              <a:prstDash val="solid"/>
              <a:round/>
            </a:ln>
            <a:effectLst/>
          </c:spPr>
        </c:majorGridlines>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rgbClr val="0D1969"/>
                </a:solidFill>
                <a:latin typeface="+mn-lt"/>
                <a:ea typeface="+mn-ea"/>
                <a:cs typeface="+mn-cs"/>
              </a:defRPr>
            </a:pPr>
            <a:endParaRPr lang="en-US"/>
          </a:p>
        </c:txPr>
        <c:crossAx val="-1354260160"/>
        <c:crosses val="autoZero"/>
        <c:auto val="0"/>
        <c:lblAlgn val="ctr"/>
        <c:lblOffset val="100"/>
        <c:noMultiLvlLbl val="0"/>
      </c:catAx>
      <c:valAx>
        <c:axId val="-1354260160"/>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rgbClr val="0D1969"/>
                </a:solidFill>
                <a:latin typeface="+mn-lt"/>
                <a:ea typeface="+mn-ea"/>
                <a:cs typeface="+mn-cs"/>
              </a:defRPr>
            </a:pPr>
            <a:endParaRPr lang="en-US"/>
          </a:p>
        </c:txPr>
        <c:crossAx val="-1354321200"/>
        <c:crosses val="max"/>
        <c:crossBetween val="between"/>
        <c:majorUnit val="20"/>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To what extent has ESE’s contact with your district focused on ensuring compliance as opposed to providing assistance?  Base your response on your district’s recent experience with ESE.</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manualLayout>
          <c:layoutTarget val="inner"/>
          <c:xMode val="edge"/>
          <c:yMode val="edge"/>
          <c:x val="1.6117216117216119E-2"/>
          <c:y val="0.17358593812137119"/>
          <c:w val="0.94538502029590055"/>
          <c:h val="0.64530295076751776"/>
        </c:manualLayout>
      </c:layout>
      <c:barChart>
        <c:barDir val="bar"/>
        <c:grouping val="stacked"/>
        <c:varyColors val="0"/>
        <c:ser>
          <c:idx val="0"/>
          <c:order val="0"/>
          <c:tx>
            <c:strRef>
              <c:f>'E1 data'!$A$5</c:f>
              <c:strCache>
                <c:ptCount val="1"/>
                <c:pt idx="0">
                  <c:v>1 on scale of 1 to 9 (compliance&lt;-&gt; assistance)</c:v>
                </c:pt>
              </c:strCache>
            </c:strRef>
          </c:tx>
          <c:spPr>
            <a:solidFill>
              <a:schemeClr val="accent2">
                <a:shade val="44000"/>
              </a:schemeClr>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strRef>
              <c:f>'E1 data'!$B$3:$B$4</c:f>
              <c:strCache>
                <c:ptCount val="2"/>
                <c:pt idx="0">
                  <c:v>E1</c:v>
                </c:pt>
                <c:pt idx="1">
                  <c:v>To what extent has ESE’s contact with your district focused on ensuring compliance as opposed to providing assistance?  Base your response on your district’s recent experience with ESE.</c:v>
                </c:pt>
              </c:strCache>
            </c:strRef>
          </c:cat>
          <c:val>
            <c:numRef>
              <c:f>'E1 data'!$B$5</c:f>
              <c:numCache>
                <c:formatCode>0"%"</c:formatCode>
                <c:ptCount val="1"/>
                <c:pt idx="0">
                  <c:v>19.2</c:v>
                </c:pt>
              </c:numCache>
            </c:numRef>
          </c:val>
          <c:extLst>
            <c:ext xmlns:c16="http://schemas.microsoft.com/office/drawing/2014/chart" uri="{C3380CC4-5D6E-409C-BE32-E72D297353CC}">
              <c16:uniqueId val="{00000000-3A90-4A65-8B00-407E15AABE0A}"/>
            </c:ext>
          </c:extLst>
        </c:ser>
        <c:ser>
          <c:idx val="1"/>
          <c:order val="1"/>
          <c:tx>
            <c:strRef>
              <c:f>'E1 data'!$A$6</c:f>
              <c:strCache>
                <c:ptCount val="1"/>
                <c:pt idx="0">
                  <c:v>2 on scale of 1 to 9 (compliance&lt;-&gt; assistance)</c:v>
                </c:pt>
              </c:strCache>
            </c:strRef>
          </c:tx>
          <c:spPr>
            <a:solidFill>
              <a:schemeClr val="accent2">
                <a:shade val="58000"/>
              </a:schemeClr>
            </a:solidFill>
            <a:ln>
              <a:noFill/>
            </a:ln>
            <a:effectLst/>
          </c:spPr>
          <c:invertIfNegative val="0"/>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strRef>
              <c:f>'E1 data'!$B$3:$B$4</c:f>
              <c:strCache>
                <c:ptCount val="2"/>
                <c:pt idx="0">
                  <c:v>E1</c:v>
                </c:pt>
                <c:pt idx="1">
                  <c:v>To what extent has ESE’s contact with your district focused on ensuring compliance as opposed to providing assistance?  Base your response on your district’s recent experience with ESE.</c:v>
                </c:pt>
              </c:strCache>
            </c:strRef>
          </c:cat>
          <c:val>
            <c:numRef>
              <c:f>'E1 data'!$B$6</c:f>
              <c:numCache>
                <c:formatCode>0"%"</c:formatCode>
                <c:ptCount val="1"/>
                <c:pt idx="0">
                  <c:v>13.72</c:v>
                </c:pt>
              </c:numCache>
            </c:numRef>
          </c:val>
          <c:extLst>
            <c:ext xmlns:c16="http://schemas.microsoft.com/office/drawing/2014/chart" uri="{C3380CC4-5D6E-409C-BE32-E72D297353CC}">
              <c16:uniqueId val="{00000001-3A90-4A65-8B00-407E15AABE0A}"/>
            </c:ext>
          </c:extLst>
        </c:ser>
        <c:ser>
          <c:idx val="2"/>
          <c:order val="2"/>
          <c:tx>
            <c:strRef>
              <c:f>'E1 data'!$A$7</c:f>
              <c:strCache>
                <c:ptCount val="1"/>
                <c:pt idx="0">
                  <c:v>3 on scale of 1 to 9 (compliance&lt;-&gt; assistance)</c:v>
                </c:pt>
              </c:strCache>
            </c:strRef>
          </c:tx>
          <c:spPr>
            <a:solidFill>
              <a:schemeClr val="accent2">
                <a:shade val="72000"/>
              </a:schemeClr>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strRef>
              <c:f>'E1 data'!$B$3:$B$4</c:f>
              <c:strCache>
                <c:ptCount val="2"/>
                <c:pt idx="0">
                  <c:v>E1</c:v>
                </c:pt>
                <c:pt idx="1">
                  <c:v>To what extent has ESE’s contact with your district focused on ensuring compliance as opposed to providing assistance?  Base your response on your district’s recent experience with ESE.</c:v>
                </c:pt>
              </c:strCache>
            </c:strRef>
          </c:cat>
          <c:val>
            <c:numRef>
              <c:f>'E1 data'!$B$7</c:f>
              <c:numCache>
                <c:formatCode>0"%"</c:formatCode>
                <c:ptCount val="1"/>
                <c:pt idx="0">
                  <c:v>11.45</c:v>
                </c:pt>
              </c:numCache>
            </c:numRef>
          </c:val>
          <c:extLst>
            <c:ext xmlns:c16="http://schemas.microsoft.com/office/drawing/2014/chart" uri="{C3380CC4-5D6E-409C-BE32-E72D297353CC}">
              <c16:uniqueId val="{00000002-3A90-4A65-8B00-407E15AABE0A}"/>
            </c:ext>
          </c:extLst>
        </c:ser>
        <c:ser>
          <c:idx val="3"/>
          <c:order val="3"/>
          <c:tx>
            <c:strRef>
              <c:f>'E1 data'!$A$8</c:f>
              <c:strCache>
                <c:ptCount val="1"/>
                <c:pt idx="0">
                  <c:v>4 on scale of 1 to 9 (compliance&lt;-&gt; assistance)</c:v>
                </c:pt>
              </c:strCache>
            </c:strRef>
          </c:tx>
          <c:spPr>
            <a:solidFill>
              <a:schemeClr val="accent2">
                <a:shade val="86000"/>
              </a:schemeClr>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strRef>
              <c:f>'E1 data'!$B$3:$B$4</c:f>
              <c:strCache>
                <c:ptCount val="2"/>
                <c:pt idx="0">
                  <c:v>E1</c:v>
                </c:pt>
                <c:pt idx="1">
                  <c:v>To what extent has ESE’s contact with your district focused on ensuring compliance as opposed to providing assistance?  Base your response on your district’s recent experience with ESE.</c:v>
                </c:pt>
              </c:strCache>
            </c:strRef>
          </c:cat>
          <c:val>
            <c:numRef>
              <c:f>'E1 data'!$B$8</c:f>
              <c:numCache>
                <c:formatCode>0"%"</c:formatCode>
                <c:ptCount val="1"/>
                <c:pt idx="0">
                  <c:v>9.06</c:v>
                </c:pt>
              </c:numCache>
            </c:numRef>
          </c:val>
          <c:extLst>
            <c:ext xmlns:c16="http://schemas.microsoft.com/office/drawing/2014/chart" uri="{C3380CC4-5D6E-409C-BE32-E72D297353CC}">
              <c16:uniqueId val="{00000003-3A90-4A65-8B00-407E15AABE0A}"/>
            </c:ext>
          </c:extLst>
        </c:ser>
        <c:ser>
          <c:idx val="4"/>
          <c:order val="4"/>
          <c:tx>
            <c:strRef>
              <c:f>'E1 data'!$A$9</c:f>
              <c:strCache>
                <c:ptCount val="1"/>
                <c:pt idx="0">
                  <c:v>5 on scale of 1 to 9 (compliance&lt;-&gt; assistance)</c:v>
                </c:pt>
              </c:strCache>
            </c:strRef>
          </c:tx>
          <c:spPr>
            <a:solidFill>
              <a:schemeClr val="accent2"/>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'E1 data'!$B$3:$B$4</c:f>
              <c:strCache>
                <c:ptCount val="2"/>
                <c:pt idx="0">
                  <c:v>E1</c:v>
                </c:pt>
                <c:pt idx="1">
                  <c:v>To what extent has ESE’s contact with your district focused on ensuring compliance as opposed to providing assistance?  Base your response on your district’s recent experience with ESE.</c:v>
                </c:pt>
              </c:strCache>
            </c:strRef>
          </c:cat>
          <c:val>
            <c:numRef>
              <c:f>'E1 data'!$B$9</c:f>
              <c:numCache>
                <c:formatCode>0"%"</c:formatCode>
                <c:ptCount val="1"/>
                <c:pt idx="0">
                  <c:v>23.34</c:v>
                </c:pt>
              </c:numCache>
            </c:numRef>
          </c:val>
          <c:extLst>
            <c:ext xmlns:c16="http://schemas.microsoft.com/office/drawing/2014/chart" uri="{C3380CC4-5D6E-409C-BE32-E72D297353CC}">
              <c16:uniqueId val="{00000004-3A90-4A65-8B00-407E15AABE0A}"/>
            </c:ext>
          </c:extLst>
        </c:ser>
        <c:ser>
          <c:idx val="5"/>
          <c:order val="5"/>
          <c:tx>
            <c:strRef>
              <c:f>'E1 data'!$A$10</c:f>
              <c:strCache>
                <c:ptCount val="1"/>
                <c:pt idx="0">
                  <c:v>6 on scale of 1 to 9 (compliance&lt;-&gt; assistance)</c:v>
                </c:pt>
              </c:strCache>
            </c:strRef>
          </c:tx>
          <c:spPr>
            <a:solidFill>
              <a:schemeClr val="accent2">
                <a:tint val="86000"/>
              </a:schemeClr>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'E1 data'!$B$3:$B$4</c:f>
              <c:strCache>
                <c:ptCount val="2"/>
                <c:pt idx="0">
                  <c:v>E1</c:v>
                </c:pt>
                <c:pt idx="1">
                  <c:v>To what extent has ESE’s contact with your district focused on ensuring compliance as opposed to providing assistance?  Base your response on your district’s recent experience with ESE.</c:v>
                </c:pt>
              </c:strCache>
            </c:strRef>
          </c:cat>
          <c:val>
            <c:numRef>
              <c:f>'E1 data'!$B$10</c:f>
              <c:numCache>
                <c:formatCode>0"%"</c:formatCode>
                <c:ptCount val="1"/>
                <c:pt idx="0">
                  <c:v>7.62</c:v>
                </c:pt>
              </c:numCache>
            </c:numRef>
          </c:val>
          <c:extLst>
            <c:ext xmlns:c16="http://schemas.microsoft.com/office/drawing/2014/chart" uri="{C3380CC4-5D6E-409C-BE32-E72D297353CC}">
              <c16:uniqueId val="{00000005-3A90-4A65-8B00-407E15AABE0A}"/>
            </c:ext>
          </c:extLst>
        </c:ser>
        <c:ser>
          <c:idx val="6"/>
          <c:order val="6"/>
          <c:tx>
            <c:strRef>
              <c:f>'E1 data'!$A$11</c:f>
              <c:strCache>
                <c:ptCount val="1"/>
                <c:pt idx="0">
                  <c:v>7 on scale of 1 to 9 (compliance&lt;-&gt; assistance)</c:v>
                </c:pt>
              </c:strCache>
            </c:strRef>
          </c:tx>
          <c:spPr>
            <a:solidFill>
              <a:schemeClr val="accent2">
                <a:tint val="72000"/>
              </a:schemeClr>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'E1 data'!$B$3:$B$4</c:f>
              <c:strCache>
                <c:ptCount val="2"/>
                <c:pt idx="0">
                  <c:v>E1</c:v>
                </c:pt>
                <c:pt idx="1">
                  <c:v>To what extent has ESE’s contact with your district focused on ensuring compliance as opposed to providing assistance?  Base your response on your district’s recent experience with ESE.</c:v>
                </c:pt>
              </c:strCache>
            </c:strRef>
          </c:cat>
          <c:val>
            <c:numRef>
              <c:f>'E1 data'!$B$11</c:f>
              <c:numCache>
                <c:formatCode>0"%"</c:formatCode>
                <c:ptCount val="1"/>
                <c:pt idx="0">
                  <c:v>8.43</c:v>
                </c:pt>
              </c:numCache>
            </c:numRef>
          </c:val>
          <c:extLst>
            <c:ext xmlns:c16="http://schemas.microsoft.com/office/drawing/2014/chart" uri="{C3380CC4-5D6E-409C-BE32-E72D297353CC}">
              <c16:uniqueId val="{00000006-3A90-4A65-8B00-407E15AABE0A}"/>
            </c:ext>
          </c:extLst>
        </c:ser>
        <c:ser>
          <c:idx val="7"/>
          <c:order val="7"/>
          <c:tx>
            <c:strRef>
              <c:f>'E1 data'!$A$12</c:f>
              <c:strCache>
                <c:ptCount val="1"/>
                <c:pt idx="0">
                  <c:v>8 on scale of 1 to 9 (compliance&lt;-&gt; assistance)</c:v>
                </c:pt>
              </c:strCache>
            </c:strRef>
          </c:tx>
          <c:spPr>
            <a:solidFill>
              <a:schemeClr val="accent2">
                <a:tint val="58000"/>
              </a:schemeClr>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'E1 data'!$B$3:$B$4</c:f>
              <c:strCache>
                <c:ptCount val="2"/>
                <c:pt idx="0">
                  <c:v>E1</c:v>
                </c:pt>
                <c:pt idx="1">
                  <c:v>To what extent has ESE’s contact with your district focused on ensuring compliance as opposed to providing assistance?  Base your response on your district’s recent experience with ESE.</c:v>
                </c:pt>
              </c:strCache>
            </c:strRef>
          </c:cat>
          <c:val>
            <c:numRef>
              <c:f>'E1 data'!$B$12</c:f>
              <c:numCache>
                <c:formatCode>0"%"</c:formatCode>
                <c:ptCount val="1"/>
                <c:pt idx="0">
                  <c:v>3.12</c:v>
                </c:pt>
              </c:numCache>
            </c:numRef>
          </c:val>
          <c:extLst>
            <c:ext xmlns:c16="http://schemas.microsoft.com/office/drawing/2014/chart" uri="{C3380CC4-5D6E-409C-BE32-E72D297353CC}">
              <c16:uniqueId val="{00000007-3A90-4A65-8B00-407E15AABE0A}"/>
            </c:ext>
          </c:extLst>
        </c:ser>
        <c:ser>
          <c:idx val="8"/>
          <c:order val="8"/>
          <c:tx>
            <c:strRef>
              <c:f>'E1 data'!$A$13</c:f>
              <c:strCache>
                <c:ptCount val="1"/>
                <c:pt idx="0">
                  <c:v>9 on scale of 1 to 9 (compliance&lt;-&gt; assistance)</c:v>
                </c:pt>
              </c:strCache>
            </c:strRef>
          </c:tx>
          <c:spPr>
            <a:solidFill>
              <a:schemeClr val="accent2">
                <a:tint val="44000"/>
              </a:schemeClr>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tx1"/>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layout/>
                <c15:showLeaderLines val="1"/>
                <c15:leaderLines>
                  <c:spPr>
                    <a:ln w="9525" cap="flat" cmpd="sng" algn="ctr">
                      <a:solidFill>
                        <a:schemeClr val="tx1">
                          <a:shade val="95000"/>
                          <a:satMod val="105000"/>
                        </a:schemeClr>
                      </a:solidFill>
                      <a:prstDash val="solid"/>
                      <a:round/>
                    </a:ln>
                    <a:effectLst/>
                  </c:spPr>
                </c15:leaderLines>
              </c:ext>
            </c:extLst>
          </c:dLbls>
          <c:cat>
            <c:strRef>
              <c:f>'E1 data'!$B$3:$B$4</c:f>
              <c:strCache>
                <c:ptCount val="2"/>
                <c:pt idx="0">
                  <c:v>E1</c:v>
                </c:pt>
                <c:pt idx="1">
                  <c:v>To what extent has ESE’s contact with your district focused on ensuring compliance as opposed to providing assistance?  Base your response on your district’s recent experience with ESE.</c:v>
                </c:pt>
              </c:strCache>
            </c:strRef>
          </c:cat>
          <c:val>
            <c:numRef>
              <c:f>'E1 data'!$B$13</c:f>
              <c:numCache>
                <c:formatCode>0"%"</c:formatCode>
                <c:ptCount val="1"/>
                <c:pt idx="0">
                  <c:v>4.07</c:v>
                </c:pt>
              </c:numCache>
            </c:numRef>
          </c:val>
          <c:extLst>
            <c:ext xmlns:c16="http://schemas.microsoft.com/office/drawing/2014/chart" uri="{C3380CC4-5D6E-409C-BE32-E72D297353CC}">
              <c16:uniqueId val="{00000008-3A90-4A65-8B00-407E15AABE0A}"/>
            </c:ext>
          </c:extLst>
        </c:ser>
        <c:dLbls>
          <c:showLegendKey val="0"/>
          <c:showVal val="0"/>
          <c:showCatName val="0"/>
          <c:showSerName val="0"/>
          <c:showPercent val="0"/>
          <c:showBubbleSize val="0"/>
        </c:dLbls>
        <c:gapWidth val="150"/>
        <c:overlap val="100"/>
        <c:axId val="-1412582960"/>
        <c:axId val="-1412582400"/>
      </c:barChart>
      <c:catAx>
        <c:axId val="-1412582960"/>
        <c:scaling>
          <c:orientation val="minMax"/>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5400000" spcFirstLastPara="1" vertOverflow="ellipsis" wrap="square" anchor="ctr" anchorCtr="1"/>
          <a:lstStyle/>
          <a:p>
            <a:pPr>
              <a:defRPr sz="1200" b="0" i="0" u="none" strike="noStrike" kern="1200" baseline="0">
                <a:solidFill>
                  <a:srgbClr val="0D1969"/>
                </a:solidFill>
                <a:latin typeface="+mn-lt"/>
                <a:ea typeface="+mn-ea"/>
                <a:cs typeface="+mn-cs"/>
              </a:defRPr>
            </a:pPr>
            <a:endParaRPr lang="en-US"/>
          </a:p>
        </c:txPr>
        <c:crossAx val="-1412582400"/>
        <c:crosses val="autoZero"/>
        <c:auto val="0"/>
        <c:lblAlgn val="ctr"/>
        <c:lblOffset val="100"/>
        <c:noMultiLvlLbl val="0"/>
      </c:catAx>
      <c:valAx>
        <c:axId val="-1412582400"/>
        <c:scaling>
          <c:orientation val="minMax"/>
          <c:max val="100"/>
        </c:scaling>
        <c:delete val="0"/>
        <c:axPos val="b"/>
        <c:majorGridlines>
          <c:spPr>
            <a:ln w="9525" cap="flat" cmpd="sng" algn="ctr">
              <a:noFill/>
              <a:prstDash val="solid"/>
              <a:round/>
            </a:ln>
            <a:effectLst/>
          </c:spPr>
        </c:majorGridlines>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Scale of 1 to 9, from compliance to assistance</a:t>
                </a:r>
                <a:endParaRPr lang="en-US" sz="1400"/>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numFmt formatCode="0&quot;%&quot;" sourceLinked="1"/>
        <c:majorTickMark val="none"/>
        <c:minorTickMark val="none"/>
        <c:tickLblPos val="none"/>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400" b="0" i="0" u="none" strike="noStrike" kern="1200" baseline="0">
                <a:solidFill>
                  <a:schemeClr val="tx1"/>
                </a:solidFill>
                <a:latin typeface="+mn-lt"/>
                <a:ea typeface="+mn-ea"/>
                <a:cs typeface="+mn-cs"/>
              </a:defRPr>
            </a:pPr>
            <a:endParaRPr lang="en-US"/>
          </a:p>
        </c:txPr>
        <c:crossAx val="-1412582960"/>
        <c:crosses val="autoZero"/>
        <c:crossBetween val="between"/>
      </c:valAx>
      <c:spPr>
        <a:solidFill>
          <a:schemeClr val="bg1"/>
        </a:solidFill>
        <a:ln>
          <a:noFill/>
        </a:ln>
        <a:effectLst/>
      </c:spPr>
    </c:plotArea>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r>
              <a:rPr lang="en-US" sz="1400" b="1" i="0" u="none" strike="noStrike" baseline="0">
                <a:effectLst/>
              </a:rPr>
              <a:t>To what extent do you agree with each of the following statements regarding ESE’s performance relative to policies and programs during the 2016-2017 school year?</a:t>
            </a:r>
            <a:r>
              <a:rPr lang="en-US" sz="1400" b="1" i="0" u="none" strike="noStrike" baseline="0"/>
              <a:t> </a:t>
            </a:r>
            <a:endParaRPr lang="en-US" sz="1400" b="1"/>
          </a:p>
        </c:rich>
      </c:tx>
      <c:layout/>
      <c:overlay val="0"/>
      <c:spPr>
        <a:noFill/>
        <a:ln>
          <a:noFill/>
        </a:ln>
        <a:effectLst/>
      </c:spPr>
      <c:txPr>
        <a:bodyPr rot="0" spcFirstLastPara="1" vertOverflow="ellipsis" vert="horz" wrap="square" anchor="ctr" anchorCtr="1"/>
        <a:lstStyle/>
        <a:p>
          <a:pPr>
            <a:defRPr sz="1400" b="1" i="0" u="none" strike="noStrike" kern="1200" baseline="0">
              <a:solidFill>
                <a:schemeClr val="tx1"/>
              </a:solidFill>
              <a:latin typeface="+mn-lt"/>
              <a:ea typeface="+mn-ea"/>
              <a:cs typeface="+mn-cs"/>
            </a:defRPr>
          </a:pPr>
          <a:endParaRPr lang="en-US"/>
        </a:p>
      </c:txPr>
    </c:title>
    <c:autoTitleDeleted val="0"/>
    <c:plotArea>
      <c:layout/>
      <c:barChart>
        <c:barDir val="bar"/>
        <c:grouping val="stacked"/>
        <c:varyColors val="0"/>
        <c:ser>
          <c:idx val="0"/>
          <c:order val="0"/>
          <c:tx>
            <c:strRef>
              <c:f>'E2 data'!$A$5</c:f>
              <c:strCache>
                <c:ptCount val="1"/>
                <c:pt idx="0">
                  <c:v>Disagree Strongly</c:v>
                </c:pt>
              </c:strCache>
            </c:strRef>
          </c:tx>
          <c:spPr>
            <a:solidFill>
              <a:srgbClr val="E86B01"/>
            </a:solidFill>
            <a:ln>
              <a:noFill/>
            </a:ln>
            <a:effectLst/>
          </c:spPr>
          <c:invertIfNegative val="0"/>
          <c:cat>
            <c:multiLvlStrRef>
              <c:f>'E2 data'!$B$3:$D$4</c:f>
              <c:multiLvlStrCache>
                <c:ptCount val="3"/>
                <c:lvl>
                  <c:pt idx="0">
                    <c:v>ESE is effective in its efforts to improve the overall quality of public K-12 education.</c:v>
                  </c:pt>
                  <c:pt idx="1">
                    <c:v>ESE communicates in a coherent, well-coordinated fashion.</c:v>
                  </c:pt>
                  <c:pt idx="2">
                    <c:v>ESE provides services in a coherent, well-coordinated fashion.</c:v>
                  </c:pt>
                </c:lvl>
                <c:lvl>
                  <c:pt idx="0">
                    <c:v>E2b</c:v>
                  </c:pt>
                  <c:pt idx="1">
                    <c:v>E2c</c:v>
                  </c:pt>
                  <c:pt idx="2">
                    <c:v>E2a</c:v>
                  </c:pt>
                </c:lvl>
              </c:multiLvlStrCache>
            </c:multiLvlStrRef>
          </c:cat>
          <c:val>
            <c:numRef>
              <c:f>'E2 data'!$B$5:$D$5</c:f>
              <c:numCache>
                <c:formatCode>0"%"</c:formatCode>
                <c:ptCount val="3"/>
                <c:pt idx="0">
                  <c:v>5.03</c:v>
                </c:pt>
                <c:pt idx="1">
                  <c:v>7.4</c:v>
                </c:pt>
                <c:pt idx="2">
                  <c:v>7.87</c:v>
                </c:pt>
              </c:numCache>
            </c:numRef>
          </c:val>
          <c:extLst>
            <c:ext xmlns:c16="http://schemas.microsoft.com/office/drawing/2014/chart" uri="{C3380CC4-5D6E-409C-BE32-E72D297353CC}">
              <c16:uniqueId val="{00000000-5340-4526-B64E-6CEF1E1D3B2B}"/>
            </c:ext>
          </c:extLst>
        </c:ser>
        <c:ser>
          <c:idx val="1"/>
          <c:order val="1"/>
          <c:tx>
            <c:strRef>
              <c:f>'E2 data'!$A$6</c:f>
              <c:strCache>
                <c:ptCount val="1"/>
                <c:pt idx="0">
                  <c:v>Disagree Somewhat</c:v>
                </c:pt>
              </c:strCache>
            </c:strRef>
          </c:tx>
          <c:spPr>
            <a:solidFill>
              <a:srgbClr val="FFC28F"/>
            </a:solidFill>
            <a:ln>
              <a:noFill/>
            </a:ln>
            <a:effectLst/>
          </c:spPr>
          <c:invertIfNegative val="0"/>
          <c:cat>
            <c:multiLvlStrRef>
              <c:f>'E2 data'!$B$3:$D$4</c:f>
              <c:multiLvlStrCache>
                <c:ptCount val="3"/>
                <c:lvl>
                  <c:pt idx="0">
                    <c:v>ESE is effective in its efforts to improve the overall quality of public K-12 education.</c:v>
                  </c:pt>
                  <c:pt idx="1">
                    <c:v>ESE communicates in a coherent, well-coordinated fashion.</c:v>
                  </c:pt>
                  <c:pt idx="2">
                    <c:v>ESE provides services in a coherent, well-coordinated fashion.</c:v>
                  </c:pt>
                </c:lvl>
                <c:lvl>
                  <c:pt idx="0">
                    <c:v>E2b</c:v>
                  </c:pt>
                  <c:pt idx="1">
                    <c:v>E2c</c:v>
                  </c:pt>
                  <c:pt idx="2">
                    <c:v>E2a</c:v>
                  </c:pt>
                </c:lvl>
              </c:multiLvlStrCache>
            </c:multiLvlStrRef>
          </c:cat>
          <c:val>
            <c:numRef>
              <c:f>'E2 data'!$B$6:$D$6</c:f>
              <c:numCache>
                <c:formatCode>0"%"</c:formatCode>
                <c:ptCount val="3"/>
                <c:pt idx="0">
                  <c:v>21.71</c:v>
                </c:pt>
                <c:pt idx="1">
                  <c:v>23.31</c:v>
                </c:pt>
                <c:pt idx="2">
                  <c:v>29.08</c:v>
                </c:pt>
              </c:numCache>
            </c:numRef>
          </c:val>
          <c:extLst>
            <c:ext xmlns:c16="http://schemas.microsoft.com/office/drawing/2014/chart" uri="{C3380CC4-5D6E-409C-BE32-E72D297353CC}">
              <c16:uniqueId val="{00000009-5340-4526-B64E-6CEF1E1D3B2B}"/>
            </c:ext>
          </c:extLst>
        </c:ser>
        <c:ser>
          <c:idx val="2"/>
          <c:order val="2"/>
          <c:tx>
            <c:strRef>
              <c:f>'E2 data'!$A$7</c:f>
              <c:strCache>
                <c:ptCount val="1"/>
                <c:pt idx="0">
                  <c:v>Agree Somewhat</c:v>
                </c:pt>
              </c:strCache>
            </c:strRef>
          </c:tx>
          <c:spPr>
            <a:solidFill>
              <a:srgbClr val="ADB6F5"/>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'E2 data'!$B$3:$D$4</c:f>
              <c:multiLvlStrCache>
                <c:ptCount val="3"/>
                <c:lvl>
                  <c:pt idx="0">
                    <c:v>ESE is effective in its efforts to improve the overall quality of public K-12 education.</c:v>
                  </c:pt>
                  <c:pt idx="1">
                    <c:v>ESE communicates in a coherent, well-coordinated fashion.</c:v>
                  </c:pt>
                  <c:pt idx="2">
                    <c:v>ESE provides services in a coherent, well-coordinated fashion.</c:v>
                  </c:pt>
                </c:lvl>
                <c:lvl>
                  <c:pt idx="0">
                    <c:v>E2b</c:v>
                  </c:pt>
                  <c:pt idx="1">
                    <c:v>E2c</c:v>
                  </c:pt>
                  <c:pt idx="2">
                    <c:v>E2a</c:v>
                  </c:pt>
                </c:lvl>
              </c:multiLvlStrCache>
            </c:multiLvlStrRef>
          </c:cat>
          <c:val>
            <c:numRef>
              <c:f>'E2 data'!$B$7:$D$7</c:f>
              <c:numCache>
                <c:formatCode>0"%"</c:formatCode>
                <c:ptCount val="3"/>
                <c:pt idx="0">
                  <c:v>58.5</c:v>
                </c:pt>
                <c:pt idx="1">
                  <c:v>56.07</c:v>
                </c:pt>
                <c:pt idx="2">
                  <c:v>53.72</c:v>
                </c:pt>
              </c:numCache>
            </c:numRef>
          </c:val>
          <c:extLst>
            <c:ext xmlns:c16="http://schemas.microsoft.com/office/drawing/2014/chart" uri="{C3380CC4-5D6E-409C-BE32-E72D297353CC}">
              <c16:uniqueId val="{0000000A-5340-4526-B64E-6CEF1E1D3B2B}"/>
            </c:ext>
          </c:extLst>
        </c:ser>
        <c:ser>
          <c:idx val="3"/>
          <c:order val="3"/>
          <c:tx>
            <c:strRef>
              <c:f>'E2 data'!$A$8</c:f>
              <c:strCache>
                <c:ptCount val="1"/>
                <c:pt idx="0">
                  <c:v>Agree Strongly</c:v>
                </c:pt>
              </c:strCache>
            </c:strRef>
          </c:tx>
          <c:spPr>
            <a:solidFill>
              <a:srgbClr val="0D1969"/>
            </a:solidFill>
            <a:ln>
              <a:noFill/>
            </a:ln>
            <a:effectLst/>
          </c:spPr>
          <c:invertIfNegative val="0"/>
          <c:dLbls>
            <c:spPr>
              <a:solidFill>
                <a:sysClr val="window" lastClr="FFFFFF"/>
              </a:solidFill>
              <a:ln>
                <a:solidFill>
                  <a:sysClr val="windowText" lastClr="000000">
                    <a:lumMod val="65000"/>
                    <a:lumOff val="35000"/>
                  </a:sysClr>
                </a:solid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layout/>
                <c15:showLeaderLines val="1"/>
                <c15:leaderLines>
                  <c:spPr>
                    <a:ln w="9525" cap="flat" cmpd="sng" algn="ctr">
                      <a:solidFill>
                        <a:schemeClr val="tx1">
                          <a:shade val="95000"/>
                          <a:satMod val="105000"/>
                        </a:schemeClr>
                      </a:solidFill>
                      <a:prstDash val="solid"/>
                      <a:round/>
                    </a:ln>
                    <a:effectLst/>
                  </c:spPr>
                </c15:leaderLines>
              </c:ext>
            </c:extLst>
          </c:dLbls>
          <c:cat>
            <c:multiLvlStrRef>
              <c:f>'E2 data'!$B$3:$D$4</c:f>
              <c:multiLvlStrCache>
                <c:ptCount val="3"/>
                <c:lvl>
                  <c:pt idx="0">
                    <c:v>ESE is effective in its efforts to improve the overall quality of public K-12 education.</c:v>
                  </c:pt>
                  <c:pt idx="1">
                    <c:v>ESE communicates in a coherent, well-coordinated fashion.</c:v>
                  </c:pt>
                  <c:pt idx="2">
                    <c:v>ESE provides services in a coherent, well-coordinated fashion.</c:v>
                  </c:pt>
                </c:lvl>
                <c:lvl>
                  <c:pt idx="0">
                    <c:v>E2b</c:v>
                  </c:pt>
                  <c:pt idx="1">
                    <c:v>E2c</c:v>
                  </c:pt>
                  <c:pt idx="2">
                    <c:v>E2a</c:v>
                  </c:pt>
                </c:lvl>
              </c:multiLvlStrCache>
            </c:multiLvlStrRef>
          </c:cat>
          <c:val>
            <c:numRef>
              <c:f>'E2 data'!$B$8:$D$8</c:f>
              <c:numCache>
                <c:formatCode>0"%"</c:formatCode>
                <c:ptCount val="3"/>
                <c:pt idx="0">
                  <c:v>14.75</c:v>
                </c:pt>
                <c:pt idx="1">
                  <c:v>13.22</c:v>
                </c:pt>
                <c:pt idx="2">
                  <c:v>9.33</c:v>
                </c:pt>
              </c:numCache>
            </c:numRef>
          </c:val>
          <c:extLst>
            <c:ext xmlns:c16="http://schemas.microsoft.com/office/drawing/2014/chart" uri="{C3380CC4-5D6E-409C-BE32-E72D297353CC}">
              <c16:uniqueId val="{0000000B-5340-4526-B64E-6CEF1E1D3B2B}"/>
            </c:ext>
          </c:extLst>
        </c:ser>
        <c:dLbls>
          <c:showLegendKey val="0"/>
          <c:showVal val="0"/>
          <c:showCatName val="0"/>
          <c:showSerName val="0"/>
          <c:showPercent val="0"/>
          <c:showBubbleSize val="0"/>
        </c:dLbls>
        <c:gapWidth val="150"/>
        <c:overlap val="100"/>
        <c:axId val="-1739040848"/>
        <c:axId val="-1739040288"/>
      </c:barChart>
      <c:catAx>
        <c:axId val="-1739040848"/>
        <c:scaling>
          <c:orientation val="maxMin"/>
        </c:scaling>
        <c:delete val="0"/>
        <c:axPos val="l"/>
        <c:numFmt formatCode="General"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0" spcFirstLastPara="1" vertOverflow="ellipsis" wrap="square" anchor="ctr" anchorCtr="1"/>
          <a:lstStyle/>
          <a:p>
            <a:pPr>
              <a:defRPr sz="1200" b="0" i="0" u="none" strike="noStrike" kern="1200" baseline="0">
                <a:solidFill>
                  <a:schemeClr val="tx1"/>
                </a:solidFill>
                <a:latin typeface="+mn-lt"/>
                <a:ea typeface="+mn-ea"/>
                <a:cs typeface="+mn-cs"/>
              </a:defRPr>
            </a:pPr>
            <a:endParaRPr lang="en-US"/>
          </a:p>
        </c:txPr>
        <c:crossAx val="-1739040288"/>
        <c:crosses val="autoZero"/>
        <c:auto val="0"/>
        <c:lblAlgn val="ctr"/>
        <c:lblOffset val="100"/>
        <c:noMultiLvlLbl val="0"/>
      </c:catAx>
      <c:valAx>
        <c:axId val="-1739040288"/>
        <c:scaling>
          <c:orientation val="minMax"/>
          <c:max val="100"/>
        </c:scaling>
        <c:delete val="0"/>
        <c:axPos val="b"/>
        <c:majorGridlines>
          <c:spPr>
            <a:ln w="9525" cap="flat" cmpd="sng" algn="ctr">
              <a:noFill/>
              <a:prstDash val="solid"/>
              <a:round/>
            </a:ln>
            <a:effectLst/>
          </c:spPr>
        </c:majorGridlines>
        <c:numFmt formatCode="0&quot;%&quot;" sourceLinked="1"/>
        <c:majorTickMark val="none"/>
        <c:minorTickMark val="none"/>
        <c:tickLblPos val="nextTo"/>
        <c:spPr>
          <a:noFill/>
          <a:ln w="9525" cap="flat" cmpd="sng" algn="ctr">
            <a:solidFill>
              <a:schemeClr val="tx1">
                <a:tint val="75000"/>
                <a:shade val="95000"/>
                <a:satMod val="105000"/>
              </a:schemeClr>
            </a:solidFill>
            <a:prstDash val="solid"/>
            <a:round/>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739040848"/>
        <c:crosses val="max"/>
        <c:crossBetween val="between"/>
        <c:majorUnit val="20"/>
      </c:valAx>
      <c:spPr>
        <a:solidFill>
          <a:schemeClr val="bg1"/>
        </a:solidFill>
        <a:ln>
          <a:noFill/>
        </a:ln>
        <a:effectLst/>
      </c:spPr>
    </c:plotArea>
    <c:legend>
      <c:legendPos val="b"/>
      <c:layout/>
      <c:overlay val="0"/>
      <c:spPr>
        <a:noFill/>
        <a:ln>
          <a:noFill/>
        </a:ln>
        <a:effectLst/>
      </c:spPr>
      <c:txPr>
        <a:bodyPr rot="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tint val="75000"/>
          <a:shade val="95000"/>
          <a:satMod val="105000"/>
        </a:schemeClr>
      </a:solidFill>
      <a:prstDash val="solid"/>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withinLinearReversed" id="21">
  <a:schemeClr val="accent1"/>
</cs:colorStyle>
</file>

<file path=xl/charts/colors5.xml><?xml version="1.0" encoding="utf-8"?>
<cs:colorStyle xmlns:cs="http://schemas.microsoft.com/office/drawing/2012/chartStyle" xmlns:a="http://schemas.openxmlformats.org/drawingml/2006/main" meth="withinLinearReversed" id="21">
  <a:schemeClr val="accent1"/>
</cs:colorStyle>
</file>

<file path=xl/charts/colors6.xml><?xml version="1.0" encoding="utf-8"?>
<cs:colorStyle xmlns:cs="http://schemas.microsoft.com/office/drawing/2012/chartStyle" xmlns:a="http://schemas.openxmlformats.org/drawingml/2006/main" meth="withinLinearReversed" id="21">
  <a:schemeClr val="accent1"/>
</cs:colorStyle>
</file>

<file path=xl/charts/colors7.xml><?xml version="1.0" encoding="utf-8"?>
<cs:colorStyle xmlns:cs="http://schemas.microsoft.com/office/drawing/2012/chartStyle" xmlns:a="http://schemas.openxmlformats.org/drawingml/2006/main" meth="withinLinearReversed" id="21">
  <a:schemeClr val="accent1"/>
</cs:colorStyle>
</file>

<file path=xl/charts/colors8.xml><?xml version="1.0" encoding="utf-8"?>
<cs:colorStyle xmlns:cs="http://schemas.microsoft.com/office/drawing/2012/chartStyle" xmlns:a="http://schemas.openxmlformats.org/drawingml/2006/main" meth="withinLinearReversed" id="21">
  <a:schemeClr val="accent1"/>
</cs:colorStyle>
</file>

<file path=xl/charts/colors9.xml><?xml version="1.0" encoding="utf-8"?>
<cs:colorStyle xmlns:cs="http://schemas.microsoft.com/office/drawing/2012/chartStyle" xmlns:a="http://schemas.openxmlformats.org/drawingml/2006/main" meth="withinLinearReversed" id="21">
  <a:schemeClr val="accent1"/>
</cs:colorStyle>
</file>

<file path=xl/charts/colors10.xml><?xml version="1.0" encoding="utf-8"?>
<cs:colorStyle xmlns:cs="http://schemas.microsoft.com/office/drawing/2012/chartStyle" xmlns:a="http://schemas.openxmlformats.org/drawingml/2006/main" meth="withinLinearReversed" id="21">
  <a:schemeClr val="accent1"/>
</cs:colorStyle>
</file>

<file path=xl/charts/colors11.xml><?xml version="1.0" encoding="utf-8"?>
<cs:colorStyle xmlns:cs="http://schemas.microsoft.com/office/drawing/2012/chartStyle" xmlns:a="http://schemas.openxmlformats.org/drawingml/2006/main" meth="withinLinearReversed" id="21">
  <a:schemeClr val="accent1"/>
</cs:colorStyle>
</file>

<file path=xl/charts/colors12.xml><?xml version="1.0" encoding="utf-8"?>
<cs:colorStyle xmlns:cs="http://schemas.microsoft.com/office/drawing/2012/chartStyle" xmlns:a="http://schemas.openxmlformats.org/drawingml/2006/main" meth="withinLinearReversed" id="21">
  <a:schemeClr val="accent1"/>
</cs:colorStyle>
</file>

<file path=xl/charts/colors13.xml><?xml version="1.0" encoding="utf-8"?>
<cs:colorStyle xmlns:cs="http://schemas.microsoft.com/office/drawing/2012/chartStyle" xmlns:a="http://schemas.openxmlformats.org/drawingml/2006/main" meth="withinLinearReversed" id="21">
  <a:schemeClr val="accent1"/>
</cs:colorStyle>
</file>

<file path=xl/charts/colors14.xml><?xml version="1.0" encoding="utf-8"?>
<cs:colorStyle xmlns:cs="http://schemas.microsoft.com/office/drawing/2012/chartStyle" xmlns:a="http://schemas.openxmlformats.org/drawingml/2006/main" meth="withinLinearReversed" id="21">
  <a:schemeClr val="accent1"/>
</cs:colorStyle>
</file>

<file path=xl/charts/colors15.xml><?xml version="1.0" encoding="utf-8"?>
<cs:colorStyle xmlns:cs="http://schemas.microsoft.com/office/drawing/2012/chartStyle" xmlns:a="http://schemas.openxmlformats.org/drawingml/2006/main" meth="withinLinearReversed" id="21">
  <a:schemeClr val="accent1"/>
</cs:colorStyle>
</file>

<file path=xl/charts/colors16.xml><?xml version="1.0" encoding="utf-8"?>
<cs:colorStyle xmlns:cs="http://schemas.microsoft.com/office/drawing/2012/chartStyle" xmlns:a="http://schemas.openxmlformats.org/drawingml/2006/main" meth="withinLinearReversed" id="21">
  <a:schemeClr val="accent1"/>
</cs:colorStyle>
</file>

<file path=xl/charts/colors17.xml><?xml version="1.0" encoding="utf-8"?>
<cs:colorStyle xmlns:cs="http://schemas.microsoft.com/office/drawing/2012/chartStyle" xmlns:a="http://schemas.openxmlformats.org/drawingml/2006/main" meth="withinLinearReversed" id="21">
  <a:schemeClr val="accent1"/>
</cs:colorStyle>
</file>

<file path=xl/charts/colors18.xml><?xml version="1.0" encoding="utf-8"?>
<cs:colorStyle xmlns:cs="http://schemas.microsoft.com/office/drawing/2012/chartStyle" xmlns:a="http://schemas.openxmlformats.org/drawingml/2006/main" meth="withinLinearReversed" id="21">
  <a:schemeClr val="accent1"/>
</cs:colorStyle>
</file>

<file path=xl/charts/colors19.xml><?xml version="1.0" encoding="utf-8"?>
<cs:colorStyle xmlns:cs="http://schemas.microsoft.com/office/drawing/2012/chartStyle" xmlns:a="http://schemas.openxmlformats.org/drawingml/2006/main" meth="withinLinearReversed" id="21">
  <a:schemeClr val="accent1"/>
</cs:colorStyle>
</file>

<file path=xl/charts/colors20.xml><?xml version="1.0" encoding="utf-8"?>
<cs:colorStyle xmlns:cs="http://schemas.microsoft.com/office/drawing/2012/chartStyle" xmlns:a="http://schemas.openxmlformats.org/drawingml/2006/main" meth="withinLinearReversed" id="21">
  <a:schemeClr val="accent1"/>
</cs:colorStyle>
</file>

<file path=xl/charts/colors21.xml><?xml version="1.0" encoding="utf-8"?>
<cs:colorStyle xmlns:cs="http://schemas.microsoft.com/office/drawing/2012/chartStyle" xmlns:a="http://schemas.openxmlformats.org/drawingml/2006/main" meth="withinLinearReversed" id="21">
  <a:schemeClr val="accent1"/>
</cs:colorStyle>
</file>

<file path=xl/charts/colors22.xml><?xml version="1.0" encoding="utf-8"?>
<cs:colorStyle xmlns:cs="http://schemas.microsoft.com/office/drawing/2012/chartStyle" xmlns:a="http://schemas.openxmlformats.org/drawingml/2006/main" meth="withinLinearReversed" id="21">
  <a:schemeClr val="accent1"/>
</cs:colorStyle>
</file>

<file path=xl/charts/colors23.xml><?xml version="1.0" encoding="utf-8"?>
<cs:colorStyle xmlns:cs="http://schemas.microsoft.com/office/drawing/2012/chartStyle" xmlns:a="http://schemas.openxmlformats.org/drawingml/2006/main" meth="withinLinearReversed" id="21">
  <a:schemeClr val="accent1"/>
</cs:colorStyle>
</file>

<file path=xl/charts/colors24.xml><?xml version="1.0" encoding="utf-8"?>
<cs:colorStyle xmlns:cs="http://schemas.microsoft.com/office/drawing/2012/chartStyle" xmlns:a="http://schemas.openxmlformats.org/drawingml/2006/main" meth="withinLinearReversed" id="21">
  <a:schemeClr val="accent1"/>
</cs:colorStyle>
</file>

<file path=xl/charts/colors25.xml><?xml version="1.0" encoding="utf-8"?>
<cs:colorStyle xmlns:cs="http://schemas.microsoft.com/office/drawing/2012/chartStyle" xmlns:a="http://schemas.openxmlformats.org/drawingml/2006/main" meth="withinLinearReversed" id="21">
  <a:schemeClr val="accent1"/>
</cs:colorStyle>
</file>

<file path=xl/charts/colors26.xml><?xml version="1.0" encoding="utf-8"?>
<cs:colorStyle xmlns:cs="http://schemas.microsoft.com/office/drawing/2012/chartStyle" xmlns:a="http://schemas.openxmlformats.org/drawingml/2006/main" meth="withinLinearReversed" id="21">
  <a:schemeClr val="accent1"/>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withinLinearReversed" id="21">
  <a:schemeClr val="accent1"/>
</cs:colorStyle>
</file>

<file path=xl/charts/colors31.xml><?xml version="1.0" encoding="utf-8"?>
<cs:colorStyle xmlns:cs="http://schemas.microsoft.com/office/drawing/2012/chartStyle" xmlns:a="http://schemas.openxmlformats.org/drawingml/2006/main" meth="withinLinearReversed" id="21">
  <a:schemeClr val="accent1"/>
</cs:colorStyle>
</file>

<file path=xl/charts/colors32.xml><?xml version="1.0" encoding="utf-8"?>
<cs:colorStyle xmlns:cs="http://schemas.microsoft.com/office/drawing/2012/chartStyle" xmlns:a="http://schemas.openxmlformats.org/drawingml/2006/main" meth="withinLinearReversed" id="21">
  <a:schemeClr val="accent1"/>
</cs:colorStyle>
</file>

<file path=xl/charts/colors33.xml><?xml version="1.0" encoding="utf-8"?>
<cs:colorStyle xmlns:cs="http://schemas.microsoft.com/office/drawing/2012/chartStyle" xmlns:a="http://schemas.openxmlformats.org/drawingml/2006/main" meth="withinLinearReversed" id="21">
  <a:schemeClr val="accent1"/>
</cs:colorStyle>
</file>

<file path=xl/charts/colors34.xml><?xml version="1.0" encoding="utf-8"?>
<cs:colorStyle xmlns:cs="http://schemas.microsoft.com/office/drawing/2012/chartStyle" xmlns:a="http://schemas.openxmlformats.org/drawingml/2006/main" meth="withinLinearReversed" id="21">
  <a:schemeClr val="accent1"/>
</cs:colorStyle>
</file>

<file path=xl/charts/colors35.xml><?xml version="1.0" encoding="utf-8"?>
<cs:colorStyle xmlns:cs="http://schemas.microsoft.com/office/drawing/2012/chartStyle" xmlns:a="http://schemas.openxmlformats.org/drawingml/2006/main" meth="withinLinearReversed" id="21">
  <a:schemeClr val="accent1"/>
</cs:colorStyle>
</file>

<file path=xl/charts/colors36.xml><?xml version="1.0" encoding="utf-8"?>
<cs:colorStyle xmlns:cs="http://schemas.microsoft.com/office/drawing/2012/chartStyle" xmlns:a="http://schemas.openxmlformats.org/drawingml/2006/main" meth="withinLinearReversed" id="21">
  <a:schemeClr val="accent1"/>
</cs:colorStyle>
</file>

<file path=xl/charts/colors37.xml><?xml version="1.0" encoding="utf-8"?>
<cs:colorStyle xmlns:cs="http://schemas.microsoft.com/office/drawing/2012/chartStyle" xmlns:a="http://schemas.openxmlformats.org/drawingml/2006/main" meth="withinLinearReversed" id="21">
  <a:schemeClr val="accent1"/>
</cs:colorStyle>
</file>

<file path=xl/charts/colors38.xml><?xml version="1.0" encoding="utf-8"?>
<cs:colorStyle xmlns:cs="http://schemas.microsoft.com/office/drawing/2012/chartStyle" xmlns:a="http://schemas.openxmlformats.org/drawingml/2006/main" meth="withinLinearReversed" id="21">
  <a:schemeClr val="accent1"/>
</cs:colorStyle>
</file>

<file path=xl/charts/colors39.xml><?xml version="1.0" encoding="utf-8"?>
<cs:colorStyle xmlns:cs="http://schemas.microsoft.com/office/drawing/2012/chartStyle" xmlns:a="http://schemas.openxmlformats.org/drawingml/2006/main" meth="withinLinearReversed" id="21">
  <a:schemeClr val="accent1"/>
</cs:colorStyle>
</file>

<file path=xl/charts/colors40.xml><?xml version="1.0" encoding="utf-8"?>
<cs:colorStyle xmlns:cs="http://schemas.microsoft.com/office/drawing/2012/chartStyle" xmlns:a="http://schemas.openxmlformats.org/drawingml/2006/main" meth="withinLinear" id="15">
  <a:schemeClr val="accent2"/>
</cs:colorStyle>
</file>

<file path=xl/charts/colors41.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8.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9.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0.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8.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0.bin"/></Relationships>
</file>

<file path=xl/chart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2.bin"/></Relationships>
</file>

<file path=xl/chart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chart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6.bin"/></Relationships>
</file>

<file path=xl/chart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8.bin"/></Relationships>
</file>

<file path=xl/chart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20.bin"/></Relationships>
</file>

<file path=xl/chart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22.bin"/></Relationships>
</file>

<file path=xl/chart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24.bin"/></Relationships>
</file>

<file path=xl/chart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26.bin"/></Relationships>
</file>

<file path=xl/chart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28.bin"/></Relationships>
</file>

<file path=xl/chart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30.bin"/></Relationships>
</file>

<file path=xl/chart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32.bin"/></Relationships>
</file>

<file path=xl/chart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34.bin"/></Relationships>
</file>

<file path=xl/chart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36.bin"/></Relationships>
</file>

<file path=xl/chart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38.bin"/></Relationships>
</file>

<file path=xl/chart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40.bin"/></Relationships>
</file>

<file path=xl/chart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42.bin"/></Relationships>
</file>

<file path=xl/chart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44.bin"/></Relationships>
</file>

<file path=xl/chart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46.bin"/></Relationships>
</file>

<file path=xl/chartsheets/_rels/sheet24.xml.rels><?xml version="1.0" encoding="UTF-8" standalone="yes"?>
<Relationships xmlns="http://schemas.openxmlformats.org/package/2006/relationships"><Relationship Id="rId2" Type="http://schemas.openxmlformats.org/officeDocument/2006/relationships/drawing" Target="../drawings/drawing24.xml"/><Relationship Id="rId1" Type="http://schemas.openxmlformats.org/officeDocument/2006/relationships/printerSettings" Target="../printerSettings/printerSettings48.bin"/></Relationships>
</file>

<file path=xl/chart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50.bin"/></Relationships>
</file>

<file path=xl/chart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52.bin"/></Relationships>
</file>

<file path=xl/chart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54.bin"/></Relationships>
</file>

<file path=xl/chartsheets/_rels/sheet28.xml.rels><?xml version="1.0" encoding="UTF-8" standalone="yes"?>
<Relationships xmlns="http://schemas.openxmlformats.org/package/2006/relationships"><Relationship Id="rId2" Type="http://schemas.openxmlformats.org/officeDocument/2006/relationships/drawing" Target="../drawings/drawing28.xml"/><Relationship Id="rId1" Type="http://schemas.openxmlformats.org/officeDocument/2006/relationships/printerSettings" Target="../printerSettings/printerSettings56.bin"/></Relationships>
</file>

<file path=xl/chartsheets/_rels/sheet29.xml.rels><?xml version="1.0" encoding="UTF-8" standalone="yes"?>
<Relationships xmlns="http://schemas.openxmlformats.org/package/2006/relationships"><Relationship Id="rId2" Type="http://schemas.openxmlformats.org/officeDocument/2006/relationships/drawing" Target="../drawings/drawing29.xml"/><Relationship Id="rId1" Type="http://schemas.openxmlformats.org/officeDocument/2006/relationships/printerSettings" Target="../printerSettings/printerSettings58.bin"/></Relationships>
</file>

<file path=xl/chartsheets/_rels/sheet30.xml.rels><?xml version="1.0" encoding="UTF-8" standalone="yes"?>
<Relationships xmlns="http://schemas.openxmlformats.org/package/2006/relationships"><Relationship Id="rId2" Type="http://schemas.openxmlformats.org/officeDocument/2006/relationships/drawing" Target="../drawings/drawing30.xml"/><Relationship Id="rId1" Type="http://schemas.openxmlformats.org/officeDocument/2006/relationships/printerSettings" Target="../printerSettings/printerSettings60.bin"/></Relationships>
</file>

<file path=xl/chartsheets/_rels/sheet31.xml.rels><?xml version="1.0" encoding="UTF-8" standalone="yes"?>
<Relationships xmlns="http://schemas.openxmlformats.org/package/2006/relationships"><Relationship Id="rId2" Type="http://schemas.openxmlformats.org/officeDocument/2006/relationships/drawing" Target="../drawings/drawing31.xml"/><Relationship Id="rId1" Type="http://schemas.openxmlformats.org/officeDocument/2006/relationships/printerSettings" Target="../printerSettings/printerSettings62.bin"/></Relationships>
</file>

<file path=xl/chartsheets/_rels/sheet32.xml.rels><?xml version="1.0" encoding="UTF-8" standalone="yes"?>
<Relationships xmlns="http://schemas.openxmlformats.org/package/2006/relationships"><Relationship Id="rId2" Type="http://schemas.openxmlformats.org/officeDocument/2006/relationships/drawing" Target="../drawings/drawing32.xml"/><Relationship Id="rId1" Type="http://schemas.openxmlformats.org/officeDocument/2006/relationships/printerSettings" Target="../printerSettings/printerSettings64.bin"/></Relationships>
</file>

<file path=xl/chartsheets/_rels/sheet33.xml.rels><?xml version="1.0" encoding="UTF-8" standalone="yes"?>
<Relationships xmlns="http://schemas.openxmlformats.org/package/2006/relationships"><Relationship Id="rId2" Type="http://schemas.openxmlformats.org/officeDocument/2006/relationships/drawing" Target="../drawings/drawing33.xml"/><Relationship Id="rId1" Type="http://schemas.openxmlformats.org/officeDocument/2006/relationships/printerSettings" Target="../printerSettings/printerSettings66.bin"/></Relationships>
</file>

<file path=xl/chartsheets/_rels/sheet34.xml.rels><?xml version="1.0" encoding="UTF-8" standalone="yes"?>
<Relationships xmlns="http://schemas.openxmlformats.org/package/2006/relationships"><Relationship Id="rId2" Type="http://schemas.openxmlformats.org/officeDocument/2006/relationships/drawing" Target="../drawings/drawing34.xml"/><Relationship Id="rId1" Type="http://schemas.openxmlformats.org/officeDocument/2006/relationships/printerSettings" Target="../printerSettings/printerSettings68.bin"/></Relationships>
</file>

<file path=xl/chartsheets/_rels/sheet35.xml.rels><?xml version="1.0" encoding="UTF-8" standalone="yes"?>
<Relationships xmlns="http://schemas.openxmlformats.org/package/2006/relationships"><Relationship Id="rId2" Type="http://schemas.openxmlformats.org/officeDocument/2006/relationships/drawing" Target="../drawings/drawing35.xml"/><Relationship Id="rId1" Type="http://schemas.openxmlformats.org/officeDocument/2006/relationships/printerSettings" Target="../printerSettings/printerSettings70.bin"/></Relationships>
</file>

<file path=xl/chartsheets/_rels/sheet36.xml.rels><?xml version="1.0" encoding="UTF-8" standalone="yes"?>
<Relationships xmlns="http://schemas.openxmlformats.org/package/2006/relationships"><Relationship Id="rId2" Type="http://schemas.openxmlformats.org/officeDocument/2006/relationships/drawing" Target="../drawings/drawing36.xml"/><Relationship Id="rId1" Type="http://schemas.openxmlformats.org/officeDocument/2006/relationships/printerSettings" Target="../printerSettings/printerSettings72.bin"/></Relationships>
</file>

<file path=xl/chartsheets/_rels/sheet37.xml.rels><?xml version="1.0" encoding="UTF-8" standalone="yes"?>
<Relationships xmlns="http://schemas.openxmlformats.org/package/2006/relationships"><Relationship Id="rId2" Type="http://schemas.openxmlformats.org/officeDocument/2006/relationships/drawing" Target="../drawings/drawing37.xml"/><Relationship Id="rId1" Type="http://schemas.openxmlformats.org/officeDocument/2006/relationships/printerSettings" Target="../printerSettings/printerSettings74.bin"/></Relationships>
</file>

<file path=xl/chartsheets/_rels/sheet38.xml.rels><?xml version="1.0" encoding="UTF-8" standalone="yes"?>
<Relationships xmlns="http://schemas.openxmlformats.org/package/2006/relationships"><Relationship Id="rId2" Type="http://schemas.openxmlformats.org/officeDocument/2006/relationships/drawing" Target="../drawings/drawing38.xml"/><Relationship Id="rId1" Type="http://schemas.openxmlformats.org/officeDocument/2006/relationships/printerSettings" Target="../printerSettings/printerSettings76.bin"/></Relationships>
</file>

<file path=xl/chartsheets/_rels/sheet39.xml.rels><?xml version="1.0" encoding="UTF-8" standalone="yes"?>
<Relationships xmlns="http://schemas.openxmlformats.org/package/2006/relationships"><Relationship Id="rId2" Type="http://schemas.openxmlformats.org/officeDocument/2006/relationships/drawing" Target="../drawings/drawing39.xml"/><Relationship Id="rId1" Type="http://schemas.openxmlformats.org/officeDocument/2006/relationships/printerSettings" Target="../printerSettings/printerSettings78.bin"/></Relationships>
</file>

<file path=xl/chartsheets/_rels/sheet40.xml.rels><?xml version="1.0" encoding="UTF-8" standalone="yes"?>
<Relationships xmlns="http://schemas.openxmlformats.org/package/2006/relationships"><Relationship Id="rId2" Type="http://schemas.openxmlformats.org/officeDocument/2006/relationships/drawing" Target="../drawings/drawing40.xml"/><Relationship Id="rId1" Type="http://schemas.openxmlformats.org/officeDocument/2006/relationships/printerSettings" Target="../printerSettings/printerSettings80.bin"/></Relationships>
</file>

<file path=xl/chartsheets/_rels/sheet41.xml.rels><?xml version="1.0" encoding="UTF-8" standalone="yes"?>
<Relationships xmlns="http://schemas.openxmlformats.org/package/2006/relationships"><Relationship Id="rId2" Type="http://schemas.openxmlformats.org/officeDocument/2006/relationships/drawing" Target="../drawings/drawing42.xml"/><Relationship Id="rId1" Type="http://schemas.openxmlformats.org/officeDocument/2006/relationships/printerSettings" Target="../printerSettings/printerSettings82.bin"/></Relationships>
</file>

<file path=xl/chartsheets/sheet1.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xml><?xml version="1.0" encoding="utf-8"?>
<chartsheet xmlns="http://schemas.openxmlformats.org/spreadsheetml/2006/main" xmlns:r="http://schemas.openxmlformats.org/officeDocument/2006/relationships">
  <sheetPr/>
  <sheetViews>
    <sheetView tabSelected="1" zoomScale="150" workbookViewId="0"/>
  </sheetViews>
  <pageMargins left="0.7" right="0.7" top="1" bottom="1" header="0.5" footer="0.5"/>
  <pageSetup orientation="landscape" r:id="rId1"/>
  <drawing r:id="rId2"/>
</chartsheet>
</file>

<file path=xl/chartsheets/sheet4.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5.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6.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7.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8.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9.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0.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1.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2.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3.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4.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5.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6.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7.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8.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19.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0.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1.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2.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3.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4.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5.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6.xml><?xml version="1.0" encoding="utf-8"?>
<chartsheet xmlns="http://schemas.openxmlformats.org/spreadsheetml/2006/main" xmlns:r="http://schemas.openxmlformats.org/officeDocument/2006/relationships">
  <sheetPr/>
  <sheetViews>
    <sheetView zoomScale="90" workbookViewId="0"/>
  </sheetViews>
  <pageMargins left="0.7" right="0.7" top="1" bottom="1" header="0.5" footer="0.5"/>
  <pageSetup orientation="landscape" r:id="rId1"/>
  <drawing r:id="rId2"/>
</chartsheet>
</file>

<file path=xl/chartsheets/sheet27.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8.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29.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0.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1.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2.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3.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4.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5.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6.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7.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8.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39.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chartsheets/sheet40.xml><?xml version="1.0" encoding="utf-8"?>
<chartsheet xmlns="http://schemas.openxmlformats.org/spreadsheetml/2006/main" xmlns:r="http://schemas.openxmlformats.org/officeDocument/2006/relationships">
  <sheetPr/>
  <sheetViews>
    <sheetView zoomScale="160" workbookViewId="0"/>
  </sheetViews>
  <pageMargins left="0.7" right="0.7" top="1" bottom="1" header="0.5" footer="0.5"/>
  <pageSetup orientation="landscape" r:id="rId1"/>
  <drawing r:id="rId2"/>
</chartsheet>
</file>

<file path=xl/chartsheets/sheet41.xml><?xml version="1.0" encoding="utf-8"?>
<chartsheet xmlns="http://schemas.openxmlformats.org/spreadsheetml/2006/main" xmlns:r="http://schemas.openxmlformats.org/officeDocument/2006/relationships">
  <sheetPr/>
  <sheetViews>
    <sheetView zoomScale="80" workbookViewId="0"/>
  </sheetViews>
  <pageMargins left="0.7" right="0.7" top="1" bottom="1" header="0.5" footer="0.5"/>
  <pageSetup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1" Type="http://schemas.openxmlformats.org/officeDocument/2006/relationships/chart" Target="../charts/chart8.xml"/></Relationships>
</file>

<file path=xl/drawings/_rels/drawing9.xml.rels><?xml version="1.0" encoding="UTF-8" standalone="yes"?>
<Relationships xmlns="http://schemas.openxmlformats.org/package/2006/relationships"><Relationship Id="rId1" Type="http://schemas.openxmlformats.org/officeDocument/2006/relationships/chart" Target="../charts/chart9.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3.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5.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16.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17.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18.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1" Type="http://schemas.openxmlformats.org/officeDocument/2006/relationships/chart" Target="../charts/chart20.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21.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22.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23.xml"/></Relationships>
</file>

<file path=xl/drawings/_rels/drawing24.xml.rels><?xml version="1.0" encoding="UTF-8" standalone="yes"?>
<Relationships xmlns="http://schemas.openxmlformats.org/package/2006/relationships"><Relationship Id="rId1" Type="http://schemas.openxmlformats.org/officeDocument/2006/relationships/chart" Target="../charts/chart24.xml"/></Relationships>
</file>

<file path=xl/drawings/_rels/drawing25.xml.rels><?xml version="1.0" encoding="UTF-8" standalone="yes"?>
<Relationships xmlns="http://schemas.openxmlformats.org/package/2006/relationships"><Relationship Id="rId1" Type="http://schemas.openxmlformats.org/officeDocument/2006/relationships/chart" Target="../charts/chart25.xml"/></Relationships>
</file>

<file path=xl/drawings/_rels/drawing26.xml.rels><?xml version="1.0" encoding="UTF-8" standalone="yes"?>
<Relationships xmlns="http://schemas.openxmlformats.org/package/2006/relationships"><Relationship Id="rId1" Type="http://schemas.openxmlformats.org/officeDocument/2006/relationships/chart" Target="../charts/chart26.xml"/></Relationships>
</file>

<file path=xl/drawings/_rels/drawing27.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28.xml.rels><?xml version="1.0" encoding="UTF-8" standalone="yes"?>
<Relationships xmlns="http://schemas.openxmlformats.org/package/2006/relationships"><Relationship Id="rId1" Type="http://schemas.openxmlformats.org/officeDocument/2006/relationships/chart" Target="../charts/chart28.xml"/></Relationships>
</file>

<file path=xl/drawings/_rels/drawing29.xml.rels><?xml version="1.0" encoding="UTF-8" standalone="yes"?>
<Relationships xmlns="http://schemas.openxmlformats.org/package/2006/relationships"><Relationship Id="rId1" Type="http://schemas.openxmlformats.org/officeDocument/2006/relationships/chart" Target="../charts/chart29.xml"/></Relationships>
</file>

<file path=xl/drawings/_rels/drawing30.xml.rels><?xml version="1.0" encoding="UTF-8" standalone="yes"?>
<Relationships xmlns="http://schemas.openxmlformats.org/package/2006/relationships"><Relationship Id="rId1" Type="http://schemas.openxmlformats.org/officeDocument/2006/relationships/chart" Target="../charts/chart30.xml"/></Relationships>
</file>

<file path=xl/drawings/_rels/drawing31.xml.rels><?xml version="1.0" encoding="UTF-8" standalone="yes"?>
<Relationships xmlns="http://schemas.openxmlformats.org/package/2006/relationships"><Relationship Id="rId1" Type="http://schemas.openxmlformats.org/officeDocument/2006/relationships/chart" Target="../charts/chart31.xml"/></Relationships>
</file>

<file path=xl/drawings/_rels/drawing32.xml.rels><?xml version="1.0" encoding="UTF-8" standalone="yes"?>
<Relationships xmlns="http://schemas.openxmlformats.org/package/2006/relationships"><Relationship Id="rId1" Type="http://schemas.openxmlformats.org/officeDocument/2006/relationships/chart" Target="../charts/chart32.xml"/></Relationships>
</file>

<file path=xl/drawings/_rels/drawing33.xml.rels><?xml version="1.0" encoding="UTF-8" standalone="yes"?>
<Relationships xmlns="http://schemas.openxmlformats.org/package/2006/relationships"><Relationship Id="rId1" Type="http://schemas.openxmlformats.org/officeDocument/2006/relationships/chart" Target="../charts/chart33.xml"/></Relationships>
</file>

<file path=xl/drawings/_rels/drawing34.xml.rels><?xml version="1.0" encoding="UTF-8" standalone="yes"?>
<Relationships xmlns="http://schemas.openxmlformats.org/package/2006/relationships"><Relationship Id="rId1" Type="http://schemas.openxmlformats.org/officeDocument/2006/relationships/chart" Target="../charts/chart34.xml"/></Relationships>
</file>

<file path=xl/drawings/_rels/drawing35.xml.rels><?xml version="1.0" encoding="UTF-8" standalone="yes"?>
<Relationships xmlns="http://schemas.openxmlformats.org/package/2006/relationships"><Relationship Id="rId1" Type="http://schemas.openxmlformats.org/officeDocument/2006/relationships/chart" Target="../charts/chart35.xml"/></Relationships>
</file>

<file path=xl/drawings/_rels/drawing36.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37.xml.rels><?xml version="1.0" encoding="UTF-8" standalone="yes"?>
<Relationships xmlns="http://schemas.openxmlformats.org/package/2006/relationships"><Relationship Id="rId1" Type="http://schemas.openxmlformats.org/officeDocument/2006/relationships/chart" Target="../charts/chart37.xml"/></Relationships>
</file>

<file path=xl/drawings/_rels/drawing38.xml.rels><?xml version="1.0" encoding="UTF-8" standalone="yes"?>
<Relationships xmlns="http://schemas.openxmlformats.org/package/2006/relationships"><Relationship Id="rId1" Type="http://schemas.openxmlformats.org/officeDocument/2006/relationships/chart" Target="../charts/chart38.xml"/></Relationships>
</file>

<file path=xl/drawings/_rels/drawing39.xml.rels><?xml version="1.0" encoding="UTF-8" standalone="yes"?>
<Relationships xmlns="http://schemas.openxmlformats.org/package/2006/relationships"><Relationship Id="rId1" Type="http://schemas.openxmlformats.org/officeDocument/2006/relationships/chart" Target="../charts/chart39.xml"/></Relationships>
</file>

<file path=xl/drawings/_rels/drawing40.xml.rels><?xml version="1.0" encoding="UTF-8" standalone="yes"?>
<Relationships xmlns="http://schemas.openxmlformats.org/package/2006/relationships"><Relationship Id="rId1" Type="http://schemas.openxmlformats.org/officeDocument/2006/relationships/chart" Target="../charts/chart40.xml"/></Relationships>
</file>

<file path=xl/drawings/_rels/drawing42.xml.rels><?xml version="1.0" encoding="UTF-8" standalone="yes"?>
<Relationships xmlns="http://schemas.openxmlformats.org/package/2006/relationships"><Relationship Id="rId1" Type="http://schemas.openxmlformats.org/officeDocument/2006/relationships/chart" Target="../charts/chart41.xml"/></Relationships>
</file>

<file path=xl/drawings/drawing1.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1 for these data." title="What grade levels does your school serve? "/>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1 for these data." title="Including the current school year (2016-17), how long have you worked as a school-level administrato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Which statement best describes your familiarity with the 2011 Mathematics, 2011 English Language Arts and 2016 Science and Technology/Engineering framework for the grades taught in your school?"/>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Please indicate your agreement with the following statements about the 2011 Massachusetts English Language Arts (ELA) Curriculum Framework."/>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Which of the following English Language Arts (ELA) resources from your district do you need in your school, when compared to what you have now?"/>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How much of the following English Language Arts (ELA) resources would you like in the future, compared to what you have now?"/>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Please indicate the degree to which you think the following district or school resources are aligned to the 2011 English Language Arts Curriculum Framework."/>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Please indicate your agreement with the following statements about the 2011 Massachusetts Mathematics Curriculum Framework."/>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9.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Which of the following Mathematics resources from your district do you need in your school, when compared to what you have now?"/>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0.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How much of the following Mathematics resources would you like in the future, compared to what you have now?"/>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1.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Please indicate the degree to which you think the following district or school resources are aligned to the 2011 Mathematics Curriculum Framework."/>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2.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Please indicate your agreement with the following statements about the 2016 Massachusetts Science and Technology/Engineering (STE) Curriculum Framework."/>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3.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Which of the following Science and Technology/Engineering resources from your district do you need in your school, when compared to what you have now?"/>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4.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How much of the following Science and Technology/Engineering resources would you like in the future, compared to what you have now?"/>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5.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Please indicate the degree to which you think the following district or school resources are aligned to the 2016 Science and Technology/Engineering Curriculum Framework."/>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6.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Please indicate your agreement with the following statements."/>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7.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2 for these data." title="Including this current school year, how much longer do you believe each of the following will remain in effect?"/>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8.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3 for these data." title="How often does the following occur with regard to teacher collaboration at your school?"/>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19.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3 for these data." title="To what extent did each of the following factors influence your thinking and decisions about types of professional development (PD) to offer teachers during the 2016-17 school year (including summer 2016)?"/>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0.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3 for these data." title="To help students master the Massachusetts state standards, to what extent could teachers in your district benefit from support in the following areas? Please think of your teacher observations to form your opinion."/>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1.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3 for these data." title="To help students master the Massachusetts state standards, to what extent could teachers in your school benefit from support in the following instructional strategies? Please think back on your teacher observations to form your opinion."/>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2.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3 for these data." title="Thinking of your school’s student support system, to what extent could your school benefit from support in the following areas?"/>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3.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With regard to your own experience with your own evaluation process, please indicate your agreement with the following statements about the principal evaluation system used in your school/district."/>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4.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Which of the following options best describes the value of the observational feedback you receive on strengthening your school leadership?"/>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5.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When was the last time you received a formal evaluation of your leadership?"/>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6.xml><?xml version="1.0" encoding="utf-8"?>
<xdr:wsDr xmlns:xdr="http://schemas.openxmlformats.org/drawingml/2006/spreadsheetDrawing" xmlns:a="http://schemas.openxmlformats.org/drawingml/2006/main">
  <xdr:absoluteAnchor>
    <xdr:pos x="0" y="0"/>
    <xdr:ext cx="8657167" cy="5820833"/>
    <xdr:graphicFrame macro="">
      <xdr:nvGraphicFramePr>
        <xdr:cNvPr id="2" name="Chart 1" descr="Refer to Appendix Table 4 for these data." title="The district’s teacher evaluation system helps…"/>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7.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During the school year, how many announced/unannounced observations do educators with/without Professional Teacher Status (PTS) receive? "/>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8.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How many educators are you evaluating, and for how many are you the sole evaluato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9.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For each of the roles below, indicate the number of people that have assumed some evaluation responsibilities for educators in your school (e.g., conducting observations, supporting goal setting etc.) "/>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0.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Over the course of the school week, approximately what proportion of your time do you, on average, spend on evaluation activities?"/>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1.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Which of the following types of evidence do you use to determine a Summative Performance Rating for teachers and is the type of evidence valuabl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2.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Below is a series of statements about the teacher evaluation system used in your district. To what extent do you agree with the following statements?"/>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3.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Please indicate the percentage of teachers within your school who have common assessments that are used as evidence in the district’s educator evaluation system."/>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4.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Indicate your agreement with the following statements about common assessments used as evidence in the teacher evaluation system in your school."/>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5.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Please indicate your agreement with the following statements about the use of student and staff feedback in an educator evaluation system."/>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6.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These statements relate to student and staff feedback that is used in your school/district’s evaluation system. Please indicate the percentage of teachers within your school who do the following."/>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7.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5 for these data." title="Please rate your agreement with the following statements about social and emotional learning (SEL) in your school. If you do not have the resource available in your district/school, please use “Not Applicable” to respond."/>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8.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4 for these data." title="To what extent do you agree with each of the following statements regarding ESE’s performance during the 2016-2017 school year relative to SEL policies and programs?"/>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39.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5 for these data." title="Have you used or do you plan to use any of the following instruments to measure students’ social and emotional competencies during the 2016-2017 school year? Please use “Other” to specify/add all other instrument(s) you use in your school."/>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0.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6 for these data." title="To what extent has ESE’s contact with your district focused on ensuring compliance as opposed to providing assistance?  Base your response on your district’s recent experience with ESE."/>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1.xml><?xml version="1.0" encoding="utf-8"?>
<c:userShapes xmlns:c="http://schemas.openxmlformats.org/drawingml/2006/chart">
  <cdr:relSizeAnchor xmlns:cdr="http://schemas.openxmlformats.org/drawingml/2006/chartDrawing">
    <cdr:from>
      <cdr:x>0.04034</cdr:x>
      <cdr:y>0.58255</cdr:y>
    </cdr:from>
    <cdr:to>
      <cdr:x>0.26708</cdr:x>
      <cdr:y>0.62799</cdr:y>
    </cdr:to>
    <cdr:sp macro="" textlink="">
      <cdr:nvSpPr>
        <cdr:cNvPr id="2" name="TextBox 1"/>
        <cdr:cNvSpPr txBox="1"/>
      </cdr:nvSpPr>
      <cdr:spPr>
        <a:xfrm xmlns:a="http://schemas.openxmlformats.org/drawingml/2006/main">
          <a:off x="349250" y="3390900"/>
          <a:ext cx="1962885" cy="264509"/>
        </a:xfrm>
        <a:prstGeom xmlns:a="http://schemas.openxmlformats.org/drawingml/2006/main" prst="rect">
          <a:avLst/>
        </a:prstGeom>
        <a:solidFill xmlns:a="http://schemas.openxmlformats.org/drawingml/2006/main">
          <a:schemeClr val="bg1"/>
        </a:solidFill>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200">
              <a:solidFill>
                <a:srgbClr val="0D1969"/>
              </a:solidFill>
            </a:rPr>
            <a:t>Predominantly compliance</a:t>
          </a:r>
        </a:p>
      </cdr:txBody>
    </cdr:sp>
  </cdr:relSizeAnchor>
  <cdr:relSizeAnchor xmlns:cdr="http://schemas.openxmlformats.org/drawingml/2006/chartDrawing">
    <cdr:from>
      <cdr:x>0.75899</cdr:x>
      <cdr:y>0.58357</cdr:y>
    </cdr:from>
    <cdr:to>
      <cdr:x>0.98776</cdr:x>
      <cdr:y>0.62923</cdr:y>
    </cdr:to>
    <cdr:sp macro="" textlink="">
      <cdr:nvSpPr>
        <cdr:cNvPr id="3" name="TextBox 1"/>
        <cdr:cNvSpPr txBox="1"/>
      </cdr:nvSpPr>
      <cdr:spPr>
        <a:xfrm xmlns:a="http://schemas.openxmlformats.org/drawingml/2006/main">
          <a:off x="6570663" y="3396853"/>
          <a:ext cx="1980552" cy="265791"/>
        </a:xfrm>
        <a:prstGeom xmlns:a="http://schemas.openxmlformats.org/drawingml/2006/main" prst="rect">
          <a:avLst/>
        </a:prstGeom>
        <a:solidFill xmlns:a="http://schemas.openxmlformats.org/drawingml/2006/main">
          <a:schemeClr val="bg1"/>
        </a:solidFill>
        <a:ln xmlns:a="http://schemas.openxmlformats.org/drawingml/2006/main">
          <a:noFill/>
        </a:ln>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r"/>
          <a:r>
            <a:rPr lang="en-US" sz="1200">
              <a:solidFill>
                <a:srgbClr val="0D1969"/>
              </a:solidFill>
            </a:rPr>
            <a:t>Predominantly assistance</a:t>
          </a:r>
        </a:p>
      </cdr:txBody>
    </cdr:sp>
  </cdr:relSizeAnchor>
</c:userShapes>
</file>

<file path=xl/drawings/drawing42.xml><?xml version="1.0" encoding="utf-8"?>
<xdr:wsDr xmlns:xdr="http://schemas.openxmlformats.org/drawingml/2006/spreadsheetDrawing" xmlns:a="http://schemas.openxmlformats.org/drawingml/2006/main">
  <xdr:absoluteAnchor>
    <xdr:pos x="0" y="0"/>
    <xdr:ext cx="8667750" cy="5834062"/>
    <xdr:graphicFrame macro="">
      <xdr:nvGraphicFramePr>
        <xdr:cNvPr id="2" name="Chart 1" descr="Refer to Appendix Table 6 for these data." title="To what extent do you agree with each of the following statements regarding ESE’s performance relative to policies and programs during the 2016-2017 school yea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Theme1">
  <a:themeElements>
    <a:clrScheme name="Custom 1">
      <a:dk1>
        <a:srgbClr val="0D1969"/>
      </a:dk1>
      <a:lt1>
        <a:sysClr val="window" lastClr="FFFFFF"/>
      </a:lt1>
      <a:dk2>
        <a:srgbClr val="0D1969"/>
      </a:dk2>
      <a:lt2>
        <a:srgbClr val="EEECE1"/>
      </a:lt2>
      <a:accent1>
        <a:srgbClr val="0D1969"/>
      </a:accent1>
      <a:accent2>
        <a:srgbClr val="ADB6F5"/>
      </a:accent2>
      <a:accent3>
        <a:srgbClr val="FFC28F"/>
      </a:accent3>
      <a:accent4>
        <a:srgbClr val="E86B01"/>
      </a:accent4>
      <a:accent5>
        <a:srgbClr val="C00000"/>
      </a:accent5>
      <a:accent6>
        <a:srgbClr val="800080"/>
      </a:accent6>
      <a:hlink>
        <a:srgbClr val="0000FF"/>
      </a:hlink>
      <a:folHlink>
        <a:srgbClr val="7F7F7F"/>
      </a:folHlink>
    </a:clrScheme>
    <a:fontScheme name="ESE">
      <a:majorFont>
        <a:latin typeface="Georgia"/>
        <a:ea typeface=""/>
        <a:cs typeface=""/>
      </a:majorFont>
      <a:minorFont>
        <a:latin typeface="Tahoma"/>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MADESE" id="{7C1E633B-E52F-45B0-9B94-75D9348D5A5A}" vid="{93DB0D1F-3450-4B2E-AD51-3A9C12B5CEC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5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53.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5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5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5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61.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63.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65.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6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69.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71.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73.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75.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7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7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8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87"/>
  <sheetViews>
    <sheetView workbookViewId="0">
      <pane ySplit="1" topLeftCell="A966" activePane="bottomLeft" state="frozen"/>
      <selection pane="bottomLeft" activeCell="B965" sqref="B965"/>
    </sheetView>
  </sheetViews>
  <sheetFormatPr defaultRowHeight="14.25"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31</v>
      </c>
      <c r="D2" t="s">
        <v>32</v>
      </c>
      <c r="E2" t="s">
        <v>30</v>
      </c>
      <c r="F2" t="s">
        <v>33</v>
      </c>
      <c r="G2" t="s">
        <v>34</v>
      </c>
      <c r="H2" t="s">
        <v>35</v>
      </c>
      <c r="I2" t="s">
        <v>36</v>
      </c>
      <c r="J2" t="s">
        <v>37</v>
      </c>
      <c r="K2" t="s">
        <v>38</v>
      </c>
      <c r="M2">
        <v>428</v>
      </c>
      <c r="N2">
        <v>946</v>
      </c>
      <c r="O2" t="s">
        <v>39</v>
      </c>
      <c r="P2" t="s">
        <v>39</v>
      </c>
      <c r="Q2">
        <v>802.99</v>
      </c>
      <c r="R2">
        <v>18.79</v>
      </c>
      <c r="S2">
        <v>765.4</v>
      </c>
      <c r="T2">
        <v>840.58</v>
      </c>
      <c r="U2">
        <v>44.25</v>
      </c>
      <c r="V2">
        <v>1.02</v>
      </c>
      <c r="W2">
        <v>42.23</v>
      </c>
      <c r="X2">
        <v>46.29</v>
      </c>
    </row>
    <row r="3" spans="1:29" x14ac:dyDescent="0.2">
      <c r="A3" t="s">
        <v>29</v>
      </c>
      <c r="B3" t="s">
        <v>30</v>
      </c>
      <c r="C3" t="s">
        <v>31</v>
      </c>
      <c r="D3" t="s">
        <v>32</v>
      </c>
      <c r="E3" t="s">
        <v>30</v>
      </c>
      <c r="F3" t="s">
        <v>33</v>
      </c>
      <c r="G3" t="s">
        <v>34</v>
      </c>
      <c r="H3" t="s">
        <v>35</v>
      </c>
      <c r="I3" t="s">
        <v>40</v>
      </c>
      <c r="J3" t="s">
        <v>41</v>
      </c>
      <c r="K3" t="s">
        <v>38</v>
      </c>
      <c r="M3">
        <v>518</v>
      </c>
      <c r="N3">
        <v>946</v>
      </c>
      <c r="O3" t="s">
        <v>39</v>
      </c>
      <c r="P3" t="s">
        <v>39</v>
      </c>
      <c r="Q3">
        <v>1011.8</v>
      </c>
      <c r="R3">
        <v>18.63</v>
      </c>
      <c r="S3">
        <v>974.54</v>
      </c>
      <c r="T3">
        <v>1049.06</v>
      </c>
      <c r="U3">
        <v>55.75</v>
      </c>
      <c r="V3">
        <v>1.02</v>
      </c>
      <c r="W3">
        <v>53.71</v>
      </c>
      <c r="X3">
        <v>57.77</v>
      </c>
    </row>
    <row r="4" spans="1:29" x14ac:dyDescent="0.2">
      <c r="A4" t="s">
        <v>29</v>
      </c>
      <c r="B4" t="s">
        <v>30</v>
      </c>
      <c r="C4" t="s">
        <v>31</v>
      </c>
      <c r="D4" t="s">
        <v>32</v>
      </c>
      <c r="E4" t="s">
        <v>30</v>
      </c>
      <c r="F4" t="s">
        <v>33</v>
      </c>
      <c r="G4" t="s">
        <v>34</v>
      </c>
      <c r="H4" t="s">
        <v>35</v>
      </c>
      <c r="I4" t="s">
        <v>42</v>
      </c>
      <c r="J4" t="s">
        <v>43</v>
      </c>
      <c r="K4" t="s">
        <v>38</v>
      </c>
      <c r="M4">
        <v>17</v>
      </c>
      <c r="N4">
        <v>946</v>
      </c>
      <c r="O4" t="s">
        <v>39</v>
      </c>
      <c r="P4" t="s">
        <v>39</v>
      </c>
      <c r="Q4">
        <v>35.21</v>
      </c>
      <c r="R4">
        <v>6.27</v>
      </c>
      <c r="S4">
        <v>22.67</v>
      </c>
      <c r="T4">
        <v>47.75</v>
      </c>
    </row>
    <row r="5" spans="1:29" x14ac:dyDescent="0.2">
      <c r="A5" t="s">
        <v>29</v>
      </c>
      <c r="B5" t="s">
        <v>30</v>
      </c>
      <c r="C5" t="s">
        <v>31</v>
      </c>
      <c r="D5" t="s">
        <v>32</v>
      </c>
      <c r="E5" t="s">
        <v>30</v>
      </c>
      <c r="F5" t="s">
        <v>33</v>
      </c>
      <c r="G5" t="s">
        <v>34</v>
      </c>
      <c r="H5" t="s">
        <v>35</v>
      </c>
      <c r="K5" t="s">
        <v>38</v>
      </c>
      <c r="N5">
        <v>946</v>
      </c>
      <c r="O5" t="s">
        <v>39</v>
      </c>
      <c r="P5" t="s">
        <v>39</v>
      </c>
      <c r="Y5">
        <v>0.56000000000000005</v>
      </c>
      <c r="Z5">
        <v>0.01</v>
      </c>
      <c r="AA5">
        <v>0.54</v>
      </c>
      <c r="AB5">
        <v>0.57999999999999996</v>
      </c>
      <c r="AC5">
        <v>1</v>
      </c>
    </row>
    <row r="6" spans="1:29" x14ac:dyDescent="0.2">
      <c r="A6" t="s">
        <v>29</v>
      </c>
      <c r="B6" t="s">
        <v>44</v>
      </c>
      <c r="C6" t="s">
        <v>45</v>
      </c>
      <c r="D6" t="s">
        <v>32</v>
      </c>
      <c r="E6" t="s">
        <v>44</v>
      </c>
      <c r="F6" t="s">
        <v>33</v>
      </c>
      <c r="G6" t="s">
        <v>34</v>
      </c>
      <c r="H6" t="s">
        <v>46</v>
      </c>
      <c r="I6" t="s">
        <v>36</v>
      </c>
      <c r="J6" t="s">
        <v>37</v>
      </c>
      <c r="K6" t="s">
        <v>38</v>
      </c>
      <c r="M6">
        <v>433</v>
      </c>
      <c r="N6">
        <v>946</v>
      </c>
      <c r="O6" t="s">
        <v>39</v>
      </c>
      <c r="P6" t="s">
        <v>39</v>
      </c>
      <c r="Q6">
        <v>809.5</v>
      </c>
      <c r="R6">
        <v>20.67</v>
      </c>
      <c r="S6">
        <v>768.15</v>
      </c>
      <c r="T6">
        <v>850.86</v>
      </c>
      <c r="U6">
        <v>44.61</v>
      </c>
      <c r="V6">
        <v>1.1100000000000001</v>
      </c>
      <c r="W6">
        <v>42.39</v>
      </c>
      <c r="X6">
        <v>46.84</v>
      </c>
    </row>
    <row r="7" spans="1:29" x14ac:dyDescent="0.2">
      <c r="A7" t="s">
        <v>29</v>
      </c>
      <c r="B7" t="s">
        <v>44</v>
      </c>
      <c r="C7" t="s">
        <v>45</v>
      </c>
      <c r="D7" t="s">
        <v>32</v>
      </c>
      <c r="E7" t="s">
        <v>44</v>
      </c>
      <c r="F7" t="s">
        <v>33</v>
      </c>
      <c r="G7" t="s">
        <v>34</v>
      </c>
      <c r="H7" t="s">
        <v>46</v>
      </c>
      <c r="I7" t="s">
        <v>40</v>
      </c>
      <c r="J7" t="s">
        <v>41</v>
      </c>
      <c r="K7" t="s">
        <v>38</v>
      </c>
      <c r="M7">
        <v>513</v>
      </c>
      <c r="N7">
        <v>946</v>
      </c>
      <c r="O7" t="s">
        <v>39</v>
      </c>
      <c r="P7" t="s">
        <v>39</v>
      </c>
      <c r="Q7">
        <v>1005.29</v>
      </c>
      <c r="R7">
        <v>20.170000000000002</v>
      </c>
      <c r="S7">
        <v>964.95</v>
      </c>
      <c r="T7">
        <v>1045.6199999999999</v>
      </c>
      <c r="U7">
        <v>55.39</v>
      </c>
      <c r="V7">
        <v>1.1100000000000001</v>
      </c>
      <c r="W7">
        <v>53.16</v>
      </c>
      <c r="X7">
        <v>57.61</v>
      </c>
    </row>
    <row r="8" spans="1:29" x14ac:dyDescent="0.2">
      <c r="A8" t="s">
        <v>29</v>
      </c>
      <c r="B8" t="s">
        <v>44</v>
      </c>
      <c r="C8" t="s">
        <v>45</v>
      </c>
      <c r="D8" t="s">
        <v>32</v>
      </c>
      <c r="E8" t="s">
        <v>44</v>
      </c>
      <c r="F8" t="s">
        <v>33</v>
      </c>
      <c r="G8" t="s">
        <v>34</v>
      </c>
      <c r="H8" t="s">
        <v>46</v>
      </c>
      <c r="I8" t="s">
        <v>42</v>
      </c>
      <c r="J8" t="s">
        <v>43</v>
      </c>
      <c r="K8" t="s">
        <v>38</v>
      </c>
      <c r="M8">
        <v>17</v>
      </c>
      <c r="N8">
        <v>946</v>
      </c>
      <c r="O8" t="s">
        <v>39</v>
      </c>
      <c r="P8" t="s">
        <v>39</v>
      </c>
      <c r="Q8">
        <v>35.21</v>
      </c>
      <c r="R8">
        <v>6.27</v>
      </c>
      <c r="S8">
        <v>22.67</v>
      </c>
      <c r="T8">
        <v>47.75</v>
      </c>
    </row>
    <row r="9" spans="1:29" x14ac:dyDescent="0.2">
      <c r="A9" t="s">
        <v>29</v>
      </c>
      <c r="B9" t="s">
        <v>44</v>
      </c>
      <c r="C9" t="s">
        <v>45</v>
      </c>
      <c r="D9" t="s">
        <v>32</v>
      </c>
      <c r="E9" t="s">
        <v>44</v>
      </c>
      <c r="F9" t="s">
        <v>33</v>
      </c>
      <c r="G9" t="s">
        <v>34</v>
      </c>
      <c r="H9" t="s">
        <v>46</v>
      </c>
      <c r="K9" t="s">
        <v>38</v>
      </c>
      <c r="N9">
        <v>946</v>
      </c>
      <c r="O9" t="s">
        <v>39</v>
      </c>
      <c r="P9" t="s">
        <v>39</v>
      </c>
      <c r="Y9">
        <v>0.55000000000000004</v>
      </c>
      <c r="Z9">
        <v>0.01</v>
      </c>
      <c r="AA9">
        <v>0.53</v>
      </c>
      <c r="AB9">
        <v>0.57999999999999996</v>
      </c>
      <c r="AC9">
        <v>1</v>
      </c>
    </row>
    <row r="10" spans="1:29" x14ac:dyDescent="0.2">
      <c r="A10" t="s">
        <v>29</v>
      </c>
      <c r="B10" t="s">
        <v>47</v>
      </c>
      <c r="C10" t="s">
        <v>48</v>
      </c>
      <c r="D10" t="s">
        <v>32</v>
      </c>
      <c r="E10" t="s">
        <v>47</v>
      </c>
      <c r="F10" t="s">
        <v>33</v>
      </c>
      <c r="G10" t="s">
        <v>34</v>
      </c>
      <c r="H10" t="s">
        <v>49</v>
      </c>
      <c r="I10" t="s">
        <v>36</v>
      </c>
      <c r="J10" t="s">
        <v>37</v>
      </c>
      <c r="K10" t="s">
        <v>38</v>
      </c>
      <c r="M10">
        <v>440</v>
      </c>
      <c r="N10">
        <v>946</v>
      </c>
      <c r="O10" t="s">
        <v>39</v>
      </c>
      <c r="P10" t="s">
        <v>39</v>
      </c>
      <c r="Q10">
        <v>823.97</v>
      </c>
      <c r="R10">
        <v>19.829999999999998</v>
      </c>
      <c r="S10">
        <v>784.3</v>
      </c>
      <c r="T10">
        <v>863.64</v>
      </c>
      <c r="U10">
        <v>45.4</v>
      </c>
      <c r="V10">
        <v>1.07</v>
      </c>
      <c r="W10">
        <v>43.28</v>
      </c>
      <c r="X10">
        <v>47.55</v>
      </c>
    </row>
    <row r="11" spans="1:29" x14ac:dyDescent="0.2">
      <c r="A11" t="s">
        <v>29</v>
      </c>
      <c r="B11" t="s">
        <v>47</v>
      </c>
      <c r="C11" t="s">
        <v>48</v>
      </c>
      <c r="D11" t="s">
        <v>32</v>
      </c>
      <c r="E11" t="s">
        <v>47</v>
      </c>
      <c r="F11" t="s">
        <v>33</v>
      </c>
      <c r="G11" t="s">
        <v>34</v>
      </c>
      <c r="H11" t="s">
        <v>49</v>
      </c>
      <c r="I11" t="s">
        <v>40</v>
      </c>
      <c r="J11" t="s">
        <v>41</v>
      </c>
      <c r="K11" t="s">
        <v>38</v>
      </c>
      <c r="M11">
        <v>506</v>
      </c>
      <c r="N11">
        <v>946</v>
      </c>
      <c r="O11" t="s">
        <v>39</v>
      </c>
      <c r="P11" t="s">
        <v>39</v>
      </c>
      <c r="Q11">
        <v>990.82</v>
      </c>
      <c r="R11">
        <v>19.43</v>
      </c>
      <c r="S11">
        <v>951.95</v>
      </c>
      <c r="T11">
        <v>1029.7</v>
      </c>
      <c r="U11">
        <v>54.6</v>
      </c>
      <c r="V11">
        <v>1.07</v>
      </c>
      <c r="W11">
        <v>52.45</v>
      </c>
      <c r="X11">
        <v>56.72</v>
      </c>
    </row>
    <row r="12" spans="1:29" x14ac:dyDescent="0.2">
      <c r="A12" t="s">
        <v>29</v>
      </c>
      <c r="B12" t="s">
        <v>47</v>
      </c>
      <c r="C12" t="s">
        <v>48</v>
      </c>
      <c r="D12" t="s">
        <v>32</v>
      </c>
      <c r="E12" t="s">
        <v>47</v>
      </c>
      <c r="F12" t="s">
        <v>33</v>
      </c>
      <c r="G12" t="s">
        <v>34</v>
      </c>
      <c r="H12" t="s">
        <v>49</v>
      </c>
      <c r="I12" t="s">
        <v>42</v>
      </c>
      <c r="J12" t="s">
        <v>43</v>
      </c>
      <c r="K12" t="s">
        <v>38</v>
      </c>
      <c r="M12">
        <v>17</v>
      </c>
      <c r="N12">
        <v>946</v>
      </c>
      <c r="O12" t="s">
        <v>39</v>
      </c>
      <c r="P12" t="s">
        <v>39</v>
      </c>
      <c r="Q12">
        <v>35.21</v>
      </c>
      <c r="R12">
        <v>6.27</v>
      </c>
      <c r="S12">
        <v>22.67</v>
      </c>
      <c r="T12">
        <v>47.75</v>
      </c>
    </row>
    <row r="13" spans="1:29" x14ac:dyDescent="0.2">
      <c r="A13" t="s">
        <v>29</v>
      </c>
      <c r="B13" t="s">
        <v>47</v>
      </c>
      <c r="C13" t="s">
        <v>48</v>
      </c>
      <c r="D13" t="s">
        <v>32</v>
      </c>
      <c r="E13" t="s">
        <v>47</v>
      </c>
      <c r="F13" t="s">
        <v>33</v>
      </c>
      <c r="G13" t="s">
        <v>34</v>
      </c>
      <c r="H13" t="s">
        <v>49</v>
      </c>
      <c r="K13" t="s">
        <v>38</v>
      </c>
      <c r="N13">
        <v>946</v>
      </c>
      <c r="O13" t="s">
        <v>39</v>
      </c>
      <c r="P13" t="s">
        <v>39</v>
      </c>
      <c r="Y13">
        <v>0.55000000000000004</v>
      </c>
      <c r="Z13">
        <v>0.01</v>
      </c>
      <c r="AA13">
        <v>0.52</v>
      </c>
      <c r="AB13">
        <v>0.56999999999999995</v>
      </c>
      <c r="AC13">
        <v>1</v>
      </c>
    </row>
    <row r="14" spans="1:29" x14ac:dyDescent="0.2">
      <c r="A14" t="s">
        <v>29</v>
      </c>
      <c r="B14" t="s">
        <v>50</v>
      </c>
      <c r="C14" t="s">
        <v>51</v>
      </c>
      <c r="D14" t="s">
        <v>32</v>
      </c>
      <c r="E14" t="s">
        <v>50</v>
      </c>
      <c r="F14" t="s">
        <v>33</v>
      </c>
      <c r="G14" t="s">
        <v>34</v>
      </c>
      <c r="H14" t="s">
        <v>52</v>
      </c>
      <c r="I14" t="s">
        <v>36</v>
      </c>
      <c r="J14" t="s">
        <v>37</v>
      </c>
      <c r="K14" t="s">
        <v>38</v>
      </c>
      <c r="M14">
        <v>439</v>
      </c>
      <c r="N14">
        <v>946</v>
      </c>
      <c r="O14" t="s">
        <v>39</v>
      </c>
      <c r="P14" t="s">
        <v>39</v>
      </c>
      <c r="Q14">
        <v>826.57</v>
      </c>
      <c r="R14">
        <v>19.73</v>
      </c>
      <c r="S14">
        <v>787.11</v>
      </c>
      <c r="T14">
        <v>866.03</v>
      </c>
      <c r="U14">
        <v>45.55</v>
      </c>
      <c r="V14">
        <v>1.07</v>
      </c>
      <c r="W14">
        <v>43.41</v>
      </c>
      <c r="X14">
        <v>47.7</v>
      </c>
    </row>
    <row r="15" spans="1:29" x14ac:dyDescent="0.2">
      <c r="A15" t="s">
        <v>29</v>
      </c>
      <c r="B15" t="s">
        <v>50</v>
      </c>
      <c r="C15" t="s">
        <v>51</v>
      </c>
      <c r="D15" t="s">
        <v>32</v>
      </c>
      <c r="E15" t="s">
        <v>50</v>
      </c>
      <c r="F15" t="s">
        <v>33</v>
      </c>
      <c r="G15" t="s">
        <v>34</v>
      </c>
      <c r="H15" t="s">
        <v>52</v>
      </c>
      <c r="I15" t="s">
        <v>40</v>
      </c>
      <c r="J15" t="s">
        <v>41</v>
      </c>
      <c r="K15" t="s">
        <v>38</v>
      </c>
      <c r="M15">
        <v>507</v>
      </c>
      <c r="N15">
        <v>946</v>
      </c>
      <c r="O15" t="s">
        <v>39</v>
      </c>
      <c r="P15" t="s">
        <v>39</v>
      </c>
      <c r="Q15">
        <v>988.22</v>
      </c>
      <c r="R15">
        <v>19.71</v>
      </c>
      <c r="S15">
        <v>948.79</v>
      </c>
      <c r="T15">
        <v>1027.6500000000001</v>
      </c>
      <c r="U15">
        <v>54.45</v>
      </c>
      <c r="V15">
        <v>1.07</v>
      </c>
      <c r="W15">
        <v>52.3</v>
      </c>
      <c r="X15">
        <v>56.59</v>
      </c>
    </row>
    <row r="16" spans="1:29" x14ac:dyDescent="0.2">
      <c r="A16" t="s">
        <v>29</v>
      </c>
      <c r="B16" t="s">
        <v>50</v>
      </c>
      <c r="C16" t="s">
        <v>51</v>
      </c>
      <c r="D16" t="s">
        <v>32</v>
      </c>
      <c r="E16" t="s">
        <v>50</v>
      </c>
      <c r="F16" t="s">
        <v>33</v>
      </c>
      <c r="G16" t="s">
        <v>34</v>
      </c>
      <c r="H16" t="s">
        <v>52</v>
      </c>
      <c r="I16" t="s">
        <v>42</v>
      </c>
      <c r="J16" t="s">
        <v>43</v>
      </c>
      <c r="K16" t="s">
        <v>38</v>
      </c>
      <c r="M16">
        <v>17</v>
      </c>
      <c r="N16">
        <v>946</v>
      </c>
      <c r="O16" t="s">
        <v>39</v>
      </c>
      <c r="P16" t="s">
        <v>39</v>
      </c>
      <c r="Q16">
        <v>35.21</v>
      </c>
      <c r="R16">
        <v>6.27</v>
      </c>
      <c r="S16">
        <v>22.67</v>
      </c>
      <c r="T16">
        <v>47.75</v>
      </c>
    </row>
    <row r="17" spans="1:29" x14ac:dyDescent="0.2">
      <c r="A17" t="s">
        <v>29</v>
      </c>
      <c r="B17" t="s">
        <v>50</v>
      </c>
      <c r="C17" t="s">
        <v>51</v>
      </c>
      <c r="D17" t="s">
        <v>32</v>
      </c>
      <c r="E17" t="s">
        <v>50</v>
      </c>
      <c r="F17" t="s">
        <v>33</v>
      </c>
      <c r="G17" t="s">
        <v>34</v>
      </c>
      <c r="H17" t="s">
        <v>52</v>
      </c>
      <c r="K17" t="s">
        <v>38</v>
      </c>
      <c r="N17">
        <v>946</v>
      </c>
      <c r="O17" t="s">
        <v>39</v>
      </c>
      <c r="P17" t="s">
        <v>39</v>
      </c>
      <c r="Y17">
        <v>0.54</v>
      </c>
      <c r="Z17">
        <v>0.01</v>
      </c>
      <c r="AA17">
        <v>0.52</v>
      </c>
      <c r="AB17">
        <v>0.56999999999999995</v>
      </c>
      <c r="AC17">
        <v>1</v>
      </c>
    </row>
    <row r="18" spans="1:29" x14ac:dyDescent="0.2">
      <c r="A18" t="s">
        <v>29</v>
      </c>
      <c r="B18" t="s">
        <v>53</v>
      </c>
      <c r="C18" t="s">
        <v>54</v>
      </c>
      <c r="D18" t="s">
        <v>32</v>
      </c>
      <c r="E18" t="s">
        <v>53</v>
      </c>
      <c r="F18" t="s">
        <v>33</v>
      </c>
      <c r="G18" t="s">
        <v>34</v>
      </c>
      <c r="H18" t="s">
        <v>55</v>
      </c>
      <c r="I18" t="s">
        <v>36</v>
      </c>
      <c r="J18" t="s">
        <v>37</v>
      </c>
      <c r="K18" t="s">
        <v>38</v>
      </c>
      <c r="M18">
        <v>453</v>
      </c>
      <c r="N18">
        <v>946</v>
      </c>
      <c r="O18" t="s">
        <v>39</v>
      </c>
      <c r="P18" t="s">
        <v>39</v>
      </c>
      <c r="Q18">
        <v>856.06</v>
      </c>
      <c r="R18">
        <v>19.63</v>
      </c>
      <c r="S18">
        <v>816.79</v>
      </c>
      <c r="T18">
        <v>895.34</v>
      </c>
      <c r="U18">
        <v>47.17</v>
      </c>
      <c r="V18">
        <v>1.05</v>
      </c>
      <c r="W18">
        <v>45.08</v>
      </c>
      <c r="X18">
        <v>49.27</v>
      </c>
    </row>
    <row r="19" spans="1:29" x14ac:dyDescent="0.2">
      <c r="A19" t="s">
        <v>29</v>
      </c>
      <c r="B19" t="s">
        <v>53</v>
      </c>
      <c r="C19" t="s">
        <v>54</v>
      </c>
      <c r="D19" t="s">
        <v>32</v>
      </c>
      <c r="E19" t="s">
        <v>53</v>
      </c>
      <c r="F19" t="s">
        <v>33</v>
      </c>
      <c r="G19" t="s">
        <v>34</v>
      </c>
      <c r="H19" t="s">
        <v>55</v>
      </c>
      <c r="I19" t="s">
        <v>40</v>
      </c>
      <c r="J19" t="s">
        <v>41</v>
      </c>
      <c r="K19" t="s">
        <v>38</v>
      </c>
      <c r="M19">
        <v>493</v>
      </c>
      <c r="N19">
        <v>946</v>
      </c>
      <c r="O19" t="s">
        <v>39</v>
      </c>
      <c r="P19" t="s">
        <v>39</v>
      </c>
      <c r="Q19">
        <v>958.73</v>
      </c>
      <c r="R19">
        <v>18.84</v>
      </c>
      <c r="S19">
        <v>921.04</v>
      </c>
      <c r="T19">
        <v>996.42</v>
      </c>
      <c r="U19">
        <v>52.83</v>
      </c>
      <c r="V19">
        <v>1.05</v>
      </c>
      <c r="W19">
        <v>50.73</v>
      </c>
      <c r="X19">
        <v>54.92</v>
      </c>
    </row>
    <row r="20" spans="1:29" x14ac:dyDescent="0.2">
      <c r="A20" t="s">
        <v>29</v>
      </c>
      <c r="B20" t="s">
        <v>53</v>
      </c>
      <c r="C20" t="s">
        <v>54</v>
      </c>
      <c r="D20" t="s">
        <v>32</v>
      </c>
      <c r="E20" t="s">
        <v>53</v>
      </c>
      <c r="F20" t="s">
        <v>33</v>
      </c>
      <c r="G20" t="s">
        <v>34</v>
      </c>
      <c r="H20" t="s">
        <v>55</v>
      </c>
      <c r="I20" t="s">
        <v>42</v>
      </c>
      <c r="J20" t="s">
        <v>43</v>
      </c>
      <c r="K20" t="s">
        <v>38</v>
      </c>
      <c r="M20">
        <v>17</v>
      </c>
      <c r="N20">
        <v>946</v>
      </c>
      <c r="O20" t="s">
        <v>39</v>
      </c>
      <c r="P20" t="s">
        <v>39</v>
      </c>
      <c r="Q20">
        <v>35.21</v>
      </c>
      <c r="R20">
        <v>6.27</v>
      </c>
      <c r="S20">
        <v>22.67</v>
      </c>
      <c r="T20">
        <v>47.75</v>
      </c>
    </row>
    <row r="21" spans="1:29" x14ac:dyDescent="0.2">
      <c r="A21" t="s">
        <v>29</v>
      </c>
      <c r="B21" t="s">
        <v>53</v>
      </c>
      <c r="C21" t="s">
        <v>54</v>
      </c>
      <c r="D21" t="s">
        <v>32</v>
      </c>
      <c r="E21" t="s">
        <v>53</v>
      </c>
      <c r="F21" t="s">
        <v>33</v>
      </c>
      <c r="G21" t="s">
        <v>34</v>
      </c>
      <c r="H21" t="s">
        <v>55</v>
      </c>
      <c r="K21" t="s">
        <v>38</v>
      </c>
      <c r="N21">
        <v>946</v>
      </c>
      <c r="O21" t="s">
        <v>39</v>
      </c>
      <c r="P21" t="s">
        <v>39</v>
      </c>
      <c r="Y21">
        <v>0.53</v>
      </c>
      <c r="Z21">
        <v>0.01</v>
      </c>
      <c r="AA21">
        <v>0.51</v>
      </c>
      <c r="AB21">
        <v>0.55000000000000004</v>
      </c>
      <c r="AC21">
        <v>1</v>
      </c>
    </row>
    <row r="22" spans="1:29" x14ac:dyDescent="0.2">
      <c r="A22" t="s">
        <v>29</v>
      </c>
      <c r="B22" t="s">
        <v>56</v>
      </c>
      <c r="C22" t="s">
        <v>57</v>
      </c>
      <c r="D22" t="s">
        <v>32</v>
      </c>
      <c r="E22" t="s">
        <v>56</v>
      </c>
      <c r="F22" t="s">
        <v>33</v>
      </c>
      <c r="G22" t="s">
        <v>34</v>
      </c>
      <c r="H22" t="s">
        <v>58</v>
      </c>
      <c r="I22" t="s">
        <v>36</v>
      </c>
      <c r="J22" t="s">
        <v>37</v>
      </c>
      <c r="K22" t="s">
        <v>38</v>
      </c>
      <c r="M22">
        <v>489</v>
      </c>
      <c r="N22">
        <v>946</v>
      </c>
      <c r="O22" t="s">
        <v>39</v>
      </c>
      <c r="P22" t="s">
        <v>39</v>
      </c>
      <c r="Q22">
        <v>920.6</v>
      </c>
      <c r="R22">
        <v>17.28</v>
      </c>
      <c r="S22">
        <v>886.04</v>
      </c>
      <c r="T22">
        <v>955.16</v>
      </c>
      <c r="U22">
        <v>50.73</v>
      </c>
      <c r="V22">
        <v>0.92</v>
      </c>
      <c r="W22">
        <v>48.89</v>
      </c>
      <c r="X22">
        <v>52.57</v>
      </c>
    </row>
    <row r="23" spans="1:29" x14ac:dyDescent="0.2">
      <c r="A23" t="s">
        <v>29</v>
      </c>
      <c r="B23" t="s">
        <v>56</v>
      </c>
      <c r="C23" t="s">
        <v>57</v>
      </c>
      <c r="D23" t="s">
        <v>32</v>
      </c>
      <c r="E23" t="s">
        <v>56</v>
      </c>
      <c r="F23" t="s">
        <v>33</v>
      </c>
      <c r="G23" t="s">
        <v>34</v>
      </c>
      <c r="H23" t="s">
        <v>58</v>
      </c>
      <c r="I23" t="s">
        <v>40</v>
      </c>
      <c r="J23" t="s">
        <v>41</v>
      </c>
      <c r="K23" t="s">
        <v>38</v>
      </c>
      <c r="M23">
        <v>457</v>
      </c>
      <c r="N23">
        <v>946</v>
      </c>
      <c r="O23" t="s">
        <v>39</v>
      </c>
      <c r="P23" t="s">
        <v>39</v>
      </c>
      <c r="Q23">
        <v>894.19</v>
      </c>
      <c r="R23">
        <v>16.78</v>
      </c>
      <c r="S23">
        <v>860.62</v>
      </c>
      <c r="T23">
        <v>927.76</v>
      </c>
      <c r="U23">
        <v>49.27</v>
      </c>
      <c r="V23">
        <v>0.92</v>
      </c>
      <c r="W23">
        <v>47.43</v>
      </c>
      <c r="X23">
        <v>51.11</v>
      </c>
    </row>
    <row r="24" spans="1:29" x14ac:dyDescent="0.2">
      <c r="A24" t="s">
        <v>29</v>
      </c>
      <c r="B24" t="s">
        <v>56</v>
      </c>
      <c r="C24" t="s">
        <v>57</v>
      </c>
      <c r="D24" t="s">
        <v>32</v>
      </c>
      <c r="E24" t="s">
        <v>56</v>
      </c>
      <c r="F24" t="s">
        <v>33</v>
      </c>
      <c r="G24" t="s">
        <v>34</v>
      </c>
      <c r="H24" t="s">
        <v>58</v>
      </c>
      <c r="I24" t="s">
        <v>42</v>
      </c>
      <c r="J24" t="s">
        <v>43</v>
      </c>
      <c r="K24" t="s">
        <v>38</v>
      </c>
      <c r="M24">
        <v>17</v>
      </c>
      <c r="N24">
        <v>946</v>
      </c>
      <c r="O24" t="s">
        <v>39</v>
      </c>
      <c r="P24" t="s">
        <v>39</v>
      </c>
      <c r="Q24">
        <v>35.21</v>
      </c>
      <c r="R24">
        <v>6.27</v>
      </c>
      <c r="S24">
        <v>22.67</v>
      </c>
      <c r="T24">
        <v>47.75</v>
      </c>
    </row>
    <row r="25" spans="1:29" x14ac:dyDescent="0.2">
      <c r="A25" t="s">
        <v>29</v>
      </c>
      <c r="B25" t="s">
        <v>56</v>
      </c>
      <c r="C25" t="s">
        <v>57</v>
      </c>
      <c r="D25" t="s">
        <v>32</v>
      </c>
      <c r="E25" t="s">
        <v>56</v>
      </c>
      <c r="F25" t="s">
        <v>33</v>
      </c>
      <c r="G25" t="s">
        <v>34</v>
      </c>
      <c r="H25" t="s">
        <v>58</v>
      </c>
      <c r="K25" t="s">
        <v>38</v>
      </c>
      <c r="N25">
        <v>946</v>
      </c>
      <c r="O25" t="s">
        <v>39</v>
      </c>
      <c r="P25" t="s">
        <v>39</v>
      </c>
      <c r="Y25">
        <v>0.49</v>
      </c>
      <c r="Z25">
        <v>0.01</v>
      </c>
      <c r="AA25">
        <v>0.47</v>
      </c>
      <c r="AB25">
        <v>0.51</v>
      </c>
      <c r="AC25">
        <v>0</v>
      </c>
    </row>
    <row r="26" spans="1:29" x14ac:dyDescent="0.2">
      <c r="A26" t="s">
        <v>29</v>
      </c>
      <c r="B26" t="s">
        <v>59</v>
      </c>
      <c r="C26" t="s">
        <v>60</v>
      </c>
      <c r="D26" t="s">
        <v>32</v>
      </c>
      <c r="E26" t="s">
        <v>59</v>
      </c>
      <c r="F26" t="s">
        <v>33</v>
      </c>
      <c r="G26" t="s">
        <v>34</v>
      </c>
      <c r="H26" t="s">
        <v>61</v>
      </c>
      <c r="I26" t="s">
        <v>36</v>
      </c>
      <c r="J26" t="s">
        <v>37</v>
      </c>
      <c r="K26" t="s">
        <v>38</v>
      </c>
      <c r="M26">
        <v>628</v>
      </c>
      <c r="N26">
        <v>946</v>
      </c>
      <c r="O26" t="s">
        <v>39</v>
      </c>
      <c r="P26" t="s">
        <v>39</v>
      </c>
      <c r="Q26">
        <v>1196.8599999999999</v>
      </c>
      <c r="R26">
        <v>19.64</v>
      </c>
      <c r="S26">
        <v>1157.57</v>
      </c>
      <c r="T26">
        <v>1236.1500000000001</v>
      </c>
      <c r="U26">
        <v>65.95</v>
      </c>
      <c r="V26">
        <v>1.08</v>
      </c>
      <c r="W26">
        <v>63.76</v>
      </c>
      <c r="X26">
        <v>68.069999999999993</v>
      </c>
    </row>
    <row r="27" spans="1:29" x14ac:dyDescent="0.2">
      <c r="A27" t="s">
        <v>29</v>
      </c>
      <c r="B27" t="s">
        <v>59</v>
      </c>
      <c r="C27" t="s">
        <v>60</v>
      </c>
      <c r="D27" t="s">
        <v>32</v>
      </c>
      <c r="E27" t="s">
        <v>59</v>
      </c>
      <c r="F27" t="s">
        <v>33</v>
      </c>
      <c r="G27" t="s">
        <v>34</v>
      </c>
      <c r="H27" t="s">
        <v>61</v>
      </c>
      <c r="I27" t="s">
        <v>40</v>
      </c>
      <c r="J27" t="s">
        <v>41</v>
      </c>
      <c r="K27" t="s">
        <v>38</v>
      </c>
      <c r="M27">
        <v>318</v>
      </c>
      <c r="N27">
        <v>946</v>
      </c>
      <c r="O27" t="s">
        <v>39</v>
      </c>
      <c r="P27" t="s">
        <v>39</v>
      </c>
      <c r="Q27">
        <v>617.92999999999995</v>
      </c>
      <c r="R27">
        <v>19.89</v>
      </c>
      <c r="S27">
        <v>578.14</v>
      </c>
      <c r="T27">
        <v>657.72</v>
      </c>
      <c r="U27">
        <v>34.049999999999997</v>
      </c>
      <c r="V27">
        <v>1.08</v>
      </c>
      <c r="W27">
        <v>31.93</v>
      </c>
      <c r="X27">
        <v>36.24</v>
      </c>
    </row>
    <row r="28" spans="1:29" x14ac:dyDescent="0.2">
      <c r="A28" t="s">
        <v>29</v>
      </c>
      <c r="B28" t="s">
        <v>59</v>
      </c>
      <c r="C28" t="s">
        <v>60</v>
      </c>
      <c r="D28" t="s">
        <v>32</v>
      </c>
      <c r="E28" t="s">
        <v>59</v>
      </c>
      <c r="F28" t="s">
        <v>33</v>
      </c>
      <c r="G28" t="s">
        <v>34</v>
      </c>
      <c r="H28" t="s">
        <v>61</v>
      </c>
      <c r="I28" t="s">
        <v>42</v>
      </c>
      <c r="J28" t="s">
        <v>43</v>
      </c>
      <c r="K28" t="s">
        <v>38</v>
      </c>
      <c r="M28">
        <v>17</v>
      </c>
      <c r="N28">
        <v>946</v>
      </c>
      <c r="O28" t="s">
        <v>39</v>
      </c>
      <c r="P28" t="s">
        <v>39</v>
      </c>
      <c r="Q28">
        <v>35.21</v>
      </c>
      <c r="R28">
        <v>6.27</v>
      </c>
      <c r="S28">
        <v>22.67</v>
      </c>
      <c r="T28">
        <v>47.75</v>
      </c>
    </row>
    <row r="29" spans="1:29" x14ac:dyDescent="0.2">
      <c r="A29" t="s">
        <v>29</v>
      </c>
      <c r="B29" t="s">
        <v>59</v>
      </c>
      <c r="C29" t="s">
        <v>60</v>
      </c>
      <c r="D29" t="s">
        <v>32</v>
      </c>
      <c r="E29" t="s">
        <v>59</v>
      </c>
      <c r="F29" t="s">
        <v>33</v>
      </c>
      <c r="G29" t="s">
        <v>34</v>
      </c>
      <c r="H29" t="s">
        <v>61</v>
      </c>
      <c r="K29" t="s">
        <v>38</v>
      </c>
      <c r="N29">
        <v>946</v>
      </c>
      <c r="O29" t="s">
        <v>39</v>
      </c>
      <c r="P29" t="s">
        <v>39</v>
      </c>
      <c r="Y29">
        <v>0.34</v>
      </c>
      <c r="Z29">
        <v>0.01</v>
      </c>
      <c r="AA29">
        <v>0.32</v>
      </c>
      <c r="AB29">
        <v>0.36</v>
      </c>
      <c r="AC29">
        <v>0</v>
      </c>
    </row>
    <row r="30" spans="1:29" x14ac:dyDescent="0.2">
      <c r="A30" t="s">
        <v>29</v>
      </c>
      <c r="B30" t="s">
        <v>62</v>
      </c>
      <c r="C30" t="s">
        <v>63</v>
      </c>
      <c r="D30" t="s">
        <v>32</v>
      </c>
      <c r="E30" t="s">
        <v>62</v>
      </c>
      <c r="F30" t="s">
        <v>33</v>
      </c>
      <c r="G30" t="s">
        <v>34</v>
      </c>
      <c r="H30" t="s">
        <v>64</v>
      </c>
      <c r="I30" t="s">
        <v>36</v>
      </c>
      <c r="J30" t="s">
        <v>37</v>
      </c>
      <c r="K30" t="s">
        <v>38</v>
      </c>
      <c r="M30">
        <v>674</v>
      </c>
      <c r="N30">
        <v>946</v>
      </c>
      <c r="O30" t="s">
        <v>39</v>
      </c>
      <c r="P30" t="s">
        <v>39</v>
      </c>
      <c r="Q30">
        <v>1292.3499999999999</v>
      </c>
      <c r="R30">
        <v>20.149999999999999</v>
      </c>
      <c r="S30">
        <v>1252.05</v>
      </c>
      <c r="T30">
        <v>1332.64</v>
      </c>
      <c r="U30">
        <v>71.209999999999994</v>
      </c>
      <c r="V30">
        <v>1.0900000000000001</v>
      </c>
      <c r="W30">
        <v>68.989999999999995</v>
      </c>
      <c r="X30">
        <v>73.33</v>
      </c>
    </row>
    <row r="31" spans="1:29" x14ac:dyDescent="0.2">
      <c r="A31" t="s">
        <v>29</v>
      </c>
      <c r="B31" t="s">
        <v>62</v>
      </c>
      <c r="C31" t="s">
        <v>63</v>
      </c>
      <c r="D31" t="s">
        <v>32</v>
      </c>
      <c r="E31" t="s">
        <v>62</v>
      </c>
      <c r="F31" t="s">
        <v>33</v>
      </c>
      <c r="G31" t="s">
        <v>34</v>
      </c>
      <c r="H31" t="s">
        <v>64</v>
      </c>
      <c r="I31" t="s">
        <v>40</v>
      </c>
      <c r="J31" t="s">
        <v>41</v>
      </c>
      <c r="K31" t="s">
        <v>38</v>
      </c>
      <c r="M31">
        <v>272</v>
      </c>
      <c r="N31">
        <v>946</v>
      </c>
      <c r="O31" t="s">
        <v>39</v>
      </c>
      <c r="P31" t="s">
        <v>39</v>
      </c>
      <c r="Q31">
        <v>522.44000000000005</v>
      </c>
      <c r="R31">
        <v>19.850000000000001</v>
      </c>
      <c r="S31">
        <v>482.74</v>
      </c>
      <c r="T31">
        <v>562.15</v>
      </c>
      <c r="U31">
        <v>28.79</v>
      </c>
      <c r="V31">
        <v>1.0900000000000001</v>
      </c>
      <c r="W31">
        <v>26.67</v>
      </c>
      <c r="X31">
        <v>31.01</v>
      </c>
    </row>
    <row r="32" spans="1:29" x14ac:dyDescent="0.2">
      <c r="A32" t="s">
        <v>29</v>
      </c>
      <c r="B32" t="s">
        <v>62</v>
      </c>
      <c r="C32" t="s">
        <v>63</v>
      </c>
      <c r="D32" t="s">
        <v>32</v>
      </c>
      <c r="E32" t="s">
        <v>62</v>
      </c>
      <c r="F32" t="s">
        <v>33</v>
      </c>
      <c r="G32" t="s">
        <v>34</v>
      </c>
      <c r="H32" t="s">
        <v>64</v>
      </c>
      <c r="I32" t="s">
        <v>42</v>
      </c>
      <c r="J32" t="s">
        <v>43</v>
      </c>
      <c r="K32" t="s">
        <v>38</v>
      </c>
      <c r="M32">
        <v>17</v>
      </c>
      <c r="N32">
        <v>946</v>
      </c>
      <c r="O32" t="s">
        <v>39</v>
      </c>
      <c r="P32" t="s">
        <v>39</v>
      </c>
      <c r="Q32">
        <v>35.21</v>
      </c>
      <c r="R32">
        <v>6.27</v>
      </c>
      <c r="S32">
        <v>22.67</v>
      </c>
      <c r="T32">
        <v>47.75</v>
      </c>
    </row>
    <row r="33" spans="1:29" x14ac:dyDescent="0.2">
      <c r="A33" t="s">
        <v>29</v>
      </c>
      <c r="B33" t="s">
        <v>62</v>
      </c>
      <c r="C33" t="s">
        <v>63</v>
      </c>
      <c r="D33" t="s">
        <v>32</v>
      </c>
      <c r="E33" t="s">
        <v>62</v>
      </c>
      <c r="F33" t="s">
        <v>33</v>
      </c>
      <c r="G33" t="s">
        <v>34</v>
      </c>
      <c r="H33" t="s">
        <v>64</v>
      </c>
      <c r="K33" t="s">
        <v>38</v>
      </c>
      <c r="N33">
        <v>946</v>
      </c>
      <c r="O33" t="s">
        <v>39</v>
      </c>
      <c r="P33" t="s">
        <v>39</v>
      </c>
      <c r="Y33">
        <v>0.28999999999999998</v>
      </c>
      <c r="Z33">
        <v>0.01</v>
      </c>
      <c r="AA33">
        <v>0.27</v>
      </c>
      <c r="AB33">
        <v>0.31</v>
      </c>
      <c r="AC33">
        <v>0</v>
      </c>
    </row>
    <row r="34" spans="1:29" x14ac:dyDescent="0.2">
      <c r="A34" t="s">
        <v>29</v>
      </c>
      <c r="B34" t="s">
        <v>65</v>
      </c>
      <c r="C34" t="s">
        <v>66</v>
      </c>
      <c r="D34" t="s">
        <v>32</v>
      </c>
      <c r="E34" t="s">
        <v>65</v>
      </c>
      <c r="F34" t="s">
        <v>33</v>
      </c>
      <c r="G34" t="s">
        <v>34</v>
      </c>
      <c r="H34" t="s">
        <v>67</v>
      </c>
      <c r="I34" t="s">
        <v>36</v>
      </c>
      <c r="J34" t="s">
        <v>37</v>
      </c>
      <c r="K34" t="s">
        <v>38</v>
      </c>
      <c r="M34">
        <v>678</v>
      </c>
      <c r="N34">
        <v>946</v>
      </c>
      <c r="O34" t="s">
        <v>39</v>
      </c>
      <c r="P34" t="s">
        <v>39</v>
      </c>
      <c r="Q34">
        <v>1298.6300000000001</v>
      </c>
      <c r="R34">
        <v>19.34</v>
      </c>
      <c r="S34">
        <v>1259.94</v>
      </c>
      <c r="T34">
        <v>1337.33</v>
      </c>
      <c r="U34">
        <v>71.56</v>
      </c>
      <c r="V34">
        <v>1.05</v>
      </c>
      <c r="W34">
        <v>69.41</v>
      </c>
      <c r="X34">
        <v>73.61</v>
      </c>
    </row>
    <row r="35" spans="1:29" x14ac:dyDescent="0.2">
      <c r="A35" t="s">
        <v>29</v>
      </c>
      <c r="B35" t="s">
        <v>65</v>
      </c>
      <c r="C35" t="s">
        <v>66</v>
      </c>
      <c r="D35" t="s">
        <v>32</v>
      </c>
      <c r="E35" t="s">
        <v>65</v>
      </c>
      <c r="F35" t="s">
        <v>33</v>
      </c>
      <c r="G35" t="s">
        <v>34</v>
      </c>
      <c r="H35" t="s">
        <v>67</v>
      </c>
      <c r="I35" t="s">
        <v>40</v>
      </c>
      <c r="J35" t="s">
        <v>41</v>
      </c>
      <c r="K35" t="s">
        <v>38</v>
      </c>
      <c r="M35">
        <v>268</v>
      </c>
      <c r="N35">
        <v>946</v>
      </c>
      <c r="O35" t="s">
        <v>39</v>
      </c>
      <c r="P35" t="s">
        <v>39</v>
      </c>
      <c r="Q35">
        <v>516.16</v>
      </c>
      <c r="R35">
        <v>19.309999999999999</v>
      </c>
      <c r="S35">
        <v>477.53</v>
      </c>
      <c r="T35">
        <v>554.78</v>
      </c>
      <c r="U35">
        <v>28.44</v>
      </c>
      <c r="V35">
        <v>1.05</v>
      </c>
      <c r="W35">
        <v>26.39</v>
      </c>
      <c r="X35">
        <v>30.59</v>
      </c>
    </row>
    <row r="36" spans="1:29" x14ac:dyDescent="0.2">
      <c r="A36" t="s">
        <v>29</v>
      </c>
      <c r="B36" t="s">
        <v>65</v>
      </c>
      <c r="C36" t="s">
        <v>66</v>
      </c>
      <c r="D36" t="s">
        <v>32</v>
      </c>
      <c r="E36" t="s">
        <v>65</v>
      </c>
      <c r="F36" t="s">
        <v>33</v>
      </c>
      <c r="G36" t="s">
        <v>34</v>
      </c>
      <c r="H36" t="s">
        <v>67</v>
      </c>
      <c r="I36" t="s">
        <v>42</v>
      </c>
      <c r="J36" t="s">
        <v>43</v>
      </c>
      <c r="K36" t="s">
        <v>38</v>
      </c>
      <c r="M36">
        <v>17</v>
      </c>
      <c r="N36">
        <v>946</v>
      </c>
      <c r="O36" t="s">
        <v>39</v>
      </c>
      <c r="P36" t="s">
        <v>39</v>
      </c>
      <c r="Q36">
        <v>35.21</v>
      </c>
      <c r="R36">
        <v>6.27</v>
      </c>
      <c r="S36">
        <v>22.67</v>
      </c>
      <c r="T36">
        <v>47.75</v>
      </c>
    </row>
    <row r="37" spans="1:29" x14ac:dyDescent="0.2">
      <c r="A37" t="s">
        <v>29</v>
      </c>
      <c r="B37" t="s">
        <v>65</v>
      </c>
      <c r="C37" t="s">
        <v>66</v>
      </c>
      <c r="D37" t="s">
        <v>32</v>
      </c>
      <c r="E37" t="s">
        <v>65</v>
      </c>
      <c r="F37" t="s">
        <v>33</v>
      </c>
      <c r="G37" t="s">
        <v>34</v>
      </c>
      <c r="H37" t="s">
        <v>67</v>
      </c>
      <c r="K37" t="s">
        <v>38</v>
      </c>
      <c r="N37">
        <v>946</v>
      </c>
      <c r="O37" t="s">
        <v>39</v>
      </c>
      <c r="P37" t="s">
        <v>39</v>
      </c>
      <c r="Y37">
        <v>0.28000000000000003</v>
      </c>
      <c r="Z37">
        <v>0.01</v>
      </c>
      <c r="AA37">
        <v>0.26</v>
      </c>
      <c r="AB37">
        <v>0.31</v>
      </c>
      <c r="AC37">
        <v>0</v>
      </c>
    </row>
    <row r="38" spans="1:29" x14ac:dyDescent="0.2">
      <c r="A38" t="s">
        <v>29</v>
      </c>
      <c r="B38" t="s">
        <v>68</v>
      </c>
      <c r="C38" t="s">
        <v>69</v>
      </c>
      <c r="D38" t="s">
        <v>32</v>
      </c>
      <c r="E38" t="s">
        <v>68</v>
      </c>
      <c r="F38" t="s">
        <v>33</v>
      </c>
      <c r="G38" t="s">
        <v>34</v>
      </c>
      <c r="H38" t="s">
        <v>70</v>
      </c>
      <c r="I38" t="s">
        <v>36</v>
      </c>
      <c r="J38" t="s">
        <v>37</v>
      </c>
      <c r="K38" t="s">
        <v>38</v>
      </c>
      <c r="M38">
        <v>755</v>
      </c>
      <c r="N38">
        <v>946</v>
      </c>
      <c r="O38" t="s">
        <v>39</v>
      </c>
      <c r="P38" t="s">
        <v>39</v>
      </c>
      <c r="Q38">
        <v>1457.38</v>
      </c>
      <c r="R38">
        <v>16.18</v>
      </c>
      <c r="S38">
        <v>1425</v>
      </c>
      <c r="T38">
        <v>1489.75</v>
      </c>
      <c r="U38">
        <v>80.31</v>
      </c>
      <c r="V38">
        <v>0.87</v>
      </c>
      <c r="W38">
        <v>78.510000000000005</v>
      </c>
      <c r="X38">
        <v>81.99</v>
      </c>
    </row>
    <row r="39" spans="1:29" x14ac:dyDescent="0.2">
      <c r="A39" t="s">
        <v>29</v>
      </c>
      <c r="B39" t="s">
        <v>68</v>
      </c>
      <c r="C39" t="s">
        <v>69</v>
      </c>
      <c r="D39" t="s">
        <v>32</v>
      </c>
      <c r="E39" t="s">
        <v>68</v>
      </c>
      <c r="F39" t="s">
        <v>33</v>
      </c>
      <c r="G39" t="s">
        <v>34</v>
      </c>
      <c r="H39" t="s">
        <v>70</v>
      </c>
      <c r="I39" t="s">
        <v>40</v>
      </c>
      <c r="J39" t="s">
        <v>41</v>
      </c>
      <c r="K39" t="s">
        <v>38</v>
      </c>
      <c r="M39">
        <v>191</v>
      </c>
      <c r="N39">
        <v>946</v>
      </c>
      <c r="O39" t="s">
        <v>39</v>
      </c>
      <c r="P39" t="s">
        <v>39</v>
      </c>
      <c r="Q39">
        <v>357.41</v>
      </c>
      <c r="R39">
        <v>15.96</v>
      </c>
      <c r="S39">
        <v>325.5</v>
      </c>
      <c r="T39">
        <v>389.33</v>
      </c>
      <c r="U39">
        <v>19.690000000000001</v>
      </c>
      <c r="V39">
        <v>0.87</v>
      </c>
      <c r="W39">
        <v>18.010000000000002</v>
      </c>
      <c r="X39">
        <v>21.49</v>
      </c>
    </row>
    <row r="40" spans="1:29" x14ac:dyDescent="0.2">
      <c r="A40" t="s">
        <v>29</v>
      </c>
      <c r="B40" t="s">
        <v>68</v>
      </c>
      <c r="C40" t="s">
        <v>69</v>
      </c>
      <c r="D40" t="s">
        <v>32</v>
      </c>
      <c r="E40" t="s">
        <v>68</v>
      </c>
      <c r="F40" t="s">
        <v>33</v>
      </c>
      <c r="G40" t="s">
        <v>34</v>
      </c>
      <c r="H40" t="s">
        <v>70</v>
      </c>
      <c r="I40" t="s">
        <v>42</v>
      </c>
      <c r="J40" t="s">
        <v>43</v>
      </c>
      <c r="K40" t="s">
        <v>38</v>
      </c>
      <c r="M40">
        <v>17</v>
      </c>
      <c r="N40">
        <v>946</v>
      </c>
      <c r="O40" t="s">
        <v>39</v>
      </c>
      <c r="P40" t="s">
        <v>39</v>
      </c>
      <c r="Q40">
        <v>35.21</v>
      </c>
      <c r="R40">
        <v>6.27</v>
      </c>
      <c r="S40">
        <v>22.67</v>
      </c>
      <c r="T40">
        <v>47.75</v>
      </c>
    </row>
    <row r="41" spans="1:29" x14ac:dyDescent="0.2">
      <c r="A41" t="s">
        <v>29</v>
      </c>
      <c r="B41" t="s">
        <v>68</v>
      </c>
      <c r="C41" t="s">
        <v>69</v>
      </c>
      <c r="D41" t="s">
        <v>32</v>
      </c>
      <c r="E41" t="s">
        <v>68</v>
      </c>
      <c r="F41" t="s">
        <v>33</v>
      </c>
      <c r="G41" t="s">
        <v>34</v>
      </c>
      <c r="H41" t="s">
        <v>70</v>
      </c>
      <c r="K41" t="s">
        <v>38</v>
      </c>
      <c r="N41">
        <v>946</v>
      </c>
      <c r="O41" t="s">
        <v>39</v>
      </c>
      <c r="P41" t="s">
        <v>39</v>
      </c>
      <c r="Y41">
        <v>0.2</v>
      </c>
      <c r="Z41">
        <v>0.01</v>
      </c>
      <c r="AA41">
        <v>0.18</v>
      </c>
      <c r="AB41">
        <v>0.21</v>
      </c>
      <c r="AC41">
        <v>0</v>
      </c>
    </row>
    <row r="42" spans="1:29" x14ac:dyDescent="0.2">
      <c r="A42" t="s">
        <v>29</v>
      </c>
      <c r="B42" t="s">
        <v>71</v>
      </c>
      <c r="C42" t="s">
        <v>72</v>
      </c>
      <c r="D42" t="s">
        <v>32</v>
      </c>
      <c r="E42" t="s">
        <v>71</v>
      </c>
      <c r="F42" t="s">
        <v>33</v>
      </c>
      <c r="G42" t="s">
        <v>34</v>
      </c>
      <c r="H42" t="s">
        <v>73</v>
      </c>
      <c r="I42" t="s">
        <v>36</v>
      </c>
      <c r="J42" t="s">
        <v>37</v>
      </c>
      <c r="K42" t="s">
        <v>38</v>
      </c>
      <c r="M42">
        <v>757</v>
      </c>
      <c r="N42">
        <v>946</v>
      </c>
      <c r="O42" t="s">
        <v>39</v>
      </c>
      <c r="P42" t="s">
        <v>39</v>
      </c>
      <c r="Q42">
        <v>1461.23</v>
      </c>
      <c r="R42">
        <v>16.53</v>
      </c>
      <c r="S42">
        <v>1428.17</v>
      </c>
      <c r="T42">
        <v>1494.29</v>
      </c>
      <c r="U42">
        <v>80.52</v>
      </c>
      <c r="V42">
        <v>0.89</v>
      </c>
      <c r="W42">
        <v>78.680000000000007</v>
      </c>
      <c r="X42">
        <v>82.23</v>
      </c>
    </row>
    <row r="43" spans="1:29" x14ac:dyDescent="0.2">
      <c r="A43" t="s">
        <v>29</v>
      </c>
      <c r="B43" t="s">
        <v>71</v>
      </c>
      <c r="C43" t="s">
        <v>72</v>
      </c>
      <c r="D43" t="s">
        <v>32</v>
      </c>
      <c r="E43" t="s">
        <v>71</v>
      </c>
      <c r="F43" t="s">
        <v>33</v>
      </c>
      <c r="G43" t="s">
        <v>34</v>
      </c>
      <c r="H43" t="s">
        <v>73</v>
      </c>
      <c r="I43" t="s">
        <v>40</v>
      </c>
      <c r="J43" t="s">
        <v>41</v>
      </c>
      <c r="K43" t="s">
        <v>38</v>
      </c>
      <c r="M43">
        <v>189</v>
      </c>
      <c r="N43">
        <v>946</v>
      </c>
      <c r="O43" t="s">
        <v>39</v>
      </c>
      <c r="P43" t="s">
        <v>39</v>
      </c>
      <c r="Q43">
        <v>353.56</v>
      </c>
      <c r="R43">
        <v>16.29</v>
      </c>
      <c r="S43">
        <v>320.97000000000003</v>
      </c>
      <c r="T43">
        <v>386.16</v>
      </c>
      <c r="U43">
        <v>19.48</v>
      </c>
      <c r="V43">
        <v>0.89</v>
      </c>
      <c r="W43">
        <v>17.77</v>
      </c>
      <c r="X43">
        <v>21.32</v>
      </c>
    </row>
    <row r="44" spans="1:29" x14ac:dyDescent="0.2">
      <c r="A44" t="s">
        <v>29</v>
      </c>
      <c r="B44" t="s">
        <v>71</v>
      </c>
      <c r="C44" t="s">
        <v>72</v>
      </c>
      <c r="D44" t="s">
        <v>32</v>
      </c>
      <c r="E44" t="s">
        <v>71</v>
      </c>
      <c r="F44" t="s">
        <v>33</v>
      </c>
      <c r="G44" t="s">
        <v>34</v>
      </c>
      <c r="H44" t="s">
        <v>73</v>
      </c>
      <c r="I44" t="s">
        <v>42</v>
      </c>
      <c r="J44" t="s">
        <v>43</v>
      </c>
      <c r="K44" t="s">
        <v>38</v>
      </c>
      <c r="M44">
        <v>17</v>
      </c>
      <c r="N44">
        <v>946</v>
      </c>
      <c r="O44" t="s">
        <v>39</v>
      </c>
      <c r="P44" t="s">
        <v>39</v>
      </c>
      <c r="Q44">
        <v>35.21</v>
      </c>
      <c r="R44">
        <v>6.27</v>
      </c>
      <c r="S44">
        <v>22.67</v>
      </c>
      <c r="T44">
        <v>47.75</v>
      </c>
    </row>
    <row r="45" spans="1:29" x14ac:dyDescent="0.2">
      <c r="A45" t="s">
        <v>29</v>
      </c>
      <c r="B45" t="s">
        <v>71</v>
      </c>
      <c r="C45" t="s">
        <v>72</v>
      </c>
      <c r="D45" t="s">
        <v>32</v>
      </c>
      <c r="E45" t="s">
        <v>71</v>
      </c>
      <c r="F45" t="s">
        <v>33</v>
      </c>
      <c r="G45" t="s">
        <v>34</v>
      </c>
      <c r="H45" t="s">
        <v>73</v>
      </c>
      <c r="K45" t="s">
        <v>38</v>
      </c>
      <c r="N45">
        <v>946</v>
      </c>
      <c r="O45" t="s">
        <v>39</v>
      </c>
      <c r="P45" t="s">
        <v>39</v>
      </c>
      <c r="Y45">
        <v>0.19</v>
      </c>
      <c r="Z45">
        <v>0.01</v>
      </c>
      <c r="AA45">
        <v>0.18</v>
      </c>
      <c r="AB45">
        <v>0.21</v>
      </c>
      <c r="AC45">
        <v>0</v>
      </c>
    </row>
    <row r="46" spans="1:29" x14ac:dyDescent="0.2">
      <c r="A46" t="s">
        <v>29</v>
      </c>
      <c r="B46" t="s">
        <v>74</v>
      </c>
      <c r="C46" t="s">
        <v>75</v>
      </c>
      <c r="D46" t="s">
        <v>32</v>
      </c>
      <c r="E46" t="s">
        <v>74</v>
      </c>
      <c r="F46" t="s">
        <v>33</v>
      </c>
      <c r="G46" t="s">
        <v>34</v>
      </c>
      <c r="H46" t="s">
        <v>76</v>
      </c>
      <c r="I46" t="s">
        <v>36</v>
      </c>
      <c r="J46" t="s">
        <v>37</v>
      </c>
      <c r="K46" t="s">
        <v>38</v>
      </c>
      <c r="M46">
        <v>756</v>
      </c>
      <c r="N46">
        <v>946</v>
      </c>
      <c r="O46" t="s">
        <v>39</v>
      </c>
      <c r="P46" t="s">
        <v>39</v>
      </c>
      <c r="Q46">
        <v>1458.41</v>
      </c>
      <c r="R46">
        <v>17.05</v>
      </c>
      <c r="S46">
        <v>1424.3</v>
      </c>
      <c r="T46">
        <v>1492.51</v>
      </c>
      <c r="U46">
        <v>80.36</v>
      </c>
      <c r="V46">
        <v>0.91</v>
      </c>
      <c r="W46">
        <v>78.48</v>
      </c>
      <c r="X46">
        <v>82.12</v>
      </c>
    </row>
    <row r="47" spans="1:29" x14ac:dyDescent="0.2">
      <c r="A47" t="s">
        <v>29</v>
      </c>
      <c r="B47" t="s">
        <v>74</v>
      </c>
      <c r="C47" t="s">
        <v>75</v>
      </c>
      <c r="D47" t="s">
        <v>32</v>
      </c>
      <c r="E47" t="s">
        <v>74</v>
      </c>
      <c r="F47" t="s">
        <v>33</v>
      </c>
      <c r="G47" t="s">
        <v>34</v>
      </c>
      <c r="H47" t="s">
        <v>76</v>
      </c>
      <c r="I47" t="s">
        <v>40</v>
      </c>
      <c r="J47" t="s">
        <v>41</v>
      </c>
      <c r="K47" t="s">
        <v>38</v>
      </c>
      <c r="M47">
        <v>190</v>
      </c>
      <c r="N47">
        <v>946</v>
      </c>
      <c r="O47" t="s">
        <v>39</v>
      </c>
      <c r="P47" t="s">
        <v>39</v>
      </c>
      <c r="Q47">
        <v>356.38</v>
      </c>
      <c r="R47">
        <v>16.63</v>
      </c>
      <c r="S47">
        <v>323.11</v>
      </c>
      <c r="T47">
        <v>389.66</v>
      </c>
      <c r="U47">
        <v>19.64</v>
      </c>
      <c r="V47">
        <v>0.91</v>
      </c>
      <c r="W47">
        <v>17.88</v>
      </c>
      <c r="X47">
        <v>21.52</v>
      </c>
    </row>
    <row r="48" spans="1:29" x14ac:dyDescent="0.2">
      <c r="A48" t="s">
        <v>29</v>
      </c>
      <c r="B48" t="s">
        <v>74</v>
      </c>
      <c r="C48" t="s">
        <v>75</v>
      </c>
      <c r="D48" t="s">
        <v>32</v>
      </c>
      <c r="E48" t="s">
        <v>74</v>
      </c>
      <c r="F48" t="s">
        <v>33</v>
      </c>
      <c r="G48" t="s">
        <v>34</v>
      </c>
      <c r="H48" t="s">
        <v>76</v>
      </c>
      <c r="I48" t="s">
        <v>42</v>
      </c>
      <c r="J48" t="s">
        <v>43</v>
      </c>
      <c r="K48" t="s">
        <v>38</v>
      </c>
      <c r="M48">
        <v>17</v>
      </c>
      <c r="N48">
        <v>946</v>
      </c>
      <c r="O48" t="s">
        <v>39</v>
      </c>
      <c r="P48" t="s">
        <v>39</v>
      </c>
      <c r="Q48">
        <v>35.21</v>
      </c>
      <c r="R48">
        <v>6.27</v>
      </c>
      <c r="S48">
        <v>22.67</v>
      </c>
      <c r="T48">
        <v>47.75</v>
      </c>
    </row>
    <row r="49" spans="1:29" x14ac:dyDescent="0.2">
      <c r="A49" t="s">
        <v>29</v>
      </c>
      <c r="B49" t="s">
        <v>74</v>
      </c>
      <c r="C49" t="s">
        <v>75</v>
      </c>
      <c r="D49" t="s">
        <v>32</v>
      </c>
      <c r="E49" t="s">
        <v>74</v>
      </c>
      <c r="F49" t="s">
        <v>33</v>
      </c>
      <c r="G49" t="s">
        <v>34</v>
      </c>
      <c r="H49" t="s">
        <v>76</v>
      </c>
      <c r="K49" t="s">
        <v>38</v>
      </c>
      <c r="N49">
        <v>946</v>
      </c>
      <c r="O49" t="s">
        <v>39</v>
      </c>
      <c r="P49" t="s">
        <v>39</v>
      </c>
      <c r="Y49">
        <v>0.2</v>
      </c>
      <c r="Z49">
        <v>0.01</v>
      </c>
      <c r="AA49">
        <v>0.18</v>
      </c>
      <c r="AB49">
        <v>0.21</v>
      </c>
      <c r="AC49">
        <v>0</v>
      </c>
    </row>
    <row r="50" spans="1:29" x14ac:dyDescent="0.2">
      <c r="A50" t="s">
        <v>29</v>
      </c>
      <c r="B50" t="s">
        <v>77</v>
      </c>
      <c r="C50" t="s">
        <v>78</v>
      </c>
      <c r="D50" t="s">
        <v>32</v>
      </c>
      <c r="E50" t="s">
        <v>77</v>
      </c>
      <c r="F50" t="s">
        <v>33</v>
      </c>
      <c r="G50" t="s">
        <v>34</v>
      </c>
      <c r="H50" t="s">
        <v>79</v>
      </c>
      <c r="I50" t="s">
        <v>36</v>
      </c>
      <c r="J50" t="s">
        <v>37</v>
      </c>
      <c r="K50" t="s">
        <v>38</v>
      </c>
      <c r="M50">
        <v>756</v>
      </c>
      <c r="N50">
        <v>946</v>
      </c>
      <c r="O50" t="s">
        <v>39</v>
      </c>
      <c r="P50" t="s">
        <v>39</v>
      </c>
      <c r="Q50">
        <v>1458.94</v>
      </c>
      <c r="R50">
        <v>16.989999999999998</v>
      </c>
      <c r="S50">
        <v>1424.96</v>
      </c>
      <c r="T50">
        <v>1492.91</v>
      </c>
      <c r="U50">
        <v>80.39</v>
      </c>
      <c r="V50">
        <v>0.91</v>
      </c>
      <c r="W50">
        <v>78.5</v>
      </c>
      <c r="X50">
        <v>82.15</v>
      </c>
    </row>
    <row r="51" spans="1:29" x14ac:dyDescent="0.2">
      <c r="A51" t="s">
        <v>29</v>
      </c>
      <c r="B51" t="s">
        <v>77</v>
      </c>
      <c r="C51" t="s">
        <v>78</v>
      </c>
      <c r="D51" t="s">
        <v>32</v>
      </c>
      <c r="E51" t="s">
        <v>77</v>
      </c>
      <c r="F51" t="s">
        <v>33</v>
      </c>
      <c r="G51" t="s">
        <v>34</v>
      </c>
      <c r="H51" t="s">
        <v>79</v>
      </c>
      <c r="I51" t="s">
        <v>40</v>
      </c>
      <c r="J51" t="s">
        <v>41</v>
      </c>
      <c r="K51" t="s">
        <v>38</v>
      </c>
      <c r="M51">
        <v>190</v>
      </c>
      <c r="N51">
        <v>946</v>
      </c>
      <c r="O51" t="s">
        <v>39</v>
      </c>
      <c r="P51" t="s">
        <v>39</v>
      </c>
      <c r="Q51">
        <v>355.85</v>
      </c>
      <c r="R51">
        <v>16.68</v>
      </c>
      <c r="S51">
        <v>322.48</v>
      </c>
      <c r="T51">
        <v>389.22</v>
      </c>
      <c r="U51">
        <v>19.61</v>
      </c>
      <c r="V51">
        <v>0.91</v>
      </c>
      <c r="W51">
        <v>17.850000000000001</v>
      </c>
      <c r="X51">
        <v>21.5</v>
      </c>
    </row>
    <row r="52" spans="1:29" x14ac:dyDescent="0.2">
      <c r="A52" t="s">
        <v>29</v>
      </c>
      <c r="B52" t="s">
        <v>77</v>
      </c>
      <c r="C52" t="s">
        <v>78</v>
      </c>
      <c r="D52" t="s">
        <v>32</v>
      </c>
      <c r="E52" t="s">
        <v>77</v>
      </c>
      <c r="F52" t="s">
        <v>33</v>
      </c>
      <c r="G52" t="s">
        <v>34</v>
      </c>
      <c r="H52" t="s">
        <v>79</v>
      </c>
      <c r="I52" t="s">
        <v>42</v>
      </c>
      <c r="J52" t="s">
        <v>43</v>
      </c>
      <c r="K52" t="s">
        <v>38</v>
      </c>
      <c r="M52">
        <v>17</v>
      </c>
      <c r="N52">
        <v>946</v>
      </c>
      <c r="O52" t="s">
        <v>39</v>
      </c>
      <c r="P52" t="s">
        <v>39</v>
      </c>
      <c r="Q52">
        <v>35.21</v>
      </c>
      <c r="R52">
        <v>6.27</v>
      </c>
      <c r="S52">
        <v>22.67</v>
      </c>
      <c r="T52">
        <v>47.75</v>
      </c>
    </row>
    <row r="53" spans="1:29" x14ac:dyDescent="0.2">
      <c r="A53" t="s">
        <v>29</v>
      </c>
      <c r="B53" t="s">
        <v>77</v>
      </c>
      <c r="C53" t="s">
        <v>78</v>
      </c>
      <c r="D53" t="s">
        <v>32</v>
      </c>
      <c r="E53" t="s">
        <v>77</v>
      </c>
      <c r="F53" t="s">
        <v>33</v>
      </c>
      <c r="G53" t="s">
        <v>34</v>
      </c>
      <c r="H53" t="s">
        <v>79</v>
      </c>
      <c r="K53" t="s">
        <v>38</v>
      </c>
      <c r="N53">
        <v>946</v>
      </c>
      <c r="O53" t="s">
        <v>39</v>
      </c>
      <c r="P53" t="s">
        <v>39</v>
      </c>
      <c r="Y53">
        <v>0.2</v>
      </c>
      <c r="Z53">
        <v>0.01</v>
      </c>
      <c r="AA53">
        <v>0.18</v>
      </c>
      <c r="AB53">
        <v>0.21</v>
      </c>
      <c r="AC53">
        <v>0</v>
      </c>
    </row>
    <row r="54" spans="1:29" x14ac:dyDescent="0.2">
      <c r="A54" t="s">
        <v>29</v>
      </c>
      <c r="B54" t="s">
        <v>80</v>
      </c>
      <c r="C54" t="s">
        <v>81</v>
      </c>
      <c r="D54" t="s">
        <v>32</v>
      </c>
      <c r="E54" t="s">
        <v>80</v>
      </c>
      <c r="F54" t="s">
        <v>33</v>
      </c>
      <c r="G54" t="s">
        <v>34</v>
      </c>
      <c r="H54" t="s">
        <v>82</v>
      </c>
      <c r="I54" t="s">
        <v>36</v>
      </c>
      <c r="J54" t="s">
        <v>37</v>
      </c>
      <c r="K54" t="s">
        <v>38</v>
      </c>
      <c r="M54">
        <v>843</v>
      </c>
      <c r="N54">
        <v>946</v>
      </c>
      <c r="O54" t="s">
        <v>39</v>
      </c>
      <c r="P54" t="s">
        <v>39</v>
      </c>
      <c r="Q54">
        <v>1625.54</v>
      </c>
      <c r="R54">
        <v>12.47</v>
      </c>
      <c r="S54">
        <v>1600.6</v>
      </c>
      <c r="T54">
        <v>1650.48</v>
      </c>
      <c r="U54">
        <v>89.57</v>
      </c>
      <c r="V54">
        <v>0.67</v>
      </c>
      <c r="W54">
        <v>88.17</v>
      </c>
      <c r="X54">
        <v>90.83</v>
      </c>
    </row>
    <row r="55" spans="1:29" x14ac:dyDescent="0.2">
      <c r="A55" t="s">
        <v>29</v>
      </c>
      <c r="B55" t="s">
        <v>80</v>
      </c>
      <c r="C55" t="s">
        <v>81</v>
      </c>
      <c r="D55" t="s">
        <v>32</v>
      </c>
      <c r="E55" t="s">
        <v>80</v>
      </c>
      <c r="F55" t="s">
        <v>33</v>
      </c>
      <c r="G55" t="s">
        <v>34</v>
      </c>
      <c r="H55" t="s">
        <v>82</v>
      </c>
      <c r="I55" t="s">
        <v>40</v>
      </c>
      <c r="J55" t="s">
        <v>41</v>
      </c>
      <c r="K55" t="s">
        <v>38</v>
      </c>
      <c r="M55">
        <v>103</v>
      </c>
      <c r="N55">
        <v>946</v>
      </c>
      <c r="O55" t="s">
        <v>39</v>
      </c>
      <c r="P55" t="s">
        <v>39</v>
      </c>
      <c r="Q55">
        <v>189.25</v>
      </c>
      <c r="R55">
        <v>12.2</v>
      </c>
      <c r="S55">
        <v>164.84</v>
      </c>
      <c r="T55">
        <v>213.66</v>
      </c>
      <c r="U55">
        <v>10.43</v>
      </c>
      <c r="V55">
        <v>0.67</v>
      </c>
      <c r="W55">
        <v>9.17</v>
      </c>
      <c r="X55">
        <v>11.83</v>
      </c>
    </row>
    <row r="56" spans="1:29" x14ac:dyDescent="0.2">
      <c r="A56" t="s">
        <v>29</v>
      </c>
      <c r="B56" t="s">
        <v>80</v>
      </c>
      <c r="C56" t="s">
        <v>81</v>
      </c>
      <c r="D56" t="s">
        <v>32</v>
      </c>
      <c r="E56" t="s">
        <v>80</v>
      </c>
      <c r="F56" t="s">
        <v>33</v>
      </c>
      <c r="G56" t="s">
        <v>34</v>
      </c>
      <c r="H56" t="s">
        <v>82</v>
      </c>
      <c r="I56" t="s">
        <v>42</v>
      </c>
      <c r="J56" t="s">
        <v>43</v>
      </c>
      <c r="K56" t="s">
        <v>38</v>
      </c>
      <c r="M56">
        <v>17</v>
      </c>
      <c r="N56">
        <v>946</v>
      </c>
      <c r="O56" t="s">
        <v>39</v>
      </c>
      <c r="P56" t="s">
        <v>39</v>
      </c>
      <c r="Q56">
        <v>35.21</v>
      </c>
      <c r="R56">
        <v>6.27</v>
      </c>
      <c r="S56">
        <v>22.67</v>
      </c>
      <c r="T56">
        <v>47.75</v>
      </c>
    </row>
    <row r="57" spans="1:29" x14ac:dyDescent="0.2">
      <c r="A57" t="s">
        <v>29</v>
      </c>
      <c r="B57" t="s">
        <v>80</v>
      </c>
      <c r="C57" t="s">
        <v>81</v>
      </c>
      <c r="D57" t="s">
        <v>32</v>
      </c>
      <c r="E57" t="s">
        <v>80</v>
      </c>
      <c r="F57" t="s">
        <v>33</v>
      </c>
      <c r="G57" t="s">
        <v>34</v>
      </c>
      <c r="H57" t="s">
        <v>82</v>
      </c>
      <c r="K57" t="s">
        <v>38</v>
      </c>
      <c r="N57">
        <v>946</v>
      </c>
      <c r="O57" t="s">
        <v>39</v>
      </c>
      <c r="P57" t="s">
        <v>39</v>
      </c>
      <c r="Y57">
        <v>0.1</v>
      </c>
      <c r="Z57">
        <v>0.01</v>
      </c>
      <c r="AA57">
        <v>0.09</v>
      </c>
      <c r="AB57">
        <v>0.12</v>
      </c>
      <c r="AC57">
        <v>0</v>
      </c>
    </row>
    <row r="58" spans="1:29" x14ac:dyDescent="0.2">
      <c r="A58" t="s">
        <v>29</v>
      </c>
      <c r="B58" t="s">
        <v>83</v>
      </c>
      <c r="C58" t="s">
        <v>84</v>
      </c>
      <c r="D58" t="s">
        <v>32</v>
      </c>
      <c r="E58" t="s">
        <v>85</v>
      </c>
      <c r="F58" t="s">
        <v>86</v>
      </c>
      <c r="G58" t="s">
        <v>87</v>
      </c>
      <c r="H58" t="s">
        <v>88</v>
      </c>
      <c r="K58" t="s">
        <v>38</v>
      </c>
      <c r="O58" t="s">
        <v>39</v>
      </c>
      <c r="P58" t="s">
        <v>39</v>
      </c>
      <c r="Y58">
        <v>10.46</v>
      </c>
      <c r="Z58">
        <v>0.14000000000000001</v>
      </c>
      <c r="AA58">
        <v>10.18</v>
      </c>
      <c r="AB58">
        <v>10.74</v>
      </c>
      <c r="AC58">
        <v>10</v>
      </c>
    </row>
    <row r="59" spans="1:29" x14ac:dyDescent="0.2">
      <c r="A59" t="s">
        <v>29</v>
      </c>
      <c r="B59" t="s">
        <v>89</v>
      </c>
      <c r="C59" t="s">
        <v>90</v>
      </c>
      <c r="D59" t="s">
        <v>32</v>
      </c>
      <c r="E59" t="s">
        <v>85</v>
      </c>
      <c r="F59" t="s">
        <v>86</v>
      </c>
      <c r="G59" t="s">
        <v>87</v>
      </c>
      <c r="H59" t="s">
        <v>91</v>
      </c>
      <c r="K59" t="s">
        <v>38</v>
      </c>
      <c r="O59" t="s">
        <v>39</v>
      </c>
      <c r="P59" t="s">
        <v>39</v>
      </c>
      <c r="Y59">
        <v>6.92</v>
      </c>
      <c r="Z59">
        <v>0.12</v>
      </c>
      <c r="AA59">
        <v>6.67</v>
      </c>
      <c r="AB59">
        <v>7.17</v>
      </c>
      <c r="AC59">
        <v>6</v>
      </c>
    </row>
    <row r="60" spans="1:29" x14ac:dyDescent="0.2">
      <c r="A60" t="s">
        <v>29</v>
      </c>
      <c r="B60" t="s">
        <v>92</v>
      </c>
      <c r="C60" t="s">
        <v>93</v>
      </c>
      <c r="D60" t="s">
        <v>32</v>
      </c>
      <c r="E60" t="s">
        <v>85</v>
      </c>
      <c r="F60" t="s">
        <v>86</v>
      </c>
      <c r="G60" t="s">
        <v>87</v>
      </c>
      <c r="H60" t="s">
        <v>94</v>
      </c>
      <c r="K60" t="s">
        <v>38</v>
      </c>
      <c r="O60" t="s">
        <v>39</v>
      </c>
      <c r="P60" t="s">
        <v>39</v>
      </c>
      <c r="Y60">
        <v>5.42</v>
      </c>
      <c r="Z60">
        <v>0.1</v>
      </c>
      <c r="AA60">
        <v>5.21</v>
      </c>
      <c r="AB60">
        <v>5.63</v>
      </c>
      <c r="AC60">
        <v>4</v>
      </c>
    </row>
    <row r="61" spans="1:29" x14ac:dyDescent="0.2">
      <c r="A61" t="s">
        <v>29</v>
      </c>
      <c r="B61" t="s">
        <v>95</v>
      </c>
      <c r="C61" t="s">
        <v>96</v>
      </c>
      <c r="D61" t="s">
        <v>32</v>
      </c>
      <c r="E61" t="s">
        <v>85</v>
      </c>
      <c r="F61" t="s">
        <v>86</v>
      </c>
      <c r="G61" t="s">
        <v>87</v>
      </c>
      <c r="H61" t="s">
        <v>97</v>
      </c>
      <c r="K61" t="s">
        <v>38</v>
      </c>
      <c r="O61" t="s">
        <v>39</v>
      </c>
      <c r="P61" t="s">
        <v>39</v>
      </c>
      <c r="Y61">
        <v>5.01</v>
      </c>
      <c r="Z61">
        <v>0.1</v>
      </c>
      <c r="AA61">
        <v>4.8099999999999996</v>
      </c>
      <c r="AB61">
        <v>5.21</v>
      </c>
      <c r="AC61">
        <v>4</v>
      </c>
    </row>
    <row r="62" spans="1:29" x14ac:dyDescent="0.2">
      <c r="A62" t="s">
        <v>29</v>
      </c>
      <c r="B62" t="s">
        <v>98</v>
      </c>
      <c r="C62" t="s">
        <v>99</v>
      </c>
      <c r="D62" t="s">
        <v>100</v>
      </c>
      <c r="E62" t="s">
        <v>85</v>
      </c>
      <c r="F62" t="s">
        <v>101</v>
      </c>
      <c r="G62" t="s">
        <v>102</v>
      </c>
      <c r="H62" t="s">
        <v>103</v>
      </c>
      <c r="I62" t="s">
        <v>40</v>
      </c>
      <c r="J62" t="s">
        <v>104</v>
      </c>
      <c r="K62" t="s">
        <v>38</v>
      </c>
      <c r="M62">
        <v>14</v>
      </c>
      <c r="N62">
        <v>931</v>
      </c>
      <c r="O62" t="s">
        <v>39</v>
      </c>
      <c r="P62" t="s">
        <v>39</v>
      </c>
      <c r="Q62">
        <v>29.28</v>
      </c>
      <c r="R62">
        <v>5.91</v>
      </c>
      <c r="S62">
        <v>17.46</v>
      </c>
      <c r="T62">
        <v>41.09</v>
      </c>
      <c r="U62">
        <v>1.64</v>
      </c>
      <c r="V62">
        <v>0.33</v>
      </c>
      <c r="W62">
        <v>1.1000000000000001</v>
      </c>
      <c r="X62">
        <v>2.44</v>
      </c>
    </row>
    <row r="63" spans="1:29" x14ac:dyDescent="0.2">
      <c r="A63" t="s">
        <v>29</v>
      </c>
      <c r="B63" t="s">
        <v>98</v>
      </c>
      <c r="C63" t="s">
        <v>99</v>
      </c>
      <c r="D63" t="s">
        <v>100</v>
      </c>
      <c r="E63" t="s">
        <v>85</v>
      </c>
      <c r="F63" t="s">
        <v>101</v>
      </c>
      <c r="G63" t="s">
        <v>102</v>
      </c>
      <c r="H63" t="s">
        <v>103</v>
      </c>
      <c r="I63" t="s">
        <v>105</v>
      </c>
      <c r="J63" t="s">
        <v>106</v>
      </c>
      <c r="K63" t="s">
        <v>38</v>
      </c>
      <c r="M63">
        <v>406</v>
      </c>
      <c r="N63">
        <v>931</v>
      </c>
      <c r="O63" t="s">
        <v>39</v>
      </c>
      <c r="P63" t="s">
        <v>39</v>
      </c>
      <c r="Q63">
        <v>758.98</v>
      </c>
      <c r="R63">
        <v>20.95</v>
      </c>
      <c r="S63">
        <v>717.07</v>
      </c>
      <c r="T63">
        <v>800.89</v>
      </c>
      <c r="U63">
        <v>42.53</v>
      </c>
      <c r="V63">
        <v>1.1599999999999999</v>
      </c>
      <c r="W63">
        <v>40.229999999999997</v>
      </c>
      <c r="X63">
        <v>44.86</v>
      </c>
    </row>
    <row r="64" spans="1:29" x14ac:dyDescent="0.2">
      <c r="A64" t="s">
        <v>29</v>
      </c>
      <c r="B64" t="s">
        <v>98</v>
      </c>
      <c r="C64" t="s">
        <v>99</v>
      </c>
      <c r="D64" t="s">
        <v>100</v>
      </c>
      <c r="E64" t="s">
        <v>85</v>
      </c>
      <c r="F64" t="s">
        <v>101</v>
      </c>
      <c r="G64" t="s">
        <v>102</v>
      </c>
      <c r="H64" t="s">
        <v>103</v>
      </c>
      <c r="I64" t="s">
        <v>107</v>
      </c>
      <c r="J64" t="s">
        <v>108</v>
      </c>
      <c r="K64" t="s">
        <v>38</v>
      </c>
      <c r="M64">
        <v>511</v>
      </c>
      <c r="N64">
        <v>931</v>
      </c>
      <c r="O64" t="s">
        <v>39</v>
      </c>
      <c r="P64" t="s">
        <v>39</v>
      </c>
      <c r="Q64">
        <v>996.46</v>
      </c>
      <c r="R64">
        <v>21.48</v>
      </c>
      <c r="S64">
        <v>953.5</v>
      </c>
      <c r="T64">
        <v>1039.43</v>
      </c>
      <c r="U64">
        <v>55.83</v>
      </c>
      <c r="V64">
        <v>1.18</v>
      </c>
      <c r="W64">
        <v>53.46</v>
      </c>
      <c r="X64">
        <v>58.18</v>
      </c>
    </row>
    <row r="65" spans="1:29" x14ac:dyDescent="0.2">
      <c r="A65" t="s">
        <v>29</v>
      </c>
      <c r="B65" t="s">
        <v>98</v>
      </c>
      <c r="C65" t="s">
        <v>99</v>
      </c>
      <c r="D65" t="s">
        <v>100</v>
      </c>
      <c r="E65" t="s">
        <v>85</v>
      </c>
      <c r="F65" t="s">
        <v>101</v>
      </c>
      <c r="G65" t="s">
        <v>102</v>
      </c>
      <c r="H65" t="s">
        <v>103</v>
      </c>
      <c r="I65" t="s">
        <v>42</v>
      </c>
      <c r="J65" t="s">
        <v>43</v>
      </c>
      <c r="K65" t="s">
        <v>38</v>
      </c>
      <c r="M65">
        <v>32</v>
      </c>
      <c r="N65">
        <v>931</v>
      </c>
      <c r="O65" t="s">
        <v>39</v>
      </c>
      <c r="P65" t="s">
        <v>39</v>
      </c>
      <c r="Q65">
        <v>65.28</v>
      </c>
      <c r="R65">
        <v>8.0399999999999991</v>
      </c>
      <c r="S65">
        <v>49.19</v>
      </c>
      <c r="T65">
        <v>81.37</v>
      </c>
    </row>
    <row r="66" spans="1:29" x14ac:dyDescent="0.2">
      <c r="A66" t="s">
        <v>29</v>
      </c>
      <c r="B66" t="s">
        <v>98</v>
      </c>
      <c r="C66" t="s">
        <v>99</v>
      </c>
      <c r="D66" t="s">
        <v>100</v>
      </c>
      <c r="E66" t="s">
        <v>85</v>
      </c>
      <c r="F66" t="s">
        <v>101</v>
      </c>
      <c r="G66" t="s">
        <v>102</v>
      </c>
      <c r="H66" t="s">
        <v>103</v>
      </c>
      <c r="K66" t="s">
        <v>38</v>
      </c>
      <c r="N66">
        <v>931</v>
      </c>
      <c r="O66" t="s">
        <v>39</v>
      </c>
      <c r="P66" t="s">
        <v>39</v>
      </c>
      <c r="Y66">
        <v>2.54</v>
      </c>
      <c r="Z66">
        <v>0.01</v>
      </c>
      <c r="AA66">
        <v>2.52</v>
      </c>
      <c r="AB66">
        <v>2.57</v>
      </c>
      <c r="AC66">
        <v>3</v>
      </c>
    </row>
    <row r="67" spans="1:29" x14ac:dyDescent="0.2">
      <c r="A67" t="s">
        <v>29</v>
      </c>
      <c r="B67" t="s">
        <v>109</v>
      </c>
      <c r="C67" t="s">
        <v>110</v>
      </c>
      <c r="D67" t="s">
        <v>100</v>
      </c>
      <c r="E67" t="s">
        <v>85</v>
      </c>
      <c r="F67" t="s">
        <v>101</v>
      </c>
      <c r="G67" t="s">
        <v>102</v>
      </c>
      <c r="H67" t="s">
        <v>111</v>
      </c>
      <c r="I67" t="s">
        <v>40</v>
      </c>
      <c r="J67" t="s">
        <v>104</v>
      </c>
      <c r="K67" t="s">
        <v>38</v>
      </c>
      <c r="M67">
        <v>9</v>
      </c>
      <c r="N67">
        <v>931</v>
      </c>
      <c r="O67" t="s">
        <v>39</v>
      </c>
      <c r="P67" t="s">
        <v>39</v>
      </c>
      <c r="Q67">
        <v>16.91</v>
      </c>
      <c r="R67">
        <v>4.1100000000000003</v>
      </c>
      <c r="S67">
        <v>8.69</v>
      </c>
      <c r="T67">
        <v>25.13</v>
      </c>
      <c r="U67">
        <v>0.95</v>
      </c>
      <c r="V67">
        <v>0.23</v>
      </c>
      <c r="W67">
        <v>0.57999999999999996</v>
      </c>
      <c r="X67">
        <v>1.53</v>
      </c>
    </row>
    <row r="68" spans="1:29" x14ac:dyDescent="0.2">
      <c r="A68" t="s">
        <v>29</v>
      </c>
      <c r="B68" t="s">
        <v>109</v>
      </c>
      <c r="C68" t="s">
        <v>110</v>
      </c>
      <c r="D68" t="s">
        <v>100</v>
      </c>
      <c r="E68" t="s">
        <v>85</v>
      </c>
      <c r="F68" t="s">
        <v>101</v>
      </c>
      <c r="G68" t="s">
        <v>102</v>
      </c>
      <c r="H68" t="s">
        <v>111</v>
      </c>
      <c r="I68" t="s">
        <v>105</v>
      </c>
      <c r="J68" t="s">
        <v>106</v>
      </c>
      <c r="K68" t="s">
        <v>38</v>
      </c>
      <c r="M68">
        <v>370</v>
      </c>
      <c r="N68">
        <v>931</v>
      </c>
      <c r="O68" t="s">
        <v>39</v>
      </c>
      <c r="P68" t="s">
        <v>39</v>
      </c>
      <c r="Q68">
        <v>694.44</v>
      </c>
      <c r="R68">
        <v>21.59</v>
      </c>
      <c r="S68">
        <v>651.25</v>
      </c>
      <c r="T68">
        <v>737.63</v>
      </c>
      <c r="U68">
        <v>38.909999999999997</v>
      </c>
      <c r="V68">
        <v>1.18</v>
      </c>
      <c r="W68">
        <v>36.58</v>
      </c>
      <c r="X68">
        <v>41.29</v>
      </c>
    </row>
    <row r="69" spans="1:29" x14ac:dyDescent="0.2">
      <c r="A69" t="s">
        <v>29</v>
      </c>
      <c r="B69" t="s">
        <v>109</v>
      </c>
      <c r="C69" t="s">
        <v>110</v>
      </c>
      <c r="D69" t="s">
        <v>100</v>
      </c>
      <c r="E69" t="s">
        <v>85</v>
      </c>
      <c r="F69" t="s">
        <v>101</v>
      </c>
      <c r="G69" t="s">
        <v>102</v>
      </c>
      <c r="H69" t="s">
        <v>111</v>
      </c>
      <c r="I69" t="s">
        <v>107</v>
      </c>
      <c r="J69" t="s">
        <v>108</v>
      </c>
      <c r="K69" t="s">
        <v>38</v>
      </c>
      <c r="M69">
        <v>552</v>
      </c>
      <c r="N69">
        <v>931</v>
      </c>
      <c r="O69" t="s">
        <v>39</v>
      </c>
      <c r="P69" t="s">
        <v>39</v>
      </c>
      <c r="Q69">
        <v>1073.3699999999999</v>
      </c>
      <c r="R69">
        <v>21.77</v>
      </c>
      <c r="S69">
        <v>1029.83</v>
      </c>
      <c r="T69">
        <v>1116.9100000000001</v>
      </c>
      <c r="U69">
        <v>60.14</v>
      </c>
      <c r="V69">
        <v>1.21</v>
      </c>
      <c r="W69">
        <v>57.7</v>
      </c>
      <c r="X69">
        <v>62.53</v>
      </c>
    </row>
    <row r="70" spans="1:29" x14ac:dyDescent="0.2">
      <c r="A70" t="s">
        <v>29</v>
      </c>
      <c r="B70" t="s">
        <v>109</v>
      </c>
      <c r="C70" t="s">
        <v>110</v>
      </c>
      <c r="D70" t="s">
        <v>100</v>
      </c>
      <c r="E70" t="s">
        <v>85</v>
      </c>
      <c r="F70" t="s">
        <v>101</v>
      </c>
      <c r="G70" t="s">
        <v>102</v>
      </c>
      <c r="H70" t="s">
        <v>111</v>
      </c>
      <c r="I70" t="s">
        <v>42</v>
      </c>
      <c r="J70" t="s">
        <v>43</v>
      </c>
      <c r="K70" t="s">
        <v>38</v>
      </c>
      <c r="M70">
        <v>32</v>
      </c>
      <c r="N70">
        <v>931</v>
      </c>
      <c r="O70" t="s">
        <v>39</v>
      </c>
      <c r="P70" t="s">
        <v>39</v>
      </c>
      <c r="Q70">
        <v>65.28</v>
      </c>
      <c r="R70">
        <v>8.0399999999999991</v>
      </c>
      <c r="S70">
        <v>49.19</v>
      </c>
      <c r="T70">
        <v>81.37</v>
      </c>
    </row>
    <row r="71" spans="1:29" x14ac:dyDescent="0.2">
      <c r="A71" t="s">
        <v>29</v>
      </c>
      <c r="B71" t="s">
        <v>109</v>
      </c>
      <c r="C71" t="s">
        <v>110</v>
      </c>
      <c r="D71" t="s">
        <v>100</v>
      </c>
      <c r="E71" t="s">
        <v>85</v>
      </c>
      <c r="F71" t="s">
        <v>101</v>
      </c>
      <c r="G71" t="s">
        <v>102</v>
      </c>
      <c r="H71" t="s">
        <v>111</v>
      </c>
      <c r="K71" t="s">
        <v>38</v>
      </c>
      <c r="N71">
        <v>931</v>
      </c>
      <c r="O71" t="s">
        <v>39</v>
      </c>
      <c r="P71" t="s">
        <v>39</v>
      </c>
      <c r="Y71">
        <v>2.59</v>
      </c>
      <c r="Z71">
        <v>0.01</v>
      </c>
      <c r="AA71">
        <v>2.57</v>
      </c>
      <c r="AB71">
        <v>2.62</v>
      </c>
      <c r="AC71">
        <v>3</v>
      </c>
    </row>
    <row r="72" spans="1:29" x14ac:dyDescent="0.2">
      <c r="A72" t="s">
        <v>29</v>
      </c>
      <c r="B72" t="s">
        <v>112</v>
      </c>
      <c r="C72" t="s">
        <v>113</v>
      </c>
      <c r="D72" t="s">
        <v>100</v>
      </c>
      <c r="E72" t="s">
        <v>85</v>
      </c>
      <c r="F72" t="s">
        <v>101</v>
      </c>
      <c r="G72" t="s">
        <v>102</v>
      </c>
      <c r="H72" t="s">
        <v>114</v>
      </c>
      <c r="I72" t="s">
        <v>40</v>
      </c>
      <c r="J72" t="s">
        <v>104</v>
      </c>
      <c r="K72" t="s">
        <v>38</v>
      </c>
      <c r="M72">
        <v>89</v>
      </c>
      <c r="N72">
        <v>931</v>
      </c>
      <c r="O72" t="s">
        <v>39</v>
      </c>
      <c r="P72" t="s">
        <v>39</v>
      </c>
      <c r="Q72">
        <v>176.2</v>
      </c>
      <c r="R72">
        <v>13.62</v>
      </c>
      <c r="S72">
        <v>148.96</v>
      </c>
      <c r="T72">
        <v>203.44</v>
      </c>
      <c r="U72">
        <v>9.8699999999999992</v>
      </c>
      <c r="V72">
        <v>0.76</v>
      </c>
      <c r="W72">
        <v>8.4499999999999993</v>
      </c>
      <c r="X72">
        <v>11.51</v>
      </c>
    </row>
    <row r="73" spans="1:29" x14ac:dyDescent="0.2">
      <c r="A73" t="s">
        <v>29</v>
      </c>
      <c r="B73" t="s">
        <v>112</v>
      </c>
      <c r="C73" t="s">
        <v>113</v>
      </c>
      <c r="D73" t="s">
        <v>100</v>
      </c>
      <c r="E73" t="s">
        <v>85</v>
      </c>
      <c r="F73" t="s">
        <v>101</v>
      </c>
      <c r="G73" t="s">
        <v>102</v>
      </c>
      <c r="H73" t="s">
        <v>114</v>
      </c>
      <c r="I73" t="s">
        <v>105</v>
      </c>
      <c r="J73" t="s">
        <v>106</v>
      </c>
      <c r="K73" t="s">
        <v>38</v>
      </c>
      <c r="M73">
        <v>631</v>
      </c>
      <c r="N73">
        <v>931</v>
      </c>
      <c r="O73" t="s">
        <v>39</v>
      </c>
      <c r="P73" t="s">
        <v>39</v>
      </c>
      <c r="Q73">
        <v>1199.78</v>
      </c>
      <c r="R73">
        <v>22.32</v>
      </c>
      <c r="S73">
        <v>1155.1300000000001</v>
      </c>
      <c r="T73">
        <v>1244.43</v>
      </c>
      <c r="U73">
        <v>67.23</v>
      </c>
      <c r="V73">
        <v>1.23</v>
      </c>
      <c r="W73">
        <v>64.72</v>
      </c>
      <c r="X73">
        <v>69.63</v>
      </c>
    </row>
    <row r="74" spans="1:29" x14ac:dyDescent="0.2">
      <c r="A74" t="s">
        <v>29</v>
      </c>
      <c r="B74" t="s">
        <v>112</v>
      </c>
      <c r="C74" t="s">
        <v>113</v>
      </c>
      <c r="D74" t="s">
        <v>100</v>
      </c>
      <c r="E74" t="s">
        <v>85</v>
      </c>
      <c r="F74" t="s">
        <v>101</v>
      </c>
      <c r="G74" t="s">
        <v>102</v>
      </c>
      <c r="H74" t="s">
        <v>114</v>
      </c>
      <c r="I74" t="s">
        <v>107</v>
      </c>
      <c r="J74" t="s">
        <v>108</v>
      </c>
      <c r="K74" t="s">
        <v>38</v>
      </c>
      <c r="M74">
        <v>211</v>
      </c>
      <c r="N74">
        <v>931</v>
      </c>
      <c r="O74" t="s">
        <v>39</v>
      </c>
      <c r="P74" t="s">
        <v>39</v>
      </c>
      <c r="Q74">
        <v>408.73</v>
      </c>
      <c r="R74">
        <v>21.28</v>
      </c>
      <c r="S74">
        <v>366.16</v>
      </c>
      <c r="T74">
        <v>451.3</v>
      </c>
      <c r="U74">
        <v>22.9</v>
      </c>
      <c r="V74">
        <v>1.18</v>
      </c>
      <c r="W74">
        <v>20.63</v>
      </c>
      <c r="X74">
        <v>25.34</v>
      </c>
    </row>
    <row r="75" spans="1:29" x14ac:dyDescent="0.2">
      <c r="A75" t="s">
        <v>29</v>
      </c>
      <c r="B75" t="s">
        <v>112</v>
      </c>
      <c r="C75" t="s">
        <v>113</v>
      </c>
      <c r="D75" t="s">
        <v>100</v>
      </c>
      <c r="E75" t="s">
        <v>85</v>
      </c>
      <c r="F75" t="s">
        <v>101</v>
      </c>
      <c r="G75" t="s">
        <v>102</v>
      </c>
      <c r="H75" t="s">
        <v>114</v>
      </c>
      <c r="I75" t="s">
        <v>42</v>
      </c>
      <c r="J75" t="s">
        <v>43</v>
      </c>
      <c r="K75" t="s">
        <v>38</v>
      </c>
      <c r="M75">
        <v>32</v>
      </c>
      <c r="N75">
        <v>931</v>
      </c>
      <c r="O75" t="s">
        <v>39</v>
      </c>
      <c r="P75" t="s">
        <v>39</v>
      </c>
      <c r="Q75">
        <v>65.28</v>
      </c>
      <c r="R75">
        <v>8.0399999999999991</v>
      </c>
      <c r="S75">
        <v>49.19</v>
      </c>
      <c r="T75">
        <v>81.37</v>
      </c>
    </row>
    <row r="76" spans="1:29" x14ac:dyDescent="0.2">
      <c r="A76" t="s">
        <v>29</v>
      </c>
      <c r="B76" t="s">
        <v>112</v>
      </c>
      <c r="C76" t="s">
        <v>113</v>
      </c>
      <c r="D76" t="s">
        <v>100</v>
      </c>
      <c r="E76" t="s">
        <v>85</v>
      </c>
      <c r="F76" t="s">
        <v>101</v>
      </c>
      <c r="G76" t="s">
        <v>102</v>
      </c>
      <c r="H76" t="s">
        <v>114</v>
      </c>
      <c r="K76" t="s">
        <v>38</v>
      </c>
      <c r="N76">
        <v>931</v>
      </c>
      <c r="O76" t="s">
        <v>39</v>
      </c>
      <c r="P76" t="s">
        <v>39</v>
      </c>
      <c r="Y76">
        <v>2.13</v>
      </c>
      <c r="Z76">
        <v>0.02</v>
      </c>
      <c r="AA76">
        <v>2.1</v>
      </c>
      <c r="AB76">
        <v>2.16</v>
      </c>
      <c r="AC76">
        <v>2</v>
      </c>
    </row>
    <row r="77" spans="1:29" x14ac:dyDescent="0.2">
      <c r="A77" t="s">
        <v>29</v>
      </c>
      <c r="B77" t="s">
        <v>115</v>
      </c>
      <c r="C77" t="s">
        <v>116</v>
      </c>
      <c r="D77" t="s">
        <v>100</v>
      </c>
      <c r="E77" t="s">
        <v>117</v>
      </c>
      <c r="F77" t="s">
        <v>101</v>
      </c>
      <c r="G77" t="s">
        <v>118</v>
      </c>
      <c r="H77" t="s">
        <v>119</v>
      </c>
      <c r="I77" t="s">
        <v>40</v>
      </c>
      <c r="J77" t="s">
        <v>120</v>
      </c>
      <c r="K77" t="s">
        <v>38</v>
      </c>
      <c r="M77">
        <v>4</v>
      </c>
      <c r="N77">
        <v>897</v>
      </c>
      <c r="O77" t="s">
        <v>39</v>
      </c>
      <c r="P77" t="s">
        <v>39</v>
      </c>
      <c r="Q77">
        <v>7.47</v>
      </c>
      <c r="R77">
        <v>2.66</v>
      </c>
      <c r="S77">
        <v>2.15</v>
      </c>
      <c r="T77">
        <v>12.8</v>
      </c>
      <c r="U77">
        <v>0.43</v>
      </c>
      <c r="V77">
        <v>0.15</v>
      </c>
      <c r="W77">
        <v>0.22</v>
      </c>
      <c r="X77">
        <v>0.87</v>
      </c>
    </row>
    <row r="78" spans="1:29" x14ac:dyDescent="0.2">
      <c r="A78" t="s">
        <v>29</v>
      </c>
      <c r="B78" t="s">
        <v>115</v>
      </c>
      <c r="C78" t="s">
        <v>116</v>
      </c>
      <c r="D78" t="s">
        <v>100</v>
      </c>
      <c r="E78" t="s">
        <v>117</v>
      </c>
      <c r="F78" t="s">
        <v>101</v>
      </c>
      <c r="G78" t="s">
        <v>118</v>
      </c>
      <c r="H78" t="s">
        <v>119</v>
      </c>
      <c r="I78" t="s">
        <v>105</v>
      </c>
      <c r="J78" t="s">
        <v>121</v>
      </c>
      <c r="K78" t="s">
        <v>38</v>
      </c>
      <c r="M78">
        <v>26</v>
      </c>
      <c r="N78">
        <v>897</v>
      </c>
      <c r="O78" t="s">
        <v>39</v>
      </c>
      <c r="P78" t="s">
        <v>39</v>
      </c>
      <c r="Q78">
        <v>49.23</v>
      </c>
      <c r="R78">
        <v>6.34</v>
      </c>
      <c r="S78">
        <v>36.54</v>
      </c>
      <c r="T78">
        <v>61.91</v>
      </c>
      <c r="U78">
        <v>2.85</v>
      </c>
      <c r="V78">
        <v>0.37</v>
      </c>
      <c r="W78">
        <v>2.2000000000000002</v>
      </c>
      <c r="X78">
        <v>3.69</v>
      </c>
    </row>
    <row r="79" spans="1:29" x14ac:dyDescent="0.2">
      <c r="A79" t="s">
        <v>29</v>
      </c>
      <c r="B79" t="s">
        <v>115</v>
      </c>
      <c r="C79" t="s">
        <v>116</v>
      </c>
      <c r="D79" t="s">
        <v>100</v>
      </c>
      <c r="E79" t="s">
        <v>117</v>
      </c>
      <c r="F79" t="s">
        <v>101</v>
      </c>
      <c r="G79" t="s">
        <v>118</v>
      </c>
      <c r="H79" t="s">
        <v>119</v>
      </c>
      <c r="I79" t="s">
        <v>107</v>
      </c>
      <c r="J79" t="s">
        <v>122</v>
      </c>
      <c r="K79" t="s">
        <v>38</v>
      </c>
      <c r="M79">
        <v>402</v>
      </c>
      <c r="N79">
        <v>897</v>
      </c>
      <c r="O79" t="s">
        <v>39</v>
      </c>
      <c r="P79" t="s">
        <v>39</v>
      </c>
      <c r="Q79">
        <v>763.85</v>
      </c>
      <c r="R79">
        <v>21.58</v>
      </c>
      <c r="S79">
        <v>720.69</v>
      </c>
      <c r="T79">
        <v>807.02</v>
      </c>
      <c r="U79">
        <v>44.27</v>
      </c>
      <c r="V79">
        <v>1.26</v>
      </c>
      <c r="W79">
        <v>41.76</v>
      </c>
      <c r="X79">
        <v>46.81</v>
      </c>
    </row>
    <row r="80" spans="1:29" x14ac:dyDescent="0.2">
      <c r="A80" t="s">
        <v>29</v>
      </c>
      <c r="B80" t="s">
        <v>115</v>
      </c>
      <c r="C80" t="s">
        <v>116</v>
      </c>
      <c r="D80" t="s">
        <v>100</v>
      </c>
      <c r="E80" t="s">
        <v>117</v>
      </c>
      <c r="F80" t="s">
        <v>101</v>
      </c>
      <c r="G80" t="s">
        <v>118</v>
      </c>
      <c r="H80" t="s">
        <v>119</v>
      </c>
      <c r="I80" t="s">
        <v>123</v>
      </c>
      <c r="J80" t="s">
        <v>124</v>
      </c>
      <c r="K80" t="s">
        <v>38</v>
      </c>
      <c r="M80">
        <v>465</v>
      </c>
      <c r="N80">
        <v>897</v>
      </c>
      <c r="O80" t="s">
        <v>39</v>
      </c>
      <c r="P80" t="s">
        <v>39</v>
      </c>
      <c r="Q80">
        <v>904.79</v>
      </c>
      <c r="R80">
        <v>23.49</v>
      </c>
      <c r="S80">
        <v>857.8</v>
      </c>
      <c r="T80">
        <v>951.78</v>
      </c>
      <c r="U80">
        <v>52.44</v>
      </c>
      <c r="V80">
        <v>1.29</v>
      </c>
      <c r="W80">
        <v>49.86</v>
      </c>
      <c r="X80">
        <v>55</v>
      </c>
    </row>
    <row r="81" spans="1:29" x14ac:dyDescent="0.2">
      <c r="A81" t="s">
        <v>29</v>
      </c>
      <c r="B81" t="s">
        <v>115</v>
      </c>
      <c r="C81" t="s">
        <v>116</v>
      </c>
      <c r="D81" t="s">
        <v>100</v>
      </c>
      <c r="E81" t="s">
        <v>117</v>
      </c>
      <c r="F81" t="s">
        <v>101</v>
      </c>
      <c r="G81" t="s">
        <v>118</v>
      </c>
      <c r="H81" t="s">
        <v>119</v>
      </c>
      <c r="I81" t="s">
        <v>42</v>
      </c>
      <c r="J81" t="s">
        <v>43</v>
      </c>
      <c r="K81" t="s">
        <v>38</v>
      </c>
      <c r="M81">
        <v>58</v>
      </c>
      <c r="N81">
        <v>897</v>
      </c>
      <c r="O81" t="s">
        <v>39</v>
      </c>
      <c r="P81" t="s">
        <v>39</v>
      </c>
      <c r="Q81">
        <v>110.03</v>
      </c>
      <c r="R81">
        <v>9.26</v>
      </c>
      <c r="S81">
        <v>91.49</v>
      </c>
      <c r="T81">
        <v>128.56</v>
      </c>
    </row>
    <row r="82" spans="1:29" x14ac:dyDescent="0.2">
      <c r="A82" t="s">
        <v>29</v>
      </c>
      <c r="B82" t="s">
        <v>115</v>
      </c>
      <c r="C82" t="s">
        <v>116</v>
      </c>
      <c r="D82" t="s">
        <v>100</v>
      </c>
      <c r="E82" t="s">
        <v>117</v>
      </c>
      <c r="F82" t="s">
        <v>101</v>
      </c>
      <c r="G82" t="s">
        <v>118</v>
      </c>
      <c r="H82" t="s">
        <v>119</v>
      </c>
      <c r="I82" t="s">
        <v>125</v>
      </c>
      <c r="J82" t="s">
        <v>126</v>
      </c>
      <c r="K82" t="s">
        <v>38</v>
      </c>
      <c r="M82">
        <v>8</v>
      </c>
      <c r="N82">
        <v>897</v>
      </c>
      <c r="O82" t="s">
        <v>39</v>
      </c>
      <c r="P82" t="s">
        <v>39</v>
      </c>
    </row>
    <row r="83" spans="1:29" x14ac:dyDescent="0.2">
      <c r="A83" t="s">
        <v>29</v>
      </c>
      <c r="B83" t="s">
        <v>115</v>
      </c>
      <c r="C83" t="s">
        <v>116</v>
      </c>
      <c r="D83" t="s">
        <v>100</v>
      </c>
      <c r="E83" t="s">
        <v>117</v>
      </c>
      <c r="F83" t="s">
        <v>101</v>
      </c>
      <c r="G83" t="s">
        <v>118</v>
      </c>
      <c r="H83" t="s">
        <v>119</v>
      </c>
      <c r="K83" t="s">
        <v>38</v>
      </c>
      <c r="N83">
        <v>897</v>
      </c>
      <c r="O83" t="s">
        <v>39</v>
      </c>
      <c r="P83" t="s">
        <v>39</v>
      </c>
      <c r="Y83">
        <v>3.49</v>
      </c>
      <c r="Z83">
        <v>0.01</v>
      </c>
      <c r="AA83">
        <v>3.46</v>
      </c>
      <c r="AB83">
        <v>3.52</v>
      </c>
      <c r="AC83">
        <v>4</v>
      </c>
    </row>
    <row r="84" spans="1:29" x14ac:dyDescent="0.2">
      <c r="A84" t="s">
        <v>29</v>
      </c>
      <c r="B84" t="s">
        <v>127</v>
      </c>
      <c r="C84" t="s">
        <v>128</v>
      </c>
      <c r="D84" t="s">
        <v>100</v>
      </c>
      <c r="E84" t="s">
        <v>129</v>
      </c>
      <c r="F84" t="s">
        <v>101</v>
      </c>
      <c r="G84" t="s">
        <v>118</v>
      </c>
      <c r="H84" t="s">
        <v>130</v>
      </c>
      <c r="I84" t="s">
        <v>40</v>
      </c>
      <c r="J84" t="s">
        <v>120</v>
      </c>
      <c r="K84" t="s">
        <v>38</v>
      </c>
      <c r="M84">
        <v>5</v>
      </c>
      <c r="N84">
        <v>851</v>
      </c>
      <c r="O84" t="s">
        <v>39</v>
      </c>
      <c r="P84" t="s">
        <v>39</v>
      </c>
      <c r="Q84">
        <v>9.24</v>
      </c>
      <c r="R84">
        <v>2.92</v>
      </c>
      <c r="S84">
        <v>3.39</v>
      </c>
      <c r="T84">
        <v>15.09</v>
      </c>
      <c r="U84">
        <v>0.56000000000000005</v>
      </c>
      <c r="V84">
        <v>0.18</v>
      </c>
      <c r="W84">
        <v>0.3</v>
      </c>
      <c r="X84">
        <v>1.05</v>
      </c>
    </row>
    <row r="85" spans="1:29" x14ac:dyDescent="0.2">
      <c r="A85" t="s">
        <v>29</v>
      </c>
      <c r="B85" t="s">
        <v>127</v>
      </c>
      <c r="C85" t="s">
        <v>128</v>
      </c>
      <c r="D85" t="s">
        <v>100</v>
      </c>
      <c r="E85" t="s">
        <v>129</v>
      </c>
      <c r="F85" t="s">
        <v>101</v>
      </c>
      <c r="G85" t="s">
        <v>118</v>
      </c>
      <c r="H85" t="s">
        <v>130</v>
      </c>
      <c r="I85" t="s">
        <v>105</v>
      </c>
      <c r="J85" t="s">
        <v>121</v>
      </c>
      <c r="K85" t="s">
        <v>38</v>
      </c>
      <c r="M85">
        <v>22</v>
      </c>
      <c r="N85">
        <v>851</v>
      </c>
      <c r="O85" t="s">
        <v>39</v>
      </c>
      <c r="P85" t="s">
        <v>39</v>
      </c>
      <c r="Q85">
        <v>44.65</v>
      </c>
      <c r="R85">
        <v>6.41</v>
      </c>
      <c r="S85">
        <v>31.82</v>
      </c>
      <c r="T85">
        <v>57.47</v>
      </c>
      <c r="U85">
        <v>2.71</v>
      </c>
      <c r="V85">
        <v>0.39</v>
      </c>
      <c r="W85">
        <v>2.04</v>
      </c>
      <c r="X85">
        <v>3.6</v>
      </c>
    </row>
    <row r="86" spans="1:29" x14ac:dyDescent="0.2">
      <c r="A86" t="s">
        <v>29</v>
      </c>
      <c r="B86" t="s">
        <v>127</v>
      </c>
      <c r="C86" t="s">
        <v>128</v>
      </c>
      <c r="D86" t="s">
        <v>100</v>
      </c>
      <c r="E86" t="s">
        <v>129</v>
      </c>
      <c r="F86" t="s">
        <v>101</v>
      </c>
      <c r="G86" t="s">
        <v>118</v>
      </c>
      <c r="H86" t="s">
        <v>130</v>
      </c>
      <c r="I86" t="s">
        <v>107</v>
      </c>
      <c r="J86" t="s">
        <v>122</v>
      </c>
      <c r="K86" t="s">
        <v>38</v>
      </c>
      <c r="M86">
        <v>432</v>
      </c>
      <c r="N86">
        <v>851</v>
      </c>
      <c r="O86" t="s">
        <v>39</v>
      </c>
      <c r="P86" t="s">
        <v>39</v>
      </c>
      <c r="Q86">
        <v>835.52</v>
      </c>
      <c r="R86">
        <v>22.22</v>
      </c>
      <c r="S86">
        <v>791.07</v>
      </c>
      <c r="T86">
        <v>879.97</v>
      </c>
      <c r="U86">
        <v>50.75</v>
      </c>
      <c r="V86">
        <v>1.3</v>
      </c>
      <c r="W86">
        <v>48.16</v>
      </c>
      <c r="X86">
        <v>53.34</v>
      </c>
    </row>
    <row r="87" spans="1:29" x14ac:dyDescent="0.2">
      <c r="A87" t="s">
        <v>29</v>
      </c>
      <c r="B87" t="s">
        <v>127</v>
      </c>
      <c r="C87" t="s">
        <v>128</v>
      </c>
      <c r="D87" t="s">
        <v>100</v>
      </c>
      <c r="E87" t="s">
        <v>129</v>
      </c>
      <c r="F87" t="s">
        <v>101</v>
      </c>
      <c r="G87" t="s">
        <v>118</v>
      </c>
      <c r="H87" t="s">
        <v>130</v>
      </c>
      <c r="I87" t="s">
        <v>123</v>
      </c>
      <c r="J87" t="s">
        <v>124</v>
      </c>
      <c r="K87" t="s">
        <v>38</v>
      </c>
      <c r="M87">
        <v>392</v>
      </c>
      <c r="N87">
        <v>851</v>
      </c>
      <c r="O87" t="s">
        <v>39</v>
      </c>
      <c r="P87" t="s">
        <v>39</v>
      </c>
      <c r="Q87">
        <v>756.98</v>
      </c>
      <c r="R87">
        <v>21.95</v>
      </c>
      <c r="S87">
        <v>713.08</v>
      </c>
      <c r="T87">
        <v>800.88</v>
      </c>
      <c r="U87">
        <v>45.98</v>
      </c>
      <c r="V87">
        <v>1.29</v>
      </c>
      <c r="W87">
        <v>43.41</v>
      </c>
      <c r="X87">
        <v>48.57</v>
      </c>
    </row>
    <row r="88" spans="1:29" x14ac:dyDescent="0.2">
      <c r="A88" t="s">
        <v>29</v>
      </c>
      <c r="B88" t="s">
        <v>127</v>
      </c>
      <c r="C88" t="s">
        <v>128</v>
      </c>
      <c r="D88" t="s">
        <v>100</v>
      </c>
      <c r="E88" t="s">
        <v>129</v>
      </c>
      <c r="F88" t="s">
        <v>101</v>
      </c>
      <c r="G88" t="s">
        <v>118</v>
      </c>
      <c r="H88" t="s">
        <v>130</v>
      </c>
      <c r="I88" t="s">
        <v>42</v>
      </c>
      <c r="J88" t="s">
        <v>43</v>
      </c>
      <c r="K88" t="s">
        <v>38</v>
      </c>
      <c r="M88">
        <v>58</v>
      </c>
      <c r="N88">
        <v>851</v>
      </c>
      <c r="O88" t="s">
        <v>39</v>
      </c>
      <c r="P88" t="s">
        <v>39</v>
      </c>
      <c r="Q88">
        <v>110.03</v>
      </c>
      <c r="R88">
        <v>9.26</v>
      </c>
      <c r="S88">
        <v>91.49</v>
      </c>
      <c r="T88">
        <v>128.56</v>
      </c>
    </row>
    <row r="89" spans="1:29" x14ac:dyDescent="0.2">
      <c r="A89" t="s">
        <v>29</v>
      </c>
      <c r="B89" t="s">
        <v>127</v>
      </c>
      <c r="C89" t="s">
        <v>128</v>
      </c>
      <c r="D89" t="s">
        <v>100</v>
      </c>
      <c r="E89" t="s">
        <v>129</v>
      </c>
      <c r="F89" t="s">
        <v>101</v>
      </c>
      <c r="G89" t="s">
        <v>118</v>
      </c>
      <c r="H89" t="s">
        <v>130</v>
      </c>
      <c r="I89" t="s">
        <v>125</v>
      </c>
      <c r="J89" t="s">
        <v>126</v>
      </c>
      <c r="K89" t="s">
        <v>38</v>
      </c>
      <c r="M89">
        <v>54</v>
      </c>
      <c r="N89">
        <v>851</v>
      </c>
      <c r="O89" t="s">
        <v>39</v>
      </c>
      <c r="P89" t="s">
        <v>39</v>
      </c>
    </row>
    <row r="90" spans="1:29" x14ac:dyDescent="0.2">
      <c r="A90" t="s">
        <v>29</v>
      </c>
      <c r="B90" t="s">
        <v>127</v>
      </c>
      <c r="C90" t="s">
        <v>128</v>
      </c>
      <c r="D90" t="s">
        <v>100</v>
      </c>
      <c r="E90" t="s">
        <v>129</v>
      </c>
      <c r="F90" t="s">
        <v>101</v>
      </c>
      <c r="G90" t="s">
        <v>118</v>
      </c>
      <c r="H90" t="s">
        <v>130</v>
      </c>
      <c r="K90" t="s">
        <v>38</v>
      </c>
      <c r="N90">
        <v>851</v>
      </c>
      <c r="O90" t="s">
        <v>39</v>
      </c>
      <c r="P90" t="s">
        <v>39</v>
      </c>
      <c r="Y90">
        <v>3.42</v>
      </c>
      <c r="Z90">
        <v>0.01</v>
      </c>
      <c r="AA90">
        <v>3.39</v>
      </c>
      <c r="AB90">
        <v>3.45</v>
      </c>
      <c r="AC90">
        <v>3</v>
      </c>
    </row>
    <row r="91" spans="1:29" x14ac:dyDescent="0.2">
      <c r="A91" t="s">
        <v>29</v>
      </c>
      <c r="B91" t="s">
        <v>131</v>
      </c>
      <c r="C91" t="s">
        <v>132</v>
      </c>
      <c r="D91" t="s">
        <v>100</v>
      </c>
      <c r="E91" t="s">
        <v>133</v>
      </c>
      <c r="F91" t="s">
        <v>101</v>
      </c>
      <c r="G91" t="s">
        <v>118</v>
      </c>
      <c r="H91" t="s">
        <v>134</v>
      </c>
      <c r="I91" t="s">
        <v>40</v>
      </c>
      <c r="J91" t="s">
        <v>120</v>
      </c>
      <c r="K91" t="s">
        <v>38</v>
      </c>
      <c r="M91">
        <v>3</v>
      </c>
      <c r="N91">
        <v>897</v>
      </c>
      <c r="O91" t="s">
        <v>39</v>
      </c>
      <c r="P91" t="s">
        <v>39</v>
      </c>
      <c r="Q91">
        <v>5.3</v>
      </c>
      <c r="R91">
        <v>2.1800000000000002</v>
      </c>
      <c r="S91">
        <v>0.93</v>
      </c>
      <c r="T91">
        <v>9.66</v>
      </c>
      <c r="U91">
        <v>0.31</v>
      </c>
      <c r="V91">
        <v>0.13</v>
      </c>
      <c r="W91">
        <v>0.14000000000000001</v>
      </c>
      <c r="X91">
        <v>0.68</v>
      </c>
    </row>
    <row r="92" spans="1:29" x14ac:dyDescent="0.2">
      <c r="A92" t="s">
        <v>29</v>
      </c>
      <c r="B92" t="s">
        <v>131</v>
      </c>
      <c r="C92" t="s">
        <v>132</v>
      </c>
      <c r="D92" t="s">
        <v>100</v>
      </c>
      <c r="E92" t="s">
        <v>133</v>
      </c>
      <c r="F92" t="s">
        <v>101</v>
      </c>
      <c r="G92" t="s">
        <v>118</v>
      </c>
      <c r="H92" t="s">
        <v>134</v>
      </c>
      <c r="I92" t="s">
        <v>105</v>
      </c>
      <c r="J92" t="s">
        <v>121</v>
      </c>
      <c r="K92" t="s">
        <v>38</v>
      </c>
      <c r="M92">
        <v>27</v>
      </c>
      <c r="N92">
        <v>897</v>
      </c>
      <c r="O92" t="s">
        <v>39</v>
      </c>
      <c r="P92" t="s">
        <v>39</v>
      </c>
      <c r="Q92">
        <v>55.86</v>
      </c>
      <c r="R92">
        <v>6.88</v>
      </c>
      <c r="S92">
        <v>42.1</v>
      </c>
      <c r="T92">
        <v>69.62</v>
      </c>
      <c r="U92">
        <v>3.24</v>
      </c>
      <c r="V92">
        <v>0.4</v>
      </c>
      <c r="W92">
        <v>2.5299999999999998</v>
      </c>
      <c r="X92">
        <v>4.13</v>
      </c>
    </row>
    <row r="93" spans="1:29" x14ac:dyDescent="0.2">
      <c r="A93" t="s">
        <v>29</v>
      </c>
      <c r="B93" t="s">
        <v>131</v>
      </c>
      <c r="C93" t="s">
        <v>132</v>
      </c>
      <c r="D93" t="s">
        <v>100</v>
      </c>
      <c r="E93" t="s">
        <v>133</v>
      </c>
      <c r="F93" t="s">
        <v>101</v>
      </c>
      <c r="G93" t="s">
        <v>118</v>
      </c>
      <c r="H93" t="s">
        <v>134</v>
      </c>
      <c r="I93" t="s">
        <v>107</v>
      </c>
      <c r="J93" t="s">
        <v>122</v>
      </c>
      <c r="K93" t="s">
        <v>38</v>
      </c>
      <c r="M93">
        <v>270</v>
      </c>
      <c r="N93">
        <v>897</v>
      </c>
      <c r="O93" t="s">
        <v>39</v>
      </c>
      <c r="P93" t="s">
        <v>39</v>
      </c>
      <c r="Q93">
        <v>518.71</v>
      </c>
      <c r="R93">
        <v>19.07</v>
      </c>
      <c r="S93">
        <v>480.56</v>
      </c>
      <c r="T93">
        <v>556.86</v>
      </c>
      <c r="U93">
        <v>30.05</v>
      </c>
      <c r="V93">
        <v>1.1200000000000001</v>
      </c>
      <c r="W93">
        <v>27.86</v>
      </c>
      <c r="X93">
        <v>32.33</v>
      </c>
    </row>
    <row r="94" spans="1:29" x14ac:dyDescent="0.2">
      <c r="A94" t="s">
        <v>29</v>
      </c>
      <c r="B94" t="s">
        <v>131</v>
      </c>
      <c r="C94" t="s">
        <v>132</v>
      </c>
      <c r="D94" t="s">
        <v>100</v>
      </c>
      <c r="E94" t="s">
        <v>133</v>
      </c>
      <c r="F94" t="s">
        <v>101</v>
      </c>
      <c r="G94" t="s">
        <v>118</v>
      </c>
      <c r="H94" t="s">
        <v>134</v>
      </c>
      <c r="I94" t="s">
        <v>123</v>
      </c>
      <c r="J94" t="s">
        <v>124</v>
      </c>
      <c r="K94" t="s">
        <v>38</v>
      </c>
      <c r="M94">
        <v>597</v>
      </c>
      <c r="N94">
        <v>897</v>
      </c>
      <c r="O94" t="s">
        <v>39</v>
      </c>
      <c r="P94" t="s">
        <v>39</v>
      </c>
      <c r="Q94">
        <v>1146.49</v>
      </c>
      <c r="R94">
        <v>22.71</v>
      </c>
      <c r="S94">
        <v>1101.07</v>
      </c>
      <c r="T94">
        <v>1191.92</v>
      </c>
      <c r="U94">
        <v>66.41</v>
      </c>
      <c r="V94">
        <v>1.21</v>
      </c>
      <c r="W94">
        <v>63.96</v>
      </c>
      <c r="X94">
        <v>68.78</v>
      </c>
    </row>
    <row r="95" spans="1:29" x14ac:dyDescent="0.2">
      <c r="A95" t="s">
        <v>29</v>
      </c>
      <c r="B95" t="s">
        <v>131</v>
      </c>
      <c r="C95" t="s">
        <v>132</v>
      </c>
      <c r="D95" t="s">
        <v>100</v>
      </c>
      <c r="E95" t="s">
        <v>133</v>
      </c>
      <c r="F95" t="s">
        <v>101</v>
      </c>
      <c r="G95" t="s">
        <v>118</v>
      </c>
      <c r="H95" t="s">
        <v>134</v>
      </c>
      <c r="I95" t="s">
        <v>42</v>
      </c>
      <c r="J95" t="s">
        <v>43</v>
      </c>
      <c r="K95" t="s">
        <v>38</v>
      </c>
      <c r="M95">
        <v>58</v>
      </c>
      <c r="N95">
        <v>897</v>
      </c>
      <c r="O95" t="s">
        <v>39</v>
      </c>
      <c r="P95" t="s">
        <v>39</v>
      </c>
      <c r="Q95">
        <v>110.03</v>
      </c>
      <c r="R95">
        <v>9.26</v>
      </c>
      <c r="S95">
        <v>91.49</v>
      </c>
      <c r="T95">
        <v>128.56</v>
      </c>
    </row>
    <row r="96" spans="1:29" x14ac:dyDescent="0.2">
      <c r="A96" t="s">
        <v>29</v>
      </c>
      <c r="B96" t="s">
        <v>131</v>
      </c>
      <c r="C96" t="s">
        <v>132</v>
      </c>
      <c r="D96" t="s">
        <v>100</v>
      </c>
      <c r="E96" t="s">
        <v>133</v>
      </c>
      <c r="F96" t="s">
        <v>101</v>
      </c>
      <c r="G96" t="s">
        <v>118</v>
      </c>
      <c r="H96" t="s">
        <v>134</v>
      </c>
      <c r="I96" t="s">
        <v>125</v>
      </c>
      <c r="J96" t="s">
        <v>126</v>
      </c>
      <c r="K96" t="s">
        <v>38</v>
      </c>
      <c r="M96">
        <v>8</v>
      </c>
      <c r="N96">
        <v>897</v>
      </c>
      <c r="O96" t="s">
        <v>39</v>
      </c>
      <c r="P96" t="s">
        <v>39</v>
      </c>
    </row>
    <row r="97" spans="1:29" x14ac:dyDescent="0.2">
      <c r="A97" t="s">
        <v>29</v>
      </c>
      <c r="B97" t="s">
        <v>131</v>
      </c>
      <c r="C97" t="s">
        <v>132</v>
      </c>
      <c r="D97" t="s">
        <v>100</v>
      </c>
      <c r="E97" t="s">
        <v>133</v>
      </c>
      <c r="F97" t="s">
        <v>101</v>
      </c>
      <c r="G97" t="s">
        <v>118</v>
      </c>
      <c r="H97" t="s">
        <v>134</v>
      </c>
      <c r="K97" t="s">
        <v>38</v>
      </c>
      <c r="N97">
        <v>897</v>
      </c>
      <c r="O97" t="s">
        <v>39</v>
      </c>
      <c r="P97" t="s">
        <v>39</v>
      </c>
      <c r="Y97">
        <v>3.63</v>
      </c>
      <c r="Z97">
        <v>0.01</v>
      </c>
      <c r="AA97">
        <v>3.6</v>
      </c>
      <c r="AB97">
        <v>3.65</v>
      </c>
      <c r="AC97">
        <v>4</v>
      </c>
    </row>
    <row r="98" spans="1:29" x14ac:dyDescent="0.2">
      <c r="A98" t="s">
        <v>29</v>
      </c>
      <c r="B98" t="s">
        <v>135</v>
      </c>
      <c r="C98" t="s">
        <v>136</v>
      </c>
      <c r="D98" t="s">
        <v>100</v>
      </c>
      <c r="E98" t="s">
        <v>137</v>
      </c>
      <c r="F98" t="s">
        <v>101</v>
      </c>
      <c r="G98" t="s">
        <v>118</v>
      </c>
      <c r="H98" t="s">
        <v>138</v>
      </c>
      <c r="I98" t="s">
        <v>40</v>
      </c>
      <c r="J98" t="s">
        <v>120</v>
      </c>
      <c r="K98" t="s">
        <v>38</v>
      </c>
      <c r="M98">
        <v>46</v>
      </c>
      <c r="N98">
        <v>879</v>
      </c>
      <c r="O98" t="s">
        <v>39</v>
      </c>
      <c r="P98" t="s">
        <v>39</v>
      </c>
      <c r="Q98">
        <v>87.51</v>
      </c>
      <c r="R98">
        <v>9.08</v>
      </c>
      <c r="S98">
        <v>69.34</v>
      </c>
      <c r="T98">
        <v>105.67</v>
      </c>
      <c r="U98">
        <v>5.18</v>
      </c>
      <c r="V98">
        <v>0.54</v>
      </c>
      <c r="W98">
        <v>4.2</v>
      </c>
      <c r="X98">
        <v>6.36</v>
      </c>
    </row>
    <row r="99" spans="1:29" x14ac:dyDescent="0.2">
      <c r="A99" t="s">
        <v>29</v>
      </c>
      <c r="B99" t="s">
        <v>135</v>
      </c>
      <c r="C99" t="s">
        <v>136</v>
      </c>
      <c r="D99" t="s">
        <v>100</v>
      </c>
      <c r="E99" t="s">
        <v>137</v>
      </c>
      <c r="F99" t="s">
        <v>101</v>
      </c>
      <c r="G99" t="s">
        <v>118</v>
      </c>
      <c r="H99" t="s">
        <v>138</v>
      </c>
      <c r="I99" t="s">
        <v>105</v>
      </c>
      <c r="J99" t="s">
        <v>121</v>
      </c>
      <c r="K99" t="s">
        <v>38</v>
      </c>
      <c r="M99">
        <v>162</v>
      </c>
      <c r="N99">
        <v>879</v>
      </c>
      <c r="O99" t="s">
        <v>39</v>
      </c>
      <c r="P99" t="s">
        <v>39</v>
      </c>
      <c r="Q99">
        <v>309.89</v>
      </c>
      <c r="R99">
        <v>16.940000000000001</v>
      </c>
      <c r="S99">
        <v>276</v>
      </c>
      <c r="T99">
        <v>343.78</v>
      </c>
      <c r="U99">
        <v>18.329999999999998</v>
      </c>
      <c r="V99">
        <v>0.98</v>
      </c>
      <c r="W99">
        <v>16.45</v>
      </c>
      <c r="X99">
        <v>20.37</v>
      </c>
    </row>
    <row r="100" spans="1:29" x14ac:dyDescent="0.2">
      <c r="A100" t="s">
        <v>29</v>
      </c>
      <c r="B100" t="s">
        <v>135</v>
      </c>
      <c r="C100" t="s">
        <v>136</v>
      </c>
      <c r="D100" t="s">
        <v>100</v>
      </c>
      <c r="E100" t="s">
        <v>137</v>
      </c>
      <c r="F100" t="s">
        <v>101</v>
      </c>
      <c r="G100" t="s">
        <v>118</v>
      </c>
      <c r="H100" t="s">
        <v>138</v>
      </c>
      <c r="I100" t="s">
        <v>107</v>
      </c>
      <c r="J100" t="s">
        <v>122</v>
      </c>
      <c r="K100" t="s">
        <v>38</v>
      </c>
      <c r="M100">
        <v>478</v>
      </c>
      <c r="N100">
        <v>879</v>
      </c>
      <c r="O100" t="s">
        <v>39</v>
      </c>
      <c r="P100" t="s">
        <v>39</v>
      </c>
      <c r="Q100">
        <v>915.98</v>
      </c>
      <c r="R100">
        <v>21.46</v>
      </c>
      <c r="S100">
        <v>873.05</v>
      </c>
      <c r="T100">
        <v>958.91</v>
      </c>
      <c r="U100">
        <v>54.18</v>
      </c>
      <c r="V100">
        <v>1.22</v>
      </c>
      <c r="W100">
        <v>51.73</v>
      </c>
      <c r="X100">
        <v>56.62</v>
      </c>
    </row>
    <row r="101" spans="1:29" x14ac:dyDescent="0.2">
      <c r="A101" t="s">
        <v>29</v>
      </c>
      <c r="B101" t="s">
        <v>135</v>
      </c>
      <c r="C101" t="s">
        <v>136</v>
      </c>
      <c r="D101" t="s">
        <v>100</v>
      </c>
      <c r="E101" t="s">
        <v>137</v>
      </c>
      <c r="F101" t="s">
        <v>101</v>
      </c>
      <c r="G101" t="s">
        <v>118</v>
      </c>
      <c r="H101" t="s">
        <v>138</v>
      </c>
      <c r="I101" t="s">
        <v>123</v>
      </c>
      <c r="J101" t="s">
        <v>124</v>
      </c>
      <c r="K101" t="s">
        <v>38</v>
      </c>
      <c r="M101">
        <v>193</v>
      </c>
      <c r="N101">
        <v>879</v>
      </c>
      <c r="O101" t="s">
        <v>39</v>
      </c>
      <c r="P101" t="s">
        <v>39</v>
      </c>
      <c r="Q101">
        <v>377.22</v>
      </c>
      <c r="R101">
        <v>19.05</v>
      </c>
      <c r="S101">
        <v>339.12</v>
      </c>
      <c r="T101">
        <v>415.32</v>
      </c>
      <c r="U101">
        <v>22.31</v>
      </c>
      <c r="V101">
        <v>1.1299999999999999</v>
      </c>
      <c r="W101">
        <v>20.13</v>
      </c>
      <c r="X101">
        <v>24.65</v>
      </c>
    </row>
    <row r="102" spans="1:29" x14ac:dyDescent="0.2">
      <c r="A102" t="s">
        <v>29</v>
      </c>
      <c r="B102" t="s">
        <v>135</v>
      </c>
      <c r="C102" t="s">
        <v>136</v>
      </c>
      <c r="D102" t="s">
        <v>100</v>
      </c>
      <c r="E102" t="s">
        <v>137</v>
      </c>
      <c r="F102" t="s">
        <v>101</v>
      </c>
      <c r="G102" t="s">
        <v>118</v>
      </c>
      <c r="H102" t="s">
        <v>138</v>
      </c>
      <c r="I102" t="s">
        <v>42</v>
      </c>
      <c r="J102" t="s">
        <v>43</v>
      </c>
      <c r="K102" t="s">
        <v>38</v>
      </c>
      <c r="M102">
        <v>59</v>
      </c>
      <c r="N102">
        <v>879</v>
      </c>
      <c r="O102" t="s">
        <v>39</v>
      </c>
      <c r="P102" t="s">
        <v>39</v>
      </c>
      <c r="Q102">
        <v>111.32</v>
      </c>
      <c r="R102">
        <v>9.18</v>
      </c>
      <c r="S102">
        <v>92.95</v>
      </c>
      <c r="T102">
        <v>129.68</v>
      </c>
    </row>
    <row r="103" spans="1:29" x14ac:dyDescent="0.2">
      <c r="A103" t="s">
        <v>29</v>
      </c>
      <c r="B103" t="s">
        <v>135</v>
      </c>
      <c r="C103" t="s">
        <v>136</v>
      </c>
      <c r="D103" t="s">
        <v>100</v>
      </c>
      <c r="E103" t="s">
        <v>137</v>
      </c>
      <c r="F103" t="s">
        <v>101</v>
      </c>
      <c r="G103" t="s">
        <v>118</v>
      </c>
      <c r="H103" t="s">
        <v>138</v>
      </c>
      <c r="I103" t="s">
        <v>125</v>
      </c>
      <c r="J103" t="s">
        <v>126</v>
      </c>
      <c r="K103" t="s">
        <v>38</v>
      </c>
      <c r="M103">
        <v>25</v>
      </c>
      <c r="N103">
        <v>879</v>
      </c>
      <c r="O103" t="s">
        <v>39</v>
      </c>
      <c r="P103" t="s">
        <v>39</v>
      </c>
    </row>
    <row r="104" spans="1:29" x14ac:dyDescent="0.2">
      <c r="A104" t="s">
        <v>29</v>
      </c>
      <c r="B104" t="s">
        <v>135</v>
      </c>
      <c r="C104" t="s">
        <v>136</v>
      </c>
      <c r="D104" t="s">
        <v>100</v>
      </c>
      <c r="E104" t="s">
        <v>137</v>
      </c>
      <c r="F104" t="s">
        <v>101</v>
      </c>
      <c r="G104" t="s">
        <v>118</v>
      </c>
      <c r="H104" t="s">
        <v>138</v>
      </c>
      <c r="K104" t="s">
        <v>38</v>
      </c>
      <c r="N104">
        <v>879</v>
      </c>
      <c r="O104" t="s">
        <v>39</v>
      </c>
      <c r="P104" t="s">
        <v>39</v>
      </c>
      <c r="Y104">
        <v>2.94</v>
      </c>
      <c r="Z104">
        <v>0.02</v>
      </c>
      <c r="AA104">
        <v>2.89</v>
      </c>
      <c r="AB104">
        <v>2.98</v>
      </c>
      <c r="AC104">
        <v>3</v>
      </c>
    </row>
    <row r="105" spans="1:29" x14ac:dyDescent="0.2">
      <c r="A105" t="s">
        <v>29</v>
      </c>
      <c r="B105" t="s">
        <v>139</v>
      </c>
      <c r="C105" t="s">
        <v>140</v>
      </c>
      <c r="D105" t="s">
        <v>100</v>
      </c>
      <c r="E105" t="s">
        <v>85</v>
      </c>
      <c r="F105" t="s">
        <v>101</v>
      </c>
      <c r="G105" t="s">
        <v>141</v>
      </c>
      <c r="H105" t="s">
        <v>142</v>
      </c>
      <c r="I105" t="s">
        <v>36</v>
      </c>
      <c r="J105" t="s">
        <v>143</v>
      </c>
      <c r="K105" t="s">
        <v>38</v>
      </c>
      <c r="M105">
        <v>129</v>
      </c>
      <c r="N105">
        <v>896</v>
      </c>
      <c r="O105" t="s">
        <v>39</v>
      </c>
      <c r="P105" t="s">
        <v>39</v>
      </c>
      <c r="Q105">
        <v>247.15</v>
      </c>
      <c r="R105">
        <v>13.83</v>
      </c>
      <c r="S105">
        <v>219.48</v>
      </c>
      <c r="T105">
        <v>274.81</v>
      </c>
      <c r="U105">
        <v>14.34</v>
      </c>
      <c r="V105">
        <v>0.79</v>
      </c>
      <c r="W105">
        <v>12.83</v>
      </c>
      <c r="X105">
        <v>16.010000000000002</v>
      </c>
    </row>
    <row r="106" spans="1:29" x14ac:dyDescent="0.2">
      <c r="A106" t="s">
        <v>29</v>
      </c>
      <c r="B106" t="s">
        <v>139</v>
      </c>
      <c r="C106" t="s">
        <v>140</v>
      </c>
      <c r="D106" t="s">
        <v>100</v>
      </c>
      <c r="E106" t="s">
        <v>85</v>
      </c>
      <c r="F106" t="s">
        <v>101</v>
      </c>
      <c r="G106" t="s">
        <v>141</v>
      </c>
      <c r="H106" t="s">
        <v>142</v>
      </c>
      <c r="I106" t="s">
        <v>40</v>
      </c>
      <c r="J106" t="s">
        <v>144</v>
      </c>
      <c r="K106" t="s">
        <v>38</v>
      </c>
      <c r="M106">
        <v>61</v>
      </c>
      <c r="N106">
        <v>896</v>
      </c>
      <c r="O106" t="s">
        <v>39</v>
      </c>
      <c r="P106" t="s">
        <v>39</v>
      </c>
      <c r="Q106">
        <v>119.94</v>
      </c>
      <c r="R106">
        <v>8.8699999999999992</v>
      </c>
      <c r="S106">
        <v>102.21</v>
      </c>
      <c r="T106">
        <v>137.68</v>
      </c>
      <c r="U106">
        <v>6.96</v>
      </c>
      <c r="V106">
        <v>0.51</v>
      </c>
      <c r="W106">
        <v>6.01</v>
      </c>
      <c r="X106">
        <v>8.0500000000000007</v>
      </c>
    </row>
    <row r="107" spans="1:29" x14ac:dyDescent="0.2">
      <c r="A107" t="s">
        <v>29</v>
      </c>
      <c r="B107" t="s">
        <v>139</v>
      </c>
      <c r="C107" t="s">
        <v>140</v>
      </c>
      <c r="D107" t="s">
        <v>100</v>
      </c>
      <c r="E107" t="s">
        <v>85</v>
      </c>
      <c r="F107" t="s">
        <v>101</v>
      </c>
      <c r="G107" t="s">
        <v>141</v>
      </c>
      <c r="H107" t="s">
        <v>142</v>
      </c>
      <c r="I107" t="s">
        <v>105</v>
      </c>
      <c r="J107" t="s">
        <v>145</v>
      </c>
      <c r="K107" t="s">
        <v>38</v>
      </c>
      <c r="M107">
        <v>461</v>
      </c>
      <c r="N107">
        <v>896</v>
      </c>
      <c r="O107" t="s">
        <v>39</v>
      </c>
      <c r="P107" t="s">
        <v>39</v>
      </c>
      <c r="Q107">
        <v>896.89</v>
      </c>
      <c r="R107">
        <v>18.71</v>
      </c>
      <c r="S107">
        <v>859.46</v>
      </c>
      <c r="T107">
        <v>934.32</v>
      </c>
      <c r="U107">
        <v>52.05</v>
      </c>
      <c r="V107">
        <v>1.02</v>
      </c>
      <c r="W107">
        <v>50</v>
      </c>
      <c r="X107">
        <v>54.1</v>
      </c>
    </row>
    <row r="108" spans="1:29" x14ac:dyDescent="0.2">
      <c r="A108" t="s">
        <v>29</v>
      </c>
      <c r="B108" t="s">
        <v>139</v>
      </c>
      <c r="C108" t="s">
        <v>140</v>
      </c>
      <c r="D108" t="s">
        <v>100</v>
      </c>
      <c r="E108" t="s">
        <v>85</v>
      </c>
      <c r="F108" t="s">
        <v>101</v>
      </c>
      <c r="G108" t="s">
        <v>141</v>
      </c>
      <c r="H108" t="s">
        <v>142</v>
      </c>
      <c r="I108" t="s">
        <v>107</v>
      </c>
      <c r="J108" t="s">
        <v>146</v>
      </c>
      <c r="K108" t="s">
        <v>38</v>
      </c>
      <c r="M108">
        <v>245</v>
      </c>
      <c r="N108">
        <v>896</v>
      </c>
      <c r="O108" t="s">
        <v>39</v>
      </c>
      <c r="P108" t="s">
        <v>39</v>
      </c>
      <c r="Q108">
        <v>459.07</v>
      </c>
      <c r="R108">
        <v>19.329999999999998</v>
      </c>
      <c r="S108">
        <v>420.41</v>
      </c>
      <c r="T108">
        <v>497.73</v>
      </c>
      <c r="U108">
        <v>26.64</v>
      </c>
      <c r="V108">
        <v>1.1299999999999999</v>
      </c>
      <c r="W108">
        <v>24.44</v>
      </c>
      <c r="X108">
        <v>28.97</v>
      </c>
    </row>
    <row r="109" spans="1:29" x14ac:dyDescent="0.2">
      <c r="A109" t="s">
        <v>29</v>
      </c>
      <c r="B109" t="s">
        <v>139</v>
      </c>
      <c r="C109" t="s">
        <v>140</v>
      </c>
      <c r="D109" t="s">
        <v>100</v>
      </c>
      <c r="E109" t="s">
        <v>85</v>
      </c>
      <c r="F109" t="s">
        <v>101</v>
      </c>
      <c r="G109" t="s">
        <v>141</v>
      </c>
      <c r="H109" t="s">
        <v>142</v>
      </c>
      <c r="I109" t="s">
        <v>42</v>
      </c>
      <c r="J109" t="s">
        <v>43</v>
      </c>
      <c r="K109" t="s">
        <v>38</v>
      </c>
      <c r="M109">
        <v>67</v>
      </c>
      <c r="N109">
        <v>896</v>
      </c>
      <c r="O109" t="s">
        <v>39</v>
      </c>
      <c r="P109" t="s">
        <v>39</v>
      </c>
      <c r="Q109">
        <v>126.95</v>
      </c>
      <c r="R109">
        <v>10.08</v>
      </c>
      <c r="S109">
        <v>106.8</v>
      </c>
      <c r="T109">
        <v>147.11000000000001</v>
      </c>
    </row>
    <row r="110" spans="1:29" x14ac:dyDescent="0.2">
      <c r="A110" t="s">
        <v>29</v>
      </c>
      <c r="B110" t="s">
        <v>139</v>
      </c>
      <c r="C110" t="s">
        <v>140</v>
      </c>
      <c r="D110" t="s">
        <v>100</v>
      </c>
      <c r="E110" t="s">
        <v>85</v>
      </c>
      <c r="F110" t="s">
        <v>101</v>
      </c>
      <c r="G110" t="s">
        <v>141</v>
      </c>
      <c r="H110" t="s">
        <v>142</v>
      </c>
      <c r="K110" t="s">
        <v>38</v>
      </c>
      <c r="N110">
        <v>896</v>
      </c>
      <c r="O110" t="s">
        <v>39</v>
      </c>
      <c r="P110" t="s">
        <v>39</v>
      </c>
      <c r="Y110">
        <v>1.91</v>
      </c>
      <c r="Z110">
        <v>0.02</v>
      </c>
      <c r="AA110">
        <v>1.86</v>
      </c>
      <c r="AB110">
        <v>1.96</v>
      </c>
      <c r="AC110">
        <v>2</v>
      </c>
    </row>
    <row r="111" spans="1:29" x14ac:dyDescent="0.2">
      <c r="A111" t="s">
        <v>29</v>
      </c>
      <c r="B111" t="s">
        <v>147</v>
      </c>
      <c r="C111" t="s">
        <v>148</v>
      </c>
      <c r="D111" t="s">
        <v>100</v>
      </c>
      <c r="E111" t="s">
        <v>85</v>
      </c>
      <c r="F111" t="s">
        <v>101</v>
      </c>
      <c r="G111" t="s">
        <v>141</v>
      </c>
      <c r="H111" t="s">
        <v>149</v>
      </c>
      <c r="I111" t="s">
        <v>36</v>
      </c>
      <c r="J111" t="s">
        <v>143</v>
      </c>
      <c r="K111" t="s">
        <v>38</v>
      </c>
      <c r="M111">
        <v>45</v>
      </c>
      <c r="N111">
        <v>897</v>
      </c>
      <c r="O111" t="s">
        <v>39</v>
      </c>
      <c r="P111" t="s">
        <v>39</v>
      </c>
      <c r="Q111">
        <v>81.260000000000005</v>
      </c>
      <c r="R111">
        <v>8.64</v>
      </c>
      <c r="S111">
        <v>63.98</v>
      </c>
      <c r="T111">
        <v>98.54</v>
      </c>
      <c r="U111">
        <v>4.71</v>
      </c>
      <c r="V111">
        <v>0.5</v>
      </c>
      <c r="W111">
        <v>3.8</v>
      </c>
      <c r="X111">
        <v>5.83</v>
      </c>
    </row>
    <row r="112" spans="1:29" x14ac:dyDescent="0.2">
      <c r="A112" t="s">
        <v>29</v>
      </c>
      <c r="B112" t="s">
        <v>147</v>
      </c>
      <c r="C112" t="s">
        <v>148</v>
      </c>
      <c r="D112" t="s">
        <v>100</v>
      </c>
      <c r="E112" t="s">
        <v>85</v>
      </c>
      <c r="F112" t="s">
        <v>101</v>
      </c>
      <c r="G112" t="s">
        <v>141</v>
      </c>
      <c r="H112" t="s">
        <v>149</v>
      </c>
      <c r="I112" t="s">
        <v>40</v>
      </c>
      <c r="J112" t="s">
        <v>144</v>
      </c>
      <c r="K112" t="s">
        <v>38</v>
      </c>
      <c r="M112">
        <v>56</v>
      </c>
      <c r="N112">
        <v>897</v>
      </c>
      <c r="O112" t="s">
        <v>39</v>
      </c>
      <c r="P112" t="s">
        <v>39</v>
      </c>
      <c r="Q112">
        <v>129.36000000000001</v>
      </c>
      <c r="R112">
        <v>10.119999999999999</v>
      </c>
      <c r="S112">
        <v>109.12</v>
      </c>
      <c r="T112">
        <v>149.59</v>
      </c>
      <c r="U112">
        <v>7.5</v>
      </c>
      <c r="V112">
        <v>0.57999999999999996</v>
      </c>
      <c r="W112">
        <v>6.42</v>
      </c>
      <c r="X112">
        <v>8.75</v>
      </c>
    </row>
    <row r="113" spans="1:29" x14ac:dyDescent="0.2">
      <c r="A113" t="s">
        <v>29</v>
      </c>
      <c r="B113" t="s">
        <v>147</v>
      </c>
      <c r="C113" t="s">
        <v>148</v>
      </c>
      <c r="D113" t="s">
        <v>100</v>
      </c>
      <c r="E113" t="s">
        <v>85</v>
      </c>
      <c r="F113" t="s">
        <v>101</v>
      </c>
      <c r="G113" t="s">
        <v>141</v>
      </c>
      <c r="H113" t="s">
        <v>149</v>
      </c>
      <c r="I113" t="s">
        <v>105</v>
      </c>
      <c r="J113" t="s">
        <v>145</v>
      </c>
      <c r="K113" t="s">
        <v>38</v>
      </c>
      <c r="M113">
        <v>442</v>
      </c>
      <c r="N113">
        <v>897</v>
      </c>
      <c r="O113" t="s">
        <v>39</v>
      </c>
      <c r="P113" t="s">
        <v>39</v>
      </c>
      <c r="Q113">
        <v>859.43</v>
      </c>
      <c r="R113">
        <v>22.05</v>
      </c>
      <c r="S113">
        <v>815.31</v>
      </c>
      <c r="T113">
        <v>903.54</v>
      </c>
      <c r="U113">
        <v>49.84</v>
      </c>
      <c r="V113">
        <v>1.26</v>
      </c>
      <c r="W113">
        <v>47.31</v>
      </c>
      <c r="X113">
        <v>52.37</v>
      </c>
    </row>
    <row r="114" spans="1:29" x14ac:dyDescent="0.2">
      <c r="A114" t="s">
        <v>29</v>
      </c>
      <c r="B114" t="s">
        <v>147</v>
      </c>
      <c r="C114" t="s">
        <v>148</v>
      </c>
      <c r="D114" t="s">
        <v>100</v>
      </c>
      <c r="E114" t="s">
        <v>85</v>
      </c>
      <c r="F114" t="s">
        <v>101</v>
      </c>
      <c r="G114" t="s">
        <v>141</v>
      </c>
      <c r="H114" t="s">
        <v>149</v>
      </c>
      <c r="I114" t="s">
        <v>107</v>
      </c>
      <c r="J114" t="s">
        <v>146</v>
      </c>
      <c r="K114" t="s">
        <v>38</v>
      </c>
      <c r="M114">
        <v>354</v>
      </c>
      <c r="N114">
        <v>897</v>
      </c>
      <c r="O114" t="s">
        <v>39</v>
      </c>
      <c r="P114" t="s">
        <v>39</v>
      </c>
      <c r="Q114">
        <v>654.29</v>
      </c>
      <c r="R114">
        <v>19.66</v>
      </c>
      <c r="S114">
        <v>614.96</v>
      </c>
      <c r="T114">
        <v>693.62</v>
      </c>
      <c r="U114">
        <v>37.94</v>
      </c>
      <c r="V114">
        <v>1.0900000000000001</v>
      </c>
      <c r="W114">
        <v>35.78</v>
      </c>
      <c r="X114">
        <v>40.15</v>
      </c>
    </row>
    <row r="115" spans="1:29" x14ac:dyDescent="0.2">
      <c r="A115" t="s">
        <v>29</v>
      </c>
      <c r="B115" t="s">
        <v>147</v>
      </c>
      <c r="C115" t="s">
        <v>148</v>
      </c>
      <c r="D115" t="s">
        <v>100</v>
      </c>
      <c r="E115" t="s">
        <v>85</v>
      </c>
      <c r="F115" t="s">
        <v>101</v>
      </c>
      <c r="G115" t="s">
        <v>141</v>
      </c>
      <c r="H115" t="s">
        <v>149</v>
      </c>
      <c r="I115" t="s">
        <v>42</v>
      </c>
      <c r="J115" t="s">
        <v>43</v>
      </c>
      <c r="K115" t="s">
        <v>38</v>
      </c>
      <c r="M115">
        <v>66</v>
      </c>
      <c r="N115">
        <v>897</v>
      </c>
      <c r="O115" t="s">
        <v>39</v>
      </c>
      <c r="P115" t="s">
        <v>39</v>
      </c>
      <c r="Q115">
        <v>125.66</v>
      </c>
      <c r="R115">
        <v>10.01</v>
      </c>
      <c r="S115">
        <v>105.65</v>
      </c>
      <c r="T115">
        <v>145.68</v>
      </c>
    </row>
    <row r="116" spans="1:29" x14ac:dyDescent="0.2">
      <c r="A116" t="s">
        <v>29</v>
      </c>
      <c r="B116" t="s">
        <v>147</v>
      </c>
      <c r="C116" t="s">
        <v>148</v>
      </c>
      <c r="D116" t="s">
        <v>100</v>
      </c>
      <c r="E116" t="s">
        <v>85</v>
      </c>
      <c r="F116" t="s">
        <v>101</v>
      </c>
      <c r="G116" t="s">
        <v>141</v>
      </c>
      <c r="H116" t="s">
        <v>149</v>
      </c>
      <c r="K116" t="s">
        <v>38</v>
      </c>
      <c r="N116">
        <v>897</v>
      </c>
      <c r="O116" t="s">
        <v>39</v>
      </c>
      <c r="P116" t="s">
        <v>39</v>
      </c>
      <c r="Y116">
        <v>2.21</v>
      </c>
      <c r="Z116">
        <v>0.02</v>
      </c>
      <c r="AA116">
        <v>2.1800000000000002</v>
      </c>
      <c r="AB116">
        <v>2.2400000000000002</v>
      </c>
      <c r="AC116">
        <v>2</v>
      </c>
    </row>
    <row r="117" spans="1:29" x14ac:dyDescent="0.2">
      <c r="A117" t="s">
        <v>29</v>
      </c>
      <c r="B117" t="s">
        <v>150</v>
      </c>
      <c r="C117" t="s">
        <v>151</v>
      </c>
      <c r="D117" t="s">
        <v>100</v>
      </c>
      <c r="E117" t="s">
        <v>152</v>
      </c>
      <c r="F117" t="s">
        <v>101</v>
      </c>
      <c r="G117" t="s">
        <v>153</v>
      </c>
      <c r="H117" t="s">
        <v>154</v>
      </c>
      <c r="I117" t="s">
        <v>36</v>
      </c>
      <c r="J117" t="s">
        <v>143</v>
      </c>
      <c r="K117" t="s">
        <v>38</v>
      </c>
      <c r="M117">
        <v>15</v>
      </c>
      <c r="N117">
        <v>860</v>
      </c>
      <c r="O117" t="s">
        <v>39</v>
      </c>
      <c r="P117" t="s">
        <v>39</v>
      </c>
      <c r="Q117">
        <v>25.4</v>
      </c>
      <c r="R117">
        <v>4.57</v>
      </c>
      <c r="S117">
        <v>16.260000000000002</v>
      </c>
      <c r="T117">
        <v>34.549999999999997</v>
      </c>
      <c r="U117">
        <v>1.54</v>
      </c>
      <c r="V117">
        <v>0.28000000000000003</v>
      </c>
      <c r="W117">
        <v>1.07</v>
      </c>
      <c r="X117">
        <v>2.2000000000000002</v>
      </c>
    </row>
    <row r="118" spans="1:29" x14ac:dyDescent="0.2">
      <c r="A118" t="s">
        <v>29</v>
      </c>
      <c r="B118" t="s">
        <v>150</v>
      </c>
      <c r="C118" t="s">
        <v>151</v>
      </c>
      <c r="D118" t="s">
        <v>100</v>
      </c>
      <c r="E118" t="s">
        <v>152</v>
      </c>
      <c r="F118" t="s">
        <v>101</v>
      </c>
      <c r="G118" t="s">
        <v>153</v>
      </c>
      <c r="H118" t="s">
        <v>154</v>
      </c>
      <c r="I118" t="s">
        <v>40</v>
      </c>
      <c r="J118" t="s">
        <v>144</v>
      </c>
      <c r="K118" t="s">
        <v>38</v>
      </c>
      <c r="M118">
        <v>22</v>
      </c>
      <c r="N118">
        <v>860</v>
      </c>
      <c r="O118" t="s">
        <v>39</v>
      </c>
      <c r="P118" t="s">
        <v>39</v>
      </c>
      <c r="Q118">
        <v>47.58</v>
      </c>
      <c r="R118">
        <v>7.8</v>
      </c>
      <c r="S118">
        <v>31.98</v>
      </c>
      <c r="T118">
        <v>63.18</v>
      </c>
      <c r="U118">
        <v>2.88</v>
      </c>
      <c r="V118">
        <v>0.47</v>
      </c>
      <c r="W118">
        <v>2.08</v>
      </c>
      <c r="X118">
        <v>3.97</v>
      </c>
    </row>
    <row r="119" spans="1:29" x14ac:dyDescent="0.2">
      <c r="A119" t="s">
        <v>29</v>
      </c>
      <c r="B119" t="s">
        <v>150</v>
      </c>
      <c r="C119" t="s">
        <v>151</v>
      </c>
      <c r="D119" t="s">
        <v>100</v>
      </c>
      <c r="E119" t="s">
        <v>152</v>
      </c>
      <c r="F119" t="s">
        <v>101</v>
      </c>
      <c r="G119" t="s">
        <v>153</v>
      </c>
      <c r="H119" t="s">
        <v>154</v>
      </c>
      <c r="I119" t="s">
        <v>105</v>
      </c>
      <c r="J119" t="s">
        <v>145</v>
      </c>
      <c r="K119" t="s">
        <v>38</v>
      </c>
      <c r="M119">
        <v>442</v>
      </c>
      <c r="N119">
        <v>860</v>
      </c>
      <c r="O119" t="s">
        <v>39</v>
      </c>
      <c r="P119" t="s">
        <v>39</v>
      </c>
      <c r="Q119">
        <v>846.43</v>
      </c>
      <c r="R119">
        <v>22.83</v>
      </c>
      <c r="S119">
        <v>800.77</v>
      </c>
      <c r="T119">
        <v>892.09</v>
      </c>
      <c r="U119">
        <v>51.23</v>
      </c>
      <c r="V119">
        <v>1.26</v>
      </c>
      <c r="W119">
        <v>48.71</v>
      </c>
      <c r="X119">
        <v>53.75</v>
      </c>
    </row>
    <row r="120" spans="1:29" x14ac:dyDescent="0.2">
      <c r="A120" t="s">
        <v>29</v>
      </c>
      <c r="B120" t="s">
        <v>150</v>
      </c>
      <c r="C120" t="s">
        <v>151</v>
      </c>
      <c r="D120" t="s">
        <v>100</v>
      </c>
      <c r="E120" t="s">
        <v>152</v>
      </c>
      <c r="F120" t="s">
        <v>101</v>
      </c>
      <c r="G120" t="s">
        <v>153</v>
      </c>
      <c r="H120" t="s">
        <v>154</v>
      </c>
      <c r="I120" t="s">
        <v>107</v>
      </c>
      <c r="J120" t="s">
        <v>146</v>
      </c>
      <c r="K120" t="s">
        <v>38</v>
      </c>
      <c r="M120">
        <v>381</v>
      </c>
      <c r="N120">
        <v>860</v>
      </c>
      <c r="O120" t="s">
        <v>39</v>
      </c>
      <c r="P120" t="s">
        <v>39</v>
      </c>
      <c r="Q120">
        <v>732.81</v>
      </c>
      <c r="R120">
        <v>19.899999999999999</v>
      </c>
      <c r="S120">
        <v>693</v>
      </c>
      <c r="T120">
        <v>772.61</v>
      </c>
      <c r="U120">
        <v>44.35</v>
      </c>
      <c r="V120">
        <v>1.18</v>
      </c>
      <c r="W120">
        <v>42.01</v>
      </c>
      <c r="X120">
        <v>46.72</v>
      </c>
    </row>
    <row r="121" spans="1:29" x14ac:dyDescent="0.2">
      <c r="A121" t="s">
        <v>29</v>
      </c>
      <c r="B121" t="s">
        <v>150</v>
      </c>
      <c r="C121" t="s">
        <v>151</v>
      </c>
      <c r="D121" t="s">
        <v>100</v>
      </c>
      <c r="E121" t="s">
        <v>152</v>
      </c>
      <c r="F121" t="s">
        <v>101</v>
      </c>
      <c r="G121" t="s">
        <v>153</v>
      </c>
      <c r="H121" t="s">
        <v>154</v>
      </c>
      <c r="I121" t="s">
        <v>42</v>
      </c>
      <c r="J121" t="s">
        <v>43</v>
      </c>
      <c r="K121" t="s">
        <v>38</v>
      </c>
      <c r="M121">
        <v>103</v>
      </c>
      <c r="N121">
        <v>860</v>
      </c>
      <c r="O121" t="s">
        <v>39</v>
      </c>
      <c r="P121" t="s">
        <v>39</v>
      </c>
      <c r="Q121">
        <v>197.78</v>
      </c>
      <c r="R121">
        <v>15.48</v>
      </c>
      <c r="S121">
        <v>166.81</v>
      </c>
      <c r="T121">
        <v>228.74</v>
      </c>
    </row>
    <row r="122" spans="1:29" x14ac:dyDescent="0.2">
      <c r="A122" t="s">
        <v>29</v>
      </c>
      <c r="B122" t="s">
        <v>150</v>
      </c>
      <c r="C122" t="s">
        <v>151</v>
      </c>
      <c r="D122" t="s">
        <v>100</v>
      </c>
      <c r="E122" t="s">
        <v>152</v>
      </c>
      <c r="F122" t="s">
        <v>101</v>
      </c>
      <c r="G122" t="s">
        <v>153</v>
      </c>
      <c r="H122" t="s">
        <v>154</v>
      </c>
      <c r="K122" t="s">
        <v>38</v>
      </c>
      <c r="N122">
        <v>860</v>
      </c>
      <c r="O122" t="s">
        <v>39</v>
      </c>
      <c r="P122" t="s">
        <v>39</v>
      </c>
      <c r="Y122">
        <v>2.38</v>
      </c>
      <c r="Z122">
        <v>0.01</v>
      </c>
      <c r="AA122">
        <v>2.35</v>
      </c>
      <c r="AB122">
        <v>2.41</v>
      </c>
      <c r="AC122">
        <v>2</v>
      </c>
    </row>
    <row r="123" spans="1:29" x14ac:dyDescent="0.2">
      <c r="A123" t="s">
        <v>29</v>
      </c>
      <c r="B123" t="s">
        <v>155</v>
      </c>
      <c r="C123" t="s">
        <v>156</v>
      </c>
      <c r="D123" t="s">
        <v>100</v>
      </c>
      <c r="E123" t="s">
        <v>85</v>
      </c>
      <c r="F123" t="s">
        <v>101</v>
      </c>
      <c r="G123" t="s">
        <v>153</v>
      </c>
      <c r="H123" t="s">
        <v>157</v>
      </c>
      <c r="I123" t="s">
        <v>36</v>
      </c>
      <c r="J123" t="s">
        <v>143</v>
      </c>
      <c r="K123" t="s">
        <v>38</v>
      </c>
      <c r="M123">
        <v>8</v>
      </c>
      <c r="N123">
        <v>861</v>
      </c>
      <c r="O123" t="s">
        <v>39</v>
      </c>
      <c r="P123" t="s">
        <v>39</v>
      </c>
      <c r="Q123">
        <v>13.58</v>
      </c>
      <c r="R123">
        <v>3.34</v>
      </c>
      <c r="S123">
        <v>6.89</v>
      </c>
      <c r="T123">
        <v>20.27</v>
      </c>
      <c r="U123">
        <v>0.82</v>
      </c>
      <c r="V123">
        <v>0.2</v>
      </c>
      <c r="W123">
        <v>0.51</v>
      </c>
      <c r="X123">
        <v>1.33</v>
      </c>
    </row>
    <row r="124" spans="1:29" x14ac:dyDescent="0.2">
      <c r="A124" t="s">
        <v>29</v>
      </c>
      <c r="B124" t="s">
        <v>155</v>
      </c>
      <c r="C124" t="s">
        <v>156</v>
      </c>
      <c r="D124" t="s">
        <v>100</v>
      </c>
      <c r="E124" t="s">
        <v>85</v>
      </c>
      <c r="F124" t="s">
        <v>101</v>
      </c>
      <c r="G124" t="s">
        <v>153</v>
      </c>
      <c r="H124" t="s">
        <v>157</v>
      </c>
      <c r="I124" t="s">
        <v>40</v>
      </c>
      <c r="J124" t="s">
        <v>144</v>
      </c>
      <c r="K124" t="s">
        <v>38</v>
      </c>
      <c r="M124">
        <v>25</v>
      </c>
      <c r="N124">
        <v>861</v>
      </c>
      <c r="O124" t="s">
        <v>39</v>
      </c>
      <c r="P124" t="s">
        <v>39</v>
      </c>
      <c r="Q124">
        <v>50.37</v>
      </c>
      <c r="R124">
        <v>6.97</v>
      </c>
      <c r="S124">
        <v>36.43</v>
      </c>
      <c r="T124">
        <v>64.31</v>
      </c>
      <c r="U124">
        <v>3.04</v>
      </c>
      <c r="V124">
        <v>0.42</v>
      </c>
      <c r="W124">
        <v>2.31</v>
      </c>
      <c r="X124">
        <v>4</v>
      </c>
    </row>
    <row r="125" spans="1:29" x14ac:dyDescent="0.2">
      <c r="A125" t="s">
        <v>29</v>
      </c>
      <c r="B125" t="s">
        <v>155</v>
      </c>
      <c r="C125" t="s">
        <v>156</v>
      </c>
      <c r="D125" t="s">
        <v>100</v>
      </c>
      <c r="E125" t="s">
        <v>85</v>
      </c>
      <c r="F125" t="s">
        <v>101</v>
      </c>
      <c r="G125" t="s">
        <v>153</v>
      </c>
      <c r="H125" t="s">
        <v>157</v>
      </c>
      <c r="I125" t="s">
        <v>105</v>
      </c>
      <c r="J125" t="s">
        <v>145</v>
      </c>
      <c r="K125" t="s">
        <v>38</v>
      </c>
      <c r="M125">
        <v>488</v>
      </c>
      <c r="N125">
        <v>861</v>
      </c>
      <c r="O125" t="s">
        <v>39</v>
      </c>
      <c r="P125" t="s">
        <v>39</v>
      </c>
      <c r="Q125">
        <v>939.71</v>
      </c>
      <c r="R125">
        <v>19.48</v>
      </c>
      <c r="S125">
        <v>900.74</v>
      </c>
      <c r="T125">
        <v>978.67</v>
      </c>
      <c r="U125">
        <v>56.78</v>
      </c>
      <c r="V125">
        <v>1.1100000000000001</v>
      </c>
      <c r="W125">
        <v>54.55</v>
      </c>
      <c r="X125">
        <v>58.99</v>
      </c>
    </row>
    <row r="126" spans="1:29" x14ac:dyDescent="0.2">
      <c r="A126" t="s">
        <v>29</v>
      </c>
      <c r="B126" t="s">
        <v>155</v>
      </c>
      <c r="C126" t="s">
        <v>156</v>
      </c>
      <c r="D126" t="s">
        <v>100</v>
      </c>
      <c r="E126" t="s">
        <v>85</v>
      </c>
      <c r="F126" t="s">
        <v>101</v>
      </c>
      <c r="G126" t="s">
        <v>153</v>
      </c>
      <c r="H126" t="s">
        <v>157</v>
      </c>
      <c r="I126" t="s">
        <v>107</v>
      </c>
      <c r="J126" t="s">
        <v>146</v>
      </c>
      <c r="K126" t="s">
        <v>38</v>
      </c>
      <c r="M126">
        <v>340</v>
      </c>
      <c r="N126">
        <v>861</v>
      </c>
      <c r="O126" t="s">
        <v>39</v>
      </c>
      <c r="P126" t="s">
        <v>39</v>
      </c>
      <c r="Q126">
        <v>651.27</v>
      </c>
      <c r="R126">
        <v>19.29</v>
      </c>
      <c r="S126">
        <v>612.69000000000005</v>
      </c>
      <c r="T126">
        <v>689.86</v>
      </c>
      <c r="U126">
        <v>39.35</v>
      </c>
      <c r="V126">
        <v>1.0900000000000001</v>
      </c>
      <c r="W126">
        <v>37.200000000000003</v>
      </c>
      <c r="X126">
        <v>41.55</v>
      </c>
    </row>
    <row r="127" spans="1:29" x14ac:dyDescent="0.2">
      <c r="A127" t="s">
        <v>29</v>
      </c>
      <c r="B127" t="s">
        <v>155</v>
      </c>
      <c r="C127" t="s">
        <v>156</v>
      </c>
      <c r="D127" t="s">
        <v>100</v>
      </c>
      <c r="E127" t="s">
        <v>85</v>
      </c>
      <c r="F127" t="s">
        <v>101</v>
      </c>
      <c r="G127" t="s">
        <v>153</v>
      </c>
      <c r="H127" t="s">
        <v>157</v>
      </c>
      <c r="I127" t="s">
        <v>42</v>
      </c>
      <c r="J127" t="s">
        <v>43</v>
      </c>
      <c r="K127" t="s">
        <v>38</v>
      </c>
      <c r="M127">
        <v>102</v>
      </c>
      <c r="N127">
        <v>861</v>
      </c>
      <c r="O127" t="s">
        <v>39</v>
      </c>
      <c r="P127" t="s">
        <v>39</v>
      </c>
      <c r="Q127">
        <v>195.07</v>
      </c>
      <c r="R127">
        <v>14.82</v>
      </c>
      <c r="S127">
        <v>165.43</v>
      </c>
      <c r="T127">
        <v>224.71</v>
      </c>
    </row>
    <row r="128" spans="1:29" x14ac:dyDescent="0.2">
      <c r="A128" t="s">
        <v>29</v>
      </c>
      <c r="B128" t="s">
        <v>155</v>
      </c>
      <c r="C128" t="s">
        <v>156</v>
      </c>
      <c r="D128" t="s">
        <v>100</v>
      </c>
      <c r="E128" t="s">
        <v>85</v>
      </c>
      <c r="F128" t="s">
        <v>101</v>
      </c>
      <c r="G128" t="s">
        <v>153</v>
      </c>
      <c r="H128" t="s">
        <v>157</v>
      </c>
      <c r="K128" t="s">
        <v>38</v>
      </c>
      <c r="N128">
        <v>861</v>
      </c>
      <c r="O128" t="s">
        <v>39</v>
      </c>
      <c r="P128" t="s">
        <v>39</v>
      </c>
      <c r="Y128">
        <v>2.35</v>
      </c>
      <c r="Z128">
        <v>0.01</v>
      </c>
      <c r="AA128">
        <v>2.3199999999999998</v>
      </c>
      <c r="AB128">
        <v>2.37</v>
      </c>
      <c r="AC128">
        <v>2</v>
      </c>
    </row>
    <row r="129" spans="1:29" x14ac:dyDescent="0.2">
      <c r="A129" t="s">
        <v>29</v>
      </c>
      <c r="B129" t="s">
        <v>158</v>
      </c>
      <c r="C129" t="s">
        <v>159</v>
      </c>
      <c r="D129" t="s">
        <v>100</v>
      </c>
      <c r="E129" t="s">
        <v>85</v>
      </c>
      <c r="F129" t="s">
        <v>101</v>
      </c>
      <c r="G129" t="s">
        <v>153</v>
      </c>
      <c r="H129" t="s">
        <v>160</v>
      </c>
      <c r="I129" t="s">
        <v>36</v>
      </c>
      <c r="J129" t="s">
        <v>143</v>
      </c>
      <c r="K129" t="s">
        <v>38</v>
      </c>
      <c r="M129">
        <v>12</v>
      </c>
      <c r="N129">
        <v>861</v>
      </c>
      <c r="O129" t="s">
        <v>39</v>
      </c>
      <c r="P129" t="s">
        <v>39</v>
      </c>
      <c r="Q129">
        <v>19.559999999999999</v>
      </c>
      <c r="R129">
        <v>4.0199999999999996</v>
      </c>
      <c r="S129">
        <v>11.52</v>
      </c>
      <c r="T129">
        <v>27.6</v>
      </c>
      <c r="U129">
        <v>1.18</v>
      </c>
      <c r="V129">
        <v>0.24</v>
      </c>
      <c r="W129">
        <v>0.79</v>
      </c>
      <c r="X129">
        <v>1.77</v>
      </c>
    </row>
    <row r="130" spans="1:29" x14ac:dyDescent="0.2">
      <c r="A130" t="s">
        <v>29</v>
      </c>
      <c r="B130" t="s">
        <v>158</v>
      </c>
      <c r="C130" t="s">
        <v>159</v>
      </c>
      <c r="D130" t="s">
        <v>100</v>
      </c>
      <c r="E130" t="s">
        <v>85</v>
      </c>
      <c r="F130" t="s">
        <v>101</v>
      </c>
      <c r="G130" t="s">
        <v>153</v>
      </c>
      <c r="H130" t="s">
        <v>160</v>
      </c>
      <c r="I130" t="s">
        <v>40</v>
      </c>
      <c r="J130" t="s">
        <v>144</v>
      </c>
      <c r="K130" t="s">
        <v>38</v>
      </c>
      <c r="M130">
        <v>20</v>
      </c>
      <c r="N130">
        <v>861</v>
      </c>
      <c r="O130" t="s">
        <v>39</v>
      </c>
      <c r="P130" t="s">
        <v>39</v>
      </c>
      <c r="Q130">
        <v>40.54</v>
      </c>
      <c r="R130">
        <v>6.42</v>
      </c>
      <c r="S130">
        <v>27.7</v>
      </c>
      <c r="T130">
        <v>53.38</v>
      </c>
      <c r="U130">
        <v>2.4500000000000002</v>
      </c>
      <c r="V130">
        <v>0.38</v>
      </c>
      <c r="W130">
        <v>1.79</v>
      </c>
      <c r="X130">
        <v>3.34</v>
      </c>
    </row>
    <row r="131" spans="1:29" x14ac:dyDescent="0.2">
      <c r="A131" t="s">
        <v>29</v>
      </c>
      <c r="B131" t="s">
        <v>158</v>
      </c>
      <c r="C131" t="s">
        <v>159</v>
      </c>
      <c r="D131" t="s">
        <v>100</v>
      </c>
      <c r="E131" t="s">
        <v>85</v>
      </c>
      <c r="F131" t="s">
        <v>101</v>
      </c>
      <c r="G131" t="s">
        <v>153</v>
      </c>
      <c r="H131" t="s">
        <v>160</v>
      </c>
      <c r="I131" t="s">
        <v>105</v>
      </c>
      <c r="J131" t="s">
        <v>145</v>
      </c>
      <c r="K131" t="s">
        <v>38</v>
      </c>
      <c r="M131">
        <v>388</v>
      </c>
      <c r="N131">
        <v>861</v>
      </c>
      <c r="O131" t="s">
        <v>39</v>
      </c>
      <c r="P131" t="s">
        <v>39</v>
      </c>
      <c r="Q131">
        <v>743.39</v>
      </c>
      <c r="R131">
        <v>20.059999999999999</v>
      </c>
      <c r="S131">
        <v>703.26</v>
      </c>
      <c r="T131">
        <v>783.53</v>
      </c>
      <c r="U131">
        <v>44.92</v>
      </c>
      <c r="V131">
        <v>1.1499999999999999</v>
      </c>
      <c r="W131">
        <v>42.63</v>
      </c>
      <c r="X131">
        <v>47.23</v>
      </c>
    </row>
    <row r="132" spans="1:29" x14ac:dyDescent="0.2">
      <c r="A132" t="s">
        <v>29</v>
      </c>
      <c r="B132" t="s">
        <v>158</v>
      </c>
      <c r="C132" t="s">
        <v>159</v>
      </c>
      <c r="D132" t="s">
        <v>100</v>
      </c>
      <c r="E132" t="s">
        <v>85</v>
      </c>
      <c r="F132" t="s">
        <v>101</v>
      </c>
      <c r="G132" t="s">
        <v>153</v>
      </c>
      <c r="H132" t="s">
        <v>160</v>
      </c>
      <c r="I132" t="s">
        <v>107</v>
      </c>
      <c r="J132" t="s">
        <v>146</v>
      </c>
      <c r="K132" t="s">
        <v>38</v>
      </c>
      <c r="M132">
        <v>441</v>
      </c>
      <c r="N132">
        <v>861</v>
      </c>
      <c r="O132" t="s">
        <v>39</v>
      </c>
      <c r="P132" t="s">
        <v>39</v>
      </c>
      <c r="Q132">
        <v>851.43</v>
      </c>
      <c r="R132">
        <v>19.82</v>
      </c>
      <c r="S132">
        <v>811.79</v>
      </c>
      <c r="T132">
        <v>891.07</v>
      </c>
      <c r="U132">
        <v>51.45</v>
      </c>
      <c r="V132">
        <v>1.1399999999999999</v>
      </c>
      <c r="W132">
        <v>49.17</v>
      </c>
      <c r="X132">
        <v>53.73</v>
      </c>
    </row>
    <row r="133" spans="1:29" x14ac:dyDescent="0.2">
      <c r="A133" t="s">
        <v>29</v>
      </c>
      <c r="B133" t="s">
        <v>158</v>
      </c>
      <c r="C133" t="s">
        <v>159</v>
      </c>
      <c r="D133" t="s">
        <v>100</v>
      </c>
      <c r="E133" t="s">
        <v>85</v>
      </c>
      <c r="F133" t="s">
        <v>101</v>
      </c>
      <c r="G133" t="s">
        <v>153</v>
      </c>
      <c r="H133" t="s">
        <v>160</v>
      </c>
      <c r="I133" t="s">
        <v>42</v>
      </c>
      <c r="J133" t="s">
        <v>43</v>
      </c>
      <c r="K133" t="s">
        <v>38</v>
      </c>
      <c r="M133">
        <v>102</v>
      </c>
      <c r="N133">
        <v>861</v>
      </c>
      <c r="O133" t="s">
        <v>39</v>
      </c>
      <c r="P133" t="s">
        <v>39</v>
      </c>
      <c r="Q133">
        <v>195.07</v>
      </c>
      <c r="R133">
        <v>14.82</v>
      </c>
      <c r="S133">
        <v>165.43</v>
      </c>
      <c r="T133">
        <v>224.71</v>
      </c>
    </row>
    <row r="134" spans="1:29" x14ac:dyDescent="0.2">
      <c r="A134" t="s">
        <v>29</v>
      </c>
      <c r="B134" t="s">
        <v>158</v>
      </c>
      <c r="C134" t="s">
        <v>159</v>
      </c>
      <c r="D134" t="s">
        <v>100</v>
      </c>
      <c r="E134" t="s">
        <v>85</v>
      </c>
      <c r="F134" t="s">
        <v>101</v>
      </c>
      <c r="G134" t="s">
        <v>153</v>
      </c>
      <c r="H134" t="s">
        <v>160</v>
      </c>
      <c r="K134" t="s">
        <v>38</v>
      </c>
      <c r="N134">
        <v>861</v>
      </c>
      <c r="O134" t="s">
        <v>39</v>
      </c>
      <c r="P134" t="s">
        <v>39</v>
      </c>
      <c r="Y134">
        <v>2.4700000000000002</v>
      </c>
      <c r="Z134">
        <v>0.01</v>
      </c>
      <c r="AA134">
        <v>2.44</v>
      </c>
      <c r="AB134">
        <v>2.4900000000000002</v>
      </c>
      <c r="AC134">
        <v>3</v>
      </c>
    </row>
    <row r="135" spans="1:29" x14ac:dyDescent="0.2">
      <c r="A135" t="s">
        <v>29</v>
      </c>
      <c r="B135" t="s">
        <v>161</v>
      </c>
      <c r="C135" t="s">
        <v>162</v>
      </c>
      <c r="D135" t="s">
        <v>100</v>
      </c>
      <c r="E135" t="s">
        <v>85</v>
      </c>
      <c r="F135" t="s">
        <v>101</v>
      </c>
      <c r="G135" t="s">
        <v>153</v>
      </c>
      <c r="H135" t="s">
        <v>163</v>
      </c>
      <c r="I135" t="s">
        <v>36</v>
      </c>
      <c r="J135" t="s">
        <v>143</v>
      </c>
      <c r="K135" t="s">
        <v>38</v>
      </c>
      <c r="M135">
        <v>31</v>
      </c>
      <c r="N135">
        <v>861</v>
      </c>
      <c r="O135" t="s">
        <v>39</v>
      </c>
      <c r="P135" t="s">
        <v>39</v>
      </c>
      <c r="Q135">
        <v>63.18</v>
      </c>
      <c r="R135">
        <v>7.37</v>
      </c>
      <c r="S135">
        <v>48.44</v>
      </c>
      <c r="T135">
        <v>77.91</v>
      </c>
      <c r="U135">
        <v>3.82</v>
      </c>
      <c r="V135">
        <v>0.44</v>
      </c>
      <c r="W135">
        <v>3.04</v>
      </c>
      <c r="X135">
        <v>4.79</v>
      </c>
    </row>
    <row r="136" spans="1:29" x14ac:dyDescent="0.2">
      <c r="A136" t="s">
        <v>29</v>
      </c>
      <c r="B136" t="s">
        <v>161</v>
      </c>
      <c r="C136" t="s">
        <v>162</v>
      </c>
      <c r="D136" t="s">
        <v>100</v>
      </c>
      <c r="E136" t="s">
        <v>85</v>
      </c>
      <c r="F136" t="s">
        <v>101</v>
      </c>
      <c r="G136" t="s">
        <v>153</v>
      </c>
      <c r="H136" t="s">
        <v>163</v>
      </c>
      <c r="I136" t="s">
        <v>40</v>
      </c>
      <c r="J136" t="s">
        <v>144</v>
      </c>
      <c r="K136" t="s">
        <v>38</v>
      </c>
      <c r="M136">
        <v>20</v>
      </c>
      <c r="N136">
        <v>861</v>
      </c>
      <c r="O136" t="s">
        <v>39</v>
      </c>
      <c r="P136" t="s">
        <v>39</v>
      </c>
      <c r="Q136">
        <v>38.659999999999997</v>
      </c>
      <c r="R136">
        <v>5.41</v>
      </c>
      <c r="S136">
        <v>27.84</v>
      </c>
      <c r="T136">
        <v>49.48</v>
      </c>
      <c r="U136">
        <v>2.34</v>
      </c>
      <c r="V136">
        <v>0.32</v>
      </c>
      <c r="W136">
        <v>1.77</v>
      </c>
      <c r="X136">
        <v>3.08</v>
      </c>
    </row>
    <row r="137" spans="1:29" x14ac:dyDescent="0.2">
      <c r="A137" t="s">
        <v>29</v>
      </c>
      <c r="B137" t="s">
        <v>161</v>
      </c>
      <c r="C137" t="s">
        <v>162</v>
      </c>
      <c r="D137" t="s">
        <v>100</v>
      </c>
      <c r="E137" t="s">
        <v>85</v>
      </c>
      <c r="F137" t="s">
        <v>101</v>
      </c>
      <c r="G137" t="s">
        <v>153</v>
      </c>
      <c r="H137" t="s">
        <v>163</v>
      </c>
      <c r="I137" t="s">
        <v>105</v>
      </c>
      <c r="J137" t="s">
        <v>145</v>
      </c>
      <c r="K137" t="s">
        <v>38</v>
      </c>
      <c r="M137">
        <v>202</v>
      </c>
      <c r="N137">
        <v>861</v>
      </c>
      <c r="O137" t="s">
        <v>39</v>
      </c>
      <c r="P137" t="s">
        <v>39</v>
      </c>
      <c r="Q137">
        <v>388.96</v>
      </c>
      <c r="R137">
        <v>15.49</v>
      </c>
      <c r="S137">
        <v>357.97</v>
      </c>
      <c r="T137">
        <v>419.94</v>
      </c>
      <c r="U137">
        <v>23.5</v>
      </c>
      <c r="V137">
        <v>0.9</v>
      </c>
      <c r="W137">
        <v>21.74</v>
      </c>
      <c r="X137">
        <v>25.36</v>
      </c>
    </row>
    <row r="138" spans="1:29" x14ac:dyDescent="0.2">
      <c r="A138" t="s">
        <v>29</v>
      </c>
      <c r="B138" t="s">
        <v>161</v>
      </c>
      <c r="C138" t="s">
        <v>162</v>
      </c>
      <c r="D138" t="s">
        <v>100</v>
      </c>
      <c r="E138" t="s">
        <v>85</v>
      </c>
      <c r="F138" t="s">
        <v>101</v>
      </c>
      <c r="G138" t="s">
        <v>153</v>
      </c>
      <c r="H138" t="s">
        <v>163</v>
      </c>
      <c r="I138" t="s">
        <v>107</v>
      </c>
      <c r="J138" t="s">
        <v>146</v>
      </c>
      <c r="K138" t="s">
        <v>38</v>
      </c>
      <c r="M138">
        <v>608</v>
      </c>
      <c r="N138">
        <v>861</v>
      </c>
      <c r="O138" t="s">
        <v>39</v>
      </c>
      <c r="P138" t="s">
        <v>39</v>
      </c>
      <c r="Q138">
        <v>1164.1300000000001</v>
      </c>
      <c r="R138">
        <v>17.829999999999998</v>
      </c>
      <c r="S138">
        <v>1128.46</v>
      </c>
      <c r="T138">
        <v>1199.81</v>
      </c>
      <c r="U138">
        <v>70.34</v>
      </c>
      <c r="V138">
        <v>0.99</v>
      </c>
      <c r="W138">
        <v>68.33</v>
      </c>
      <c r="X138">
        <v>72.28</v>
      </c>
    </row>
    <row r="139" spans="1:29" x14ac:dyDescent="0.2">
      <c r="A139" t="s">
        <v>29</v>
      </c>
      <c r="B139" t="s">
        <v>161</v>
      </c>
      <c r="C139" t="s">
        <v>162</v>
      </c>
      <c r="D139" t="s">
        <v>100</v>
      </c>
      <c r="E139" t="s">
        <v>85</v>
      </c>
      <c r="F139" t="s">
        <v>101</v>
      </c>
      <c r="G139" t="s">
        <v>153</v>
      </c>
      <c r="H139" t="s">
        <v>163</v>
      </c>
      <c r="I139" t="s">
        <v>42</v>
      </c>
      <c r="J139" t="s">
        <v>43</v>
      </c>
      <c r="K139" t="s">
        <v>38</v>
      </c>
      <c r="M139">
        <v>102</v>
      </c>
      <c r="N139">
        <v>861</v>
      </c>
      <c r="O139" t="s">
        <v>39</v>
      </c>
      <c r="P139" t="s">
        <v>39</v>
      </c>
      <c r="Q139">
        <v>195.07</v>
      </c>
      <c r="R139">
        <v>14.82</v>
      </c>
      <c r="S139">
        <v>165.43</v>
      </c>
      <c r="T139">
        <v>224.71</v>
      </c>
    </row>
    <row r="140" spans="1:29" x14ac:dyDescent="0.2">
      <c r="A140" t="s">
        <v>29</v>
      </c>
      <c r="B140" t="s">
        <v>161</v>
      </c>
      <c r="C140" t="s">
        <v>162</v>
      </c>
      <c r="D140" t="s">
        <v>100</v>
      </c>
      <c r="E140" t="s">
        <v>85</v>
      </c>
      <c r="F140" t="s">
        <v>101</v>
      </c>
      <c r="G140" t="s">
        <v>153</v>
      </c>
      <c r="H140" t="s">
        <v>163</v>
      </c>
      <c r="K140" t="s">
        <v>38</v>
      </c>
      <c r="N140">
        <v>861</v>
      </c>
      <c r="O140" t="s">
        <v>39</v>
      </c>
      <c r="P140" t="s">
        <v>39</v>
      </c>
      <c r="Y140">
        <v>2.6</v>
      </c>
      <c r="Z140">
        <v>0.02</v>
      </c>
      <c r="AA140">
        <v>2.57</v>
      </c>
      <c r="AB140">
        <v>2.64</v>
      </c>
      <c r="AC140">
        <v>3</v>
      </c>
    </row>
    <row r="141" spans="1:29" x14ac:dyDescent="0.2">
      <c r="A141" t="s">
        <v>29</v>
      </c>
      <c r="B141" t="s">
        <v>164</v>
      </c>
      <c r="C141" t="s">
        <v>165</v>
      </c>
      <c r="D141" t="s">
        <v>100</v>
      </c>
      <c r="E141" t="s">
        <v>85</v>
      </c>
      <c r="F141" t="s">
        <v>101</v>
      </c>
      <c r="G141" t="s">
        <v>153</v>
      </c>
      <c r="H141" t="s">
        <v>166</v>
      </c>
      <c r="I141" t="s">
        <v>36</v>
      </c>
      <c r="J141" t="s">
        <v>143</v>
      </c>
      <c r="K141" t="s">
        <v>38</v>
      </c>
      <c r="M141">
        <v>13</v>
      </c>
      <c r="N141">
        <v>861</v>
      </c>
      <c r="O141" t="s">
        <v>39</v>
      </c>
      <c r="P141" t="s">
        <v>39</v>
      </c>
      <c r="Q141">
        <v>20.78</v>
      </c>
      <c r="R141">
        <v>3.94</v>
      </c>
      <c r="S141">
        <v>12.91</v>
      </c>
      <c r="T141">
        <v>28.66</v>
      </c>
      <c r="U141">
        <v>1.26</v>
      </c>
      <c r="V141">
        <v>0.24</v>
      </c>
      <c r="W141">
        <v>0.86</v>
      </c>
      <c r="X141">
        <v>1.83</v>
      </c>
    </row>
    <row r="142" spans="1:29" x14ac:dyDescent="0.2">
      <c r="A142" t="s">
        <v>29</v>
      </c>
      <c r="B142" t="s">
        <v>164</v>
      </c>
      <c r="C142" t="s">
        <v>165</v>
      </c>
      <c r="D142" t="s">
        <v>100</v>
      </c>
      <c r="E142" t="s">
        <v>85</v>
      </c>
      <c r="F142" t="s">
        <v>101</v>
      </c>
      <c r="G142" t="s">
        <v>153</v>
      </c>
      <c r="H142" t="s">
        <v>166</v>
      </c>
      <c r="I142" t="s">
        <v>40</v>
      </c>
      <c r="J142" t="s">
        <v>144</v>
      </c>
      <c r="K142" t="s">
        <v>38</v>
      </c>
      <c r="M142">
        <v>31</v>
      </c>
      <c r="N142">
        <v>861</v>
      </c>
      <c r="O142" t="s">
        <v>39</v>
      </c>
      <c r="P142" t="s">
        <v>39</v>
      </c>
      <c r="Q142">
        <v>65.150000000000006</v>
      </c>
      <c r="R142">
        <v>7.75</v>
      </c>
      <c r="S142">
        <v>49.65</v>
      </c>
      <c r="T142">
        <v>80.650000000000006</v>
      </c>
      <c r="U142">
        <v>3.94</v>
      </c>
      <c r="V142">
        <v>0.46</v>
      </c>
      <c r="W142">
        <v>3.12</v>
      </c>
      <c r="X142">
        <v>4.97</v>
      </c>
    </row>
    <row r="143" spans="1:29" x14ac:dyDescent="0.2">
      <c r="A143" t="s">
        <v>29</v>
      </c>
      <c r="B143" t="s">
        <v>164</v>
      </c>
      <c r="C143" t="s">
        <v>165</v>
      </c>
      <c r="D143" t="s">
        <v>100</v>
      </c>
      <c r="E143" t="s">
        <v>85</v>
      </c>
      <c r="F143" t="s">
        <v>101</v>
      </c>
      <c r="G143" t="s">
        <v>153</v>
      </c>
      <c r="H143" t="s">
        <v>166</v>
      </c>
      <c r="I143" t="s">
        <v>105</v>
      </c>
      <c r="J143" t="s">
        <v>145</v>
      </c>
      <c r="K143" t="s">
        <v>38</v>
      </c>
      <c r="M143">
        <v>388</v>
      </c>
      <c r="N143">
        <v>861</v>
      </c>
      <c r="O143" t="s">
        <v>39</v>
      </c>
      <c r="P143" t="s">
        <v>39</v>
      </c>
      <c r="Q143">
        <v>750.69</v>
      </c>
      <c r="R143">
        <v>21.03</v>
      </c>
      <c r="S143">
        <v>708.63</v>
      </c>
      <c r="T143">
        <v>792.76</v>
      </c>
      <c r="U143">
        <v>45.4</v>
      </c>
      <c r="V143">
        <v>1.1499999999999999</v>
      </c>
      <c r="W143">
        <v>43.11</v>
      </c>
      <c r="X143">
        <v>47.71</v>
      </c>
    </row>
    <row r="144" spans="1:29" x14ac:dyDescent="0.2">
      <c r="A144" t="s">
        <v>29</v>
      </c>
      <c r="B144" t="s">
        <v>164</v>
      </c>
      <c r="C144" t="s">
        <v>165</v>
      </c>
      <c r="D144" t="s">
        <v>100</v>
      </c>
      <c r="E144" t="s">
        <v>85</v>
      </c>
      <c r="F144" t="s">
        <v>101</v>
      </c>
      <c r="G144" t="s">
        <v>153</v>
      </c>
      <c r="H144" t="s">
        <v>166</v>
      </c>
      <c r="I144" t="s">
        <v>107</v>
      </c>
      <c r="J144" t="s">
        <v>146</v>
      </c>
      <c r="K144" t="s">
        <v>38</v>
      </c>
      <c r="M144">
        <v>429</v>
      </c>
      <c r="N144">
        <v>861</v>
      </c>
      <c r="O144" t="s">
        <v>39</v>
      </c>
      <c r="P144" t="s">
        <v>39</v>
      </c>
      <c r="Q144">
        <v>816.89</v>
      </c>
      <c r="R144">
        <v>18.97</v>
      </c>
      <c r="S144">
        <v>778.94</v>
      </c>
      <c r="T144">
        <v>854.84</v>
      </c>
      <c r="U144">
        <v>49.4</v>
      </c>
      <c r="V144">
        <v>1.1399999999999999</v>
      </c>
      <c r="W144">
        <v>47.12</v>
      </c>
      <c r="X144">
        <v>51.69</v>
      </c>
    </row>
    <row r="145" spans="1:29" x14ac:dyDescent="0.2">
      <c r="A145" t="s">
        <v>29</v>
      </c>
      <c r="B145" t="s">
        <v>164</v>
      </c>
      <c r="C145" t="s">
        <v>165</v>
      </c>
      <c r="D145" t="s">
        <v>100</v>
      </c>
      <c r="E145" t="s">
        <v>85</v>
      </c>
      <c r="F145" t="s">
        <v>101</v>
      </c>
      <c r="G145" t="s">
        <v>153</v>
      </c>
      <c r="H145" t="s">
        <v>166</v>
      </c>
      <c r="I145" t="s">
        <v>42</v>
      </c>
      <c r="J145" t="s">
        <v>43</v>
      </c>
      <c r="K145" t="s">
        <v>38</v>
      </c>
      <c r="M145">
        <v>102</v>
      </c>
      <c r="N145">
        <v>861</v>
      </c>
      <c r="O145" t="s">
        <v>39</v>
      </c>
      <c r="P145" t="s">
        <v>39</v>
      </c>
      <c r="Q145">
        <v>196.49</v>
      </c>
      <c r="R145">
        <v>15.05</v>
      </c>
      <c r="S145">
        <v>166.39</v>
      </c>
      <c r="T145">
        <v>226.58</v>
      </c>
    </row>
    <row r="146" spans="1:29" x14ac:dyDescent="0.2">
      <c r="A146" t="s">
        <v>29</v>
      </c>
      <c r="B146" t="s">
        <v>164</v>
      </c>
      <c r="C146" t="s">
        <v>165</v>
      </c>
      <c r="D146" t="s">
        <v>100</v>
      </c>
      <c r="E146" t="s">
        <v>85</v>
      </c>
      <c r="F146" t="s">
        <v>101</v>
      </c>
      <c r="G146" t="s">
        <v>153</v>
      </c>
      <c r="H146" t="s">
        <v>166</v>
      </c>
      <c r="K146" t="s">
        <v>38</v>
      </c>
      <c r="N146">
        <v>861</v>
      </c>
      <c r="O146" t="s">
        <v>39</v>
      </c>
      <c r="P146" t="s">
        <v>39</v>
      </c>
      <c r="Y146">
        <v>2.4300000000000002</v>
      </c>
      <c r="Z146">
        <v>0.01</v>
      </c>
      <c r="AA146">
        <v>2.4</v>
      </c>
      <c r="AB146">
        <v>2.46</v>
      </c>
      <c r="AC146">
        <v>2</v>
      </c>
    </row>
    <row r="147" spans="1:29" x14ac:dyDescent="0.2">
      <c r="A147" t="s">
        <v>29</v>
      </c>
      <c r="B147" t="s">
        <v>167</v>
      </c>
      <c r="C147" t="s">
        <v>168</v>
      </c>
      <c r="D147" t="s">
        <v>100</v>
      </c>
      <c r="E147" t="s">
        <v>85</v>
      </c>
      <c r="F147" t="s">
        <v>101</v>
      </c>
      <c r="G147" t="s">
        <v>169</v>
      </c>
      <c r="H147" t="s">
        <v>170</v>
      </c>
      <c r="I147" t="s">
        <v>40</v>
      </c>
      <c r="J147" t="s">
        <v>171</v>
      </c>
      <c r="K147" t="s">
        <v>38</v>
      </c>
      <c r="M147">
        <v>34</v>
      </c>
      <c r="N147">
        <v>811</v>
      </c>
      <c r="O147" t="s">
        <v>39</v>
      </c>
      <c r="P147" t="s">
        <v>39</v>
      </c>
      <c r="Q147">
        <v>62.65</v>
      </c>
      <c r="R147">
        <v>7.43</v>
      </c>
      <c r="S147">
        <v>47.79</v>
      </c>
      <c r="T147">
        <v>77.5</v>
      </c>
      <c r="U147">
        <v>4.04</v>
      </c>
      <c r="V147">
        <v>0.48</v>
      </c>
      <c r="W147">
        <v>3.19</v>
      </c>
      <c r="X147">
        <v>5.0999999999999996</v>
      </c>
    </row>
    <row r="148" spans="1:29" x14ac:dyDescent="0.2">
      <c r="A148" t="s">
        <v>29</v>
      </c>
      <c r="B148" t="s">
        <v>167</v>
      </c>
      <c r="C148" t="s">
        <v>168</v>
      </c>
      <c r="D148" t="s">
        <v>100</v>
      </c>
      <c r="E148" t="s">
        <v>85</v>
      </c>
      <c r="F148" t="s">
        <v>101</v>
      </c>
      <c r="G148" t="s">
        <v>169</v>
      </c>
      <c r="H148" t="s">
        <v>170</v>
      </c>
      <c r="I148" t="s">
        <v>105</v>
      </c>
      <c r="J148" t="s">
        <v>172</v>
      </c>
      <c r="K148" t="s">
        <v>38</v>
      </c>
      <c r="M148">
        <v>203</v>
      </c>
      <c r="N148">
        <v>811</v>
      </c>
      <c r="O148" t="s">
        <v>39</v>
      </c>
      <c r="P148" t="s">
        <v>39</v>
      </c>
      <c r="Q148">
        <v>388.09</v>
      </c>
      <c r="R148">
        <v>19.93</v>
      </c>
      <c r="S148">
        <v>348.23</v>
      </c>
      <c r="T148">
        <v>427.95</v>
      </c>
      <c r="U148">
        <v>25.03</v>
      </c>
      <c r="V148">
        <v>1.29</v>
      </c>
      <c r="W148">
        <v>22.54</v>
      </c>
      <c r="X148">
        <v>27.69</v>
      </c>
    </row>
    <row r="149" spans="1:29" x14ac:dyDescent="0.2">
      <c r="A149" t="s">
        <v>29</v>
      </c>
      <c r="B149" t="s">
        <v>167</v>
      </c>
      <c r="C149" t="s">
        <v>168</v>
      </c>
      <c r="D149" t="s">
        <v>100</v>
      </c>
      <c r="E149" t="s">
        <v>85</v>
      </c>
      <c r="F149" t="s">
        <v>101</v>
      </c>
      <c r="G149" t="s">
        <v>169</v>
      </c>
      <c r="H149" t="s">
        <v>170</v>
      </c>
      <c r="I149" t="s">
        <v>107</v>
      </c>
      <c r="J149" t="s">
        <v>173</v>
      </c>
      <c r="K149" t="s">
        <v>38</v>
      </c>
      <c r="M149">
        <v>417</v>
      </c>
      <c r="N149">
        <v>811</v>
      </c>
      <c r="O149" t="s">
        <v>39</v>
      </c>
      <c r="P149" t="s">
        <v>39</v>
      </c>
      <c r="Q149">
        <v>803.55</v>
      </c>
      <c r="R149">
        <v>22.22</v>
      </c>
      <c r="S149">
        <v>759.1</v>
      </c>
      <c r="T149">
        <v>847.99</v>
      </c>
      <c r="U149">
        <v>51.82</v>
      </c>
      <c r="V149">
        <v>1.29</v>
      </c>
      <c r="W149">
        <v>49.25</v>
      </c>
      <c r="X149">
        <v>54.39</v>
      </c>
    </row>
    <row r="150" spans="1:29" x14ac:dyDescent="0.2">
      <c r="A150" t="s">
        <v>29</v>
      </c>
      <c r="B150" t="s">
        <v>167</v>
      </c>
      <c r="C150" t="s">
        <v>168</v>
      </c>
      <c r="D150" t="s">
        <v>100</v>
      </c>
      <c r="E150" t="s">
        <v>85</v>
      </c>
      <c r="F150" t="s">
        <v>101</v>
      </c>
      <c r="G150" t="s">
        <v>169</v>
      </c>
      <c r="H150" t="s">
        <v>170</v>
      </c>
      <c r="I150" t="s">
        <v>123</v>
      </c>
      <c r="J150" t="s">
        <v>174</v>
      </c>
      <c r="K150" t="s">
        <v>38</v>
      </c>
      <c r="M150">
        <v>157</v>
      </c>
      <c r="N150">
        <v>811</v>
      </c>
      <c r="O150" t="s">
        <v>39</v>
      </c>
      <c r="P150" t="s">
        <v>39</v>
      </c>
      <c r="Q150">
        <v>296.29000000000002</v>
      </c>
      <c r="R150">
        <v>13.91</v>
      </c>
      <c r="S150">
        <v>268.45999999999998</v>
      </c>
      <c r="T150">
        <v>324.13</v>
      </c>
      <c r="U150">
        <v>19.11</v>
      </c>
      <c r="V150">
        <v>0.83</v>
      </c>
      <c r="W150">
        <v>17.5</v>
      </c>
      <c r="X150">
        <v>20.83</v>
      </c>
    </row>
    <row r="151" spans="1:29" x14ac:dyDescent="0.2">
      <c r="A151" t="s">
        <v>29</v>
      </c>
      <c r="B151" t="s">
        <v>167</v>
      </c>
      <c r="C151" t="s">
        <v>168</v>
      </c>
      <c r="D151" t="s">
        <v>100</v>
      </c>
      <c r="E151" t="s">
        <v>85</v>
      </c>
      <c r="F151" t="s">
        <v>101</v>
      </c>
      <c r="G151" t="s">
        <v>169</v>
      </c>
      <c r="H151" t="s">
        <v>170</v>
      </c>
      <c r="I151" t="s">
        <v>42</v>
      </c>
      <c r="J151" t="s">
        <v>43</v>
      </c>
      <c r="K151" t="s">
        <v>38</v>
      </c>
      <c r="M151">
        <v>117</v>
      </c>
      <c r="N151">
        <v>811</v>
      </c>
      <c r="O151" t="s">
        <v>39</v>
      </c>
      <c r="P151" t="s">
        <v>39</v>
      </c>
      <c r="Q151">
        <v>227.71</v>
      </c>
      <c r="R151">
        <v>16.68</v>
      </c>
      <c r="S151">
        <v>194.34</v>
      </c>
      <c r="T151">
        <v>261.08</v>
      </c>
    </row>
    <row r="152" spans="1:29" x14ac:dyDescent="0.2">
      <c r="A152" t="s">
        <v>29</v>
      </c>
      <c r="B152" t="s">
        <v>167</v>
      </c>
      <c r="C152" t="s">
        <v>168</v>
      </c>
      <c r="D152" t="s">
        <v>100</v>
      </c>
      <c r="E152" t="s">
        <v>85</v>
      </c>
      <c r="F152" t="s">
        <v>101</v>
      </c>
      <c r="G152" t="s">
        <v>169</v>
      </c>
      <c r="H152" t="s">
        <v>170</v>
      </c>
      <c r="I152" t="s">
        <v>125</v>
      </c>
      <c r="J152" t="s">
        <v>126</v>
      </c>
      <c r="K152" t="s">
        <v>38</v>
      </c>
      <c r="M152">
        <v>35</v>
      </c>
      <c r="N152">
        <v>811</v>
      </c>
      <c r="O152" t="s">
        <v>39</v>
      </c>
      <c r="P152" t="s">
        <v>39</v>
      </c>
    </row>
    <row r="153" spans="1:29" x14ac:dyDescent="0.2">
      <c r="A153" t="s">
        <v>29</v>
      </c>
      <c r="B153" t="s">
        <v>167</v>
      </c>
      <c r="C153" t="s">
        <v>168</v>
      </c>
      <c r="D153" t="s">
        <v>100</v>
      </c>
      <c r="E153" t="s">
        <v>85</v>
      </c>
      <c r="F153" t="s">
        <v>101</v>
      </c>
      <c r="G153" t="s">
        <v>169</v>
      </c>
      <c r="H153" t="s">
        <v>170</v>
      </c>
      <c r="K153" t="s">
        <v>38</v>
      </c>
      <c r="N153">
        <v>811</v>
      </c>
      <c r="O153" t="s">
        <v>39</v>
      </c>
      <c r="P153" t="s">
        <v>39</v>
      </c>
      <c r="Y153">
        <v>2.86</v>
      </c>
      <c r="Z153">
        <v>0.02</v>
      </c>
      <c r="AA153">
        <v>2.82</v>
      </c>
      <c r="AB153">
        <v>2.9</v>
      </c>
      <c r="AC153">
        <v>3</v>
      </c>
    </row>
    <row r="154" spans="1:29" x14ac:dyDescent="0.2">
      <c r="A154" t="s">
        <v>29</v>
      </c>
      <c r="B154" t="s">
        <v>175</v>
      </c>
      <c r="C154" t="s">
        <v>176</v>
      </c>
      <c r="D154" t="s">
        <v>100</v>
      </c>
      <c r="E154" t="s">
        <v>85</v>
      </c>
      <c r="F154" t="s">
        <v>101</v>
      </c>
      <c r="G154" t="s">
        <v>169</v>
      </c>
      <c r="H154" t="s">
        <v>177</v>
      </c>
      <c r="I154" t="s">
        <v>40</v>
      </c>
      <c r="J154" t="s">
        <v>171</v>
      </c>
      <c r="K154" t="s">
        <v>38</v>
      </c>
      <c r="M154">
        <v>11</v>
      </c>
      <c r="N154">
        <v>829</v>
      </c>
      <c r="O154" t="s">
        <v>39</v>
      </c>
      <c r="P154" t="s">
        <v>39</v>
      </c>
      <c r="Q154">
        <v>24.46</v>
      </c>
      <c r="R154">
        <v>5.13</v>
      </c>
      <c r="S154">
        <v>14.19</v>
      </c>
      <c r="T154">
        <v>34.729999999999997</v>
      </c>
      <c r="U154">
        <v>1.54</v>
      </c>
      <c r="V154">
        <v>0.32</v>
      </c>
      <c r="W154">
        <v>1.01</v>
      </c>
      <c r="X154">
        <v>2.33</v>
      </c>
    </row>
    <row r="155" spans="1:29" x14ac:dyDescent="0.2">
      <c r="A155" t="s">
        <v>29</v>
      </c>
      <c r="B155" t="s">
        <v>175</v>
      </c>
      <c r="C155" t="s">
        <v>176</v>
      </c>
      <c r="D155" t="s">
        <v>100</v>
      </c>
      <c r="E155" t="s">
        <v>85</v>
      </c>
      <c r="F155" t="s">
        <v>101</v>
      </c>
      <c r="G155" t="s">
        <v>169</v>
      </c>
      <c r="H155" t="s">
        <v>177</v>
      </c>
      <c r="I155" t="s">
        <v>105</v>
      </c>
      <c r="J155" t="s">
        <v>172</v>
      </c>
      <c r="K155" t="s">
        <v>38</v>
      </c>
      <c r="M155">
        <v>253</v>
      </c>
      <c r="N155">
        <v>829</v>
      </c>
      <c r="O155" t="s">
        <v>39</v>
      </c>
      <c r="P155" t="s">
        <v>39</v>
      </c>
      <c r="Q155">
        <v>485.77</v>
      </c>
      <c r="R155">
        <v>18.88</v>
      </c>
      <c r="S155">
        <v>448.01</v>
      </c>
      <c r="T155">
        <v>523.52</v>
      </c>
      <c r="U155">
        <v>30.52</v>
      </c>
      <c r="V155">
        <v>1.0900000000000001</v>
      </c>
      <c r="W155">
        <v>28.38</v>
      </c>
      <c r="X155">
        <v>32.729999999999997</v>
      </c>
    </row>
    <row r="156" spans="1:29" x14ac:dyDescent="0.2">
      <c r="A156" t="s">
        <v>29</v>
      </c>
      <c r="B156" t="s">
        <v>175</v>
      </c>
      <c r="C156" t="s">
        <v>176</v>
      </c>
      <c r="D156" t="s">
        <v>100</v>
      </c>
      <c r="E156" t="s">
        <v>85</v>
      </c>
      <c r="F156" t="s">
        <v>101</v>
      </c>
      <c r="G156" t="s">
        <v>169</v>
      </c>
      <c r="H156" t="s">
        <v>177</v>
      </c>
      <c r="I156" t="s">
        <v>107</v>
      </c>
      <c r="J156" t="s">
        <v>173</v>
      </c>
      <c r="K156" t="s">
        <v>38</v>
      </c>
      <c r="M156">
        <v>412</v>
      </c>
      <c r="N156">
        <v>829</v>
      </c>
      <c r="O156" t="s">
        <v>39</v>
      </c>
      <c r="P156" t="s">
        <v>39</v>
      </c>
      <c r="Q156">
        <v>792.31</v>
      </c>
      <c r="R156">
        <v>20.260000000000002</v>
      </c>
      <c r="S156">
        <v>751.78</v>
      </c>
      <c r="T156">
        <v>832.83</v>
      </c>
      <c r="U156">
        <v>49.77</v>
      </c>
      <c r="V156">
        <v>1.27</v>
      </c>
      <c r="W156">
        <v>47.23</v>
      </c>
      <c r="X156">
        <v>52.32</v>
      </c>
    </row>
    <row r="157" spans="1:29" x14ac:dyDescent="0.2">
      <c r="A157" t="s">
        <v>29</v>
      </c>
      <c r="B157" t="s">
        <v>175</v>
      </c>
      <c r="C157" t="s">
        <v>176</v>
      </c>
      <c r="D157" t="s">
        <v>100</v>
      </c>
      <c r="E157" t="s">
        <v>85</v>
      </c>
      <c r="F157" t="s">
        <v>101</v>
      </c>
      <c r="G157" t="s">
        <v>169</v>
      </c>
      <c r="H157" t="s">
        <v>177</v>
      </c>
      <c r="I157" t="s">
        <v>123</v>
      </c>
      <c r="J157" t="s">
        <v>174</v>
      </c>
      <c r="K157" t="s">
        <v>38</v>
      </c>
      <c r="M157">
        <v>153</v>
      </c>
      <c r="N157">
        <v>829</v>
      </c>
      <c r="O157" t="s">
        <v>39</v>
      </c>
      <c r="P157" t="s">
        <v>39</v>
      </c>
      <c r="Q157">
        <v>289.32</v>
      </c>
      <c r="R157">
        <v>15.53</v>
      </c>
      <c r="S157">
        <v>258.26</v>
      </c>
      <c r="T157">
        <v>320.37</v>
      </c>
      <c r="U157">
        <v>18.170000000000002</v>
      </c>
      <c r="V157">
        <v>0.94</v>
      </c>
      <c r="W157">
        <v>16.38</v>
      </c>
      <c r="X157">
        <v>20.12</v>
      </c>
    </row>
    <row r="158" spans="1:29" x14ac:dyDescent="0.2">
      <c r="A158" t="s">
        <v>29</v>
      </c>
      <c r="B158" t="s">
        <v>175</v>
      </c>
      <c r="C158" t="s">
        <v>176</v>
      </c>
      <c r="D158" t="s">
        <v>100</v>
      </c>
      <c r="E158" t="s">
        <v>85</v>
      </c>
      <c r="F158" t="s">
        <v>101</v>
      </c>
      <c r="G158" t="s">
        <v>169</v>
      </c>
      <c r="H158" t="s">
        <v>177</v>
      </c>
      <c r="I158" t="s">
        <v>42</v>
      </c>
      <c r="J158" t="s">
        <v>43</v>
      </c>
      <c r="K158" t="s">
        <v>38</v>
      </c>
      <c r="M158">
        <v>116</v>
      </c>
      <c r="N158">
        <v>829</v>
      </c>
      <c r="O158" t="s">
        <v>39</v>
      </c>
      <c r="P158" t="s">
        <v>39</v>
      </c>
      <c r="Q158">
        <v>225.53</v>
      </c>
      <c r="R158">
        <v>16.420000000000002</v>
      </c>
      <c r="S158">
        <v>192.68</v>
      </c>
      <c r="T158">
        <v>258.38</v>
      </c>
    </row>
    <row r="159" spans="1:29" x14ac:dyDescent="0.2">
      <c r="A159" t="s">
        <v>29</v>
      </c>
      <c r="B159" t="s">
        <v>175</v>
      </c>
      <c r="C159" t="s">
        <v>176</v>
      </c>
      <c r="D159" t="s">
        <v>100</v>
      </c>
      <c r="E159" t="s">
        <v>85</v>
      </c>
      <c r="F159" t="s">
        <v>101</v>
      </c>
      <c r="G159" t="s">
        <v>169</v>
      </c>
      <c r="H159" t="s">
        <v>177</v>
      </c>
      <c r="I159" t="s">
        <v>125</v>
      </c>
      <c r="J159" t="s">
        <v>126</v>
      </c>
      <c r="K159" t="s">
        <v>38</v>
      </c>
      <c r="M159">
        <v>18</v>
      </c>
      <c r="N159">
        <v>829</v>
      </c>
      <c r="O159" t="s">
        <v>39</v>
      </c>
      <c r="P159" t="s">
        <v>39</v>
      </c>
    </row>
    <row r="160" spans="1:29" x14ac:dyDescent="0.2">
      <c r="A160" t="s">
        <v>29</v>
      </c>
      <c r="B160" t="s">
        <v>175</v>
      </c>
      <c r="C160" t="s">
        <v>176</v>
      </c>
      <c r="D160" t="s">
        <v>100</v>
      </c>
      <c r="E160" t="s">
        <v>85</v>
      </c>
      <c r="F160" t="s">
        <v>101</v>
      </c>
      <c r="G160" t="s">
        <v>169</v>
      </c>
      <c r="H160" t="s">
        <v>177</v>
      </c>
      <c r="K160" t="s">
        <v>38</v>
      </c>
      <c r="N160">
        <v>829</v>
      </c>
      <c r="O160" t="s">
        <v>39</v>
      </c>
      <c r="P160" t="s">
        <v>39</v>
      </c>
      <c r="Y160">
        <v>2.85</v>
      </c>
      <c r="Z160">
        <v>0.02</v>
      </c>
      <c r="AA160">
        <v>2.81</v>
      </c>
      <c r="AB160">
        <v>2.88</v>
      </c>
      <c r="AC160">
        <v>3</v>
      </c>
    </row>
    <row r="161" spans="1:29" x14ac:dyDescent="0.2">
      <c r="A161" t="s">
        <v>29</v>
      </c>
      <c r="B161" t="s">
        <v>178</v>
      </c>
      <c r="C161" t="s">
        <v>179</v>
      </c>
      <c r="D161" t="s">
        <v>100</v>
      </c>
      <c r="E161" t="s">
        <v>85</v>
      </c>
      <c r="F161" t="s">
        <v>101</v>
      </c>
      <c r="G161" t="s">
        <v>169</v>
      </c>
      <c r="H161" t="s">
        <v>180</v>
      </c>
      <c r="I161" t="s">
        <v>40</v>
      </c>
      <c r="J161" t="s">
        <v>171</v>
      </c>
      <c r="K161" t="s">
        <v>38</v>
      </c>
      <c r="M161">
        <v>48</v>
      </c>
      <c r="N161">
        <v>769</v>
      </c>
      <c r="O161" t="s">
        <v>39</v>
      </c>
      <c r="P161" t="s">
        <v>39</v>
      </c>
      <c r="Q161">
        <v>90.78</v>
      </c>
      <c r="R161">
        <v>9.82</v>
      </c>
      <c r="S161">
        <v>71.14</v>
      </c>
      <c r="T161">
        <v>110.41</v>
      </c>
      <c r="U161">
        <v>6.18</v>
      </c>
      <c r="V161">
        <v>0.66</v>
      </c>
      <c r="W161">
        <v>4.9800000000000004</v>
      </c>
      <c r="X161">
        <v>7.63</v>
      </c>
    </row>
    <row r="162" spans="1:29" x14ac:dyDescent="0.2">
      <c r="A162" t="s">
        <v>29</v>
      </c>
      <c r="B162" t="s">
        <v>178</v>
      </c>
      <c r="C162" t="s">
        <v>179</v>
      </c>
      <c r="D162" t="s">
        <v>100</v>
      </c>
      <c r="E162" t="s">
        <v>85</v>
      </c>
      <c r="F162" t="s">
        <v>101</v>
      </c>
      <c r="G162" t="s">
        <v>169</v>
      </c>
      <c r="H162" t="s">
        <v>180</v>
      </c>
      <c r="I162" t="s">
        <v>105</v>
      </c>
      <c r="J162" t="s">
        <v>172</v>
      </c>
      <c r="K162" t="s">
        <v>38</v>
      </c>
      <c r="M162">
        <v>216</v>
      </c>
      <c r="N162">
        <v>769</v>
      </c>
      <c r="O162" t="s">
        <v>39</v>
      </c>
      <c r="P162" t="s">
        <v>39</v>
      </c>
      <c r="Q162">
        <v>412.82</v>
      </c>
      <c r="R162">
        <v>18.059999999999999</v>
      </c>
      <c r="S162">
        <v>376.69</v>
      </c>
      <c r="T162">
        <v>448.96</v>
      </c>
      <c r="U162">
        <v>28.08</v>
      </c>
      <c r="V162">
        <v>1.19</v>
      </c>
      <c r="W162">
        <v>25.77</v>
      </c>
      <c r="X162">
        <v>30.52</v>
      </c>
    </row>
    <row r="163" spans="1:29" x14ac:dyDescent="0.2">
      <c r="A163" t="s">
        <v>29</v>
      </c>
      <c r="B163" t="s">
        <v>178</v>
      </c>
      <c r="C163" t="s">
        <v>179</v>
      </c>
      <c r="D163" t="s">
        <v>100</v>
      </c>
      <c r="E163" t="s">
        <v>85</v>
      </c>
      <c r="F163" t="s">
        <v>101</v>
      </c>
      <c r="G163" t="s">
        <v>169</v>
      </c>
      <c r="H163" t="s">
        <v>180</v>
      </c>
      <c r="I163" t="s">
        <v>107</v>
      </c>
      <c r="J163" t="s">
        <v>173</v>
      </c>
      <c r="K163" t="s">
        <v>38</v>
      </c>
      <c r="M163">
        <v>382</v>
      </c>
      <c r="N163">
        <v>769</v>
      </c>
      <c r="O163" t="s">
        <v>39</v>
      </c>
      <c r="P163" t="s">
        <v>39</v>
      </c>
      <c r="Q163">
        <v>731.77</v>
      </c>
      <c r="R163">
        <v>22.52</v>
      </c>
      <c r="S163">
        <v>686.73</v>
      </c>
      <c r="T163">
        <v>776.82</v>
      </c>
      <c r="U163">
        <v>49.78</v>
      </c>
      <c r="V163">
        <v>1.38</v>
      </c>
      <c r="W163">
        <v>47.03</v>
      </c>
      <c r="X163">
        <v>52.53</v>
      </c>
    </row>
    <row r="164" spans="1:29" x14ac:dyDescent="0.2">
      <c r="A164" t="s">
        <v>29</v>
      </c>
      <c r="B164" t="s">
        <v>178</v>
      </c>
      <c r="C164" t="s">
        <v>179</v>
      </c>
      <c r="D164" t="s">
        <v>100</v>
      </c>
      <c r="E164" t="s">
        <v>85</v>
      </c>
      <c r="F164" t="s">
        <v>101</v>
      </c>
      <c r="G164" t="s">
        <v>169</v>
      </c>
      <c r="H164" t="s">
        <v>180</v>
      </c>
      <c r="I164" t="s">
        <v>123</v>
      </c>
      <c r="J164" t="s">
        <v>174</v>
      </c>
      <c r="K164" t="s">
        <v>38</v>
      </c>
      <c r="M164">
        <v>123</v>
      </c>
      <c r="N164">
        <v>769</v>
      </c>
      <c r="O164" t="s">
        <v>39</v>
      </c>
      <c r="P164" t="s">
        <v>39</v>
      </c>
      <c r="Q164">
        <v>234.62</v>
      </c>
      <c r="R164">
        <v>15.59</v>
      </c>
      <c r="S164">
        <v>203.43</v>
      </c>
      <c r="T164">
        <v>265.81</v>
      </c>
      <c r="U164">
        <v>15.96</v>
      </c>
      <c r="V164">
        <v>1.04</v>
      </c>
      <c r="W164">
        <v>13.99</v>
      </c>
      <c r="X164">
        <v>18.149999999999999</v>
      </c>
    </row>
    <row r="165" spans="1:29" x14ac:dyDescent="0.2">
      <c r="A165" t="s">
        <v>29</v>
      </c>
      <c r="B165" t="s">
        <v>178</v>
      </c>
      <c r="C165" t="s">
        <v>179</v>
      </c>
      <c r="D165" t="s">
        <v>100</v>
      </c>
      <c r="E165" t="s">
        <v>85</v>
      </c>
      <c r="F165" t="s">
        <v>101</v>
      </c>
      <c r="G165" t="s">
        <v>169</v>
      </c>
      <c r="H165" t="s">
        <v>180</v>
      </c>
      <c r="I165" t="s">
        <v>42</v>
      </c>
      <c r="J165" t="s">
        <v>43</v>
      </c>
      <c r="K165" t="s">
        <v>38</v>
      </c>
      <c r="M165">
        <v>121</v>
      </c>
      <c r="N165">
        <v>769</v>
      </c>
      <c r="O165" t="s">
        <v>39</v>
      </c>
      <c r="P165" t="s">
        <v>39</v>
      </c>
      <c r="Q165">
        <v>234.23</v>
      </c>
      <c r="R165">
        <v>16.71</v>
      </c>
      <c r="S165">
        <v>200.8</v>
      </c>
      <c r="T165">
        <v>267.66000000000003</v>
      </c>
    </row>
    <row r="166" spans="1:29" x14ac:dyDescent="0.2">
      <c r="A166" t="s">
        <v>29</v>
      </c>
      <c r="B166" t="s">
        <v>178</v>
      </c>
      <c r="C166" t="s">
        <v>179</v>
      </c>
      <c r="D166" t="s">
        <v>100</v>
      </c>
      <c r="E166" t="s">
        <v>85</v>
      </c>
      <c r="F166" t="s">
        <v>101</v>
      </c>
      <c r="G166" t="s">
        <v>169</v>
      </c>
      <c r="H166" t="s">
        <v>180</v>
      </c>
      <c r="I166" t="s">
        <v>125</v>
      </c>
      <c r="J166" t="s">
        <v>126</v>
      </c>
      <c r="K166" t="s">
        <v>38</v>
      </c>
      <c r="M166">
        <v>73</v>
      </c>
      <c r="N166">
        <v>769</v>
      </c>
      <c r="O166" t="s">
        <v>39</v>
      </c>
      <c r="P166" t="s">
        <v>39</v>
      </c>
    </row>
    <row r="167" spans="1:29" x14ac:dyDescent="0.2">
      <c r="A167" t="s">
        <v>29</v>
      </c>
      <c r="B167" t="s">
        <v>178</v>
      </c>
      <c r="C167" t="s">
        <v>179</v>
      </c>
      <c r="D167" t="s">
        <v>100</v>
      </c>
      <c r="E167" t="s">
        <v>85</v>
      </c>
      <c r="F167" t="s">
        <v>101</v>
      </c>
      <c r="G167" t="s">
        <v>169</v>
      </c>
      <c r="H167" t="s">
        <v>180</v>
      </c>
      <c r="K167" t="s">
        <v>38</v>
      </c>
      <c r="N167">
        <v>769</v>
      </c>
      <c r="O167" t="s">
        <v>39</v>
      </c>
      <c r="P167" t="s">
        <v>39</v>
      </c>
      <c r="Y167">
        <v>2.76</v>
      </c>
      <c r="Z167">
        <v>0.02</v>
      </c>
      <c r="AA167">
        <v>2.72</v>
      </c>
      <c r="AB167">
        <v>2.8</v>
      </c>
      <c r="AC167">
        <v>3</v>
      </c>
    </row>
    <row r="168" spans="1:29" x14ac:dyDescent="0.2">
      <c r="A168" t="s">
        <v>29</v>
      </c>
      <c r="B168" t="s">
        <v>181</v>
      </c>
      <c r="C168" t="s">
        <v>182</v>
      </c>
      <c r="D168" t="s">
        <v>100</v>
      </c>
      <c r="E168" t="s">
        <v>85</v>
      </c>
      <c r="F168" t="s">
        <v>101</v>
      </c>
      <c r="G168" t="s">
        <v>169</v>
      </c>
      <c r="H168" t="s">
        <v>183</v>
      </c>
      <c r="I168" t="s">
        <v>40</v>
      </c>
      <c r="J168" t="s">
        <v>171</v>
      </c>
      <c r="K168" t="s">
        <v>38</v>
      </c>
      <c r="M168">
        <v>15</v>
      </c>
      <c r="N168">
        <v>829</v>
      </c>
      <c r="O168" t="s">
        <v>39</v>
      </c>
      <c r="P168" t="s">
        <v>39</v>
      </c>
      <c r="Q168">
        <v>30.8</v>
      </c>
      <c r="R168">
        <v>6.05</v>
      </c>
      <c r="S168">
        <v>18.7</v>
      </c>
      <c r="T168">
        <v>42.9</v>
      </c>
      <c r="U168">
        <v>1.94</v>
      </c>
      <c r="V168">
        <v>0.38</v>
      </c>
      <c r="W168">
        <v>1.32</v>
      </c>
      <c r="X168">
        <v>2.86</v>
      </c>
    </row>
    <row r="169" spans="1:29" x14ac:dyDescent="0.2">
      <c r="A169" t="s">
        <v>29</v>
      </c>
      <c r="B169" t="s">
        <v>181</v>
      </c>
      <c r="C169" t="s">
        <v>182</v>
      </c>
      <c r="D169" t="s">
        <v>100</v>
      </c>
      <c r="E169" t="s">
        <v>85</v>
      </c>
      <c r="F169" t="s">
        <v>101</v>
      </c>
      <c r="G169" t="s">
        <v>169</v>
      </c>
      <c r="H169" t="s">
        <v>183</v>
      </c>
      <c r="I169" t="s">
        <v>105</v>
      </c>
      <c r="J169" t="s">
        <v>172</v>
      </c>
      <c r="K169" t="s">
        <v>38</v>
      </c>
      <c r="M169">
        <v>154</v>
      </c>
      <c r="N169">
        <v>829</v>
      </c>
      <c r="O169" t="s">
        <v>39</v>
      </c>
      <c r="P169" t="s">
        <v>39</v>
      </c>
      <c r="Q169">
        <v>291.56</v>
      </c>
      <c r="R169">
        <v>16.02</v>
      </c>
      <c r="S169">
        <v>259.52</v>
      </c>
      <c r="T169">
        <v>323.60000000000002</v>
      </c>
      <c r="U169">
        <v>18.38</v>
      </c>
      <c r="V169">
        <v>1.01</v>
      </c>
      <c r="W169">
        <v>16.45</v>
      </c>
      <c r="X169">
        <v>20.49</v>
      </c>
    </row>
    <row r="170" spans="1:29" x14ac:dyDescent="0.2">
      <c r="A170" t="s">
        <v>29</v>
      </c>
      <c r="B170" t="s">
        <v>181</v>
      </c>
      <c r="C170" t="s">
        <v>182</v>
      </c>
      <c r="D170" t="s">
        <v>100</v>
      </c>
      <c r="E170" t="s">
        <v>85</v>
      </c>
      <c r="F170" t="s">
        <v>101</v>
      </c>
      <c r="G170" t="s">
        <v>169</v>
      </c>
      <c r="H170" t="s">
        <v>183</v>
      </c>
      <c r="I170" t="s">
        <v>107</v>
      </c>
      <c r="J170" t="s">
        <v>173</v>
      </c>
      <c r="K170" t="s">
        <v>38</v>
      </c>
      <c r="M170">
        <v>449</v>
      </c>
      <c r="N170">
        <v>829</v>
      </c>
      <c r="O170" t="s">
        <v>39</v>
      </c>
      <c r="P170" t="s">
        <v>39</v>
      </c>
      <c r="Q170">
        <v>872.46</v>
      </c>
      <c r="R170">
        <v>24.92</v>
      </c>
      <c r="S170">
        <v>822.61</v>
      </c>
      <c r="T170">
        <v>922.31</v>
      </c>
      <c r="U170">
        <v>55.01</v>
      </c>
      <c r="V170">
        <v>1.47</v>
      </c>
      <c r="W170">
        <v>52.05</v>
      </c>
      <c r="X170">
        <v>57.94</v>
      </c>
    </row>
    <row r="171" spans="1:29" x14ac:dyDescent="0.2">
      <c r="A171" t="s">
        <v>29</v>
      </c>
      <c r="B171" t="s">
        <v>181</v>
      </c>
      <c r="C171" t="s">
        <v>182</v>
      </c>
      <c r="D171" t="s">
        <v>100</v>
      </c>
      <c r="E171" t="s">
        <v>85</v>
      </c>
      <c r="F171" t="s">
        <v>101</v>
      </c>
      <c r="G171" t="s">
        <v>169</v>
      </c>
      <c r="H171" t="s">
        <v>183</v>
      </c>
      <c r="I171" t="s">
        <v>123</v>
      </c>
      <c r="J171" t="s">
        <v>174</v>
      </c>
      <c r="K171" t="s">
        <v>38</v>
      </c>
      <c r="M171">
        <v>211</v>
      </c>
      <c r="N171">
        <v>829</v>
      </c>
      <c r="O171" t="s">
        <v>39</v>
      </c>
      <c r="P171" t="s">
        <v>39</v>
      </c>
      <c r="Q171">
        <v>391.09</v>
      </c>
      <c r="R171">
        <v>21.45</v>
      </c>
      <c r="S171">
        <v>348.19</v>
      </c>
      <c r="T171">
        <v>433.99</v>
      </c>
      <c r="U171">
        <v>24.66</v>
      </c>
      <c r="V171">
        <v>1.3</v>
      </c>
      <c r="W171">
        <v>22.15</v>
      </c>
      <c r="X171">
        <v>27.35</v>
      </c>
    </row>
    <row r="172" spans="1:29" x14ac:dyDescent="0.2">
      <c r="A172" t="s">
        <v>29</v>
      </c>
      <c r="B172" t="s">
        <v>181</v>
      </c>
      <c r="C172" t="s">
        <v>182</v>
      </c>
      <c r="D172" t="s">
        <v>100</v>
      </c>
      <c r="E172" t="s">
        <v>85</v>
      </c>
      <c r="F172" t="s">
        <v>101</v>
      </c>
      <c r="G172" t="s">
        <v>169</v>
      </c>
      <c r="H172" t="s">
        <v>183</v>
      </c>
      <c r="I172" t="s">
        <v>42</v>
      </c>
      <c r="J172" t="s">
        <v>43</v>
      </c>
      <c r="K172" t="s">
        <v>38</v>
      </c>
      <c r="M172">
        <v>116</v>
      </c>
      <c r="N172">
        <v>829</v>
      </c>
      <c r="O172" t="s">
        <v>39</v>
      </c>
      <c r="P172" t="s">
        <v>39</v>
      </c>
      <c r="Q172">
        <v>225.53</v>
      </c>
      <c r="R172">
        <v>16.420000000000002</v>
      </c>
      <c r="S172">
        <v>192.68</v>
      </c>
      <c r="T172">
        <v>258.38</v>
      </c>
    </row>
    <row r="173" spans="1:29" x14ac:dyDescent="0.2">
      <c r="A173" t="s">
        <v>29</v>
      </c>
      <c r="B173" t="s">
        <v>181</v>
      </c>
      <c r="C173" t="s">
        <v>182</v>
      </c>
      <c r="D173" t="s">
        <v>100</v>
      </c>
      <c r="E173" t="s">
        <v>85</v>
      </c>
      <c r="F173" t="s">
        <v>101</v>
      </c>
      <c r="G173" t="s">
        <v>169</v>
      </c>
      <c r="H173" t="s">
        <v>183</v>
      </c>
      <c r="I173" t="s">
        <v>125</v>
      </c>
      <c r="J173" t="s">
        <v>126</v>
      </c>
      <c r="K173" t="s">
        <v>38</v>
      </c>
      <c r="M173">
        <v>18</v>
      </c>
      <c r="N173">
        <v>829</v>
      </c>
      <c r="O173" t="s">
        <v>39</v>
      </c>
      <c r="P173" t="s">
        <v>39</v>
      </c>
    </row>
    <row r="174" spans="1:29" x14ac:dyDescent="0.2">
      <c r="A174" t="s">
        <v>29</v>
      </c>
      <c r="B174" t="s">
        <v>181</v>
      </c>
      <c r="C174" t="s">
        <v>182</v>
      </c>
      <c r="D174" t="s">
        <v>100</v>
      </c>
      <c r="E174" t="s">
        <v>85</v>
      </c>
      <c r="F174" t="s">
        <v>101</v>
      </c>
      <c r="G174" t="s">
        <v>169</v>
      </c>
      <c r="H174" t="s">
        <v>183</v>
      </c>
      <c r="K174" t="s">
        <v>38</v>
      </c>
      <c r="N174">
        <v>829</v>
      </c>
      <c r="O174" t="s">
        <v>39</v>
      </c>
      <c r="P174" t="s">
        <v>39</v>
      </c>
      <c r="Y174">
        <v>3.02</v>
      </c>
      <c r="Z174">
        <v>0.02</v>
      </c>
      <c r="AA174">
        <v>2.98</v>
      </c>
      <c r="AB174">
        <v>3.07</v>
      </c>
      <c r="AC174">
        <v>3</v>
      </c>
    </row>
    <row r="175" spans="1:29" x14ac:dyDescent="0.2">
      <c r="A175" t="s">
        <v>29</v>
      </c>
      <c r="B175" t="s">
        <v>184</v>
      </c>
      <c r="C175" t="s">
        <v>185</v>
      </c>
      <c r="D175" t="s">
        <v>100</v>
      </c>
      <c r="E175" t="s">
        <v>85</v>
      </c>
      <c r="F175" t="s">
        <v>101</v>
      </c>
      <c r="G175" t="s">
        <v>169</v>
      </c>
      <c r="H175" t="s">
        <v>186</v>
      </c>
      <c r="I175" t="s">
        <v>40</v>
      </c>
      <c r="J175" t="s">
        <v>171</v>
      </c>
      <c r="K175" t="s">
        <v>38</v>
      </c>
      <c r="M175">
        <v>10</v>
      </c>
      <c r="N175">
        <v>831</v>
      </c>
      <c r="O175" t="s">
        <v>39</v>
      </c>
      <c r="P175" t="s">
        <v>39</v>
      </c>
      <c r="Q175">
        <v>17.55</v>
      </c>
      <c r="R175">
        <v>4.26</v>
      </c>
      <c r="S175">
        <v>9.0299999999999994</v>
      </c>
      <c r="T175">
        <v>26.07</v>
      </c>
      <c r="U175">
        <v>1.1000000000000001</v>
      </c>
      <c r="V175">
        <v>0.27</v>
      </c>
      <c r="W175">
        <v>0.68</v>
      </c>
      <c r="X175">
        <v>1.78</v>
      </c>
    </row>
    <row r="176" spans="1:29" x14ac:dyDescent="0.2">
      <c r="A176" t="s">
        <v>29</v>
      </c>
      <c r="B176" t="s">
        <v>184</v>
      </c>
      <c r="C176" t="s">
        <v>185</v>
      </c>
      <c r="D176" t="s">
        <v>100</v>
      </c>
      <c r="E176" t="s">
        <v>85</v>
      </c>
      <c r="F176" t="s">
        <v>101</v>
      </c>
      <c r="G176" t="s">
        <v>169</v>
      </c>
      <c r="H176" t="s">
        <v>186</v>
      </c>
      <c r="I176" t="s">
        <v>105</v>
      </c>
      <c r="J176" t="s">
        <v>172</v>
      </c>
      <c r="K176" t="s">
        <v>38</v>
      </c>
      <c r="M176">
        <v>184</v>
      </c>
      <c r="N176">
        <v>831</v>
      </c>
      <c r="O176" t="s">
        <v>39</v>
      </c>
      <c r="P176" t="s">
        <v>39</v>
      </c>
      <c r="Q176">
        <v>347.77</v>
      </c>
      <c r="R176">
        <v>17.670000000000002</v>
      </c>
      <c r="S176">
        <v>312.43</v>
      </c>
      <c r="T176">
        <v>383.1</v>
      </c>
      <c r="U176">
        <v>21.87</v>
      </c>
      <c r="V176">
        <v>1.08</v>
      </c>
      <c r="W176">
        <v>19.78</v>
      </c>
      <c r="X176">
        <v>24.12</v>
      </c>
    </row>
    <row r="177" spans="1:29" x14ac:dyDescent="0.2">
      <c r="A177" t="s">
        <v>29</v>
      </c>
      <c r="B177" t="s">
        <v>184</v>
      </c>
      <c r="C177" t="s">
        <v>185</v>
      </c>
      <c r="D177" t="s">
        <v>100</v>
      </c>
      <c r="E177" t="s">
        <v>85</v>
      </c>
      <c r="F177" t="s">
        <v>101</v>
      </c>
      <c r="G177" t="s">
        <v>169</v>
      </c>
      <c r="H177" t="s">
        <v>186</v>
      </c>
      <c r="I177" t="s">
        <v>107</v>
      </c>
      <c r="J177" t="s">
        <v>173</v>
      </c>
      <c r="K177" t="s">
        <v>38</v>
      </c>
      <c r="M177">
        <v>451</v>
      </c>
      <c r="N177">
        <v>831</v>
      </c>
      <c r="O177" t="s">
        <v>39</v>
      </c>
      <c r="P177" t="s">
        <v>39</v>
      </c>
      <c r="Q177">
        <v>872.71</v>
      </c>
      <c r="R177">
        <v>22.26</v>
      </c>
      <c r="S177">
        <v>828.18</v>
      </c>
      <c r="T177">
        <v>917.25</v>
      </c>
      <c r="U177">
        <v>54.89</v>
      </c>
      <c r="V177">
        <v>1.26</v>
      </c>
      <c r="W177">
        <v>52.35</v>
      </c>
      <c r="X177">
        <v>57.4</v>
      </c>
    </row>
    <row r="178" spans="1:29" x14ac:dyDescent="0.2">
      <c r="A178" t="s">
        <v>29</v>
      </c>
      <c r="B178" t="s">
        <v>184</v>
      </c>
      <c r="C178" t="s">
        <v>185</v>
      </c>
      <c r="D178" t="s">
        <v>100</v>
      </c>
      <c r="E178" t="s">
        <v>85</v>
      </c>
      <c r="F178" t="s">
        <v>101</v>
      </c>
      <c r="G178" t="s">
        <v>169</v>
      </c>
      <c r="H178" t="s">
        <v>186</v>
      </c>
      <c r="I178" t="s">
        <v>123</v>
      </c>
      <c r="J178" t="s">
        <v>174</v>
      </c>
      <c r="K178" t="s">
        <v>38</v>
      </c>
      <c r="M178">
        <v>186</v>
      </c>
      <c r="N178">
        <v>831</v>
      </c>
      <c r="O178" t="s">
        <v>39</v>
      </c>
      <c r="P178" t="s">
        <v>39</v>
      </c>
      <c r="Q178">
        <v>351.98</v>
      </c>
      <c r="R178">
        <v>15.25</v>
      </c>
      <c r="S178">
        <v>321.47000000000003</v>
      </c>
      <c r="T178">
        <v>382.49</v>
      </c>
      <c r="U178">
        <v>22.14</v>
      </c>
      <c r="V178">
        <v>0.95</v>
      </c>
      <c r="W178">
        <v>20.3</v>
      </c>
      <c r="X178">
        <v>24.09</v>
      </c>
    </row>
    <row r="179" spans="1:29" x14ac:dyDescent="0.2">
      <c r="A179" t="s">
        <v>29</v>
      </c>
      <c r="B179" t="s">
        <v>184</v>
      </c>
      <c r="C179" t="s">
        <v>185</v>
      </c>
      <c r="D179" t="s">
        <v>100</v>
      </c>
      <c r="E179" t="s">
        <v>85</v>
      </c>
      <c r="F179" t="s">
        <v>101</v>
      </c>
      <c r="G179" t="s">
        <v>169</v>
      </c>
      <c r="H179" t="s">
        <v>186</v>
      </c>
      <c r="I179" t="s">
        <v>42</v>
      </c>
      <c r="J179" t="s">
        <v>43</v>
      </c>
      <c r="K179" t="s">
        <v>38</v>
      </c>
      <c r="M179">
        <v>116</v>
      </c>
      <c r="N179">
        <v>831</v>
      </c>
      <c r="O179" t="s">
        <v>39</v>
      </c>
      <c r="P179" t="s">
        <v>39</v>
      </c>
      <c r="Q179">
        <v>225.53</v>
      </c>
      <c r="R179">
        <v>16.420000000000002</v>
      </c>
      <c r="S179">
        <v>192.68</v>
      </c>
      <c r="T179">
        <v>258.38</v>
      </c>
    </row>
    <row r="180" spans="1:29" x14ac:dyDescent="0.2">
      <c r="A180" t="s">
        <v>29</v>
      </c>
      <c r="B180" t="s">
        <v>184</v>
      </c>
      <c r="C180" t="s">
        <v>185</v>
      </c>
      <c r="D180" t="s">
        <v>100</v>
      </c>
      <c r="E180" t="s">
        <v>85</v>
      </c>
      <c r="F180" t="s">
        <v>101</v>
      </c>
      <c r="G180" t="s">
        <v>169</v>
      </c>
      <c r="H180" t="s">
        <v>186</v>
      </c>
      <c r="I180" t="s">
        <v>125</v>
      </c>
      <c r="J180" t="s">
        <v>126</v>
      </c>
      <c r="K180" t="s">
        <v>38</v>
      </c>
      <c r="M180">
        <v>16</v>
      </c>
      <c r="N180">
        <v>831</v>
      </c>
      <c r="O180" t="s">
        <v>39</v>
      </c>
      <c r="P180" t="s">
        <v>39</v>
      </c>
    </row>
    <row r="181" spans="1:29" x14ac:dyDescent="0.2">
      <c r="A181" t="s">
        <v>29</v>
      </c>
      <c r="B181" t="s">
        <v>184</v>
      </c>
      <c r="C181" t="s">
        <v>185</v>
      </c>
      <c r="D181" t="s">
        <v>100</v>
      </c>
      <c r="E181" t="s">
        <v>85</v>
      </c>
      <c r="F181" t="s">
        <v>101</v>
      </c>
      <c r="G181" t="s">
        <v>169</v>
      </c>
      <c r="H181" t="s">
        <v>186</v>
      </c>
      <c r="K181" t="s">
        <v>38</v>
      </c>
      <c r="N181">
        <v>831</v>
      </c>
      <c r="O181" t="s">
        <v>39</v>
      </c>
      <c r="P181" t="s">
        <v>39</v>
      </c>
      <c r="Y181">
        <v>2.98</v>
      </c>
      <c r="Z181">
        <v>0.02</v>
      </c>
      <c r="AA181">
        <v>2.95</v>
      </c>
      <c r="AB181">
        <v>3.01</v>
      </c>
      <c r="AC181">
        <v>3</v>
      </c>
    </row>
    <row r="182" spans="1:29" x14ac:dyDescent="0.2">
      <c r="A182" t="s">
        <v>29</v>
      </c>
      <c r="B182" t="s">
        <v>187</v>
      </c>
      <c r="C182" t="s">
        <v>188</v>
      </c>
      <c r="D182" t="s">
        <v>100</v>
      </c>
      <c r="E182" t="s">
        <v>189</v>
      </c>
      <c r="F182" t="s">
        <v>101</v>
      </c>
      <c r="G182" t="s">
        <v>190</v>
      </c>
      <c r="H182" t="s">
        <v>191</v>
      </c>
      <c r="I182" t="s">
        <v>40</v>
      </c>
      <c r="J182" t="s">
        <v>120</v>
      </c>
      <c r="K182" t="s">
        <v>38</v>
      </c>
      <c r="M182">
        <v>4</v>
      </c>
      <c r="N182">
        <v>830</v>
      </c>
      <c r="O182" t="s">
        <v>39</v>
      </c>
      <c r="P182" t="s">
        <v>39</v>
      </c>
      <c r="Q182">
        <v>7.2</v>
      </c>
      <c r="R182">
        <v>2.52</v>
      </c>
      <c r="S182">
        <v>2.16</v>
      </c>
      <c r="T182">
        <v>12.25</v>
      </c>
      <c r="U182">
        <v>0.45</v>
      </c>
      <c r="V182">
        <v>0.16</v>
      </c>
      <c r="W182">
        <v>0.23</v>
      </c>
      <c r="X182">
        <v>0.9</v>
      </c>
    </row>
    <row r="183" spans="1:29" x14ac:dyDescent="0.2">
      <c r="A183" t="s">
        <v>29</v>
      </c>
      <c r="B183" t="s">
        <v>187</v>
      </c>
      <c r="C183" t="s">
        <v>188</v>
      </c>
      <c r="D183" t="s">
        <v>100</v>
      </c>
      <c r="E183" t="s">
        <v>189</v>
      </c>
      <c r="F183" t="s">
        <v>101</v>
      </c>
      <c r="G183" t="s">
        <v>190</v>
      </c>
      <c r="H183" t="s">
        <v>191</v>
      </c>
      <c r="I183" t="s">
        <v>105</v>
      </c>
      <c r="J183" t="s">
        <v>121</v>
      </c>
      <c r="K183" t="s">
        <v>38</v>
      </c>
      <c r="M183">
        <v>55</v>
      </c>
      <c r="N183">
        <v>830</v>
      </c>
      <c r="O183" t="s">
        <v>39</v>
      </c>
      <c r="P183" t="s">
        <v>39</v>
      </c>
      <c r="Q183">
        <v>107.81</v>
      </c>
      <c r="R183">
        <v>10.24</v>
      </c>
      <c r="S183">
        <v>87.33</v>
      </c>
      <c r="T183">
        <v>128.30000000000001</v>
      </c>
      <c r="U183">
        <v>6.8</v>
      </c>
      <c r="V183">
        <v>0.67</v>
      </c>
      <c r="W183">
        <v>5.58</v>
      </c>
      <c r="X183">
        <v>8.25</v>
      </c>
    </row>
    <row r="184" spans="1:29" x14ac:dyDescent="0.2">
      <c r="A184" t="s">
        <v>29</v>
      </c>
      <c r="B184" t="s">
        <v>187</v>
      </c>
      <c r="C184" t="s">
        <v>188</v>
      </c>
      <c r="D184" t="s">
        <v>100</v>
      </c>
      <c r="E184" t="s">
        <v>189</v>
      </c>
      <c r="F184" t="s">
        <v>101</v>
      </c>
      <c r="G184" t="s">
        <v>190</v>
      </c>
      <c r="H184" t="s">
        <v>191</v>
      </c>
      <c r="I184" t="s">
        <v>107</v>
      </c>
      <c r="J184" t="s">
        <v>122</v>
      </c>
      <c r="K184" t="s">
        <v>38</v>
      </c>
      <c r="M184">
        <v>410</v>
      </c>
      <c r="N184">
        <v>830</v>
      </c>
      <c r="O184" t="s">
        <v>39</v>
      </c>
      <c r="P184" t="s">
        <v>39</v>
      </c>
      <c r="Q184">
        <v>764.16</v>
      </c>
      <c r="R184">
        <v>20.97</v>
      </c>
      <c r="S184">
        <v>722.21</v>
      </c>
      <c r="T184">
        <v>806.11</v>
      </c>
      <c r="U184">
        <v>48.16</v>
      </c>
      <c r="V184">
        <v>1.1399999999999999</v>
      </c>
      <c r="W184">
        <v>45.89</v>
      </c>
      <c r="X184">
        <v>50.44</v>
      </c>
    </row>
    <row r="185" spans="1:29" x14ac:dyDescent="0.2">
      <c r="A185" t="s">
        <v>29</v>
      </c>
      <c r="B185" t="s">
        <v>187</v>
      </c>
      <c r="C185" t="s">
        <v>188</v>
      </c>
      <c r="D185" t="s">
        <v>100</v>
      </c>
      <c r="E185" t="s">
        <v>189</v>
      </c>
      <c r="F185" t="s">
        <v>101</v>
      </c>
      <c r="G185" t="s">
        <v>190</v>
      </c>
      <c r="H185" t="s">
        <v>191</v>
      </c>
      <c r="I185" t="s">
        <v>123</v>
      </c>
      <c r="J185" t="s">
        <v>124</v>
      </c>
      <c r="K185" t="s">
        <v>38</v>
      </c>
      <c r="M185">
        <v>361</v>
      </c>
      <c r="N185">
        <v>830</v>
      </c>
      <c r="O185" t="s">
        <v>39</v>
      </c>
      <c r="P185" t="s">
        <v>39</v>
      </c>
      <c r="Q185">
        <v>707.49</v>
      </c>
      <c r="R185">
        <v>18.59</v>
      </c>
      <c r="S185">
        <v>670.3</v>
      </c>
      <c r="T185">
        <v>744.68</v>
      </c>
      <c r="U185">
        <v>44.59</v>
      </c>
      <c r="V185">
        <v>1.06</v>
      </c>
      <c r="W185">
        <v>42.48</v>
      </c>
      <c r="X185">
        <v>46.71</v>
      </c>
    </row>
    <row r="186" spans="1:29" x14ac:dyDescent="0.2">
      <c r="A186" t="s">
        <v>29</v>
      </c>
      <c r="B186" t="s">
        <v>187</v>
      </c>
      <c r="C186" t="s">
        <v>188</v>
      </c>
      <c r="D186" t="s">
        <v>100</v>
      </c>
      <c r="E186" t="s">
        <v>189</v>
      </c>
      <c r="F186" t="s">
        <v>101</v>
      </c>
      <c r="G186" t="s">
        <v>190</v>
      </c>
      <c r="H186" t="s">
        <v>191</v>
      </c>
      <c r="I186" t="s">
        <v>42</v>
      </c>
      <c r="J186" t="s">
        <v>43</v>
      </c>
      <c r="K186" t="s">
        <v>38</v>
      </c>
      <c r="M186">
        <v>122</v>
      </c>
      <c r="N186">
        <v>830</v>
      </c>
      <c r="O186" t="s">
        <v>39</v>
      </c>
      <c r="P186" t="s">
        <v>39</v>
      </c>
      <c r="Q186">
        <v>240.14</v>
      </c>
      <c r="R186">
        <v>17.079999999999998</v>
      </c>
      <c r="S186">
        <v>205.97</v>
      </c>
      <c r="T186">
        <v>274.3</v>
      </c>
    </row>
    <row r="187" spans="1:29" x14ac:dyDescent="0.2">
      <c r="A187" t="s">
        <v>29</v>
      </c>
      <c r="B187" t="s">
        <v>187</v>
      </c>
      <c r="C187" t="s">
        <v>188</v>
      </c>
      <c r="D187" t="s">
        <v>100</v>
      </c>
      <c r="E187" t="s">
        <v>189</v>
      </c>
      <c r="F187" t="s">
        <v>101</v>
      </c>
      <c r="G187" t="s">
        <v>190</v>
      </c>
      <c r="H187" t="s">
        <v>191</v>
      </c>
      <c r="I187" t="s">
        <v>125</v>
      </c>
      <c r="J187" t="s">
        <v>126</v>
      </c>
      <c r="K187" t="s">
        <v>38</v>
      </c>
      <c r="M187">
        <v>11</v>
      </c>
      <c r="N187">
        <v>830</v>
      </c>
      <c r="O187" t="s">
        <v>39</v>
      </c>
      <c r="P187" t="s">
        <v>39</v>
      </c>
    </row>
    <row r="188" spans="1:29" x14ac:dyDescent="0.2">
      <c r="A188" t="s">
        <v>29</v>
      </c>
      <c r="B188" t="s">
        <v>187</v>
      </c>
      <c r="C188" t="s">
        <v>188</v>
      </c>
      <c r="D188" t="s">
        <v>100</v>
      </c>
      <c r="E188" t="s">
        <v>189</v>
      </c>
      <c r="F188" t="s">
        <v>101</v>
      </c>
      <c r="G188" t="s">
        <v>190</v>
      </c>
      <c r="H188" t="s">
        <v>191</v>
      </c>
      <c r="K188" t="s">
        <v>38</v>
      </c>
      <c r="N188">
        <v>830</v>
      </c>
      <c r="O188" t="s">
        <v>39</v>
      </c>
      <c r="P188" t="s">
        <v>39</v>
      </c>
      <c r="Y188">
        <v>3.37</v>
      </c>
      <c r="Z188">
        <v>0.01</v>
      </c>
      <c r="AA188">
        <v>3.34</v>
      </c>
      <c r="AB188">
        <v>3.4</v>
      </c>
      <c r="AC188">
        <v>3</v>
      </c>
    </row>
    <row r="189" spans="1:29" x14ac:dyDescent="0.2">
      <c r="A189" t="s">
        <v>29</v>
      </c>
      <c r="B189" t="s">
        <v>192</v>
      </c>
      <c r="C189" t="s">
        <v>193</v>
      </c>
      <c r="D189" t="s">
        <v>100</v>
      </c>
      <c r="E189" t="s">
        <v>194</v>
      </c>
      <c r="F189" t="s">
        <v>101</v>
      </c>
      <c r="G189" t="s">
        <v>190</v>
      </c>
      <c r="H189" t="s">
        <v>195</v>
      </c>
      <c r="I189" t="s">
        <v>40</v>
      </c>
      <c r="J189" t="s">
        <v>120</v>
      </c>
      <c r="K189" t="s">
        <v>38</v>
      </c>
      <c r="M189">
        <v>3</v>
      </c>
      <c r="N189">
        <v>778</v>
      </c>
      <c r="O189" t="s">
        <v>39</v>
      </c>
      <c r="P189" t="s">
        <v>39</v>
      </c>
      <c r="Q189">
        <v>6.96</v>
      </c>
      <c r="R189">
        <v>2.97</v>
      </c>
      <c r="S189">
        <v>1.02</v>
      </c>
      <c r="T189">
        <v>12.9</v>
      </c>
      <c r="U189">
        <v>0.47</v>
      </c>
      <c r="V189">
        <v>0.2</v>
      </c>
      <c r="W189">
        <v>0.2</v>
      </c>
      <c r="X189">
        <v>1.07</v>
      </c>
    </row>
    <row r="190" spans="1:29" x14ac:dyDescent="0.2">
      <c r="A190" t="s">
        <v>29</v>
      </c>
      <c r="B190" t="s">
        <v>192</v>
      </c>
      <c r="C190" t="s">
        <v>193</v>
      </c>
      <c r="D190" t="s">
        <v>100</v>
      </c>
      <c r="E190" t="s">
        <v>194</v>
      </c>
      <c r="F190" t="s">
        <v>101</v>
      </c>
      <c r="G190" t="s">
        <v>190</v>
      </c>
      <c r="H190" t="s">
        <v>195</v>
      </c>
      <c r="I190" t="s">
        <v>105</v>
      </c>
      <c r="J190" t="s">
        <v>121</v>
      </c>
      <c r="K190" t="s">
        <v>38</v>
      </c>
      <c r="M190">
        <v>39</v>
      </c>
      <c r="N190">
        <v>778</v>
      </c>
      <c r="O190" t="s">
        <v>39</v>
      </c>
      <c r="P190" t="s">
        <v>39</v>
      </c>
      <c r="Q190">
        <v>73.45</v>
      </c>
      <c r="R190">
        <v>8.84</v>
      </c>
      <c r="S190">
        <v>55.77</v>
      </c>
      <c r="T190">
        <v>91.13</v>
      </c>
      <c r="U190">
        <v>4.92</v>
      </c>
      <c r="V190">
        <v>0.6</v>
      </c>
      <c r="W190">
        <v>3.85</v>
      </c>
      <c r="X190">
        <v>6.27</v>
      </c>
    </row>
    <row r="191" spans="1:29" x14ac:dyDescent="0.2">
      <c r="A191" t="s">
        <v>29</v>
      </c>
      <c r="B191" t="s">
        <v>192</v>
      </c>
      <c r="C191" t="s">
        <v>193</v>
      </c>
      <c r="D191" t="s">
        <v>100</v>
      </c>
      <c r="E191" t="s">
        <v>194</v>
      </c>
      <c r="F191" t="s">
        <v>101</v>
      </c>
      <c r="G191" t="s">
        <v>190</v>
      </c>
      <c r="H191" t="s">
        <v>195</v>
      </c>
      <c r="I191" t="s">
        <v>107</v>
      </c>
      <c r="J191" t="s">
        <v>122</v>
      </c>
      <c r="K191" t="s">
        <v>38</v>
      </c>
      <c r="M191">
        <v>415</v>
      </c>
      <c r="N191">
        <v>778</v>
      </c>
      <c r="O191" t="s">
        <v>39</v>
      </c>
      <c r="P191" t="s">
        <v>39</v>
      </c>
      <c r="Q191">
        <v>783.32</v>
      </c>
      <c r="R191">
        <v>22.76</v>
      </c>
      <c r="S191">
        <v>737.8</v>
      </c>
      <c r="T191">
        <v>828.84</v>
      </c>
      <c r="U191">
        <v>52.52</v>
      </c>
      <c r="V191">
        <v>1.2</v>
      </c>
      <c r="W191">
        <v>50.12</v>
      </c>
      <c r="X191">
        <v>54.9</v>
      </c>
    </row>
    <row r="192" spans="1:29" x14ac:dyDescent="0.2">
      <c r="A192" t="s">
        <v>29</v>
      </c>
      <c r="B192" t="s">
        <v>192</v>
      </c>
      <c r="C192" t="s">
        <v>193</v>
      </c>
      <c r="D192" t="s">
        <v>100</v>
      </c>
      <c r="E192" t="s">
        <v>194</v>
      </c>
      <c r="F192" t="s">
        <v>101</v>
      </c>
      <c r="G192" t="s">
        <v>190</v>
      </c>
      <c r="H192" t="s">
        <v>195</v>
      </c>
      <c r="I192" t="s">
        <v>123</v>
      </c>
      <c r="J192" t="s">
        <v>124</v>
      </c>
      <c r="K192" t="s">
        <v>38</v>
      </c>
      <c r="M192">
        <v>321</v>
      </c>
      <c r="N192">
        <v>778</v>
      </c>
      <c r="O192" t="s">
        <v>39</v>
      </c>
      <c r="P192" t="s">
        <v>39</v>
      </c>
      <c r="Q192">
        <v>627.80999999999995</v>
      </c>
      <c r="R192">
        <v>17.850000000000001</v>
      </c>
      <c r="S192">
        <v>592.1</v>
      </c>
      <c r="T192">
        <v>663.52</v>
      </c>
      <c r="U192">
        <v>42.09</v>
      </c>
      <c r="V192">
        <v>1.1399999999999999</v>
      </c>
      <c r="W192">
        <v>39.840000000000003</v>
      </c>
      <c r="X192">
        <v>44.38</v>
      </c>
    </row>
    <row r="193" spans="1:29" x14ac:dyDescent="0.2">
      <c r="A193" t="s">
        <v>29</v>
      </c>
      <c r="B193" t="s">
        <v>192</v>
      </c>
      <c r="C193" t="s">
        <v>193</v>
      </c>
      <c r="D193" t="s">
        <v>100</v>
      </c>
      <c r="E193" t="s">
        <v>194</v>
      </c>
      <c r="F193" t="s">
        <v>101</v>
      </c>
      <c r="G193" t="s">
        <v>190</v>
      </c>
      <c r="H193" t="s">
        <v>195</v>
      </c>
      <c r="I193" t="s">
        <v>42</v>
      </c>
      <c r="J193" t="s">
        <v>43</v>
      </c>
      <c r="K193" t="s">
        <v>38</v>
      </c>
      <c r="M193">
        <v>122</v>
      </c>
      <c r="N193">
        <v>778</v>
      </c>
      <c r="O193" t="s">
        <v>39</v>
      </c>
      <c r="P193" t="s">
        <v>39</v>
      </c>
      <c r="Q193">
        <v>240.14</v>
      </c>
      <c r="R193">
        <v>17.079999999999998</v>
      </c>
      <c r="S193">
        <v>205.97</v>
      </c>
      <c r="T193">
        <v>274.3</v>
      </c>
    </row>
    <row r="194" spans="1:29" x14ac:dyDescent="0.2">
      <c r="A194" t="s">
        <v>29</v>
      </c>
      <c r="B194" t="s">
        <v>192</v>
      </c>
      <c r="C194" t="s">
        <v>193</v>
      </c>
      <c r="D194" t="s">
        <v>100</v>
      </c>
      <c r="E194" t="s">
        <v>194</v>
      </c>
      <c r="F194" t="s">
        <v>101</v>
      </c>
      <c r="G194" t="s">
        <v>190</v>
      </c>
      <c r="H194" t="s">
        <v>195</v>
      </c>
      <c r="I194" t="s">
        <v>125</v>
      </c>
      <c r="J194" t="s">
        <v>126</v>
      </c>
      <c r="K194" t="s">
        <v>38</v>
      </c>
      <c r="M194">
        <v>63</v>
      </c>
      <c r="N194">
        <v>778</v>
      </c>
      <c r="O194" t="s">
        <v>39</v>
      </c>
      <c r="P194" t="s">
        <v>39</v>
      </c>
    </row>
    <row r="195" spans="1:29" x14ac:dyDescent="0.2">
      <c r="A195" t="s">
        <v>29</v>
      </c>
      <c r="B195" t="s">
        <v>192</v>
      </c>
      <c r="C195" t="s">
        <v>193</v>
      </c>
      <c r="D195" t="s">
        <v>100</v>
      </c>
      <c r="E195" t="s">
        <v>194</v>
      </c>
      <c r="F195" t="s">
        <v>101</v>
      </c>
      <c r="G195" t="s">
        <v>190</v>
      </c>
      <c r="H195" t="s">
        <v>195</v>
      </c>
      <c r="K195" t="s">
        <v>38</v>
      </c>
      <c r="N195">
        <v>778</v>
      </c>
      <c r="O195" t="s">
        <v>39</v>
      </c>
      <c r="P195" t="s">
        <v>39</v>
      </c>
      <c r="Y195">
        <v>3.36</v>
      </c>
      <c r="Z195">
        <v>0.01</v>
      </c>
      <c r="AA195">
        <v>3.33</v>
      </c>
      <c r="AB195">
        <v>3.39</v>
      </c>
      <c r="AC195">
        <v>3</v>
      </c>
    </row>
    <row r="196" spans="1:29" x14ac:dyDescent="0.2">
      <c r="A196" t="s">
        <v>29</v>
      </c>
      <c r="B196" t="s">
        <v>196</v>
      </c>
      <c r="C196" t="s">
        <v>197</v>
      </c>
      <c r="D196" t="s">
        <v>100</v>
      </c>
      <c r="E196" t="s">
        <v>198</v>
      </c>
      <c r="F196" t="s">
        <v>101</v>
      </c>
      <c r="G196" t="s">
        <v>190</v>
      </c>
      <c r="H196" t="s">
        <v>199</v>
      </c>
      <c r="I196" t="s">
        <v>40</v>
      </c>
      <c r="J196" t="s">
        <v>120</v>
      </c>
      <c r="K196" t="s">
        <v>38</v>
      </c>
      <c r="M196">
        <v>2</v>
      </c>
      <c r="N196">
        <v>836</v>
      </c>
      <c r="O196" t="s">
        <v>39</v>
      </c>
      <c r="P196" t="s">
        <v>39</v>
      </c>
      <c r="Q196">
        <v>3.12</v>
      </c>
      <c r="R196">
        <v>1.55</v>
      </c>
      <c r="S196">
        <v>0.02</v>
      </c>
      <c r="T196">
        <v>6.23</v>
      </c>
      <c r="U196">
        <v>0.2</v>
      </c>
      <c r="V196">
        <v>0.1</v>
      </c>
      <c r="W196">
        <v>0.08</v>
      </c>
      <c r="X196">
        <v>0.51</v>
      </c>
    </row>
    <row r="197" spans="1:29" x14ac:dyDescent="0.2">
      <c r="A197" t="s">
        <v>29</v>
      </c>
      <c r="B197" t="s">
        <v>196</v>
      </c>
      <c r="C197" t="s">
        <v>197</v>
      </c>
      <c r="D197" t="s">
        <v>100</v>
      </c>
      <c r="E197" t="s">
        <v>198</v>
      </c>
      <c r="F197" t="s">
        <v>101</v>
      </c>
      <c r="G197" t="s">
        <v>190</v>
      </c>
      <c r="H197" t="s">
        <v>199</v>
      </c>
      <c r="I197" t="s">
        <v>105</v>
      </c>
      <c r="J197" t="s">
        <v>121</v>
      </c>
      <c r="K197" t="s">
        <v>38</v>
      </c>
      <c r="M197">
        <v>40</v>
      </c>
      <c r="N197">
        <v>836</v>
      </c>
      <c r="O197" t="s">
        <v>39</v>
      </c>
      <c r="P197" t="s">
        <v>39</v>
      </c>
      <c r="Q197">
        <v>76.63</v>
      </c>
      <c r="R197">
        <v>7.89</v>
      </c>
      <c r="S197">
        <v>60.85</v>
      </c>
      <c r="T197">
        <v>92.4</v>
      </c>
      <c r="U197">
        <v>4.79</v>
      </c>
      <c r="V197">
        <v>0.49</v>
      </c>
      <c r="W197">
        <v>3.9</v>
      </c>
      <c r="X197">
        <v>5.88</v>
      </c>
    </row>
    <row r="198" spans="1:29" x14ac:dyDescent="0.2">
      <c r="A198" t="s">
        <v>29</v>
      </c>
      <c r="B198" t="s">
        <v>196</v>
      </c>
      <c r="C198" t="s">
        <v>197</v>
      </c>
      <c r="D198" t="s">
        <v>100</v>
      </c>
      <c r="E198" t="s">
        <v>198</v>
      </c>
      <c r="F198" t="s">
        <v>101</v>
      </c>
      <c r="G198" t="s">
        <v>190</v>
      </c>
      <c r="H198" t="s">
        <v>199</v>
      </c>
      <c r="I198" t="s">
        <v>107</v>
      </c>
      <c r="J198" t="s">
        <v>122</v>
      </c>
      <c r="K198" t="s">
        <v>38</v>
      </c>
      <c r="M198">
        <v>317</v>
      </c>
      <c r="N198">
        <v>836</v>
      </c>
      <c r="O198" t="s">
        <v>39</v>
      </c>
      <c r="P198" t="s">
        <v>39</v>
      </c>
      <c r="Q198">
        <v>612.92999999999995</v>
      </c>
      <c r="R198">
        <v>19.829999999999998</v>
      </c>
      <c r="S198">
        <v>573.26</v>
      </c>
      <c r="T198">
        <v>652.6</v>
      </c>
      <c r="U198">
        <v>38.35</v>
      </c>
      <c r="V198">
        <v>1.2</v>
      </c>
      <c r="W198">
        <v>35.979999999999997</v>
      </c>
      <c r="X198">
        <v>40.78</v>
      </c>
    </row>
    <row r="199" spans="1:29" x14ac:dyDescent="0.2">
      <c r="A199" t="s">
        <v>29</v>
      </c>
      <c r="B199" t="s">
        <v>196</v>
      </c>
      <c r="C199" t="s">
        <v>197</v>
      </c>
      <c r="D199" t="s">
        <v>100</v>
      </c>
      <c r="E199" t="s">
        <v>198</v>
      </c>
      <c r="F199" t="s">
        <v>101</v>
      </c>
      <c r="G199" t="s">
        <v>190</v>
      </c>
      <c r="H199" t="s">
        <v>199</v>
      </c>
      <c r="I199" t="s">
        <v>123</v>
      </c>
      <c r="J199" t="s">
        <v>124</v>
      </c>
      <c r="K199" t="s">
        <v>38</v>
      </c>
      <c r="M199">
        <v>477</v>
      </c>
      <c r="N199">
        <v>836</v>
      </c>
      <c r="O199" t="s">
        <v>39</v>
      </c>
      <c r="P199" t="s">
        <v>39</v>
      </c>
      <c r="Q199">
        <v>905.49</v>
      </c>
      <c r="R199">
        <v>23.49</v>
      </c>
      <c r="S199">
        <v>858.51</v>
      </c>
      <c r="T199">
        <v>952.48</v>
      </c>
      <c r="U199">
        <v>56.66</v>
      </c>
      <c r="V199">
        <v>1.28</v>
      </c>
      <c r="W199">
        <v>54.09</v>
      </c>
      <c r="X199">
        <v>59.19</v>
      </c>
    </row>
    <row r="200" spans="1:29" x14ac:dyDescent="0.2">
      <c r="A200" t="s">
        <v>29</v>
      </c>
      <c r="B200" t="s">
        <v>196</v>
      </c>
      <c r="C200" t="s">
        <v>197</v>
      </c>
      <c r="D200" t="s">
        <v>100</v>
      </c>
      <c r="E200" t="s">
        <v>198</v>
      </c>
      <c r="F200" t="s">
        <v>101</v>
      </c>
      <c r="G200" t="s">
        <v>190</v>
      </c>
      <c r="H200" t="s">
        <v>199</v>
      </c>
      <c r="I200" t="s">
        <v>42</v>
      </c>
      <c r="J200" t="s">
        <v>43</v>
      </c>
      <c r="K200" t="s">
        <v>38</v>
      </c>
      <c r="M200">
        <v>122</v>
      </c>
      <c r="N200">
        <v>836</v>
      </c>
      <c r="O200" t="s">
        <v>39</v>
      </c>
      <c r="P200" t="s">
        <v>39</v>
      </c>
      <c r="Q200">
        <v>240.14</v>
      </c>
      <c r="R200">
        <v>17.079999999999998</v>
      </c>
      <c r="S200">
        <v>205.97</v>
      </c>
      <c r="T200">
        <v>274.3</v>
      </c>
    </row>
    <row r="201" spans="1:29" x14ac:dyDescent="0.2">
      <c r="A201" t="s">
        <v>29</v>
      </c>
      <c r="B201" t="s">
        <v>196</v>
      </c>
      <c r="C201" t="s">
        <v>197</v>
      </c>
      <c r="D201" t="s">
        <v>100</v>
      </c>
      <c r="E201" t="s">
        <v>198</v>
      </c>
      <c r="F201" t="s">
        <v>101</v>
      </c>
      <c r="G201" t="s">
        <v>190</v>
      </c>
      <c r="H201" t="s">
        <v>199</v>
      </c>
      <c r="I201" t="s">
        <v>125</v>
      </c>
      <c r="J201" t="s">
        <v>126</v>
      </c>
      <c r="K201" t="s">
        <v>38</v>
      </c>
      <c r="M201">
        <v>5</v>
      </c>
      <c r="N201">
        <v>836</v>
      </c>
      <c r="O201" t="s">
        <v>39</v>
      </c>
      <c r="P201" t="s">
        <v>39</v>
      </c>
    </row>
    <row r="202" spans="1:29" x14ac:dyDescent="0.2">
      <c r="A202" t="s">
        <v>29</v>
      </c>
      <c r="B202" t="s">
        <v>196</v>
      </c>
      <c r="C202" t="s">
        <v>197</v>
      </c>
      <c r="D202" t="s">
        <v>100</v>
      </c>
      <c r="E202" t="s">
        <v>198</v>
      </c>
      <c r="F202" t="s">
        <v>101</v>
      </c>
      <c r="G202" t="s">
        <v>190</v>
      </c>
      <c r="H202" t="s">
        <v>199</v>
      </c>
      <c r="K202" t="s">
        <v>38</v>
      </c>
      <c r="N202">
        <v>836</v>
      </c>
      <c r="O202" t="s">
        <v>39</v>
      </c>
      <c r="P202" t="s">
        <v>39</v>
      </c>
      <c r="Y202">
        <v>3.51</v>
      </c>
      <c r="Z202">
        <v>0.02</v>
      </c>
      <c r="AA202">
        <v>3.48</v>
      </c>
      <c r="AB202">
        <v>3.55</v>
      </c>
      <c r="AC202">
        <v>4</v>
      </c>
    </row>
    <row r="203" spans="1:29" x14ac:dyDescent="0.2">
      <c r="A203" t="s">
        <v>29</v>
      </c>
      <c r="B203" t="s">
        <v>200</v>
      </c>
      <c r="C203" t="s">
        <v>201</v>
      </c>
      <c r="D203" t="s">
        <v>100</v>
      </c>
      <c r="E203" t="s">
        <v>202</v>
      </c>
      <c r="F203" t="s">
        <v>101</v>
      </c>
      <c r="G203" t="s">
        <v>190</v>
      </c>
      <c r="H203" t="s">
        <v>203</v>
      </c>
      <c r="I203" t="s">
        <v>40</v>
      </c>
      <c r="J203" t="s">
        <v>120</v>
      </c>
      <c r="K203" t="s">
        <v>38</v>
      </c>
      <c r="M203">
        <v>36</v>
      </c>
      <c r="N203">
        <v>813</v>
      </c>
      <c r="O203" t="s">
        <v>39</v>
      </c>
      <c r="P203" t="s">
        <v>39</v>
      </c>
      <c r="Q203">
        <v>67.81</v>
      </c>
      <c r="R203">
        <v>6.49</v>
      </c>
      <c r="S203">
        <v>54.82</v>
      </c>
      <c r="T203">
        <v>80.8</v>
      </c>
      <c r="U203">
        <v>4.3600000000000003</v>
      </c>
      <c r="V203">
        <v>0.41</v>
      </c>
      <c r="W203">
        <v>3.61</v>
      </c>
      <c r="X203">
        <v>5.26</v>
      </c>
    </row>
    <row r="204" spans="1:29" x14ac:dyDescent="0.2">
      <c r="A204" t="s">
        <v>29</v>
      </c>
      <c r="B204" t="s">
        <v>200</v>
      </c>
      <c r="C204" t="s">
        <v>201</v>
      </c>
      <c r="D204" t="s">
        <v>100</v>
      </c>
      <c r="E204" t="s">
        <v>202</v>
      </c>
      <c r="F204" t="s">
        <v>101</v>
      </c>
      <c r="G204" t="s">
        <v>190</v>
      </c>
      <c r="H204" t="s">
        <v>203</v>
      </c>
      <c r="I204" t="s">
        <v>105</v>
      </c>
      <c r="J204" t="s">
        <v>121</v>
      </c>
      <c r="K204" t="s">
        <v>38</v>
      </c>
      <c r="M204">
        <v>110</v>
      </c>
      <c r="N204">
        <v>813</v>
      </c>
      <c r="O204" t="s">
        <v>39</v>
      </c>
      <c r="P204" t="s">
        <v>39</v>
      </c>
      <c r="Q204">
        <v>210.75</v>
      </c>
      <c r="R204">
        <v>15.17</v>
      </c>
      <c r="S204">
        <v>180.41</v>
      </c>
      <c r="T204">
        <v>241.09</v>
      </c>
      <c r="U204">
        <v>13.55</v>
      </c>
      <c r="V204">
        <v>0.95</v>
      </c>
      <c r="W204">
        <v>11.77</v>
      </c>
      <c r="X204">
        <v>15.55</v>
      </c>
    </row>
    <row r="205" spans="1:29" x14ac:dyDescent="0.2">
      <c r="A205" t="s">
        <v>29</v>
      </c>
      <c r="B205" t="s">
        <v>200</v>
      </c>
      <c r="C205" t="s">
        <v>201</v>
      </c>
      <c r="D205" t="s">
        <v>100</v>
      </c>
      <c r="E205" t="s">
        <v>202</v>
      </c>
      <c r="F205" t="s">
        <v>101</v>
      </c>
      <c r="G205" t="s">
        <v>190</v>
      </c>
      <c r="H205" t="s">
        <v>203</v>
      </c>
      <c r="I205" t="s">
        <v>107</v>
      </c>
      <c r="J205" t="s">
        <v>122</v>
      </c>
      <c r="K205" t="s">
        <v>38</v>
      </c>
      <c r="M205">
        <v>452</v>
      </c>
      <c r="N205">
        <v>813</v>
      </c>
      <c r="O205" t="s">
        <v>39</v>
      </c>
      <c r="P205" t="s">
        <v>39</v>
      </c>
      <c r="Q205">
        <v>861.34</v>
      </c>
      <c r="R205">
        <v>25</v>
      </c>
      <c r="S205">
        <v>811.32</v>
      </c>
      <c r="T205">
        <v>911.35</v>
      </c>
      <c r="U205">
        <v>55.39</v>
      </c>
      <c r="V205">
        <v>1.48</v>
      </c>
      <c r="W205">
        <v>52.42</v>
      </c>
      <c r="X205">
        <v>58.32</v>
      </c>
    </row>
    <row r="206" spans="1:29" x14ac:dyDescent="0.2">
      <c r="A206" t="s">
        <v>29</v>
      </c>
      <c r="B206" t="s">
        <v>200</v>
      </c>
      <c r="C206" t="s">
        <v>201</v>
      </c>
      <c r="D206" t="s">
        <v>100</v>
      </c>
      <c r="E206" t="s">
        <v>202</v>
      </c>
      <c r="F206" t="s">
        <v>101</v>
      </c>
      <c r="G206" t="s">
        <v>190</v>
      </c>
      <c r="H206" t="s">
        <v>203</v>
      </c>
      <c r="I206" t="s">
        <v>123</v>
      </c>
      <c r="J206" t="s">
        <v>124</v>
      </c>
      <c r="K206" t="s">
        <v>38</v>
      </c>
      <c r="M206">
        <v>215</v>
      </c>
      <c r="N206">
        <v>813</v>
      </c>
      <c r="O206" t="s">
        <v>39</v>
      </c>
      <c r="P206" t="s">
        <v>39</v>
      </c>
      <c r="Q206">
        <v>415.18</v>
      </c>
      <c r="R206">
        <v>20.32</v>
      </c>
      <c r="S206">
        <v>374.53</v>
      </c>
      <c r="T206">
        <v>455.84</v>
      </c>
      <c r="U206">
        <v>26.7</v>
      </c>
      <c r="V206">
        <v>1.29</v>
      </c>
      <c r="W206">
        <v>24.21</v>
      </c>
      <c r="X206">
        <v>29.35</v>
      </c>
    </row>
    <row r="207" spans="1:29" x14ac:dyDescent="0.2">
      <c r="A207" t="s">
        <v>29</v>
      </c>
      <c r="B207" t="s">
        <v>200</v>
      </c>
      <c r="C207" t="s">
        <v>201</v>
      </c>
      <c r="D207" t="s">
        <v>100</v>
      </c>
      <c r="E207" t="s">
        <v>202</v>
      </c>
      <c r="F207" t="s">
        <v>101</v>
      </c>
      <c r="G207" t="s">
        <v>190</v>
      </c>
      <c r="H207" t="s">
        <v>203</v>
      </c>
      <c r="I207" t="s">
        <v>42</v>
      </c>
      <c r="J207" t="s">
        <v>43</v>
      </c>
      <c r="K207" t="s">
        <v>38</v>
      </c>
      <c r="M207">
        <v>122</v>
      </c>
      <c r="N207">
        <v>813</v>
      </c>
      <c r="O207" t="s">
        <v>39</v>
      </c>
      <c r="P207" t="s">
        <v>39</v>
      </c>
      <c r="Q207">
        <v>240.14</v>
      </c>
      <c r="R207">
        <v>17.079999999999998</v>
      </c>
      <c r="S207">
        <v>205.97</v>
      </c>
      <c r="T207">
        <v>274.3</v>
      </c>
    </row>
    <row r="208" spans="1:29" x14ac:dyDescent="0.2">
      <c r="A208" t="s">
        <v>29</v>
      </c>
      <c r="B208" t="s">
        <v>200</v>
      </c>
      <c r="C208" t="s">
        <v>201</v>
      </c>
      <c r="D208" t="s">
        <v>100</v>
      </c>
      <c r="E208" t="s">
        <v>202</v>
      </c>
      <c r="F208" t="s">
        <v>101</v>
      </c>
      <c r="G208" t="s">
        <v>190</v>
      </c>
      <c r="H208" t="s">
        <v>203</v>
      </c>
      <c r="I208" t="s">
        <v>125</v>
      </c>
      <c r="J208" t="s">
        <v>126</v>
      </c>
      <c r="K208" t="s">
        <v>38</v>
      </c>
      <c r="M208">
        <v>28</v>
      </c>
      <c r="N208">
        <v>813</v>
      </c>
      <c r="O208" t="s">
        <v>39</v>
      </c>
      <c r="P208" t="s">
        <v>39</v>
      </c>
    </row>
    <row r="209" spans="1:29" x14ac:dyDescent="0.2">
      <c r="A209" t="s">
        <v>29</v>
      </c>
      <c r="B209" t="s">
        <v>200</v>
      </c>
      <c r="C209" t="s">
        <v>201</v>
      </c>
      <c r="D209" t="s">
        <v>100</v>
      </c>
      <c r="E209" t="s">
        <v>202</v>
      </c>
      <c r="F209" t="s">
        <v>101</v>
      </c>
      <c r="G209" t="s">
        <v>190</v>
      </c>
      <c r="H209" t="s">
        <v>203</v>
      </c>
      <c r="K209" t="s">
        <v>38</v>
      </c>
      <c r="N209">
        <v>813</v>
      </c>
      <c r="O209" t="s">
        <v>39</v>
      </c>
      <c r="P209" t="s">
        <v>39</v>
      </c>
      <c r="Y209">
        <v>3.04</v>
      </c>
      <c r="Z209">
        <v>0.02</v>
      </c>
      <c r="AA209">
        <v>3.01</v>
      </c>
      <c r="AB209">
        <v>3.08</v>
      </c>
      <c r="AC209">
        <v>3</v>
      </c>
    </row>
    <row r="210" spans="1:29" x14ac:dyDescent="0.2">
      <c r="A210" t="s">
        <v>29</v>
      </c>
      <c r="B210" t="s">
        <v>204</v>
      </c>
      <c r="C210" t="s">
        <v>205</v>
      </c>
      <c r="D210" t="s">
        <v>100</v>
      </c>
      <c r="E210" t="s">
        <v>85</v>
      </c>
      <c r="F210" t="s">
        <v>101</v>
      </c>
      <c r="G210" t="s">
        <v>190</v>
      </c>
      <c r="H210" t="s">
        <v>206</v>
      </c>
      <c r="I210" t="s">
        <v>40</v>
      </c>
      <c r="J210" t="s">
        <v>120</v>
      </c>
      <c r="K210" t="s">
        <v>38</v>
      </c>
      <c r="M210">
        <v>5</v>
      </c>
      <c r="N210">
        <v>818</v>
      </c>
      <c r="O210" t="s">
        <v>39</v>
      </c>
      <c r="P210" t="s">
        <v>39</v>
      </c>
      <c r="Q210">
        <v>8.49</v>
      </c>
      <c r="R210">
        <v>2.61</v>
      </c>
      <c r="S210">
        <v>3.28</v>
      </c>
      <c r="T210">
        <v>13.71</v>
      </c>
      <c r="U210">
        <v>0.54</v>
      </c>
      <c r="V210">
        <v>0.17</v>
      </c>
      <c r="W210">
        <v>0.3</v>
      </c>
      <c r="X210">
        <v>0.99</v>
      </c>
    </row>
    <row r="211" spans="1:29" x14ac:dyDescent="0.2">
      <c r="A211" t="s">
        <v>29</v>
      </c>
      <c r="B211" t="s">
        <v>204</v>
      </c>
      <c r="C211" t="s">
        <v>205</v>
      </c>
      <c r="D211" t="s">
        <v>100</v>
      </c>
      <c r="E211" t="s">
        <v>85</v>
      </c>
      <c r="F211" t="s">
        <v>101</v>
      </c>
      <c r="G211" t="s">
        <v>190</v>
      </c>
      <c r="H211" t="s">
        <v>206</v>
      </c>
      <c r="I211" t="s">
        <v>105</v>
      </c>
      <c r="J211" t="s">
        <v>121</v>
      </c>
      <c r="K211" t="s">
        <v>38</v>
      </c>
      <c r="M211">
        <v>52</v>
      </c>
      <c r="N211">
        <v>818</v>
      </c>
      <c r="O211" t="s">
        <v>39</v>
      </c>
      <c r="P211" t="s">
        <v>39</v>
      </c>
      <c r="Q211">
        <v>101.04</v>
      </c>
      <c r="R211">
        <v>9.7200000000000006</v>
      </c>
      <c r="S211">
        <v>81.599999999999994</v>
      </c>
      <c r="T211">
        <v>120.47</v>
      </c>
      <c r="U211">
        <v>6.47</v>
      </c>
      <c r="V211">
        <v>0.63</v>
      </c>
      <c r="W211">
        <v>5.32</v>
      </c>
      <c r="X211">
        <v>7.84</v>
      </c>
    </row>
    <row r="212" spans="1:29" x14ac:dyDescent="0.2">
      <c r="A212" t="s">
        <v>29</v>
      </c>
      <c r="B212" t="s">
        <v>204</v>
      </c>
      <c r="C212" t="s">
        <v>205</v>
      </c>
      <c r="D212" t="s">
        <v>100</v>
      </c>
      <c r="E212" t="s">
        <v>85</v>
      </c>
      <c r="F212" t="s">
        <v>101</v>
      </c>
      <c r="G212" t="s">
        <v>190</v>
      </c>
      <c r="H212" t="s">
        <v>206</v>
      </c>
      <c r="I212" t="s">
        <v>107</v>
      </c>
      <c r="J212" t="s">
        <v>122</v>
      </c>
      <c r="K212" t="s">
        <v>38</v>
      </c>
      <c r="M212">
        <v>363</v>
      </c>
      <c r="N212">
        <v>818</v>
      </c>
      <c r="O212" t="s">
        <v>39</v>
      </c>
      <c r="P212" t="s">
        <v>39</v>
      </c>
      <c r="Q212">
        <v>685.51</v>
      </c>
      <c r="R212">
        <v>21.16</v>
      </c>
      <c r="S212">
        <v>643.17999999999995</v>
      </c>
      <c r="T212">
        <v>727.84</v>
      </c>
      <c r="U212">
        <v>43.89</v>
      </c>
      <c r="V212">
        <v>1.3</v>
      </c>
      <c r="W212">
        <v>41.3</v>
      </c>
      <c r="X212">
        <v>46.5</v>
      </c>
    </row>
    <row r="213" spans="1:29" x14ac:dyDescent="0.2">
      <c r="A213" t="s">
        <v>29</v>
      </c>
      <c r="B213" t="s">
        <v>204</v>
      </c>
      <c r="C213" t="s">
        <v>205</v>
      </c>
      <c r="D213" t="s">
        <v>100</v>
      </c>
      <c r="E213" t="s">
        <v>85</v>
      </c>
      <c r="F213" t="s">
        <v>101</v>
      </c>
      <c r="G213" t="s">
        <v>190</v>
      </c>
      <c r="H213" t="s">
        <v>206</v>
      </c>
      <c r="I213" t="s">
        <v>123</v>
      </c>
      <c r="J213" t="s">
        <v>124</v>
      </c>
      <c r="K213" t="s">
        <v>38</v>
      </c>
      <c r="M213">
        <v>398</v>
      </c>
      <c r="N213">
        <v>818</v>
      </c>
      <c r="O213" t="s">
        <v>39</v>
      </c>
      <c r="P213" t="s">
        <v>39</v>
      </c>
      <c r="Q213">
        <v>767.01</v>
      </c>
      <c r="R213">
        <v>22.85</v>
      </c>
      <c r="S213">
        <v>721.3</v>
      </c>
      <c r="T213">
        <v>812.71</v>
      </c>
      <c r="U213">
        <v>49.1</v>
      </c>
      <c r="V213">
        <v>1.29</v>
      </c>
      <c r="W213">
        <v>46.53</v>
      </c>
      <c r="X213">
        <v>51.68</v>
      </c>
    </row>
    <row r="214" spans="1:29" x14ac:dyDescent="0.2">
      <c r="A214" t="s">
        <v>29</v>
      </c>
      <c r="B214" t="s">
        <v>204</v>
      </c>
      <c r="C214" t="s">
        <v>205</v>
      </c>
      <c r="D214" t="s">
        <v>100</v>
      </c>
      <c r="E214" t="s">
        <v>85</v>
      </c>
      <c r="F214" t="s">
        <v>101</v>
      </c>
      <c r="G214" t="s">
        <v>190</v>
      </c>
      <c r="H214" t="s">
        <v>206</v>
      </c>
      <c r="I214" t="s">
        <v>42</v>
      </c>
      <c r="J214" t="s">
        <v>43</v>
      </c>
      <c r="K214" t="s">
        <v>38</v>
      </c>
      <c r="M214">
        <v>123</v>
      </c>
      <c r="N214">
        <v>818</v>
      </c>
      <c r="O214" t="s">
        <v>39</v>
      </c>
      <c r="P214" t="s">
        <v>39</v>
      </c>
      <c r="Q214">
        <v>241.7</v>
      </c>
      <c r="R214">
        <v>17.07</v>
      </c>
      <c r="S214">
        <v>207.56</v>
      </c>
      <c r="T214">
        <v>275.83999999999997</v>
      </c>
    </row>
    <row r="215" spans="1:29" x14ac:dyDescent="0.2">
      <c r="A215" t="s">
        <v>29</v>
      </c>
      <c r="B215" t="s">
        <v>204</v>
      </c>
      <c r="C215" t="s">
        <v>205</v>
      </c>
      <c r="D215" t="s">
        <v>100</v>
      </c>
      <c r="E215" t="s">
        <v>85</v>
      </c>
      <c r="F215" t="s">
        <v>101</v>
      </c>
      <c r="G215" t="s">
        <v>190</v>
      </c>
      <c r="H215" t="s">
        <v>206</v>
      </c>
      <c r="I215" t="s">
        <v>125</v>
      </c>
      <c r="J215" t="s">
        <v>126</v>
      </c>
      <c r="K215" t="s">
        <v>38</v>
      </c>
      <c r="M215">
        <v>22</v>
      </c>
      <c r="N215">
        <v>818</v>
      </c>
      <c r="O215" t="s">
        <v>39</v>
      </c>
      <c r="P215" t="s">
        <v>39</v>
      </c>
    </row>
    <row r="216" spans="1:29" x14ac:dyDescent="0.2">
      <c r="A216" t="s">
        <v>29</v>
      </c>
      <c r="B216" t="s">
        <v>204</v>
      </c>
      <c r="C216" t="s">
        <v>205</v>
      </c>
      <c r="D216" t="s">
        <v>100</v>
      </c>
      <c r="E216" t="s">
        <v>85</v>
      </c>
      <c r="F216" t="s">
        <v>101</v>
      </c>
      <c r="G216" t="s">
        <v>190</v>
      </c>
      <c r="H216" t="s">
        <v>206</v>
      </c>
      <c r="K216" t="s">
        <v>38</v>
      </c>
      <c r="N216">
        <v>818</v>
      </c>
      <c r="O216" t="s">
        <v>39</v>
      </c>
      <c r="P216" t="s">
        <v>39</v>
      </c>
      <c r="Y216">
        <v>3.42</v>
      </c>
      <c r="Z216">
        <v>0.02</v>
      </c>
      <c r="AA216">
        <v>3.38</v>
      </c>
      <c r="AB216">
        <v>3.45</v>
      </c>
      <c r="AC216">
        <v>3</v>
      </c>
    </row>
    <row r="217" spans="1:29" x14ac:dyDescent="0.2">
      <c r="A217" t="s">
        <v>29</v>
      </c>
      <c r="B217" t="s">
        <v>207</v>
      </c>
      <c r="C217" t="s">
        <v>208</v>
      </c>
      <c r="D217" t="s">
        <v>100</v>
      </c>
      <c r="E217" t="s">
        <v>85</v>
      </c>
      <c r="F217" t="s">
        <v>101</v>
      </c>
      <c r="G217" t="s">
        <v>209</v>
      </c>
      <c r="H217" t="s">
        <v>142</v>
      </c>
      <c r="I217" t="s">
        <v>36</v>
      </c>
      <c r="J217" t="s">
        <v>143</v>
      </c>
      <c r="K217" t="s">
        <v>38</v>
      </c>
      <c r="M217">
        <v>67</v>
      </c>
      <c r="N217">
        <v>840</v>
      </c>
      <c r="O217" t="s">
        <v>39</v>
      </c>
      <c r="P217" t="s">
        <v>39</v>
      </c>
      <c r="Q217">
        <v>127.18</v>
      </c>
      <c r="R217">
        <v>11.1</v>
      </c>
      <c r="S217">
        <v>104.98</v>
      </c>
      <c r="T217">
        <v>149.38</v>
      </c>
      <c r="U217">
        <v>7.91</v>
      </c>
      <c r="V217">
        <v>0.67</v>
      </c>
      <c r="W217">
        <v>6.68</v>
      </c>
      <c r="X217">
        <v>9.34</v>
      </c>
    </row>
    <row r="218" spans="1:29" x14ac:dyDescent="0.2">
      <c r="A218" t="s">
        <v>29</v>
      </c>
      <c r="B218" t="s">
        <v>207</v>
      </c>
      <c r="C218" t="s">
        <v>208</v>
      </c>
      <c r="D218" t="s">
        <v>100</v>
      </c>
      <c r="E218" t="s">
        <v>85</v>
      </c>
      <c r="F218" t="s">
        <v>101</v>
      </c>
      <c r="G218" t="s">
        <v>209</v>
      </c>
      <c r="H218" t="s">
        <v>142</v>
      </c>
      <c r="I218" t="s">
        <v>40</v>
      </c>
      <c r="J218" t="s">
        <v>144</v>
      </c>
      <c r="K218" t="s">
        <v>38</v>
      </c>
      <c r="M218">
        <v>31</v>
      </c>
      <c r="N218">
        <v>840</v>
      </c>
      <c r="O218" t="s">
        <v>39</v>
      </c>
      <c r="P218" t="s">
        <v>39</v>
      </c>
      <c r="Q218">
        <v>59.89</v>
      </c>
      <c r="R218">
        <v>7.45</v>
      </c>
      <c r="S218">
        <v>44.98</v>
      </c>
      <c r="T218">
        <v>74.8</v>
      </c>
      <c r="U218">
        <v>3.72</v>
      </c>
      <c r="V218">
        <v>0.46</v>
      </c>
      <c r="W218">
        <v>2.91</v>
      </c>
      <c r="X218">
        <v>4.76</v>
      </c>
    </row>
    <row r="219" spans="1:29" x14ac:dyDescent="0.2">
      <c r="A219" t="s">
        <v>29</v>
      </c>
      <c r="B219" t="s">
        <v>207</v>
      </c>
      <c r="C219" t="s">
        <v>208</v>
      </c>
      <c r="D219" t="s">
        <v>100</v>
      </c>
      <c r="E219" t="s">
        <v>85</v>
      </c>
      <c r="F219" t="s">
        <v>101</v>
      </c>
      <c r="G219" t="s">
        <v>209</v>
      </c>
      <c r="H219" t="s">
        <v>142</v>
      </c>
      <c r="I219" t="s">
        <v>105</v>
      </c>
      <c r="J219" t="s">
        <v>145</v>
      </c>
      <c r="K219" t="s">
        <v>38</v>
      </c>
      <c r="M219">
        <v>521</v>
      </c>
      <c r="N219">
        <v>840</v>
      </c>
      <c r="O219" t="s">
        <v>39</v>
      </c>
      <c r="P219" t="s">
        <v>39</v>
      </c>
      <c r="Q219">
        <v>986.82</v>
      </c>
      <c r="R219">
        <v>18.829999999999998</v>
      </c>
      <c r="S219">
        <v>949.15</v>
      </c>
      <c r="T219">
        <v>1024.49</v>
      </c>
      <c r="U219">
        <v>61.37</v>
      </c>
      <c r="V219">
        <v>1.08</v>
      </c>
      <c r="W219">
        <v>59.18</v>
      </c>
      <c r="X219">
        <v>63.5</v>
      </c>
    </row>
    <row r="220" spans="1:29" x14ac:dyDescent="0.2">
      <c r="A220" t="s">
        <v>29</v>
      </c>
      <c r="B220" t="s">
        <v>207</v>
      </c>
      <c r="C220" t="s">
        <v>208</v>
      </c>
      <c r="D220" t="s">
        <v>100</v>
      </c>
      <c r="E220" t="s">
        <v>85</v>
      </c>
      <c r="F220" t="s">
        <v>101</v>
      </c>
      <c r="G220" t="s">
        <v>209</v>
      </c>
      <c r="H220" t="s">
        <v>142</v>
      </c>
      <c r="I220" t="s">
        <v>107</v>
      </c>
      <c r="J220" t="s">
        <v>146</v>
      </c>
      <c r="K220" t="s">
        <v>38</v>
      </c>
      <c r="M220">
        <v>221</v>
      </c>
      <c r="N220">
        <v>840</v>
      </c>
      <c r="O220" t="s">
        <v>39</v>
      </c>
      <c r="P220" t="s">
        <v>39</v>
      </c>
      <c r="Q220">
        <v>434.21</v>
      </c>
      <c r="R220">
        <v>18.579999999999998</v>
      </c>
      <c r="S220">
        <v>397.05</v>
      </c>
      <c r="T220">
        <v>471.37</v>
      </c>
      <c r="U220">
        <v>27</v>
      </c>
      <c r="V220">
        <v>1.1200000000000001</v>
      </c>
      <c r="W220">
        <v>24.83</v>
      </c>
      <c r="X220">
        <v>29.29</v>
      </c>
    </row>
    <row r="221" spans="1:29" x14ac:dyDescent="0.2">
      <c r="A221" t="s">
        <v>29</v>
      </c>
      <c r="B221" t="s">
        <v>207</v>
      </c>
      <c r="C221" t="s">
        <v>208</v>
      </c>
      <c r="D221" t="s">
        <v>100</v>
      </c>
      <c r="E221" t="s">
        <v>85</v>
      </c>
      <c r="F221" t="s">
        <v>101</v>
      </c>
      <c r="G221" t="s">
        <v>209</v>
      </c>
      <c r="H221" t="s">
        <v>142</v>
      </c>
      <c r="I221" t="s">
        <v>42</v>
      </c>
      <c r="J221" t="s">
        <v>43</v>
      </c>
      <c r="K221" t="s">
        <v>38</v>
      </c>
      <c r="M221">
        <v>123</v>
      </c>
      <c r="N221">
        <v>840</v>
      </c>
      <c r="O221" t="s">
        <v>39</v>
      </c>
      <c r="P221" t="s">
        <v>39</v>
      </c>
      <c r="Q221">
        <v>241.9</v>
      </c>
      <c r="R221">
        <v>17.21</v>
      </c>
      <c r="S221">
        <v>207.47</v>
      </c>
      <c r="T221">
        <v>276.33</v>
      </c>
    </row>
    <row r="222" spans="1:29" x14ac:dyDescent="0.2">
      <c r="A222" t="s">
        <v>29</v>
      </c>
      <c r="B222" t="s">
        <v>207</v>
      </c>
      <c r="C222" t="s">
        <v>208</v>
      </c>
      <c r="D222" t="s">
        <v>100</v>
      </c>
      <c r="E222" t="s">
        <v>85</v>
      </c>
      <c r="F222" t="s">
        <v>101</v>
      </c>
      <c r="G222" t="s">
        <v>209</v>
      </c>
      <c r="H222" t="s">
        <v>142</v>
      </c>
      <c r="K222" t="s">
        <v>38</v>
      </c>
      <c r="N222">
        <v>840</v>
      </c>
      <c r="O222" t="s">
        <v>39</v>
      </c>
      <c r="P222" t="s">
        <v>39</v>
      </c>
      <c r="Y222">
        <v>2.0699999999999998</v>
      </c>
      <c r="Z222">
        <v>0.02</v>
      </c>
      <c r="AA222">
        <v>2.0299999999999998</v>
      </c>
      <c r="AB222">
        <v>2.12</v>
      </c>
      <c r="AC222">
        <v>2</v>
      </c>
    </row>
    <row r="223" spans="1:29" x14ac:dyDescent="0.2">
      <c r="A223" t="s">
        <v>29</v>
      </c>
      <c r="B223" t="s">
        <v>210</v>
      </c>
      <c r="C223" t="s">
        <v>211</v>
      </c>
      <c r="D223" t="s">
        <v>100</v>
      </c>
      <c r="E223" t="s">
        <v>85</v>
      </c>
      <c r="F223" t="s">
        <v>101</v>
      </c>
      <c r="G223" t="s">
        <v>209</v>
      </c>
      <c r="H223" t="s">
        <v>149</v>
      </c>
      <c r="I223" t="s">
        <v>36</v>
      </c>
      <c r="J223" t="s">
        <v>143</v>
      </c>
      <c r="K223" t="s">
        <v>38</v>
      </c>
      <c r="M223">
        <v>19</v>
      </c>
      <c r="N223">
        <v>840</v>
      </c>
      <c r="O223" t="s">
        <v>39</v>
      </c>
      <c r="P223" t="s">
        <v>39</v>
      </c>
      <c r="Q223">
        <v>36.479999999999997</v>
      </c>
      <c r="R223">
        <v>5.98</v>
      </c>
      <c r="S223">
        <v>24.51</v>
      </c>
      <c r="T223">
        <v>48.45</v>
      </c>
      <c r="U223">
        <v>2.27</v>
      </c>
      <c r="V223">
        <v>0.37</v>
      </c>
      <c r="W223">
        <v>1.64</v>
      </c>
      <c r="X223">
        <v>3.13</v>
      </c>
    </row>
    <row r="224" spans="1:29" x14ac:dyDescent="0.2">
      <c r="A224" t="s">
        <v>29</v>
      </c>
      <c r="B224" t="s">
        <v>210</v>
      </c>
      <c r="C224" t="s">
        <v>211</v>
      </c>
      <c r="D224" t="s">
        <v>100</v>
      </c>
      <c r="E224" t="s">
        <v>85</v>
      </c>
      <c r="F224" t="s">
        <v>101</v>
      </c>
      <c r="G224" t="s">
        <v>209</v>
      </c>
      <c r="H224" t="s">
        <v>149</v>
      </c>
      <c r="I224" t="s">
        <v>40</v>
      </c>
      <c r="J224" t="s">
        <v>144</v>
      </c>
      <c r="K224" t="s">
        <v>38</v>
      </c>
      <c r="M224">
        <v>26</v>
      </c>
      <c r="N224">
        <v>840</v>
      </c>
      <c r="O224" t="s">
        <v>39</v>
      </c>
      <c r="P224" t="s">
        <v>39</v>
      </c>
      <c r="Q224">
        <v>58.3</v>
      </c>
      <c r="R224">
        <v>7.94</v>
      </c>
      <c r="S224">
        <v>42.41</v>
      </c>
      <c r="T224">
        <v>74.19</v>
      </c>
      <c r="U224">
        <v>3.63</v>
      </c>
      <c r="V224">
        <v>0.49</v>
      </c>
      <c r="W224">
        <v>2.76</v>
      </c>
      <c r="X224">
        <v>4.75</v>
      </c>
    </row>
    <row r="225" spans="1:29" x14ac:dyDescent="0.2">
      <c r="A225" t="s">
        <v>29</v>
      </c>
      <c r="B225" t="s">
        <v>210</v>
      </c>
      <c r="C225" t="s">
        <v>211</v>
      </c>
      <c r="D225" t="s">
        <v>100</v>
      </c>
      <c r="E225" t="s">
        <v>85</v>
      </c>
      <c r="F225" t="s">
        <v>101</v>
      </c>
      <c r="G225" t="s">
        <v>209</v>
      </c>
      <c r="H225" t="s">
        <v>149</v>
      </c>
      <c r="I225" t="s">
        <v>105</v>
      </c>
      <c r="J225" t="s">
        <v>145</v>
      </c>
      <c r="K225" t="s">
        <v>38</v>
      </c>
      <c r="M225">
        <v>445</v>
      </c>
      <c r="N225">
        <v>840</v>
      </c>
      <c r="O225" t="s">
        <v>39</v>
      </c>
      <c r="P225" t="s">
        <v>39</v>
      </c>
      <c r="Q225">
        <v>853.21</v>
      </c>
      <c r="R225">
        <v>20.45</v>
      </c>
      <c r="S225">
        <v>812.3</v>
      </c>
      <c r="T225">
        <v>894.11</v>
      </c>
      <c r="U225">
        <v>53.06</v>
      </c>
      <c r="V225">
        <v>1.29</v>
      </c>
      <c r="W225">
        <v>50.48</v>
      </c>
      <c r="X225">
        <v>55.62</v>
      </c>
    </row>
    <row r="226" spans="1:29" x14ac:dyDescent="0.2">
      <c r="A226" t="s">
        <v>29</v>
      </c>
      <c r="B226" t="s">
        <v>210</v>
      </c>
      <c r="C226" t="s">
        <v>211</v>
      </c>
      <c r="D226" t="s">
        <v>100</v>
      </c>
      <c r="E226" t="s">
        <v>85</v>
      </c>
      <c r="F226" t="s">
        <v>101</v>
      </c>
      <c r="G226" t="s">
        <v>209</v>
      </c>
      <c r="H226" t="s">
        <v>149</v>
      </c>
      <c r="I226" t="s">
        <v>107</v>
      </c>
      <c r="J226" t="s">
        <v>146</v>
      </c>
      <c r="K226" t="s">
        <v>38</v>
      </c>
      <c r="M226">
        <v>350</v>
      </c>
      <c r="N226">
        <v>840</v>
      </c>
      <c r="O226" t="s">
        <v>39</v>
      </c>
      <c r="P226" t="s">
        <v>39</v>
      </c>
      <c r="Q226">
        <v>660.11</v>
      </c>
      <c r="R226">
        <v>22.05</v>
      </c>
      <c r="S226">
        <v>616</v>
      </c>
      <c r="T226">
        <v>704.23</v>
      </c>
      <c r="U226">
        <v>41.05</v>
      </c>
      <c r="V226">
        <v>1.19</v>
      </c>
      <c r="W226">
        <v>38.68</v>
      </c>
      <c r="X226">
        <v>43.46</v>
      </c>
    </row>
    <row r="227" spans="1:29" x14ac:dyDescent="0.2">
      <c r="A227" t="s">
        <v>29</v>
      </c>
      <c r="B227" t="s">
        <v>210</v>
      </c>
      <c r="C227" t="s">
        <v>211</v>
      </c>
      <c r="D227" t="s">
        <v>100</v>
      </c>
      <c r="E227" t="s">
        <v>85</v>
      </c>
      <c r="F227" t="s">
        <v>101</v>
      </c>
      <c r="G227" t="s">
        <v>209</v>
      </c>
      <c r="H227" t="s">
        <v>149</v>
      </c>
      <c r="I227" t="s">
        <v>42</v>
      </c>
      <c r="J227" t="s">
        <v>43</v>
      </c>
      <c r="K227" t="s">
        <v>38</v>
      </c>
      <c r="M227">
        <v>123</v>
      </c>
      <c r="N227">
        <v>840</v>
      </c>
      <c r="O227" t="s">
        <v>39</v>
      </c>
      <c r="P227" t="s">
        <v>39</v>
      </c>
      <c r="Q227">
        <v>241.9</v>
      </c>
      <c r="R227">
        <v>17.21</v>
      </c>
      <c r="S227">
        <v>207.47</v>
      </c>
      <c r="T227">
        <v>276.33</v>
      </c>
    </row>
    <row r="228" spans="1:29" x14ac:dyDescent="0.2">
      <c r="A228" t="s">
        <v>29</v>
      </c>
      <c r="B228" t="s">
        <v>210</v>
      </c>
      <c r="C228" t="s">
        <v>211</v>
      </c>
      <c r="D228" t="s">
        <v>100</v>
      </c>
      <c r="E228" t="s">
        <v>85</v>
      </c>
      <c r="F228" t="s">
        <v>101</v>
      </c>
      <c r="G228" t="s">
        <v>209</v>
      </c>
      <c r="H228" t="s">
        <v>149</v>
      </c>
      <c r="K228" t="s">
        <v>38</v>
      </c>
      <c r="N228">
        <v>840</v>
      </c>
      <c r="O228" t="s">
        <v>39</v>
      </c>
      <c r="P228" t="s">
        <v>39</v>
      </c>
      <c r="Y228">
        <v>2.33</v>
      </c>
      <c r="Z228">
        <v>0.02</v>
      </c>
      <c r="AA228">
        <v>2.2999999999999998</v>
      </c>
      <c r="AB228">
        <v>2.36</v>
      </c>
      <c r="AC228">
        <v>2</v>
      </c>
    </row>
    <row r="229" spans="1:29" x14ac:dyDescent="0.2">
      <c r="A229" t="s">
        <v>29</v>
      </c>
      <c r="B229" t="s">
        <v>212</v>
      </c>
      <c r="C229" t="s">
        <v>213</v>
      </c>
      <c r="D229" t="s">
        <v>100</v>
      </c>
      <c r="E229" t="s">
        <v>214</v>
      </c>
      <c r="F229" t="s">
        <v>101</v>
      </c>
      <c r="G229" t="s">
        <v>215</v>
      </c>
      <c r="H229" t="s">
        <v>216</v>
      </c>
      <c r="I229" t="s">
        <v>36</v>
      </c>
      <c r="J229" t="s">
        <v>143</v>
      </c>
      <c r="K229" t="s">
        <v>38</v>
      </c>
      <c r="M229">
        <v>9</v>
      </c>
      <c r="N229">
        <v>837</v>
      </c>
      <c r="O229" t="s">
        <v>39</v>
      </c>
      <c r="P229" t="s">
        <v>39</v>
      </c>
      <c r="Q229">
        <v>19.079999999999998</v>
      </c>
      <c r="R229">
        <v>4.34</v>
      </c>
      <c r="S229">
        <v>10.39</v>
      </c>
      <c r="T229">
        <v>27.77</v>
      </c>
      <c r="U229">
        <v>1.19</v>
      </c>
      <c r="V229">
        <v>0.27</v>
      </c>
      <c r="W229">
        <v>0.76</v>
      </c>
      <c r="X229">
        <v>1.86</v>
      </c>
    </row>
    <row r="230" spans="1:29" x14ac:dyDescent="0.2">
      <c r="A230" t="s">
        <v>29</v>
      </c>
      <c r="B230" t="s">
        <v>212</v>
      </c>
      <c r="C230" t="s">
        <v>213</v>
      </c>
      <c r="D230" t="s">
        <v>100</v>
      </c>
      <c r="E230" t="s">
        <v>214</v>
      </c>
      <c r="F230" t="s">
        <v>101</v>
      </c>
      <c r="G230" t="s">
        <v>215</v>
      </c>
      <c r="H230" t="s">
        <v>216</v>
      </c>
      <c r="I230" t="s">
        <v>40</v>
      </c>
      <c r="J230" t="s">
        <v>144</v>
      </c>
      <c r="K230" t="s">
        <v>38</v>
      </c>
      <c r="M230">
        <v>4</v>
      </c>
      <c r="N230">
        <v>837</v>
      </c>
      <c r="O230" t="s">
        <v>39</v>
      </c>
      <c r="P230" t="s">
        <v>39</v>
      </c>
      <c r="Q230">
        <v>8.98</v>
      </c>
      <c r="R230">
        <v>3.43</v>
      </c>
      <c r="S230">
        <v>2.12</v>
      </c>
      <c r="T230">
        <v>15.84</v>
      </c>
      <c r="U230">
        <v>0.56000000000000005</v>
      </c>
      <c r="V230">
        <v>0.21</v>
      </c>
      <c r="W230">
        <v>0.27</v>
      </c>
      <c r="X230">
        <v>1.18</v>
      </c>
    </row>
    <row r="231" spans="1:29" x14ac:dyDescent="0.2">
      <c r="A231" t="s">
        <v>29</v>
      </c>
      <c r="B231" t="s">
        <v>212</v>
      </c>
      <c r="C231" t="s">
        <v>213</v>
      </c>
      <c r="D231" t="s">
        <v>100</v>
      </c>
      <c r="E231" t="s">
        <v>214</v>
      </c>
      <c r="F231" t="s">
        <v>101</v>
      </c>
      <c r="G231" t="s">
        <v>215</v>
      </c>
      <c r="H231" t="s">
        <v>216</v>
      </c>
      <c r="I231" t="s">
        <v>105</v>
      </c>
      <c r="J231" t="s">
        <v>145</v>
      </c>
      <c r="K231" t="s">
        <v>38</v>
      </c>
      <c r="M231">
        <v>504</v>
      </c>
      <c r="N231">
        <v>837</v>
      </c>
      <c r="O231" t="s">
        <v>39</v>
      </c>
      <c r="P231" t="s">
        <v>39</v>
      </c>
      <c r="Q231">
        <v>941.92</v>
      </c>
      <c r="R231">
        <v>20.67</v>
      </c>
      <c r="S231">
        <v>900.58</v>
      </c>
      <c r="T231">
        <v>983.26</v>
      </c>
      <c r="U231">
        <v>58.85</v>
      </c>
      <c r="V231">
        <v>1.18</v>
      </c>
      <c r="W231">
        <v>56.47</v>
      </c>
      <c r="X231">
        <v>61.2</v>
      </c>
    </row>
    <row r="232" spans="1:29" x14ac:dyDescent="0.2">
      <c r="A232" t="s">
        <v>29</v>
      </c>
      <c r="B232" t="s">
        <v>212</v>
      </c>
      <c r="C232" t="s">
        <v>213</v>
      </c>
      <c r="D232" t="s">
        <v>100</v>
      </c>
      <c r="E232" t="s">
        <v>214</v>
      </c>
      <c r="F232" t="s">
        <v>101</v>
      </c>
      <c r="G232" t="s">
        <v>215</v>
      </c>
      <c r="H232" t="s">
        <v>216</v>
      </c>
      <c r="I232" t="s">
        <v>107</v>
      </c>
      <c r="J232" t="s">
        <v>146</v>
      </c>
      <c r="K232" t="s">
        <v>38</v>
      </c>
      <c r="M232">
        <v>320</v>
      </c>
      <c r="N232">
        <v>837</v>
      </c>
      <c r="O232" t="s">
        <v>39</v>
      </c>
      <c r="P232" t="s">
        <v>39</v>
      </c>
      <c r="Q232">
        <v>630.42999999999995</v>
      </c>
      <c r="R232">
        <v>20.100000000000001</v>
      </c>
      <c r="S232">
        <v>590.23</v>
      </c>
      <c r="T232">
        <v>670.62</v>
      </c>
      <c r="U232">
        <v>39.39</v>
      </c>
      <c r="V232">
        <v>1.1599999999999999</v>
      </c>
      <c r="W232">
        <v>37.090000000000003</v>
      </c>
      <c r="X232">
        <v>41.74</v>
      </c>
    </row>
    <row r="233" spans="1:29" x14ac:dyDescent="0.2">
      <c r="A233" t="s">
        <v>29</v>
      </c>
      <c r="B233" t="s">
        <v>212</v>
      </c>
      <c r="C233" t="s">
        <v>213</v>
      </c>
      <c r="D233" t="s">
        <v>100</v>
      </c>
      <c r="E233" t="s">
        <v>214</v>
      </c>
      <c r="F233" t="s">
        <v>101</v>
      </c>
      <c r="G233" t="s">
        <v>215</v>
      </c>
      <c r="H233" t="s">
        <v>216</v>
      </c>
      <c r="I233" t="s">
        <v>42</v>
      </c>
      <c r="J233" t="s">
        <v>43</v>
      </c>
      <c r="K233" t="s">
        <v>38</v>
      </c>
      <c r="M233">
        <v>126</v>
      </c>
      <c r="N233">
        <v>837</v>
      </c>
      <c r="O233" t="s">
        <v>39</v>
      </c>
      <c r="P233" t="s">
        <v>39</v>
      </c>
      <c r="Q233">
        <v>249.59</v>
      </c>
      <c r="R233">
        <v>17.190000000000001</v>
      </c>
      <c r="S233">
        <v>215.21</v>
      </c>
      <c r="T233">
        <v>283.98</v>
      </c>
    </row>
    <row r="234" spans="1:29" x14ac:dyDescent="0.2">
      <c r="A234" t="s">
        <v>29</v>
      </c>
      <c r="B234" t="s">
        <v>212</v>
      </c>
      <c r="C234" t="s">
        <v>213</v>
      </c>
      <c r="D234" t="s">
        <v>100</v>
      </c>
      <c r="E234" t="s">
        <v>214</v>
      </c>
      <c r="F234" t="s">
        <v>101</v>
      </c>
      <c r="G234" t="s">
        <v>215</v>
      </c>
      <c r="H234" t="s">
        <v>216</v>
      </c>
      <c r="K234" t="s">
        <v>38</v>
      </c>
      <c r="N234">
        <v>837</v>
      </c>
      <c r="O234" t="s">
        <v>39</v>
      </c>
      <c r="P234" t="s">
        <v>39</v>
      </c>
      <c r="Y234">
        <v>2.36</v>
      </c>
      <c r="Z234">
        <v>0.01</v>
      </c>
      <c r="AA234">
        <v>2.34</v>
      </c>
      <c r="AB234">
        <v>2.39</v>
      </c>
      <c r="AC234">
        <v>2</v>
      </c>
    </row>
    <row r="235" spans="1:29" x14ac:dyDescent="0.2">
      <c r="A235" t="s">
        <v>29</v>
      </c>
      <c r="B235" t="s">
        <v>217</v>
      </c>
      <c r="C235" t="s">
        <v>218</v>
      </c>
      <c r="D235" t="s">
        <v>100</v>
      </c>
      <c r="E235" t="s">
        <v>85</v>
      </c>
      <c r="F235" t="s">
        <v>101</v>
      </c>
      <c r="G235" t="s">
        <v>215</v>
      </c>
      <c r="H235" t="s">
        <v>157</v>
      </c>
      <c r="I235" t="s">
        <v>36</v>
      </c>
      <c r="J235" t="s">
        <v>143</v>
      </c>
      <c r="K235" t="s">
        <v>38</v>
      </c>
      <c r="M235">
        <v>7</v>
      </c>
      <c r="N235">
        <v>837</v>
      </c>
      <c r="O235" t="s">
        <v>39</v>
      </c>
      <c r="P235" t="s">
        <v>39</v>
      </c>
      <c r="Q235">
        <v>13.03</v>
      </c>
      <c r="R235">
        <v>3.66</v>
      </c>
      <c r="S235">
        <v>5.72</v>
      </c>
      <c r="T235">
        <v>20.350000000000001</v>
      </c>
      <c r="U235">
        <v>0.81</v>
      </c>
      <c r="V235">
        <v>0.23</v>
      </c>
      <c r="W235">
        <v>0.47</v>
      </c>
      <c r="X235">
        <v>1.41</v>
      </c>
    </row>
    <row r="236" spans="1:29" x14ac:dyDescent="0.2">
      <c r="A236" t="s">
        <v>29</v>
      </c>
      <c r="B236" t="s">
        <v>217</v>
      </c>
      <c r="C236" t="s">
        <v>218</v>
      </c>
      <c r="D236" t="s">
        <v>100</v>
      </c>
      <c r="E236" t="s">
        <v>85</v>
      </c>
      <c r="F236" t="s">
        <v>101</v>
      </c>
      <c r="G236" t="s">
        <v>215</v>
      </c>
      <c r="H236" t="s">
        <v>157</v>
      </c>
      <c r="I236" t="s">
        <v>40</v>
      </c>
      <c r="J236" t="s">
        <v>144</v>
      </c>
      <c r="K236" t="s">
        <v>38</v>
      </c>
      <c r="M236">
        <v>13</v>
      </c>
      <c r="N236">
        <v>837</v>
      </c>
      <c r="O236" t="s">
        <v>39</v>
      </c>
      <c r="P236" t="s">
        <v>39</v>
      </c>
      <c r="Q236">
        <v>26.18</v>
      </c>
      <c r="R236">
        <v>4.7699999999999996</v>
      </c>
      <c r="S236">
        <v>16.64</v>
      </c>
      <c r="T236">
        <v>35.71</v>
      </c>
      <c r="U236">
        <v>1.64</v>
      </c>
      <c r="V236">
        <v>0.3</v>
      </c>
      <c r="W236">
        <v>1.1399999999999999</v>
      </c>
      <c r="X236">
        <v>2.34</v>
      </c>
    </row>
    <row r="237" spans="1:29" x14ac:dyDescent="0.2">
      <c r="A237" t="s">
        <v>29</v>
      </c>
      <c r="B237" t="s">
        <v>217</v>
      </c>
      <c r="C237" t="s">
        <v>218</v>
      </c>
      <c r="D237" t="s">
        <v>100</v>
      </c>
      <c r="E237" t="s">
        <v>85</v>
      </c>
      <c r="F237" t="s">
        <v>101</v>
      </c>
      <c r="G237" t="s">
        <v>215</v>
      </c>
      <c r="H237" t="s">
        <v>157</v>
      </c>
      <c r="I237" t="s">
        <v>105</v>
      </c>
      <c r="J237" t="s">
        <v>145</v>
      </c>
      <c r="K237" t="s">
        <v>38</v>
      </c>
      <c r="M237">
        <v>468</v>
      </c>
      <c r="N237">
        <v>837</v>
      </c>
      <c r="O237" t="s">
        <v>39</v>
      </c>
      <c r="P237" t="s">
        <v>39</v>
      </c>
      <c r="Q237">
        <v>886.46</v>
      </c>
      <c r="R237">
        <v>19.809999999999999</v>
      </c>
      <c r="S237">
        <v>846.83</v>
      </c>
      <c r="T237">
        <v>926.09</v>
      </c>
      <c r="U237">
        <v>55.39</v>
      </c>
      <c r="V237">
        <v>1.1499999999999999</v>
      </c>
      <c r="W237">
        <v>53.08</v>
      </c>
      <c r="X237">
        <v>57.68</v>
      </c>
    </row>
    <row r="238" spans="1:29" x14ac:dyDescent="0.2">
      <c r="A238" t="s">
        <v>29</v>
      </c>
      <c r="B238" t="s">
        <v>217</v>
      </c>
      <c r="C238" t="s">
        <v>218</v>
      </c>
      <c r="D238" t="s">
        <v>100</v>
      </c>
      <c r="E238" t="s">
        <v>85</v>
      </c>
      <c r="F238" t="s">
        <v>101</v>
      </c>
      <c r="G238" t="s">
        <v>215</v>
      </c>
      <c r="H238" t="s">
        <v>157</v>
      </c>
      <c r="I238" t="s">
        <v>107</v>
      </c>
      <c r="J238" t="s">
        <v>146</v>
      </c>
      <c r="K238" t="s">
        <v>38</v>
      </c>
      <c r="M238">
        <v>349</v>
      </c>
      <c r="N238">
        <v>837</v>
      </c>
      <c r="O238" t="s">
        <v>39</v>
      </c>
      <c r="P238" t="s">
        <v>39</v>
      </c>
      <c r="Q238">
        <v>674.73</v>
      </c>
      <c r="R238">
        <v>19.87</v>
      </c>
      <c r="S238">
        <v>634.99</v>
      </c>
      <c r="T238">
        <v>714.48</v>
      </c>
      <c r="U238">
        <v>42.16</v>
      </c>
      <c r="V238">
        <v>1.1200000000000001</v>
      </c>
      <c r="W238">
        <v>39.94</v>
      </c>
      <c r="X238">
        <v>44.42</v>
      </c>
    </row>
    <row r="239" spans="1:29" x14ac:dyDescent="0.2">
      <c r="A239" t="s">
        <v>29</v>
      </c>
      <c r="B239" t="s">
        <v>217</v>
      </c>
      <c r="C239" t="s">
        <v>218</v>
      </c>
      <c r="D239" t="s">
        <v>100</v>
      </c>
      <c r="E239" t="s">
        <v>85</v>
      </c>
      <c r="F239" t="s">
        <v>101</v>
      </c>
      <c r="G239" t="s">
        <v>215</v>
      </c>
      <c r="H239" t="s">
        <v>157</v>
      </c>
      <c r="I239" t="s">
        <v>42</v>
      </c>
      <c r="J239" t="s">
        <v>43</v>
      </c>
      <c r="K239" t="s">
        <v>38</v>
      </c>
      <c r="M239">
        <v>126</v>
      </c>
      <c r="N239">
        <v>837</v>
      </c>
      <c r="O239" t="s">
        <v>39</v>
      </c>
      <c r="P239" t="s">
        <v>39</v>
      </c>
      <c r="Q239">
        <v>249.59</v>
      </c>
      <c r="R239">
        <v>17.190000000000001</v>
      </c>
      <c r="S239">
        <v>215.21</v>
      </c>
      <c r="T239">
        <v>283.98</v>
      </c>
    </row>
    <row r="240" spans="1:29" x14ac:dyDescent="0.2">
      <c r="A240" t="s">
        <v>29</v>
      </c>
      <c r="B240" t="s">
        <v>217</v>
      </c>
      <c r="C240" t="s">
        <v>218</v>
      </c>
      <c r="D240" t="s">
        <v>100</v>
      </c>
      <c r="E240" t="s">
        <v>85</v>
      </c>
      <c r="F240" t="s">
        <v>101</v>
      </c>
      <c r="G240" t="s">
        <v>215</v>
      </c>
      <c r="H240" t="s">
        <v>157</v>
      </c>
      <c r="K240" t="s">
        <v>38</v>
      </c>
      <c r="N240">
        <v>837</v>
      </c>
      <c r="O240" t="s">
        <v>39</v>
      </c>
      <c r="P240" t="s">
        <v>39</v>
      </c>
      <c r="Y240">
        <v>2.39</v>
      </c>
      <c r="Z240">
        <v>0.01</v>
      </c>
      <c r="AA240">
        <v>2.36</v>
      </c>
      <c r="AB240">
        <v>2.41</v>
      </c>
      <c r="AC240">
        <v>2</v>
      </c>
    </row>
    <row r="241" spans="1:29" x14ac:dyDescent="0.2">
      <c r="A241" t="s">
        <v>29</v>
      </c>
      <c r="B241" t="s">
        <v>219</v>
      </c>
      <c r="C241" t="s">
        <v>220</v>
      </c>
      <c r="D241" t="s">
        <v>100</v>
      </c>
      <c r="E241" t="s">
        <v>85</v>
      </c>
      <c r="F241" t="s">
        <v>101</v>
      </c>
      <c r="G241" t="s">
        <v>215</v>
      </c>
      <c r="H241" t="s">
        <v>160</v>
      </c>
      <c r="I241" t="s">
        <v>36</v>
      </c>
      <c r="J241" t="s">
        <v>143</v>
      </c>
      <c r="K241" t="s">
        <v>38</v>
      </c>
      <c r="M241">
        <v>10</v>
      </c>
      <c r="N241">
        <v>837</v>
      </c>
      <c r="O241" t="s">
        <v>39</v>
      </c>
      <c r="P241" t="s">
        <v>39</v>
      </c>
      <c r="Q241">
        <v>18.059999999999999</v>
      </c>
      <c r="R241">
        <v>4.54</v>
      </c>
      <c r="S241">
        <v>8.98</v>
      </c>
      <c r="T241">
        <v>27.14</v>
      </c>
      <c r="U241">
        <v>1.1299999999999999</v>
      </c>
      <c r="V241">
        <v>0.28000000000000003</v>
      </c>
      <c r="W241">
        <v>0.69</v>
      </c>
      <c r="X241">
        <v>1.84</v>
      </c>
    </row>
    <row r="242" spans="1:29" x14ac:dyDescent="0.2">
      <c r="A242" t="s">
        <v>29</v>
      </c>
      <c r="B242" t="s">
        <v>219</v>
      </c>
      <c r="C242" t="s">
        <v>220</v>
      </c>
      <c r="D242" t="s">
        <v>100</v>
      </c>
      <c r="E242" t="s">
        <v>85</v>
      </c>
      <c r="F242" t="s">
        <v>101</v>
      </c>
      <c r="G242" t="s">
        <v>215</v>
      </c>
      <c r="H242" t="s">
        <v>160</v>
      </c>
      <c r="I242" t="s">
        <v>40</v>
      </c>
      <c r="J242" t="s">
        <v>144</v>
      </c>
      <c r="K242" t="s">
        <v>38</v>
      </c>
      <c r="M242">
        <v>14</v>
      </c>
      <c r="N242">
        <v>837</v>
      </c>
      <c r="O242" t="s">
        <v>39</v>
      </c>
      <c r="P242" t="s">
        <v>39</v>
      </c>
      <c r="Q242">
        <v>24.87</v>
      </c>
      <c r="R242">
        <v>4.6399999999999997</v>
      </c>
      <c r="S242">
        <v>15.59</v>
      </c>
      <c r="T242">
        <v>34.14</v>
      </c>
      <c r="U242">
        <v>1.55</v>
      </c>
      <c r="V242">
        <v>0.28999999999999998</v>
      </c>
      <c r="W242">
        <v>1.07</v>
      </c>
      <c r="X242">
        <v>2.2400000000000002</v>
      </c>
    </row>
    <row r="243" spans="1:29" x14ac:dyDescent="0.2">
      <c r="A243" t="s">
        <v>29</v>
      </c>
      <c r="B243" t="s">
        <v>219</v>
      </c>
      <c r="C243" t="s">
        <v>220</v>
      </c>
      <c r="D243" t="s">
        <v>100</v>
      </c>
      <c r="E243" t="s">
        <v>85</v>
      </c>
      <c r="F243" t="s">
        <v>101</v>
      </c>
      <c r="G243" t="s">
        <v>215</v>
      </c>
      <c r="H243" t="s">
        <v>160</v>
      </c>
      <c r="I243" t="s">
        <v>105</v>
      </c>
      <c r="J243" t="s">
        <v>145</v>
      </c>
      <c r="K243" t="s">
        <v>38</v>
      </c>
      <c r="M243">
        <v>385</v>
      </c>
      <c r="N243">
        <v>837</v>
      </c>
      <c r="O243" t="s">
        <v>39</v>
      </c>
      <c r="P243" t="s">
        <v>39</v>
      </c>
      <c r="Q243">
        <v>735.91</v>
      </c>
      <c r="R243">
        <v>18.66</v>
      </c>
      <c r="S243">
        <v>698.58</v>
      </c>
      <c r="T243">
        <v>773.23</v>
      </c>
      <c r="U243">
        <v>45.98</v>
      </c>
      <c r="V243">
        <v>1.08</v>
      </c>
      <c r="W243">
        <v>43.84</v>
      </c>
      <c r="X243">
        <v>48.14</v>
      </c>
    </row>
    <row r="244" spans="1:29" x14ac:dyDescent="0.2">
      <c r="A244" t="s">
        <v>29</v>
      </c>
      <c r="B244" t="s">
        <v>219</v>
      </c>
      <c r="C244" t="s">
        <v>220</v>
      </c>
      <c r="D244" t="s">
        <v>100</v>
      </c>
      <c r="E244" t="s">
        <v>85</v>
      </c>
      <c r="F244" t="s">
        <v>101</v>
      </c>
      <c r="G244" t="s">
        <v>215</v>
      </c>
      <c r="H244" t="s">
        <v>160</v>
      </c>
      <c r="I244" t="s">
        <v>107</v>
      </c>
      <c r="J244" t="s">
        <v>146</v>
      </c>
      <c r="K244" t="s">
        <v>38</v>
      </c>
      <c r="M244">
        <v>428</v>
      </c>
      <c r="N244">
        <v>837</v>
      </c>
      <c r="O244" t="s">
        <v>39</v>
      </c>
      <c r="P244" t="s">
        <v>39</v>
      </c>
      <c r="Q244">
        <v>821.57</v>
      </c>
      <c r="R244">
        <v>19.16</v>
      </c>
      <c r="S244">
        <v>783.24</v>
      </c>
      <c r="T244">
        <v>859.9</v>
      </c>
      <c r="U244">
        <v>51.34</v>
      </c>
      <c r="V244">
        <v>1.07</v>
      </c>
      <c r="W244">
        <v>49.19</v>
      </c>
      <c r="X244">
        <v>53.47</v>
      </c>
    </row>
    <row r="245" spans="1:29" x14ac:dyDescent="0.2">
      <c r="A245" t="s">
        <v>29</v>
      </c>
      <c r="B245" t="s">
        <v>219</v>
      </c>
      <c r="C245" t="s">
        <v>220</v>
      </c>
      <c r="D245" t="s">
        <v>100</v>
      </c>
      <c r="E245" t="s">
        <v>85</v>
      </c>
      <c r="F245" t="s">
        <v>101</v>
      </c>
      <c r="G245" t="s">
        <v>215</v>
      </c>
      <c r="H245" t="s">
        <v>160</v>
      </c>
      <c r="I245" t="s">
        <v>42</v>
      </c>
      <c r="J245" t="s">
        <v>43</v>
      </c>
      <c r="K245" t="s">
        <v>38</v>
      </c>
      <c r="M245">
        <v>126</v>
      </c>
      <c r="N245">
        <v>837</v>
      </c>
      <c r="O245" t="s">
        <v>39</v>
      </c>
      <c r="P245" t="s">
        <v>39</v>
      </c>
      <c r="Q245">
        <v>249.59</v>
      </c>
      <c r="R245">
        <v>17.190000000000001</v>
      </c>
      <c r="S245">
        <v>215.21</v>
      </c>
      <c r="T245">
        <v>283.98</v>
      </c>
    </row>
    <row r="246" spans="1:29" x14ac:dyDescent="0.2">
      <c r="A246" t="s">
        <v>29</v>
      </c>
      <c r="B246" t="s">
        <v>219</v>
      </c>
      <c r="C246" t="s">
        <v>220</v>
      </c>
      <c r="D246" t="s">
        <v>100</v>
      </c>
      <c r="E246" t="s">
        <v>85</v>
      </c>
      <c r="F246" t="s">
        <v>101</v>
      </c>
      <c r="G246" t="s">
        <v>215</v>
      </c>
      <c r="H246" t="s">
        <v>160</v>
      </c>
      <c r="K246" t="s">
        <v>38</v>
      </c>
      <c r="N246">
        <v>837</v>
      </c>
      <c r="O246" t="s">
        <v>39</v>
      </c>
      <c r="P246" t="s">
        <v>39</v>
      </c>
      <c r="Y246">
        <v>2.48</v>
      </c>
      <c r="Z246">
        <v>0.01</v>
      </c>
      <c r="AA246">
        <v>2.4500000000000002</v>
      </c>
      <c r="AB246">
        <v>2.5</v>
      </c>
      <c r="AC246">
        <v>3</v>
      </c>
    </row>
    <row r="247" spans="1:29" x14ac:dyDescent="0.2">
      <c r="A247" t="s">
        <v>29</v>
      </c>
      <c r="B247" t="s">
        <v>221</v>
      </c>
      <c r="C247" t="s">
        <v>222</v>
      </c>
      <c r="D247" t="s">
        <v>100</v>
      </c>
      <c r="E247" t="s">
        <v>85</v>
      </c>
      <c r="F247" t="s">
        <v>101</v>
      </c>
      <c r="G247" t="s">
        <v>215</v>
      </c>
      <c r="H247" t="s">
        <v>223</v>
      </c>
      <c r="I247" t="s">
        <v>36</v>
      </c>
      <c r="J247" t="s">
        <v>143</v>
      </c>
      <c r="K247" t="s">
        <v>38</v>
      </c>
      <c r="M247">
        <v>30</v>
      </c>
      <c r="N247">
        <v>837</v>
      </c>
      <c r="O247" t="s">
        <v>39</v>
      </c>
      <c r="P247" t="s">
        <v>39</v>
      </c>
      <c r="Q247">
        <v>57.32</v>
      </c>
      <c r="R247">
        <v>7.31</v>
      </c>
      <c r="S247">
        <v>42.7</v>
      </c>
      <c r="T247">
        <v>71.94</v>
      </c>
      <c r="U247">
        <v>3.58</v>
      </c>
      <c r="V247">
        <v>0.45</v>
      </c>
      <c r="W247">
        <v>2.79</v>
      </c>
      <c r="X247">
        <v>4.59</v>
      </c>
    </row>
    <row r="248" spans="1:29" x14ac:dyDescent="0.2">
      <c r="A248" t="s">
        <v>29</v>
      </c>
      <c r="B248" t="s">
        <v>221</v>
      </c>
      <c r="C248" t="s">
        <v>222</v>
      </c>
      <c r="D248" t="s">
        <v>100</v>
      </c>
      <c r="E248" t="s">
        <v>85</v>
      </c>
      <c r="F248" t="s">
        <v>101</v>
      </c>
      <c r="G248" t="s">
        <v>215</v>
      </c>
      <c r="H248" t="s">
        <v>223</v>
      </c>
      <c r="I248" t="s">
        <v>40</v>
      </c>
      <c r="J248" t="s">
        <v>144</v>
      </c>
      <c r="K248" t="s">
        <v>38</v>
      </c>
      <c r="M248">
        <v>16</v>
      </c>
      <c r="N248">
        <v>837</v>
      </c>
      <c r="O248" t="s">
        <v>39</v>
      </c>
      <c r="P248" t="s">
        <v>39</v>
      </c>
      <c r="Q248">
        <v>31.24</v>
      </c>
      <c r="R248">
        <v>5.39</v>
      </c>
      <c r="S248">
        <v>20.47</v>
      </c>
      <c r="T248">
        <v>42.01</v>
      </c>
      <c r="U248">
        <v>1.95</v>
      </c>
      <c r="V248">
        <v>0.33</v>
      </c>
      <c r="W248">
        <v>1.39</v>
      </c>
      <c r="X248">
        <v>2.74</v>
      </c>
    </row>
    <row r="249" spans="1:29" x14ac:dyDescent="0.2">
      <c r="A249" t="s">
        <v>29</v>
      </c>
      <c r="B249" t="s">
        <v>221</v>
      </c>
      <c r="C249" t="s">
        <v>222</v>
      </c>
      <c r="D249" t="s">
        <v>100</v>
      </c>
      <c r="E249" t="s">
        <v>85</v>
      </c>
      <c r="F249" t="s">
        <v>101</v>
      </c>
      <c r="G249" t="s">
        <v>215</v>
      </c>
      <c r="H249" t="s">
        <v>223</v>
      </c>
      <c r="I249" t="s">
        <v>105</v>
      </c>
      <c r="J249" t="s">
        <v>145</v>
      </c>
      <c r="K249" t="s">
        <v>38</v>
      </c>
      <c r="M249">
        <v>243</v>
      </c>
      <c r="N249">
        <v>837</v>
      </c>
      <c r="O249" t="s">
        <v>39</v>
      </c>
      <c r="P249" t="s">
        <v>39</v>
      </c>
      <c r="Q249">
        <v>466.69</v>
      </c>
      <c r="R249">
        <v>16.39</v>
      </c>
      <c r="S249">
        <v>433.9</v>
      </c>
      <c r="T249">
        <v>499.47</v>
      </c>
      <c r="U249">
        <v>29.16</v>
      </c>
      <c r="V249">
        <v>1</v>
      </c>
      <c r="W249">
        <v>27.19</v>
      </c>
      <c r="X249">
        <v>31.21</v>
      </c>
    </row>
    <row r="250" spans="1:29" x14ac:dyDescent="0.2">
      <c r="A250" t="s">
        <v>29</v>
      </c>
      <c r="B250" t="s">
        <v>221</v>
      </c>
      <c r="C250" t="s">
        <v>222</v>
      </c>
      <c r="D250" t="s">
        <v>100</v>
      </c>
      <c r="E250" t="s">
        <v>85</v>
      </c>
      <c r="F250" t="s">
        <v>101</v>
      </c>
      <c r="G250" t="s">
        <v>215</v>
      </c>
      <c r="H250" t="s">
        <v>223</v>
      </c>
      <c r="I250" t="s">
        <v>107</v>
      </c>
      <c r="J250" t="s">
        <v>146</v>
      </c>
      <c r="K250" t="s">
        <v>38</v>
      </c>
      <c r="M250">
        <v>548</v>
      </c>
      <c r="N250">
        <v>837</v>
      </c>
      <c r="O250" t="s">
        <v>39</v>
      </c>
      <c r="P250" t="s">
        <v>39</v>
      </c>
      <c r="Q250">
        <v>1045.1600000000001</v>
      </c>
      <c r="R250">
        <v>19.91</v>
      </c>
      <c r="S250">
        <v>1005.34</v>
      </c>
      <c r="T250">
        <v>1084.98</v>
      </c>
      <c r="U250">
        <v>65.31</v>
      </c>
      <c r="V250">
        <v>1.03</v>
      </c>
      <c r="W250">
        <v>63.21</v>
      </c>
      <c r="X250">
        <v>67.34</v>
      </c>
    </row>
    <row r="251" spans="1:29" x14ac:dyDescent="0.2">
      <c r="A251" t="s">
        <v>29</v>
      </c>
      <c r="B251" t="s">
        <v>221</v>
      </c>
      <c r="C251" t="s">
        <v>222</v>
      </c>
      <c r="D251" t="s">
        <v>100</v>
      </c>
      <c r="E251" t="s">
        <v>85</v>
      </c>
      <c r="F251" t="s">
        <v>101</v>
      </c>
      <c r="G251" t="s">
        <v>215</v>
      </c>
      <c r="H251" t="s">
        <v>223</v>
      </c>
      <c r="I251" t="s">
        <v>42</v>
      </c>
      <c r="J251" t="s">
        <v>43</v>
      </c>
      <c r="K251" t="s">
        <v>38</v>
      </c>
      <c r="M251">
        <v>126</v>
      </c>
      <c r="N251">
        <v>837</v>
      </c>
      <c r="O251" t="s">
        <v>39</v>
      </c>
      <c r="P251" t="s">
        <v>39</v>
      </c>
      <c r="Q251">
        <v>249.59</v>
      </c>
      <c r="R251">
        <v>17.190000000000001</v>
      </c>
      <c r="S251">
        <v>215.21</v>
      </c>
      <c r="T251">
        <v>283.98</v>
      </c>
    </row>
    <row r="252" spans="1:29" x14ac:dyDescent="0.2">
      <c r="A252" t="s">
        <v>29</v>
      </c>
      <c r="B252" t="s">
        <v>221</v>
      </c>
      <c r="C252" t="s">
        <v>222</v>
      </c>
      <c r="D252" t="s">
        <v>100</v>
      </c>
      <c r="E252" t="s">
        <v>85</v>
      </c>
      <c r="F252" t="s">
        <v>101</v>
      </c>
      <c r="G252" t="s">
        <v>215</v>
      </c>
      <c r="H252" t="s">
        <v>223</v>
      </c>
      <c r="K252" t="s">
        <v>38</v>
      </c>
      <c r="N252">
        <v>837</v>
      </c>
      <c r="O252" t="s">
        <v>39</v>
      </c>
      <c r="P252" t="s">
        <v>39</v>
      </c>
      <c r="Y252">
        <v>2.56</v>
      </c>
      <c r="Z252">
        <v>0.02</v>
      </c>
      <c r="AA252">
        <v>2.5299999999999998</v>
      </c>
      <c r="AB252">
        <v>2.59</v>
      </c>
      <c r="AC252">
        <v>3</v>
      </c>
    </row>
    <row r="253" spans="1:29" x14ac:dyDescent="0.2">
      <c r="A253" t="s">
        <v>29</v>
      </c>
      <c r="B253" t="s">
        <v>224</v>
      </c>
      <c r="C253" t="s">
        <v>225</v>
      </c>
      <c r="D253" t="s">
        <v>100</v>
      </c>
      <c r="E253" t="s">
        <v>85</v>
      </c>
      <c r="F253" t="s">
        <v>101</v>
      </c>
      <c r="G253" t="s">
        <v>215</v>
      </c>
      <c r="H253" t="s">
        <v>166</v>
      </c>
      <c r="I253" t="s">
        <v>36</v>
      </c>
      <c r="J253" t="s">
        <v>143</v>
      </c>
      <c r="K253" t="s">
        <v>38</v>
      </c>
      <c r="M253">
        <v>11</v>
      </c>
      <c r="N253">
        <v>835</v>
      </c>
      <c r="O253" t="s">
        <v>39</v>
      </c>
      <c r="P253" t="s">
        <v>39</v>
      </c>
      <c r="Q253">
        <v>19.29</v>
      </c>
      <c r="R253">
        <v>4.0999999999999996</v>
      </c>
      <c r="S253">
        <v>11.08</v>
      </c>
      <c r="T253">
        <v>27.5</v>
      </c>
      <c r="U253">
        <v>1.21</v>
      </c>
      <c r="V253">
        <v>0.25</v>
      </c>
      <c r="W253">
        <v>0.79</v>
      </c>
      <c r="X253">
        <v>1.83</v>
      </c>
    </row>
    <row r="254" spans="1:29" x14ac:dyDescent="0.2">
      <c r="A254" t="s">
        <v>29</v>
      </c>
      <c r="B254" t="s">
        <v>224</v>
      </c>
      <c r="C254" t="s">
        <v>225</v>
      </c>
      <c r="D254" t="s">
        <v>100</v>
      </c>
      <c r="E254" t="s">
        <v>85</v>
      </c>
      <c r="F254" t="s">
        <v>101</v>
      </c>
      <c r="G254" t="s">
        <v>215</v>
      </c>
      <c r="H254" t="s">
        <v>166</v>
      </c>
      <c r="I254" t="s">
        <v>40</v>
      </c>
      <c r="J254" t="s">
        <v>144</v>
      </c>
      <c r="K254" t="s">
        <v>38</v>
      </c>
      <c r="M254">
        <v>18</v>
      </c>
      <c r="N254">
        <v>835</v>
      </c>
      <c r="O254" t="s">
        <v>39</v>
      </c>
      <c r="P254" t="s">
        <v>39</v>
      </c>
      <c r="Q254">
        <v>36.82</v>
      </c>
      <c r="R254">
        <v>6</v>
      </c>
      <c r="S254">
        <v>24.82</v>
      </c>
      <c r="T254">
        <v>48.83</v>
      </c>
      <c r="U254">
        <v>2.31</v>
      </c>
      <c r="V254">
        <v>0.37</v>
      </c>
      <c r="W254">
        <v>1.67</v>
      </c>
      <c r="X254">
        <v>3.17</v>
      </c>
    </row>
    <row r="255" spans="1:29" x14ac:dyDescent="0.2">
      <c r="A255" t="s">
        <v>29</v>
      </c>
      <c r="B255" t="s">
        <v>224</v>
      </c>
      <c r="C255" t="s">
        <v>225</v>
      </c>
      <c r="D255" t="s">
        <v>100</v>
      </c>
      <c r="E255" t="s">
        <v>85</v>
      </c>
      <c r="F255" t="s">
        <v>101</v>
      </c>
      <c r="G255" t="s">
        <v>215</v>
      </c>
      <c r="H255" t="s">
        <v>166</v>
      </c>
      <c r="I255" t="s">
        <v>105</v>
      </c>
      <c r="J255" t="s">
        <v>145</v>
      </c>
      <c r="K255" t="s">
        <v>38</v>
      </c>
      <c r="M255">
        <v>380</v>
      </c>
      <c r="N255">
        <v>835</v>
      </c>
      <c r="O255" t="s">
        <v>39</v>
      </c>
      <c r="P255" t="s">
        <v>39</v>
      </c>
      <c r="Q255">
        <v>725.49</v>
      </c>
      <c r="R255">
        <v>18.850000000000001</v>
      </c>
      <c r="S255">
        <v>687.78</v>
      </c>
      <c r="T255">
        <v>763.19</v>
      </c>
      <c r="U255">
        <v>45.45</v>
      </c>
      <c r="V255">
        <v>1.1200000000000001</v>
      </c>
      <c r="W255">
        <v>43.21</v>
      </c>
      <c r="X255">
        <v>47.7</v>
      </c>
    </row>
    <row r="256" spans="1:29" x14ac:dyDescent="0.2">
      <c r="A256" t="s">
        <v>29</v>
      </c>
      <c r="B256" t="s">
        <v>224</v>
      </c>
      <c r="C256" t="s">
        <v>225</v>
      </c>
      <c r="D256" t="s">
        <v>100</v>
      </c>
      <c r="E256" t="s">
        <v>85</v>
      </c>
      <c r="F256" t="s">
        <v>101</v>
      </c>
      <c r="G256" t="s">
        <v>215</v>
      </c>
      <c r="H256" t="s">
        <v>166</v>
      </c>
      <c r="I256" t="s">
        <v>107</v>
      </c>
      <c r="J256" t="s">
        <v>146</v>
      </c>
      <c r="K256" t="s">
        <v>38</v>
      </c>
      <c r="M256">
        <v>426</v>
      </c>
      <c r="N256">
        <v>835</v>
      </c>
      <c r="O256" t="s">
        <v>39</v>
      </c>
      <c r="P256" t="s">
        <v>39</v>
      </c>
      <c r="Q256">
        <v>814.81</v>
      </c>
      <c r="R256">
        <v>21.16</v>
      </c>
      <c r="S256">
        <v>772.47</v>
      </c>
      <c r="T256">
        <v>857.14</v>
      </c>
      <c r="U256">
        <v>51.04</v>
      </c>
      <c r="V256">
        <v>1.18</v>
      </c>
      <c r="W256">
        <v>48.67</v>
      </c>
      <c r="X256">
        <v>53.4</v>
      </c>
    </row>
    <row r="257" spans="1:29" x14ac:dyDescent="0.2">
      <c r="A257" t="s">
        <v>29</v>
      </c>
      <c r="B257" t="s">
        <v>224</v>
      </c>
      <c r="C257" t="s">
        <v>225</v>
      </c>
      <c r="D257" t="s">
        <v>100</v>
      </c>
      <c r="E257" t="s">
        <v>85</v>
      </c>
      <c r="F257" t="s">
        <v>101</v>
      </c>
      <c r="G257" t="s">
        <v>215</v>
      </c>
      <c r="H257" t="s">
        <v>166</v>
      </c>
      <c r="I257" t="s">
        <v>42</v>
      </c>
      <c r="J257" t="s">
        <v>43</v>
      </c>
      <c r="K257" t="s">
        <v>38</v>
      </c>
      <c r="M257">
        <v>128</v>
      </c>
      <c r="N257">
        <v>835</v>
      </c>
      <c r="O257" t="s">
        <v>39</v>
      </c>
      <c r="P257" t="s">
        <v>39</v>
      </c>
      <c r="Q257">
        <v>253.59</v>
      </c>
      <c r="R257">
        <v>17.600000000000001</v>
      </c>
      <c r="S257">
        <v>218.38</v>
      </c>
      <c r="T257">
        <v>288.8</v>
      </c>
    </row>
    <row r="258" spans="1:29" x14ac:dyDescent="0.2">
      <c r="A258" t="s">
        <v>29</v>
      </c>
      <c r="B258" t="s">
        <v>224</v>
      </c>
      <c r="C258" t="s">
        <v>225</v>
      </c>
      <c r="D258" t="s">
        <v>100</v>
      </c>
      <c r="E258" t="s">
        <v>85</v>
      </c>
      <c r="F258" t="s">
        <v>101</v>
      </c>
      <c r="G258" t="s">
        <v>215</v>
      </c>
      <c r="H258" t="s">
        <v>166</v>
      </c>
      <c r="K258" t="s">
        <v>38</v>
      </c>
      <c r="N258">
        <v>835</v>
      </c>
      <c r="O258" t="s">
        <v>39</v>
      </c>
      <c r="P258" t="s">
        <v>39</v>
      </c>
      <c r="Y258">
        <v>2.46</v>
      </c>
      <c r="Z258">
        <v>0.02</v>
      </c>
      <c r="AA258">
        <v>2.4300000000000002</v>
      </c>
      <c r="AB258">
        <v>2.4900000000000002</v>
      </c>
      <c r="AC258">
        <v>3</v>
      </c>
    </row>
    <row r="259" spans="1:29" x14ac:dyDescent="0.2">
      <c r="A259" t="s">
        <v>29</v>
      </c>
      <c r="B259" t="s">
        <v>226</v>
      </c>
      <c r="C259" t="s">
        <v>227</v>
      </c>
      <c r="D259" t="s">
        <v>100</v>
      </c>
      <c r="E259" t="s">
        <v>85</v>
      </c>
      <c r="F259" t="s">
        <v>101</v>
      </c>
      <c r="G259" t="s">
        <v>228</v>
      </c>
      <c r="H259" t="s">
        <v>170</v>
      </c>
      <c r="I259" t="s">
        <v>40</v>
      </c>
      <c r="J259" t="s">
        <v>171</v>
      </c>
      <c r="K259" t="s">
        <v>38</v>
      </c>
      <c r="M259">
        <v>34</v>
      </c>
      <c r="N259">
        <v>806</v>
      </c>
      <c r="O259" t="s">
        <v>39</v>
      </c>
      <c r="P259" t="s">
        <v>39</v>
      </c>
      <c r="Q259">
        <v>63.49</v>
      </c>
      <c r="R259">
        <v>7.67</v>
      </c>
      <c r="S259">
        <v>48.15</v>
      </c>
      <c r="T259">
        <v>78.83</v>
      </c>
      <c r="U259">
        <v>4.13</v>
      </c>
      <c r="V259">
        <v>0.49</v>
      </c>
      <c r="W259">
        <v>3.25</v>
      </c>
      <c r="X259">
        <v>5.24</v>
      </c>
    </row>
    <row r="260" spans="1:29" x14ac:dyDescent="0.2">
      <c r="A260" t="s">
        <v>29</v>
      </c>
      <c r="B260" t="s">
        <v>226</v>
      </c>
      <c r="C260" t="s">
        <v>227</v>
      </c>
      <c r="D260" t="s">
        <v>100</v>
      </c>
      <c r="E260" t="s">
        <v>85</v>
      </c>
      <c r="F260" t="s">
        <v>101</v>
      </c>
      <c r="G260" t="s">
        <v>228</v>
      </c>
      <c r="H260" t="s">
        <v>170</v>
      </c>
      <c r="I260" t="s">
        <v>105</v>
      </c>
      <c r="J260" t="s">
        <v>172</v>
      </c>
      <c r="K260" t="s">
        <v>38</v>
      </c>
      <c r="M260">
        <v>155</v>
      </c>
      <c r="N260">
        <v>806</v>
      </c>
      <c r="O260" t="s">
        <v>39</v>
      </c>
      <c r="P260" t="s">
        <v>39</v>
      </c>
      <c r="Q260">
        <v>298.54000000000002</v>
      </c>
      <c r="R260">
        <v>17.45</v>
      </c>
      <c r="S260">
        <v>263.64</v>
      </c>
      <c r="T260">
        <v>333.44</v>
      </c>
      <c r="U260">
        <v>19.440000000000001</v>
      </c>
      <c r="V260">
        <v>1.1000000000000001</v>
      </c>
      <c r="W260">
        <v>17.329999999999998</v>
      </c>
      <c r="X260">
        <v>21.74</v>
      </c>
    </row>
    <row r="261" spans="1:29" x14ac:dyDescent="0.2">
      <c r="A261" t="s">
        <v>29</v>
      </c>
      <c r="B261" t="s">
        <v>226</v>
      </c>
      <c r="C261" t="s">
        <v>227</v>
      </c>
      <c r="D261" t="s">
        <v>100</v>
      </c>
      <c r="E261" t="s">
        <v>85</v>
      </c>
      <c r="F261" t="s">
        <v>101</v>
      </c>
      <c r="G261" t="s">
        <v>228</v>
      </c>
      <c r="H261" t="s">
        <v>170</v>
      </c>
      <c r="I261" t="s">
        <v>107</v>
      </c>
      <c r="J261" t="s">
        <v>173</v>
      </c>
      <c r="K261" t="s">
        <v>38</v>
      </c>
      <c r="M261">
        <v>431</v>
      </c>
      <c r="N261">
        <v>806</v>
      </c>
      <c r="O261" t="s">
        <v>39</v>
      </c>
      <c r="P261" t="s">
        <v>39</v>
      </c>
      <c r="Q261">
        <v>820.99</v>
      </c>
      <c r="R261">
        <v>22.1</v>
      </c>
      <c r="S261">
        <v>776.79</v>
      </c>
      <c r="T261">
        <v>865.19</v>
      </c>
      <c r="U261">
        <v>53.46</v>
      </c>
      <c r="V261">
        <v>1.32</v>
      </c>
      <c r="W261">
        <v>50.82</v>
      </c>
      <c r="X261">
        <v>56.08</v>
      </c>
    </row>
    <row r="262" spans="1:29" x14ac:dyDescent="0.2">
      <c r="A262" t="s">
        <v>29</v>
      </c>
      <c r="B262" t="s">
        <v>226</v>
      </c>
      <c r="C262" t="s">
        <v>227</v>
      </c>
      <c r="D262" t="s">
        <v>100</v>
      </c>
      <c r="E262" t="s">
        <v>85</v>
      </c>
      <c r="F262" t="s">
        <v>101</v>
      </c>
      <c r="G262" t="s">
        <v>228</v>
      </c>
      <c r="H262" t="s">
        <v>170</v>
      </c>
      <c r="I262" t="s">
        <v>123</v>
      </c>
      <c r="J262" t="s">
        <v>174</v>
      </c>
      <c r="K262" t="s">
        <v>38</v>
      </c>
      <c r="M262">
        <v>186</v>
      </c>
      <c r="N262">
        <v>806</v>
      </c>
      <c r="O262" t="s">
        <v>39</v>
      </c>
      <c r="P262" t="s">
        <v>39</v>
      </c>
      <c r="Q262">
        <v>352.73</v>
      </c>
      <c r="R262">
        <v>17.47</v>
      </c>
      <c r="S262">
        <v>317.77999999999997</v>
      </c>
      <c r="T262">
        <v>387.68</v>
      </c>
      <c r="U262">
        <v>22.97</v>
      </c>
      <c r="V262">
        <v>1.0900000000000001</v>
      </c>
      <c r="W262">
        <v>20.86</v>
      </c>
      <c r="X262">
        <v>25.23</v>
      </c>
    </row>
    <row r="263" spans="1:29" x14ac:dyDescent="0.2">
      <c r="A263" t="s">
        <v>29</v>
      </c>
      <c r="B263" t="s">
        <v>226</v>
      </c>
      <c r="C263" t="s">
        <v>227</v>
      </c>
      <c r="D263" t="s">
        <v>100</v>
      </c>
      <c r="E263" t="s">
        <v>85</v>
      </c>
      <c r="F263" t="s">
        <v>101</v>
      </c>
      <c r="G263" t="s">
        <v>228</v>
      </c>
      <c r="H263" t="s">
        <v>170</v>
      </c>
      <c r="I263" t="s">
        <v>42</v>
      </c>
      <c r="J263" t="s">
        <v>43</v>
      </c>
      <c r="K263" t="s">
        <v>38</v>
      </c>
      <c r="M263">
        <v>130</v>
      </c>
      <c r="N263">
        <v>806</v>
      </c>
      <c r="O263" t="s">
        <v>39</v>
      </c>
      <c r="P263" t="s">
        <v>39</v>
      </c>
      <c r="Q263">
        <v>257.43</v>
      </c>
      <c r="R263">
        <v>17.52</v>
      </c>
      <c r="S263">
        <v>222.38</v>
      </c>
      <c r="T263">
        <v>292.49</v>
      </c>
    </row>
    <row r="264" spans="1:29" x14ac:dyDescent="0.2">
      <c r="A264" t="s">
        <v>29</v>
      </c>
      <c r="B264" t="s">
        <v>226</v>
      </c>
      <c r="C264" t="s">
        <v>227</v>
      </c>
      <c r="D264" t="s">
        <v>100</v>
      </c>
      <c r="E264" t="s">
        <v>85</v>
      </c>
      <c r="F264" t="s">
        <v>101</v>
      </c>
      <c r="G264" t="s">
        <v>228</v>
      </c>
      <c r="H264" t="s">
        <v>170</v>
      </c>
      <c r="I264" t="s">
        <v>125</v>
      </c>
      <c r="J264" t="s">
        <v>126</v>
      </c>
      <c r="K264" t="s">
        <v>38</v>
      </c>
      <c r="M264">
        <v>27</v>
      </c>
      <c r="N264">
        <v>806</v>
      </c>
      <c r="O264" t="s">
        <v>39</v>
      </c>
      <c r="P264" t="s">
        <v>39</v>
      </c>
    </row>
    <row r="265" spans="1:29" x14ac:dyDescent="0.2">
      <c r="A265" t="s">
        <v>29</v>
      </c>
      <c r="B265" t="s">
        <v>226</v>
      </c>
      <c r="C265" t="s">
        <v>227</v>
      </c>
      <c r="D265" t="s">
        <v>100</v>
      </c>
      <c r="E265" t="s">
        <v>85</v>
      </c>
      <c r="F265" t="s">
        <v>101</v>
      </c>
      <c r="G265" t="s">
        <v>228</v>
      </c>
      <c r="H265" t="s">
        <v>170</v>
      </c>
      <c r="K265" t="s">
        <v>38</v>
      </c>
      <c r="N265">
        <v>806</v>
      </c>
      <c r="O265" t="s">
        <v>39</v>
      </c>
      <c r="P265" t="s">
        <v>39</v>
      </c>
      <c r="Y265">
        <v>2.95</v>
      </c>
      <c r="Z265">
        <v>0.02</v>
      </c>
      <c r="AA265">
        <v>2.91</v>
      </c>
      <c r="AB265">
        <v>2.99</v>
      </c>
      <c r="AC265">
        <v>3</v>
      </c>
    </row>
    <row r="266" spans="1:29" x14ac:dyDescent="0.2">
      <c r="A266" t="s">
        <v>29</v>
      </c>
      <c r="B266" t="s">
        <v>229</v>
      </c>
      <c r="C266" t="s">
        <v>230</v>
      </c>
      <c r="D266" t="s">
        <v>100</v>
      </c>
      <c r="E266" t="s">
        <v>85</v>
      </c>
      <c r="F266" t="s">
        <v>101</v>
      </c>
      <c r="G266" t="s">
        <v>228</v>
      </c>
      <c r="H266" t="s">
        <v>177</v>
      </c>
      <c r="I266" t="s">
        <v>40</v>
      </c>
      <c r="J266" t="s">
        <v>171</v>
      </c>
      <c r="K266" t="s">
        <v>38</v>
      </c>
      <c r="M266">
        <v>11</v>
      </c>
      <c r="N266">
        <v>822</v>
      </c>
      <c r="O266" t="s">
        <v>39</v>
      </c>
      <c r="P266" t="s">
        <v>39</v>
      </c>
      <c r="Q266">
        <v>20.71</v>
      </c>
      <c r="R266">
        <v>4.96</v>
      </c>
      <c r="S266">
        <v>10.8</v>
      </c>
      <c r="T266">
        <v>30.63</v>
      </c>
      <c r="U266">
        <v>1.31</v>
      </c>
      <c r="V266">
        <v>0.31</v>
      </c>
      <c r="W266">
        <v>0.82</v>
      </c>
      <c r="X266">
        <v>2.1</v>
      </c>
    </row>
    <row r="267" spans="1:29" x14ac:dyDescent="0.2">
      <c r="A267" t="s">
        <v>29</v>
      </c>
      <c r="B267" t="s">
        <v>229</v>
      </c>
      <c r="C267" t="s">
        <v>230</v>
      </c>
      <c r="D267" t="s">
        <v>100</v>
      </c>
      <c r="E267" t="s">
        <v>85</v>
      </c>
      <c r="F267" t="s">
        <v>101</v>
      </c>
      <c r="G267" t="s">
        <v>228</v>
      </c>
      <c r="H267" t="s">
        <v>177</v>
      </c>
      <c r="I267" t="s">
        <v>105</v>
      </c>
      <c r="J267" t="s">
        <v>172</v>
      </c>
      <c r="K267" t="s">
        <v>38</v>
      </c>
      <c r="M267">
        <v>184</v>
      </c>
      <c r="N267">
        <v>822</v>
      </c>
      <c r="O267" t="s">
        <v>39</v>
      </c>
      <c r="P267" t="s">
        <v>39</v>
      </c>
      <c r="Q267">
        <v>360.62</v>
      </c>
      <c r="R267">
        <v>16.420000000000002</v>
      </c>
      <c r="S267">
        <v>327.79</v>
      </c>
      <c r="T267">
        <v>393.46</v>
      </c>
      <c r="U267">
        <v>22.89</v>
      </c>
      <c r="V267">
        <v>0.99</v>
      </c>
      <c r="W267">
        <v>20.96</v>
      </c>
      <c r="X267">
        <v>24.94</v>
      </c>
    </row>
    <row r="268" spans="1:29" x14ac:dyDescent="0.2">
      <c r="A268" t="s">
        <v>29</v>
      </c>
      <c r="B268" t="s">
        <v>229</v>
      </c>
      <c r="C268" t="s">
        <v>230</v>
      </c>
      <c r="D268" t="s">
        <v>100</v>
      </c>
      <c r="E268" t="s">
        <v>85</v>
      </c>
      <c r="F268" t="s">
        <v>101</v>
      </c>
      <c r="G268" t="s">
        <v>228</v>
      </c>
      <c r="H268" t="s">
        <v>177</v>
      </c>
      <c r="I268" t="s">
        <v>107</v>
      </c>
      <c r="J268" t="s">
        <v>173</v>
      </c>
      <c r="K268" t="s">
        <v>38</v>
      </c>
      <c r="M268">
        <v>453</v>
      </c>
      <c r="N268">
        <v>822</v>
      </c>
      <c r="O268" t="s">
        <v>39</v>
      </c>
      <c r="P268" t="s">
        <v>39</v>
      </c>
      <c r="Q268">
        <v>866.23</v>
      </c>
      <c r="R268">
        <v>18.09</v>
      </c>
      <c r="S268">
        <v>830.05</v>
      </c>
      <c r="T268">
        <v>902.41</v>
      </c>
      <c r="U268">
        <v>54.98</v>
      </c>
      <c r="V268">
        <v>1.17</v>
      </c>
      <c r="W268">
        <v>52.63</v>
      </c>
      <c r="X268">
        <v>57.3</v>
      </c>
    </row>
    <row r="269" spans="1:29" x14ac:dyDescent="0.2">
      <c r="A269" t="s">
        <v>29</v>
      </c>
      <c r="B269" t="s">
        <v>229</v>
      </c>
      <c r="C269" t="s">
        <v>230</v>
      </c>
      <c r="D269" t="s">
        <v>100</v>
      </c>
      <c r="E269" t="s">
        <v>85</v>
      </c>
      <c r="F269" t="s">
        <v>101</v>
      </c>
      <c r="G269" t="s">
        <v>228</v>
      </c>
      <c r="H269" t="s">
        <v>177</v>
      </c>
      <c r="I269" t="s">
        <v>123</v>
      </c>
      <c r="J269" t="s">
        <v>174</v>
      </c>
      <c r="K269" t="s">
        <v>38</v>
      </c>
      <c r="M269">
        <v>174</v>
      </c>
      <c r="N269">
        <v>822</v>
      </c>
      <c r="O269" t="s">
        <v>39</v>
      </c>
      <c r="P269" t="s">
        <v>39</v>
      </c>
      <c r="Q269">
        <v>328.01</v>
      </c>
      <c r="R269">
        <v>17.84</v>
      </c>
      <c r="S269">
        <v>292.33</v>
      </c>
      <c r="T269">
        <v>363.7</v>
      </c>
      <c r="U269">
        <v>20.82</v>
      </c>
      <c r="V269">
        <v>1.06</v>
      </c>
      <c r="W269">
        <v>18.77</v>
      </c>
      <c r="X269">
        <v>23.02</v>
      </c>
    </row>
    <row r="270" spans="1:29" x14ac:dyDescent="0.2">
      <c r="A270" t="s">
        <v>29</v>
      </c>
      <c r="B270" t="s">
        <v>229</v>
      </c>
      <c r="C270" t="s">
        <v>230</v>
      </c>
      <c r="D270" t="s">
        <v>100</v>
      </c>
      <c r="E270" t="s">
        <v>85</v>
      </c>
      <c r="F270" t="s">
        <v>101</v>
      </c>
      <c r="G270" t="s">
        <v>228</v>
      </c>
      <c r="H270" t="s">
        <v>177</v>
      </c>
      <c r="I270" t="s">
        <v>42</v>
      </c>
      <c r="J270" t="s">
        <v>43</v>
      </c>
      <c r="K270" t="s">
        <v>38</v>
      </c>
      <c r="M270">
        <v>129</v>
      </c>
      <c r="N270">
        <v>822</v>
      </c>
      <c r="O270" t="s">
        <v>39</v>
      </c>
      <c r="P270" t="s">
        <v>39</v>
      </c>
      <c r="Q270">
        <v>255.26</v>
      </c>
      <c r="R270">
        <v>17.27</v>
      </c>
      <c r="S270">
        <v>220.72</v>
      </c>
      <c r="T270">
        <v>289.79000000000002</v>
      </c>
    </row>
    <row r="271" spans="1:29" x14ac:dyDescent="0.2">
      <c r="A271" t="s">
        <v>29</v>
      </c>
      <c r="B271" t="s">
        <v>229</v>
      </c>
      <c r="C271" t="s">
        <v>230</v>
      </c>
      <c r="D271" t="s">
        <v>100</v>
      </c>
      <c r="E271" t="s">
        <v>85</v>
      </c>
      <c r="F271" t="s">
        <v>101</v>
      </c>
      <c r="G271" t="s">
        <v>228</v>
      </c>
      <c r="H271" t="s">
        <v>177</v>
      </c>
      <c r="I271" t="s">
        <v>125</v>
      </c>
      <c r="J271" t="s">
        <v>126</v>
      </c>
      <c r="K271" t="s">
        <v>38</v>
      </c>
      <c r="M271">
        <v>12</v>
      </c>
      <c r="N271">
        <v>822</v>
      </c>
      <c r="O271" t="s">
        <v>39</v>
      </c>
      <c r="P271" t="s">
        <v>39</v>
      </c>
    </row>
    <row r="272" spans="1:29" x14ac:dyDescent="0.2">
      <c r="A272" t="s">
        <v>29</v>
      </c>
      <c r="B272" t="s">
        <v>229</v>
      </c>
      <c r="C272" t="s">
        <v>230</v>
      </c>
      <c r="D272" t="s">
        <v>100</v>
      </c>
      <c r="E272" t="s">
        <v>85</v>
      </c>
      <c r="F272" t="s">
        <v>101</v>
      </c>
      <c r="G272" t="s">
        <v>228</v>
      </c>
      <c r="H272" t="s">
        <v>177</v>
      </c>
      <c r="K272" t="s">
        <v>38</v>
      </c>
      <c r="N272">
        <v>822</v>
      </c>
      <c r="O272" t="s">
        <v>39</v>
      </c>
      <c r="P272" t="s">
        <v>39</v>
      </c>
      <c r="Y272">
        <v>2.95</v>
      </c>
      <c r="Z272">
        <v>0.02</v>
      </c>
      <c r="AA272">
        <v>2.92</v>
      </c>
      <c r="AB272">
        <v>2.99</v>
      </c>
      <c r="AC272">
        <v>3</v>
      </c>
    </row>
    <row r="273" spans="1:29" x14ac:dyDescent="0.2">
      <c r="A273" t="s">
        <v>29</v>
      </c>
      <c r="B273" t="s">
        <v>231</v>
      </c>
      <c r="C273" t="s">
        <v>232</v>
      </c>
      <c r="D273" t="s">
        <v>100</v>
      </c>
      <c r="E273" t="s">
        <v>85</v>
      </c>
      <c r="F273" t="s">
        <v>101</v>
      </c>
      <c r="G273" t="s">
        <v>228</v>
      </c>
      <c r="H273" t="s">
        <v>233</v>
      </c>
      <c r="I273" t="s">
        <v>40</v>
      </c>
      <c r="J273" t="s">
        <v>171</v>
      </c>
      <c r="K273" t="s">
        <v>38</v>
      </c>
      <c r="M273">
        <v>31</v>
      </c>
      <c r="N273">
        <v>804</v>
      </c>
      <c r="O273" t="s">
        <v>39</v>
      </c>
      <c r="P273" t="s">
        <v>39</v>
      </c>
      <c r="Q273">
        <v>60.42</v>
      </c>
      <c r="R273">
        <v>7.24</v>
      </c>
      <c r="S273">
        <v>45.93</v>
      </c>
      <c r="T273">
        <v>74.91</v>
      </c>
      <c r="U273">
        <v>3.93</v>
      </c>
      <c r="V273">
        <v>0.46</v>
      </c>
      <c r="W273">
        <v>3.1</v>
      </c>
      <c r="X273">
        <v>4.96</v>
      </c>
    </row>
    <row r="274" spans="1:29" x14ac:dyDescent="0.2">
      <c r="A274" t="s">
        <v>29</v>
      </c>
      <c r="B274" t="s">
        <v>231</v>
      </c>
      <c r="C274" t="s">
        <v>232</v>
      </c>
      <c r="D274" t="s">
        <v>100</v>
      </c>
      <c r="E274" t="s">
        <v>85</v>
      </c>
      <c r="F274" t="s">
        <v>101</v>
      </c>
      <c r="G274" t="s">
        <v>228</v>
      </c>
      <c r="H274" t="s">
        <v>233</v>
      </c>
      <c r="I274" t="s">
        <v>105</v>
      </c>
      <c r="J274" t="s">
        <v>172</v>
      </c>
      <c r="K274" t="s">
        <v>38</v>
      </c>
      <c r="M274">
        <v>175</v>
      </c>
      <c r="N274">
        <v>804</v>
      </c>
      <c r="O274" t="s">
        <v>39</v>
      </c>
      <c r="P274" t="s">
        <v>39</v>
      </c>
      <c r="Q274">
        <v>347.79</v>
      </c>
      <c r="R274">
        <v>16.809999999999999</v>
      </c>
      <c r="S274">
        <v>314.16000000000003</v>
      </c>
      <c r="T274">
        <v>381.41</v>
      </c>
      <c r="U274">
        <v>22.61</v>
      </c>
      <c r="V274">
        <v>1.07</v>
      </c>
      <c r="W274">
        <v>20.55</v>
      </c>
      <c r="X274">
        <v>24.82</v>
      </c>
    </row>
    <row r="275" spans="1:29" x14ac:dyDescent="0.2">
      <c r="A275" t="s">
        <v>29</v>
      </c>
      <c r="B275" t="s">
        <v>231</v>
      </c>
      <c r="C275" t="s">
        <v>232</v>
      </c>
      <c r="D275" t="s">
        <v>100</v>
      </c>
      <c r="E275" t="s">
        <v>85</v>
      </c>
      <c r="F275" t="s">
        <v>101</v>
      </c>
      <c r="G275" t="s">
        <v>228</v>
      </c>
      <c r="H275" t="s">
        <v>233</v>
      </c>
      <c r="I275" t="s">
        <v>107</v>
      </c>
      <c r="J275" t="s">
        <v>173</v>
      </c>
      <c r="K275" t="s">
        <v>38</v>
      </c>
      <c r="M275">
        <v>385</v>
      </c>
      <c r="N275">
        <v>804</v>
      </c>
      <c r="O275" t="s">
        <v>39</v>
      </c>
      <c r="P275" t="s">
        <v>39</v>
      </c>
      <c r="Q275">
        <v>735.86</v>
      </c>
      <c r="R275">
        <v>19.48</v>
      </c>
      <c r="S275">
        <v>696.89</v>
      </c>
      <c r="T275">
        <v>774.82</v>
      </c>
      <c r="U275">
        <v>47.84</v>
      </c>
      <c r="V275">
        <v>1.1299999999999999</v>
      </c>
      <c r="W275">
        <v>45.59</v>
      </c>
      <c r="X275">
        <v>50.1</v>
      </c>
    </row>
    <row r="276" spans="1:29" x14ac:dyDescent="0.2">
      <c r="A276" t="s">
        <v>29</v>
      </c>
      <c r="B276" t="s">
        <v>231</v>
      </c>
      <c r="C276" t="s">
        <v>232</v>
      </c>
      <c r="D276" t="s">
        <v>100</v>
      </c>
      <c r="E276" t="s">
        <v>85</v>
      </c>
      <c r="F276" t="s">
        <v>101</v>
      </c>
      <c r="G276" t="s">
        <v>228</v>
      </c>
      <c r="H276" t="s">
        <v>233</v>
      </c>
      <c r="I276" t="s">
        <v>123</v>
      </c>
      <c r="J276" t="s">
        <v>174</v>
      </c>
      <c r="K276" t="s">
        <v>38</v>
      </c>
      <c r="M276">
        <v>213</v>
      </c>
      <c r="N276">
        <v>804</v>
      </c>
      <c r="O276" t="s">
        <v>39</v>
      </c>
      <c r="P276" t="s">
        <v>39</v>
      </c>
      <c r="Q276">
        <v>394.04</v>
      </c>
      <c r="R276">
        <v>16.100000000000001</v>
      </c>
      <c r="S276">
        <v>361.84</v>
      </c>
      <c r="T276">
        <v>426.24</v>
      </c>
      <c r="U276">
        <v>25.62</v>
      </c>
      <c r="V276">
        <v>1.03</v>
      </c>
      <c r="W276">
        <v>23.62</v>
      </c>
      <c r="X276">
        <v>27.73</v>
      </c>
    </row>
    <row r="277" spans="1:29" x14ac:dyDescent="0.2">
      <c r="A277" t="s">
        <v>29</v>
      </c>
      <c r="B277" t="s">
        <v>231</v>
      </c>
      <c r="C277" t="s">
        <v>232</v>
      </c>
      <c r="D277" t="s">
        <v>100</v>
      </c>
      <c r="E277" t="s">
        <v>85</v>
      </c>
      <c r="F277" t="s">
        <v>101</v>
      </c>
      <c r="G277" t="s">
        <v>228</v>
      </c>
      <c r="H277" t="s">
        <v>233</v>
      </c>
      <c r="I277" t="s">
        <v>42</v>
      </c>
      <c r="J277" t="s">
        <v>43</v>
      </c>
      <c r="K277" t="s">
        <v>38</v>
      </c>
      <c r="M277">
        <v>131</v>
      </c>
      <c r="N277">
        <v>804</v>
      </c>
      <c r="O277" t="s">
        <v>39</v>
      </c>
      <c r="P277" t="s">
        <v>39</v>
      </c>
      <c r="Q277">
        <v>258.47000000000003</v>
      </c>
      <c r="R277">
        <v>17.55</v>
      </c>
      <c r="S277">
        <v>223.38</v>
      </c>
      <c r="T277">
        <v>293.57</v>
      </c>
    </row>
    <row r="278" spans="1:29" x14ac:dyDescent="0.2">
      <c r="A278" t="s">
        <v>29</v>
      </c>
      <c r="B278" t="s">
        <v>231</v>
      </c>
      <c r="C278" t="s">
        <v>232</v>
      </c>
      <c r="D278" t="s">
        <v>100</v>
      </c>
      <c r="E278" t="s">
        <v>85</v>
      </c>
      <c r="F278" t="s">
        <v>101</v>
      </c>
      <c r="G278" t="s">
        <v>228</v>
      </c>
      <c r="H278" t="s">
        <v>233</v>
      </c>
      <c r="I278" t="s">
        <v>125</v>
      </c>
      <c r="J278" t="s">
        <v>126</v>
      </c>
      <c r="K278" t="s">
        <v>38</v>
      </c>
      <c r="M278">
        <v>28</v>
      </c>
      <c r="N278">
        <v>804</v>
      </c>
      <c r="O278" t="s">
        <v>39</v>
      </c>
      <c r="P278" t="s">
        <v>39</v>
      </c>
    </row>
    <row r="279" spans="1:29" x14ac:dyDescent="0.2">
      <c r="A279" t="s">
        <v>29</v>
      </c>
      <c r="B279" t="s">
        <v>231</v>
      </c>
      <c r="C279" t="s">
        <v>232</v>
      </c>
      <c r="D279" t="s">
        <v>100</v>
      </c>
      <c r="E279" t="s">
        <v>85</v>
      </c>
      <c r="F279" t="s">
        <v>101</v>
      </c>
      <c r="G279" t="s">
        <v>228</v>
      </c>
      <c r="H279" t="s">
        <v>233</v>
      </c>
      <c r="K279" t="s">
        <v>38</v>
      </c>
      <c r="N279">
        <v>804</v>
      </c>
      <c r="O279" t="s">
        <v>39</v>
      </c>
      <c r="P279" t="s">
        <v>39</v>
      </c>
      <c r="Y279">
        <v>2.95</v>
      </c>
      <c r="Z279">
        <v>0.02</v>
      </c>
      <c r="AA279">
        <v>2.91</v>
      </c>
      <c r="AB279">
        <v>2.99</v>
      </c>
      <c r="AC279">
        <v>3</v>
      </c>
    </row>
    <row r="280" spans="1:29" x14ac:dyDescent="0.2">
      <c r="A280" t="s">
        <v>29</v>
      </c>
      <c r="B280" t="s">
        <v>234</v>
      </c>
      <c r="C280" t="s">
        <v>235</v>
      </c>
      <c r="D280" t="s">
        <v>100</v>
      </c>
      <c r="E280" t="s">
        <v>85</v>
      </c>
      <c r="F280" t="s">
        <v>101</v>
      </c>
      <c r="G280" t="s">
        <v>228</v>
      </c>
      <c r="H280" t="s">
        <v>236</v>
      </c>
      <c r="I280" t="s">
        <v>40</v>
      </c>
      <c r="J280" t="s">
        <v>171</v>
      </c>
      <c r="K280" t="s">
        <v>38</v>
      </c>
      <c r="M280">
        <v>8</v>
      </c>
      <c r="N280">
        <v>821</v>
      </c>
      <c r="O280" t="s">
        <v>39</v>
      </c>
      <c r="P280" t="s">
        <v>39</v>
      </c>
      <c r="Q280">
        <v>15.43</v>
      </c>
      <c r="R280">
        <v>4.0199999999999996</v>
      </c>
      <c r="S280">
        <v>7.38</v>
      </c>
      <c r="T280">
        <v>23.48</v>
      </c>
      <c r="U280">
        <v>0.98</v>
      </c>
      <c r="V280">
        <v>0.26</v>
      </c>
      <c r="W280">
        <v>0.59</v>
      </c>
      <c r="X280">
        <v>1.64</v>
      </c>
    </row>
    <row r="281" spans="1:29" x14ac:dyDescent="0.2">
      <c r="A281" t="s">
        <v>29</v>
      </c>
      <c r="B281" t="s">
        <v>234</v>
      </c>
      <c r="C281" t="s">
        <v>235</v>
      </c>
      <c r="D281" t="s">
        <v>100</v>
      </c>
      <c r="E281" t="s">
        <v>85</v>
      </c>
      <c r="F281" t="s">
        <v>101</v>
      </c>
      <c r="G281" t="s">
        <v>228</v>
      </c>
      <c r="H281" t="s">
        <v>236</v>
      </c>
      <c r="I281" t="s">
        <v>105</v>
      </c>
      <c r="J281" t="s">
        <v>172</v>
      </c>
      <c r="K281" t="s">
        <v>38</v>
      </c>
      <c r="M281">
        <v>133</v>
      </c>
      <c r="N281">
        <v>821</v>
      </c>
      <c r="O281" t="s">
        <v>39</v>
      </c>
      <c r="P281" t="s">
        <v>39</v>
      </c>
      <c r="Q281">
        <v>266.3</v>
      </c>
      <c r="R281">
        <v>18.73</v>
      </c>
      <c r="S281">
        <v>228.83</v>
      </c>
      <c r="T281">
        <v>303.76</v>
      </c>
      <c r="U281">
        <v>16.96</v>
      </c>
      <c r="V281">
        <v>1.18</v>
      </c>
      <c r="W281">
        <v>14.73</v>
      </c>
      <c r="X281">
        <v>19.45</v>
      </c>
    </row>
    <row r="282" spans="1:29" x14ac:dyDescent="0.2">
      <c r="A282" t="s">
        <v>29</v>
      </c>
      <c r="B282" t="s">
        <v>234</v>
      </c>
      <c r="C282" t="s">
        <v>235</v>
      </c>
      <c r="D282" t="s">
        <v>100</v>
      </c>
      <c r="E282" t="s">
        <v>85</v>
      </c>
      <c r="F282" t="s">
        <v>101</v>
      </c>
      <c r="G282" t="s">
        <v>228</v>
      </c>
      <c r="H282" t="s">
        <v>236</v>
      </c>
      <c r="I282" t="s">
        <v>107</v>
      </c>
      <c r="J282" t="s">
        <v>173</v>
      </c>
      <c r="K282" t="s">
        <v>38</v>
      </c>
      <c r="M282">
        <v>428</v>
      </c>
      <c r="N282">
        <v>821</v>
      </c>
      <c r="O282" t="s">
        <v>39</v>
      </c>
      <c r="P282" t="s">
        <v>39</v>
      </c>
      <c r="Q282">
        <v>818.13</v>
      </c>
      <c r="R282">
        <v>23.9</v>
      </c>
      <c r="S282">
        <v>770.31</v>
      </c>
      <c r="T282">
        <v>865.94</v>
      </c>
      <c r="U282">
        <v>52.11</v>
      </c>
      <c r="V282">
        <v>1.43</v>
      </c>
      <c r="W282">
        <v>49.24</v>
      </c>
      <c r="X282">
        <v>54.96</v>
      </c>
    </row>
    <row r="283" spans="1:29" x14ac:dyDescent="0.2">
      <c r="A283" t="s">
        <v>29</v>
      </c>
      <c r="B283" t="s">
        <v>234</v>
      </c>
      <c r="C283" t="s">
        <v>235</v>
      </c>
      <c r="D283" t="s">
        <v>100</v>
      </c>
      <c r="E283" t="s">
        <v>85</v>
      </c>
      <c r="F283" t="s">
        <v>101</v>
      </c>
      <c r="G283" t="s">
        <v>228</v>
      </c>
      <c r="H283" t="s">
        <v>236</v>
      </c>
      <c r="I283" t="s">
        <v>123</v>
      </c>
      <c r="J283" t="s">
        <v>174</v>
      </c>
      <c r="K283" t="s">
        <v>38</v>
      </c>
      <c r="M283">
        <v>252</v>
      </c>
      <c r="N283">
        <v>821</v>
      </c>
      <c r="O283" t="s">
        <v>39</v>
      </c>
      <c r="P283" t="s">
        <v>39</v>
      </c>
      <c r="Q283">
        <v>470.22</v>
      </c>
      <c r="R283">
        <v>19.690000000000001</v>
      </c>
      <c r="S283">
        <v>430.83</v>
      </c>
      <c r="T283">
        <v>509.6</v>
      </c>
      <c r="U283">
        <v>29.95</v>
      </c>
      <c r="V283">
        <v>1.2</v>
      </c>
      <c r="W283">
        <v>27.6</v>
      </c>
      <c r="X283">
        <v>32.409999999999997</v>
      </c>
    </row>
    <row r="284" spans="1:29" x14ac:dyDescent="0.2">
      <c r="A284" t="s">
        <v>29</v>
      </c>
      <c r="B284" t="s">
        <v>234</v>
      </c>
      <c r="C284" t="s">
        <v>235</v>
      </c>
      <c r="D284" t="s">
        <v>100</v>
      </c>
      <c r="E284" t="s">
        <v>85</v>
      </c>
      <c r="F284" t="s">
        <v>101</v>
      </c>
      <c r="G284" t="s">
        <v>228</v>
      </c>
      <c r="H284" t="s">
        <v>236</v>
      </c>
      <c r="I284" t="s">
        <v>42</v>
      </c>
      <c r="J284" t="s">
        <v>43</v>
      </c>
      <c r="K284" t="s">
        <v>38</v>
      </c>
      <c r="M284">
        <v>129</v>
      </c>
      <c r="N284">
        <v>821</v>
      </c>
      <c r="O284" t="s">
        <v>39</v>
      </c>
      <c r="P284" t="s">
        <v>39</v>
      </c>
      <c r="Q284">
        <v>255.26</v>
      </c>
      <c r="R284">
        <v>17.27</v>
      </c>
      <c r="S284">
        <v>220.72</v>
      </c>
      <c r="T284">
        <v>289.79000000000002</v>
      </c>
    </row>
    <row r="285" spans="1:29" x14ac:dyDescent="0.2">
      <c r="A285" t="s">
        <v>29</v>
      </c>
      <c r="B285" t="s">
        <v>234</v>
      </c>
      <c r="C285" t="s">
        <v>235</v>
      </c>
      <c r="D285" t="s">
        <v>100</v>
      </c>
      <c r="E285" t="s">
        <v>85</v>
      </c>
      <c r="F285" t="s">
        <v>101</v>
      </c>
      <c r="G285" t="s">
        <v>228</v>
      </c>
      <c r="H285" t="s">
        <v>236</v>
      </c>
      <c r="I285" t="s">
        <v>125</v>
      </c>
      <c r="J285" t="s">
        <v>126</v>
      </c>
      <c r="K285" t="s">
        <v>38</v>
      </c>
      <c r="M285">
        <v>13</v>
      </c>
      <c r="N285">
        <v>821</v>
      </c>
      <c r="O285" t="s">
        <v>39</v>
      </c>
      <c r="P285" t="s">
        <v>39</v>
      </c>
    </row>
    <row r="286" spans="1:29" x14ac:dyDescent="0.2">
      <c r="A286" t="s">
        <v>29</v>
      </c>
      <c r="B286" t="s">
        <v>234</v>
      </c>
      <c r="C286" t="s">
        <v>235</v>
      </c>
      <c r="D286" t="s">
        <v>100</v>
      </c>
      <c r="E286" t="s">
        <v>85</v>
      </c>
      <c r="F286" t="s">
        <v>101</v>
      </c>
      <c r="G286" t="s">
        <v>228</v>
      </c>
      <c r="H286" t="s">
        <v>236</v>
      </c>
      <c r="K286" t="s">
        <v>38</v>
      </c>
      <c r="N286">
        <v>821</v>
      </c>
      <c r="O286" t="s">
        <v>39</v>
      </c>
      <c r="P286" t="s">
        <v>39</v>
      </c>
      <c r="Y286">
        <v>3.11</v>
      </c>
      <c r="Z286">
        <v>0.02</v>
      </c>
      <c r="AA286">
        <v>3.07</v>
      </c>
      <c r="AB286">
        <v>3.15</v>
      </c>
      <c r="AC286">
        <v>3</v>
      </c>
    </row>
    <row r="287" spans="1:29" x14ac:dyDescent="0.2">
      <c r="A287" t="s">
        <v>29</v>
      </c>
      <c r="B287" t="s">
        <v>237</v>
      </c>
      <c r="C287" t="s">
        <v>238</v>
      </c>
      <c r="D287" t="s">
        <v>100</v>
      </c>
      <c r="E287" t="s">
        <v>85</v>
      </c>
      <c r="F287" t="s">
        <v>101</v>
      </c>
      <c r="G287" t="s">
        <v>228</v>
      </c>
      <c r="H287" t="s">
        <v>186</v>
      </c>
      <c r="I287" t="s">
        <v>40</v>
      </c>
      <c r="J287" t="s">
        <v>171</v>
      </c>
      <c r="K287" t="s">
        <v>38</v>
      </c>
      <c r="M287">
        <v>15</v>
      </c>
      <c r="N287">
        <v>810</v>
      </c>
      <c r="O287" t="s">
        <v>39</v>
      </c>
      <c r="P287" t="s">
        <v>39</v>
      </c>
      <c r="Q287">
        <v>26.76</v>
      </c>
      <c r="R287">
        <v>5.36</v>
      </c>
      <c r="S287">
        <v>16.04</v>
      </c>
      <c r="T287">
        <v>37.479999999999997</v>
      </c>
      <c r="U287">
        <v>1.73</v>
      </c>
      <c r="V287">
        <v>0.35</v>
      </c>
      <c r="W287">
        <v>1.1599999999999999</v>
      </c>
      <c r="X287">
        <v>2.57</v>
      </c>
    </row>
    <row r="288" spans="1:29" x14ac:dyDescent="0.2">
      <c r="A288" t="s">
        <v>29</v>
      </c>
      <c r="B288" t="s">
        <v>237</v>
      </c>
      <c r="C288" t="s">
        <v>238</v>
      </c>
      <c r="D288" t="s">
        <v>100</v>
      </c>
      <c r="E288" t="s">
        <v>85</v>
      </c>
      <c r="F288" t="s">
        <v>101</v>
      </c>
      <c r="G288" t="s">
        <v>228</v>
      </c>
      <c r="H288" t="s">
        <v>186</v>
      </c>
      <c r="I288" t="s">
        <v>105</v>
      </c>
      <c r="J288" t="s">
        <v>172</v>
      </c>
      <c r="K288" t="s">
        <v>38</v>
      </c>
      <c r="M288">
        <v>182</v>
      </c>
      <c r="N288">
        <v>810</v>
      </c>
      <c r="O288" t="s">
        <v>39</v>
      </c>
      <c r="P288" t="s">
        <v>39</v>
      </c>
      <c r="Q288">
        <v>350.59</v>
      </c>
      <c r="R288">
        <v>17.36</v>
      </c>
      <c r="S288">
        <v>315.87</v>
      </c>
      <c r="T288">
        <v>385.31</v>
      </c>
      <c r="U288">
        <v>22.67</v>
      </c>
      <c r="V288">
        <v>1.03</v>
      </c>
      <c r="W288">
        <v>20.67</v>
      </c>
      <c r="X288">
        <v>24.8</v>
      </c>
    </row>
    <row r="289" spans="1:29" x14ac:dyDescent="0.2">
      <c r="A289" t="s">
        <v>29</v>
      </c>
      <c r="B289" t="s">
        <v>237</v>
      </c>
      <c r="C289" t="s">
        <v>238</v>
      </c>
      <c r="D289" t="s">
        <v>100</v>
      </c>
      <c r="E289" t="s">
        <v>85</v>
      </c>
      <c r="F289" t="s">
        <v>101</v>
      </c>
      <c r="G289" t="s">
        <v>228</v>
      </c>
      <c r="H289" t="s">
        <v>186</v>
      </c>
      <c r="I289" t="s">
        <v>107</v>
      </c>
      <c r="J289" t="s">
        <v>173</v>
      </c>
      <c r="K289" t="s">
        <v>38</v>
      </c>
      <c r="M289">
        <v>428</v>
      </c>
      <c r="N289">
        <v>810</v>
      </c>
      <c r="O289" t="s">
        <v>39</v>
      </c>
      <c r="P289" t="s">
        <v>39</v>
      </c>
      <c r="Q289">
        <v>818.5</v>
      </c>
      <c r="R289">
        <v>21.28</v>
      </c>
      <c r="S289">
        <v>775.93</v>
      </c>
      <c r="T289">
        <v>861.07</v>
      </c>
      <c r="U289">
        <v>52.93</v>
      </c>
      <c r="V289">
        <v>1.32</v>
      </c>
      <c r="W289">
        <v>50.29</v>
      </c>
      <c r="X289">
        <v>55.55</v>
      </c>
    </row>
    <row r="290" spans="1:29" x14ac:dyDescent="0.2">
      <c r="A290" t="s">
        <v>29</v>
      </c>
      <c r="B290" t="s">
        <v>237</v>
      </c>
      <c r="C290" t="s">
        <v>238</v>
      </c>
      <c r="D290" t="s">
        <v>100</v>
      </c>
      <c r="E290" t="s">
        <v>85</v>
      </c>
      <c r="F290" t="s">
        <v>101</v>
      </c>
      <c r="G290" t="s">
        <v>228</v>
      </c>
      <c r="H290" t="s">
        <v>186</v>
      </c>
      <c r="I290" t="s">
        <v>123</v>
      </c>
      <c r="J290" t="s">
        <v>174</v>
      </c>
      <c r="K290" t="s">
        <v>38</v>
      </c>
      <c r="M290">
        <v>185</v>
      </c>
      <c r="N290">
        <v>810</v>
      </c>
      <c r="O290" t="s">
        <v>39</v>
      </c>
      <c r="P290" t="s">
        <v>39</v>
      </c>
      <c r="Q290">
        <v>350.67</v>
      </c>
      <c r="R290">
        <v>14.74</v>
      </c>
      <c r="S290">
        <v>321.2</v>
      </c>
      <c r="T290">
        <v>380.15</v>
      </c>
      <c r="U290">
        <v>22.68</v>
      </c>
      <c r="V290">
        <v>0.96</v>
      </c>
      <c r="W290">
        <v>20.81</v>
      </c>
      <c r="X290">
        <v>24.66</v>
      </c>
    </row>
    <row r="291" spans="1:29" x14ac:dyDescent="0.2">
      <c r="A291" t="s">
        <v>29</v>
      </c>
      <c r="B291" t="s">
        <v>237</v>
      </c>
      <c r="C291" t="s">
        <v>238</v>
      </c>
      <c r="D291" t="s">
        <v>100</v>
      </c>
      <c r="E291" t="s">
        <v>85</v>
      </c>
      <c r="F291" t="s">
        <v>101</v>
      </c>
      <c r="G291" t="s">
        <v>228</v>
      </c>
      <c r="H291" t="s">
        <v>186</v>
      </c>
      <c r="I291" t="s">
        <v>42</v>
      </c>
      <c r="J291" t="s">
        <v>43</v>
      </c>
      <c r="K291" t="s">
        <v>38</v>
      </c>
      <c r="M291">
        <v>129</v>
      </c>
      <c r="N291">
        <v>810</v>
      </c>
      <c r="O291" t="s">
        <v>39</v>
      </c>
      <c r="P291" t="s">
        <v>39</v>
      </c>
      <c r="Q291">
        <v>255.26</v>
      </c>
      <c r="R291">
        <v>17.27</v>
      </c>
      <c r="S291">
        <v>220.72</v>
      </c>
      <c r="T291">
        <v>289.79000000000002</v>
      </c>
    </row>
    <row r="292" spans="1:29" x14ac:dyDescent="0.2">
      <c r="A292" t="s">
        <v>29</v>
      </c>
      <c r="B292" t="s">
        <v>237</v>
      </c>
      <c r="C292" t="s">
        <v>238</v>
      </c>
      <c r="D292" t="s">
        <v>100</v>
      </c>
      <c r="E292" t="s">
        <v>85</v>
      </c>
      <c r="F292" t="s">
        <v>101</v>
      </c>
      <c r="G292" t="s">
        <v>228</v>
      </c>
      <c r="H292" t="s">
        <v>186</v>
      </c>
      <c r="I292" t="s">
        <v>125</v>
      </c>
      <c r="J292" t="s">
        <v>126</v>
      </c>
      <c r="K292" t="s">
        <v>38</v>
      </c>
      <c r="M292">
        <v>24</v>
      </c>
      <c r="N292">
        <v>810</v>
      </c>
      <c r="O292" t="s">
        <v>39</v>
      </c>
      <c r="P292" t="s">
        <v>39</v>
      </c>
    </row>
    <row r="293" spans="1:29" x14ac:dyDescent="0.2">
      <c r="A293" t="s">
        <v>29</v>
      </c>
      <c r="B293" t="s">
        <v>237</v>
      </c>
      <c r="C293" t="s">
        <v>238</v>
      </c>
      <c r="D293" t="s">
        <v>100</v>
      </c>
      <c r="E293" t="s">
        <v>85</v>
      </c>
      <c r="F293" t="s">
        <v>101</v>
      </c>
      <c r="G293" t="s">
        <v>228</v>
      </c>
      <c r="H293" t="s">
        <v>186</v>
      </c>
      <c r="K293" t="s">
        <v>38</v>
      </c>
      <c r="N293">
        <v>810</v>
      </c>
      <c r="O293" t="s">
        <v>39</v>
      </c>
      <c r="P293" t="s">
        <v>39</v>
      </c>
      <c r="Y293">
        <v>2.97</v>
      </c>
      <c r="Z293">
        <v>0.02</v>
      </c>
      <c r="AA293">
        <v>2.93</v>
      </c>
      <c r="AB293">
        <v>3</v>
      </c>
      <c r="AC293">
        <v>3</v>
      </c>
    </row>
    <row r="294" spans="1:29" x14ac:dyDescent="0.2">
      <c r="A294" t="s">
        <v>29</v>
      </c>
      <c r="B294" t="s">
        <v>239</v>
      </c>
      <c r="C294" t="s">
        <v>240</v>
      </c>
      <c r="D294" t="s">
        <v>100</v>
      </c>
      <c r="E294" t="s">
        <v>241</v>
      </c>
      <c r="F294" t="s">
        <v>101</v>
      </c>
      <c r="G294" t="s">
        <v>242</v>
      </c>
      <c r="H294" t="s">
        <v>243</v>
      </c>
      <c r="I294" t="s">
        <v>40</v>
      </c>
      <c r="J294" t="s">
        <v>120</v>
      </c>
      <c r="K294" t="s">
        <v>38</v>
      </c>
      <c r="M294">
        <v>5</v>
      </c>
      <c r="N294">
        <v>736</v>
      </c>
      <c r="O294" t="s">
        <v>39</v>
      </c>
      <c r="P294" t="s">
        <v>39</v>
      </c>
      <c r="Q294">
        <v>9.23</v>
      </c>
      <c r="R294">
        <v>3.05</v>
      </c>
      <c r="S294">
        <v>3.13</v>
      </c>
      <c r="T294">
        <v>15.32</v>
      </c>
      <c r="U294">
        <v>0.66</v>
      </c>
      <c r="V294">
        <v>0.22</v>
      </c>
      <c r="W294">
        <v>0.34</v>
      </c>
      <c r="X294">
        <v>1.26</v>
      </c>
    </row>
    <row r="295" spans="1:29" x14ac:dyDescent="0.2">
      <c r="A295" t="s">
        <v>29</v>
      </c>
      <c r="B295" t="s">
        <v>239</v>
      </c>
      <c r="C295" t="s">
        <v>240</v>
      </c>
      <c r="D295" t="s">
        <v>100</v>
      </c>
      <c r="E295" t="s">
        <v>241</v>
      </c>
      <c r="F295" t="s">
        <v>101</v>
      </c>
      <c r="G295" t="s">
        <v>242</v>
      </c>
      <c r="H295" t="s">
        <v>243</v>
      </c>
      <c r="I295" t="s">
        <v>105</v>
      </c>
      <c r="J295" t="s">
        <v>121</v>
      </c>
      <c r="K295" t="s">
        <v>38</v>
      </c>
      <c r="M295">
        <v>36</v>
      </c>
      <c r="N295">
        <v>736</v>
      </c>
      <c r="O295" t="s">
        <v>39</v>
      </c>
      <c r="P295" t="s">
        <v>39</v>
      </c>
      <c r="Q295">
        <v>74.790000000000006</v>
      </c>
      <c r="R295">
        <v>9.66</v>
      </c>
      <c r="S295">
        <v>55.48</v>
      </c>
      <c r="T295">
        <v>94.11</v>
      </c>
      <c r="U295">
        <v>5.33</v>
      </c>
      <c r="V295">
        <v>0.68</v>
      </c>
      <c r="W295">
        <v>4.12</v>
      </c>
      <c r="X295">
        <v>6.86</v>
      </c>
    </row>
    <row r="296" spans="1:29" x14ac:dyDescent="0.2">
      <c r="A296" t="s">
        <v>29</v>
      </c>
      <c r="B296" t="s">
        <v>239</v>
      </c>
      <c r="C296" t="s">
        <v>240</v>
      </c>
      <c r="D296" t="s">
        <v>100</v>
      </c>
      <c r="E296" t="s">
        <v>241</v>
      </c>
      <c r="F296" t="s">
        <v>101</v>
      </c>
      <c r="G296" t="s">
        <v>242</v>
      </c>
      <c r="H296" t="s">
        <v>243</v>
      </c>
      <c r="I296" t="s">
        <v>107</v>
      </c>
      <c r="J296" t="s">
        <v>122</v>
      </c>
      <c r="K296" t="s">
        <v>38</v>
      </c>
      <c r="M296">
        <v>450</v>
      </c>
      <c r="N296">
        <v>736</v>
      </c>
      <c r="O296" t="s">
        <v>39</v>
      </c>
      <c r="P296" t="s">
        <v>39</v>
      </c>
      <c r="Q296">
        <v>846.65</v>
      </c>
      <c r="R296">
        <v>20.68</v>
      </c>
      <c r="S296">
        <v>805.28</v>
      </c>
      <c r="T296">
        <v>888.02</v>
      </c>
      <c r="U296">
        <v>60.29</v>
      </c>
      <c r="V296">
        <v>1.35</v>
      </c>
      <c r="W296">
        <v>57.56</v>
      </c>
      <c r="X296">
        <v>62.96</v>
      </c>
    </row>
    <row r="297" spans="1:29" x14ac:dyDescent="0.2">
      <c r="A297" t="s">
        <v>29</v>
      </c>
      <c r="B297" t="s">
        <v>239</v>
      </c>
      <c r="C297" t="s">
        <v>240</v>
      </c>
      <c r="D297" t="s">
        <v>100</v>
      </c>
      <c r="E297" t="s">
        <v>241</v>
      </c>
      <c r="F297" t="s">
        <v>101</v>
      </c>
      <c r="G297" t="s">
        <v>242</v>
      </c>
      <c r="H297" t="s">
        <v>243</v>
      </c>
      <c r="I297" t="s">
        <v>123</v>
      </c>
      <c r="J297" t="s">
        <v>124</v>
      </c>
      <c r="K297" t="s">
        <v>38</v>
      </c>
      <c r="M297">
        <v>245</v>
      </c>
      <c r="N297">
        <v>736</v>
      </c>
      <c r="O297" t="s">
        <v>39</v>
      </c>
      <c r="P297" t="s">
        <v>39</v>
      </c>
      <c r="Q297">
        <v>473.59</v>
      </c>
      <c r="R297">
        <v>19.18</v>
      </c>
      <c r="S297">
        <v>435.22</v>
      </c>
      <c r="T297">
        <v>511.97</v>
      </c>
      <c r="U297">
        <v>33.729999999999997</v>
      </c>
      <c r="V297">
        <v>1.27</v>
      </c>
      <c r="W297">
        <v>31.24</v>
      </c>
      <c r="X297">
        <v>36.299999999999997</v>
      </c>
    </row>
    <row r="298" spans="1:29" x14ac:dyDescent="0.2">
      <c r="A298" t="s">
        <v>29</v>
      </c>
      <c r="B298" t="s">
        <v>239</v>
      </c>
      <c r="C298" t="s">
        <v>240</v>
      </c>
      <c r="D298" t="s">
        <v>100</v>
      </c>
      <c r="E298" t="s">
        <v>241</v>
      </c>
      <c r="F298" t="s">
        <v>101</v>
      </c>
      <c r="G298" t="s">
        <v>242</v>
      </c>
      <c r="H298" t="s">
        <v>243</v>
      </c>
      <c r="I298" t="s">
        <v>42</v>
      </c>
      <c r="J298" t="s">
        <v>43</v>
      </c>
      <c r="K298" t="s">
        <v>38</v>
      </c>
      <c r="M298">
        <v>130</v>
      </c>
      <c r="N298">
        <v>736</v>
      </c>
      <c r="O298" t="s">
        <v>39</v>
      </c>
      <c r="P298" t="s">
        <v>39</v>
      </c>
      <c r="Q298">
        <v>256.55</v>
      </c>
      <c r="R298">
        <v>17.28</v>
      </c>
      <c r="S298">
        <v>221.98</v>
      </c>
      <c r="T298">
        <v>291.11</v>
      </c>
    </row>
    <row r="299" spans="1:29" x14ac:dyDescent="0.2">
      <c r="A299" t="s">
        <v>29</v>
      </c>
      <c r="B299" t="s">
        <v>239</v>
      </c>
      <c r="C299" t="s">
        <v>240</v>
      </c>
      <c r="D299" t="s">
        <v>100</v>
      </c>
      <c r="E299" t="s">
        <v>241</v>
      </c>
      <c r="F299" t="s">
        <v>101</v>
      </c>
      <c r="G299" t="s">
        <v>242</v>
      </c>
      <c r="H299" t="s">
        <v>243</v>
      </c>
      <c r="I299" t="s">
        <v>125</v>
      </c>
      <c r="J299" t="s">
        <v>126</v>
      </c>
      <c r="K299" t="s">
        <v>38</v>
      </c>
      <c r="M299">
        <v>97</v>
      </c>
      <c r="N299">
        <v>736</v>
      </c>
      <c r="O299" t="s">
        <v>39</v>
      </c>
      <c r="P299" t="s">
        <v>39</v>
      </c>
    </row>
    <row r="300" spans="1:29" x14ac:dyDescent="0.2">
      <c r="A300" t="s">
        <v>29</v>
      </c>
      <c r="B300" t="s">
        <v>239</v>
      </c>
      <c r="C300" t="s">
        <v>240</v>
      </c>
      <c r="D300" t="s">
        <v>100</v>
      </c>
      <c r="E300" t="s">
        <v>241</v>
      </c>
      <c r="F300" t="s">
        <v>101</v>
      </c>
      <c r="G300" t="s">
        <v>242</v>
      </c>
      <c r="H300" t="s">
        <v>243</v>
      </c>
      <c r="K300" t="s">
        <v>38</v>
      </c>
      <c r="N300">
        <v>736</v>
      </c>
      <c r="O300" t="s">
        <v>39</v>
      </c>
      <c r="P300" t="s">
        <v>39</v>
      </c>
      <c r="Y300">
        <v>3.27</v>
      </c>
      <c r="Z300">
        <v>0.02</v>
      </c>
      <c r="AA300">
        <v>3.24</v>
      </c>
      <c r="AB300">
        <v>3.3</v>
      </c>
      <c r="AC300">
        <v>3</v>
      </c>
    </row>
    <row r="301" spans="1:29" x14ac:dyDescent="0.2">
      <c r="A301" t="s">
        <v>29</v>
      </c>
      <c r="B301" t="s">
        <v>244</v>
      </c>
      <c r="C301" t="s">
        <v>245</v>
      </c>
      <c r="D301" t="s">
        <v>100</v>
      </c>
      <c r="E301" t="s">
        <v>246</v>
      </c>
      <c r="F301" t="s">
        <v>101</v>
      </c>
      <c r="G301" t="s">
        <v>242</v>
      </c>
      <c r="H301" t="s">
        <v>247</v>
      </c>
      <c r="I301" t="s">
        <v>40</v>
      </c>
      <c r="J301" t="s">
        <v>120</v>
      </c>
      <c r="K301" t="s">
        <v>38</v>
      </c>
      <c r="M301">
        <v>4</v>
      </c>
      <c r="N301">
        <v>655</v>
      </c>
      <c r="O301" t="s">
        <v>39</v>
      </c>
      <c r="P301" t="s">
        <v>39</v>
      </c>
      <c r="Q301">
        <v>7.05</v>
      </c>
      <c r="R301">
        <v>2.63</v>
      </c>
      <c r="S301">
        <v>1.78</v>
      </c>
      <c r="T301">
        <v>12.32</v>
      </c>
      <c r="U301">
        <v>0.56000000000000005</v>
      </c>
      <c r="V301">
        <v>0.21</v>
      </c>
      <c r="W301">
        <v>0.27</v>
      </c>
      <c r="X301">
        <v>1.17</v>
      </c>
    </row>
    <row r="302" spans="1:29" x14ac:dyDescent="0.2">
      <c r="A302" t="s">
        <v>29</v>
      </c>
      <c r="B302" t="s">
        <v>244</v>
      </c>
      <c r="C302" t="s">
        <v>245</v>
      </c>
      <c r="D302" t="s">
        <v>100</v>
      </c>
      <c r="E302" t="s">
        <v>246</v>
      </c>
      <c r="F302" t="s">
        <v>101</v>
      </c>
      <c r="G302" t="s">
        <v>242</v>
      </c>
      <c r="H302" t="s">
        <v>247</v>
      </c>
      <c r="I302" t="s">
        <v>105</v>
      </c>
      <c r="J302" t="s">
        <v>121</v>
      </c>
      <c r="K302" t="s">
        <v>38</v>
      </c>
      <c r="M302">
        <v>34</v>
      </c>
      <c r="N302">
        <v>655</v>
      </c>
      <c r="O302" t="s">
        <v>39</v>
      </c>
      <c r="P302" t="s">
        <v>39</v>
      </c>
      <c r="Q302">
        <v>66.94</v>
      </c>
      <c r="R302">
        <v>9.93</v>
      </c>
      <c r="S302">
        <v>47.07</v>
      </c>
      <c r="T302">
        <v>86.81</v>
      </c>
      <c r="U302">
        <v>5.31</v>
      </c>
      <c r="V302">
        <v>0.79</v>
      </c>
      <c r="W302">
        <v>3.95</v>
      </c>
      <c r="X302">
        <v>7.11</v>
      </c>
    </row>
    <row r="303" spans="1:29" x14ac:dyDescent="0.2">
      <c r="A303" t="s">
        <v>29</v>
      </c>
      <c r="B303" t="s">
        <v>244</v>
      </c>
      <c r="C303" t="s">
        <v>245</v>
      </c>
      <c r="D303" t="s">
        <v>100</v>
      </c>
      <c r="E303" t="s">
        <v>246</v>
      </c>
      <c r="F303" t="s">
        <v>101</v>
      </c>
      <c r="G303" t="s">
        <v>242</v>
      </c>
      <c r="H303" t="s">
        <v>247</v>
      </c>
      <c r="I303" t="s">
        <v>107</v>
      </c>
      <c r="J303" t="s">
        <v>122</v>
      </c>
      <c r="K303" t="s">
        <v>38</v>
      </c>
      <c r="M303">
        <v>403</v>
      </c>
      <c r="N303">
        <v>655</v>
      </c>
      <c r="O303" t="s">
        <v>39</v>
      </c>
      <c r="P303" t="s">
        <v>39</v>
      </c>
      <c r="Q303">
        <v>767.88</v>
      </c>
      <c r="R303">
        <v>19.88</v>
      </c>
      <c r="S303">
        <v>728.1</v>
      </c>
      <c r="T303">
        <v>807.65</v>
      </c>
      <c r="U303">
        <v>60.91</v>
      </c>
      <c r="V303">
        <v>1.33</v>
      </c>
      <c r="W303">
        <v>58.21</v>
      </c>
      <c r="X303">
        <v>63.53</v>
      </c>
    </row>
    <row r="304" spans="1:29" x14ac:dyDescent="0.2">
      <c r="A304" t="s">
        <v>29</v>
      </c>
      <c r="B304" t="s">
        <v>244</v>
      </c>
      <c r="C304" t="s">
        <v>245</v>
      </c>
      <c r="D304" t="s">
        <v>100</v>
      </c>
      <c r="E304" t="s">
        <v>246</v>
      </c>
      <c r="F304" t="s">
        <v>101</v>
      </c>
      <c r="G304" t="s">
        <v>242</v>
      </c>
      <c r="H304" t="s">
        <v>247</v>
      </c>
      <c r="I304" t="s">
        <v>123</v>
      </c>
      <c r="J304" t="s">
        <v>124</v>
      </c>
      <c r="K304" t="s">
        <v>38</v>
      </c>
      <c r="M304">
        <v>214</v>
      </c>
      <c r="N304">
        <v>655</v>
      </c>
      <c r="O304" t="s">
        <v>39</v>
      </c>
      <c r="P304" t="s">
        <v>39</v>
      </c>
      <c r="Q304">
        <v>418.91</v>
      </c>
      <c r="R304">
        <v>17.41</v>
      </c>
      <c r="S304">
        <v>384.09</v>
      </c>
      <c r="T304">
        <v>453.73</v>
      </c>
      <c r="U304">
        <v>33.229999999999997</v>
      </c>
      <c r="V304">
        <v>1.24</v>
      </c>
      <c r="W304">
        <v>30.8</v>
      </c>
      <c r="X304">
        <v>35.74</v>
      </c>
    </row>
    <row r="305" spans="1:29" x14ac:dyDescent="0.2">
      <c r="A305" t="s">
        <v>29</v>
      </c>
      <c r="B305" t="s">
        <v>244</v>
      </c>
      <c r="C305" t="s">
        <v>245</v>
      </c>
      <c r="D305" t="s">
        <v>100</v>
      </c>
      <c r="E305" t="s">
        <v>246</v>
      </c>
      <c r="F305" t="s">
        <v>101</v>
      </c>
      <c r="G305" t="s">
        <v>242</v>
      </c>
      <c r="H305" t="s">
        <v>247</v>
      </c>
      <c r="I305" t="s">
        <v>42</v>
      </c>
      <c r="J305" t="s">
        <v>43</v>
      </c>
      <c r="K305" t="s">
        <v>38</v>
      </c>
      <c r="M305">
        <v>130</v>
      </c>
      <c r="N305">
        <v>655</v>
      </c>
      <c r="O305" t="s">
        <v>39</v>
      </c>
      <c r="P305" t="s">
        <v>39</v>
      </c>
      <c r="Q305">
        <v>256.95999999999998</v>
      </c>
      <c r="R305">
        <v>17.149999999999999</v>
      </c>
      <c r="S305">
        <v>222.66</v>
      </c>
      <c r="T305">
        <v>291.26</v>
      </c>
    </row>
    <row r="306" spans="1:29" x14ac:dyDescent="0.2">
      <c r="A306" t="s">
        <v>29</v>
      </c>
      <c r="B306" t="s">
        <v>244</v>
      </c>
      <c r="C306" t="s">
        <v>245</v>
      </c>
      <c r="D306" t="s">
        <v>100</v>
      </c>
      <c r="E306" t="s">
        <v>246</v>
      </c>
      <c r="F306" t="s">
        <v>101</v>
      </c>
      <c r="G306" t="s">
        <v>242</v>
      </c>
      <c r="H306" t="s">
        <v>247</v>
      </c>
      <c r="I306" t="s">
        <v>125</v>
      </c>
      <c r="J306" t="s">
        <v>126</v>
      </c>
      <c r="K306" t="s">
        <v>38</v>
      </c>
      <c r="M306">
        <v>178</v>
      </c>
      <c r="N306">
        <v>655</v>
      </c>
      <c r="O306" t="s">
        <v>39</v>
      </c>
      <c r="P306" t="s">
        <v>39</v>
      </c>
    </row>
    <row r="307" spans="1:29" x14ac:dyDescent="0.2">
      <c r="A307" t="s">
        <v>29</v>
      </c>
      <c r="B307" t="s">
        <v>244</v>
      </c>
      <c r="C307" t="s">
        <v>245</v>
      </c>
      <c r="D307" t="s">
        <v>100</v>
      </c>
      <c r="E307" t="s">
        <v>246</v>
      </c>
      <c r="F307" t="s">
        <v>101</v>
      </c>
      <c r="G307" t="s">
        <v>242</v>
      </c>
      <c r="H307" t="s">
        <v>247</v>
      </c>
      <c r="K307" t="s">
        <v>38</v>
      </c>
      <c r="N307">
        <v>655</v>
      </c>
      <c r="O307" t="s">
        <v>39</v>
      </c>
      <c r="P307" t="s">
        <v>39</v>
      </c>
      <c r="Y307">
        <v>3.27</v>
      </c>
      <c r="Z307">
        <v>0.02</v>
      </c>
      <c r="AA307">
        <v>3.23</v>
      </c>
      <c r="AB307">
        <v>3.3</v>
      </c>
      <c r="AC307">
        <v>3</v>
      </c>
    </row>
    <row r="308" spans="1:29" x14ac:dyDescent="0.2">
      <c r="A308" t="s">
        <v>29</v>
      </c>
      <c r="B308" t="s">
        <v>248</v>
      </c>
      <c r="C308" t="s">
        <v>249</v>
      </c>
      <c r="D308" t="s">
        <v>100</v>
      </c>
      <c r="E308" t="s">
        <v>250</v>
      </c>
      <c r="F308" t="s">
        <v>101</v>
      </c>
      <c r="G308" t="s">
        <v>242</v>
      </c>
      <c r="H308" t="s">
        <v>251</v>
      </c>
      <c r="I308" t="s">
        <v>40</v>
      </c>
      <c r="J308" t="s">
        <v>120</v>
      </c>
      <c r="K308" t="s">
        <v>38</v>
      </c>
      <c r="M308">
        <v>38</v>
      </c>
      <c r="N308">
        <v>795</v>
      </c>
      <c r="O308" t="s">
        <v>39</v>
      </c>
      <c r="P308" t="s">
        <v>39</v>
      </c>
      <c r="Q308">
        <v>75.22</v>
      </c>
      <c r="R308">
        <v>9.7200000000000006</v>
      </c>
      <c r="S308">
        <v>55.77</v>
      </c>
      <c r="T308">
        <v>94.67</v>
      </c>
      <c r="U308">
        <v>4.95</v>
      </c>
      <c r="V308">
        <v>0.63</v>
      </c>
      <c r="W308">
        <v>3.83</v>
      </c>
      <c r="X308">
        <v>6.37</v>
      </c>
    </row>
    <row r="309" spans="1:29" x14ac:dyDescent="0.2">
      <c r="A309" t="s">
        <v>29</v>
      </c>
      <c r="B309" t="s">
        <v>248</v>
      </c>
      <c r="C309" t="s">
        <v>249</v>
      </c>
      <c r="D309" t="s">
        <v>100</v>
      </c>
      <c r="E309" t="s">
        <v>250</v>
      </c>
      <c r="F309" t="s">
        <v>101</v>
      </c>
      <c r="G309" t="s">
        <v>242</v>
      </c>
      <c r="H309" t="s">
        <v>251</v>
      </c>
      <c r="I309" t="s">
        <v>105</v>
      </c>
      <c r="J309" t="s">
        <v>121</v>
      </c>
      <c r="K309" t="s">
        <v>38</v>
      </c>
      <c r="M309">
        <v>126</v>
      </c>
      <c r="N309">
        <v>795</v>
      </c>
      <c r="O309" t="s">
        <v>39</v>
      </c>
      <c r="P309" t="s">
        <v>39</v>
      </c>
      <c r="Q309">
        <v>242.21</v>
      </c>
      <c r="R309">
        <v>13.8</v>
      </c>
      <c r="S309">
        <v>214.6</v>
      </c>
      <c r="T309">
        <v>269.82</v>
      </c>
      <c r="U309">
        <v>15.93</v>
      </c>
      <c r="V309">
        <v>0.87</v>
      </c>
      <c r="W309">
        <v>14.27</v>
      </c>
      <c r="X309">
        <v>17.760000000000002</v>
      </c>
    </row>
    <row r="310" spans="1:29" x14ac:dyDescent="0.2">
      <c r="A310" t="s">
        <v>29</v>
      </c>
      <c r="B310" t="s">
        <v>248</v>
      </c>
      <c r="C310" t="s">
        <v>249</v>
      </c>
      <c r="D310" t="s">
        <v>100</v>
      </c>
      <c r="E310" t="s">
        <v>250</v>
      </c>
      <c r="F310" t="s">
        <v>101</v>
      </c>
      <c r="G310" t="s">
        <v>242</v>
      </c>
      <c r="H310" t="s">
        <v>251</v>
      </c>
      <c r="I310" t="s">
        <v>107</v>
      </c>
      <c r="J310" t="s">
        <v>122</v>
      </c>
      <c r="K310" t="s">
        <v>38</v>
      </c>
      <c r="M310">
        <v>405</v>
      </c>
      <c r="N310">
        <v>795</v>
      </c>
      <c r="O310" t="s">
        <v>39</v>
      </c>
      <c r="P310" t="s">
        <v>39</v>
      </c>
      <c r="Q310">
        <v>776.1</v>
      </c>
      <c r="R310">
        <v>20.85</v>
      </c>
      <c r="S310">
        <v>734.39</v>
      </c>
      <c r="T310">
        <v>817.81</v>
      </c>
      <c r="U310">
        <v>51.06</v>
      </c>
      <c r="V310">
        <v>1.37</v>
      </c>
      <c r="W310">
        <v>48.31</v>
      </c>
      <c r="X310">
        <v>53.8</v>
      </c>
    </row>
    <row r="311" spans="1:29" x14ac:dyDescent="0.2">
      <c r="A311" t="s">
        <v>29</v>
      </c>
      <c r="B311" t="s">
        <v>248</v>
      </c>
      <c r="C311" t="s">
        <v>249</v>
      </c>
      <c r="D311" t="s">
        <v>100</v>
      </c>
      <c r="E311" t="s">
        <v>250</v>
      </c>
      <c r="F311" t="s">
        <v>101</v>
      </c>
      <c r="G311" t="s">
        <v>242</v>
      </c>
      <c r="H311" t="s">
        <v>251</v>
      </c>
      <c r="I311" t="s">
        <v>123</v>
      </c>
      <c r="J311" t="s">
        <v>124</v>
      </c>
      <c r="K311" t="s">
        <v>38</v>
      </c>
      <c r="M311">
        <v>226</v>
      </c>
      <c r="N311">
        <v>795</v>
      </c>
      <c r="O311" t="s">
        <v>39</v>
      </c>
      <c r="P311" t="s">
        <v>39</v>
      </c>
      <c r="Q311">
        <v>426.48</v>
      </c>
      <c r="R311">
        <v>19.25</v>
      </c>
      <c r="S311">
        <v>387.97</v>
      </c>
      <c r="T311">
        <v>465</v>
      </c>
      <c r="U311">
        <v>28.06</v>
      </c>
      <c r="V311">
        <v>1.18</v>
      </c>
      <c r="W311">
        <v>25.76</v>
      </c>
      <c r="X311">
        <v>30.48</v>
      </c>
    </row>
    <row r="312" spans="1:29" x14ac:dyDescent="0.2">
      <c r="A312" t="s">
        <v>29</v>
      </c>
      <c r="B312" t="s">
        <v>248</v>
      </c>
      <c r="C312" t="s">
        <v>249</v>
      </c>
      <c r="D312" t="s">
        <v>100</v>
      </c>
      <c r="E312" t="s">
        <v>250</v>
      </c>
      <c r="F312" t="s">
        <v>101</v>
      </c>
      <c r="G312" t="s">
        <v>242</v>
      </c>
      <c r="H312" t="s">
        <v>251</v>
      </c>
      <c r="I312" t="s">
        <v>42</v>
      </c>
      <c r="J312" t="s">
        <v>43</v>
      </c>
      <c r="K312" t="s">
        <v>38</v>
      </c>
      <c r="M312">
        <v>129</v>
      </c>
      <c r="N312">
        <v>795</v>
      </c>
      <c r="O312" t="s">
        <v>39</v>
      </c>
      <c r="P312" t="s">
        <v>39</v>
      </c>
      <c r="Q312">
        <v>254.78</v>
      </c>
      <c r="R312">
        <v>17.3</v>
      </c>
      <c r="S312">
        <v>220.18</v>
      </c>
      <c r="T312">
        <v>289.38</v>
      </c>
    </row>
    <row r="313" spans="1:29" x14ac:dyDescent="0.2">
      <c r="A313" t="s">
        <v>29</v>
      </c>
      <c r="B313" t="s">
        <v>248</v>
      </c>
      <c r="C313" t="s">
        <v>249</v>
      </c>
      <c r="D313" t="s">
        <v>100</v>
      </c>
      <c r="E313" t="s">
        <v>250</v>
      </c>
      <c r="F313" t="s">
        <v>101</v>
      </c>
      <c r="G313" t="s">
        <v>242</v>
      </c>
      <c r="H313" t="s">
        <v>251</v>
      </c>
      <c r="I313" t="s">
        <v>125</v>
      </c>
      <c r="J313" t="s">
        <v>126</v>
      </c>
      <c r="K313" t="s">
        <v>38</v>
      </c>
      <c r="M313">
        <v>39</v>
      </c>
      <c r="N313">
        <v>795</v>
      </c>
      <c r="O313" t="s">
        <v>39</v>
      </c>
      <c r="P313" t="s">
        <v>39</v>
      </c>
    </row>
    <row r="314" spans="1:29" x14ac:dyDescent="0.2">
      <c r="A314" t="s">
        <v>29</v>
      </c>
      <c r="B314" t="s">
        <v>248</v>
      </c>
      <c r="C314" t="s">
        <v>249</v>
      </c>
      <c r="D314" t="s">
        <v>100</v>
      </c>
      <c r="E314" t="s">
        <v>250</v>
      </c>
      <c r="F314" t="s">
        <v>101</v>
      </c>
      <c r="G314" t="s">
        <v>242</v>
      </c>
      <c r="H314" t="s">
        <v>251</v>
      </c>
      <c r="K314" t="s">
        <v>38</v>
      </c>
      <c r="N314">
        <v>795</v>
      </c>
      <c r="O314" t="s">
        <v>39</v>
      </c>
      <c r="P314" t="s">
        <v>39</v>
      </c>
      <c r="Y314">
        <v>3.02</v>
      </c>
      <c r="Z314">
        <v>0.02</v>
      </c>
      <c r="AA314">
        <v>2.98</v>
      </c>
      <c r="AB314">
        <v>3.06</v>
      </c>
      <c r="AC314">
        <v>3</v>
      </c>
    </row>
    <row r="315" spans="1:29" x14ac:dyDescent="0.2">
      <c r="A315" t="s">
        <v>29</v>
      </c>
      <c r="B315" t="s">
        <v>252</v>
      </c>
      <c r="C315" t="s">
        <v>253</v>
      </c>
      <c r="D315" t="s">
        <v>100</v>
      </c>
      <c r="E315" t="s">
        <v>254</v>
      </c>
      <c r="F315" t="s">
        <v>101</v>
      </c>
      <c r="G315" t="s">
        <v>242</v>
      </c>
      <c r="H315" t="s">
        <v>255</v>
      </c>
      <c r="I315" t="s">
        <v>40</v>
      </c>
      <c r="J315" t="s">
        <v>120</v>
      </c>
      <c r="K315" t="s">
        <v>38</v>
      </c>
      <c r="M315">
        <v>74</v>
      </c>
      <c r="N315">
        <v>675</v>
      </c>
      <c r="O315" t="s">
        <v>39</v>
      </c>
      <c r="P315" t="s">
        <v>39</v>
      </c>
      <c r="Q315">
        <v>144.06</v>
      </c>
      <c r="R315">
        <v>10.82</v>
      </c>
      <c r="S315">
        <v>122.41</v>
      </c>
      <c r="T315">
        <v>165.7</v>
      </c>
      <c r="U315">
        <v>11.1</v>
      </c>
      <c r="V315">
        <v>0.82</v>
      </c>
      <c r="W315">
        <v>9.57</v>
      </c>
      <c r="X315">
        <v>12.85</v>
      </c>
    </row>
    <row r="316" spans="1:29" x14ac:dyDescent="0.2">
      <c r="A316" t="s">
        <v>29</v>
      </c>
      <c r="B316" t="s">
        <v>252</v>
      </c>
      <c r="C316" t="s">
        <v>253</v>
      </c>
      <c r="D316" t="s">
        <v>100</v>
      </c>
      <c r="E316" t="s">
        <v>254</v>
      </c>
      <c r="F316" t="s">
        <v>101</v>
      </c>
      <c r="G316" t="s">
        <v>242</v>
      </c>
      <c r="H316" t="s">
        <v>255</v>
      </c>
      <c r="I316" t="s">
        <v>105</v>
      </c>
      <c r="J316" t="s">
        <v>121</v>
      </c>
      <c r="K316" t="s">
        <v>38</v>
      </c>
      <c r="M316">
        <v>148</v>
      </c>
      <c r="N316">
        <v>675</v>
      </c>
      <c r="O316" t="s">
        <v>39</v>
      </c>
      <c r="P316" t="s">
        <v>39</v>
      </c>
      <c r="Q316">
        <v>290.12</v>
      </c>
      <c r="R316">
        <v>16.27</v>
      </c>
      <c r="S316">
        <v>257.57</v>
      </c>
      <c r="T316">
        <v>322.67</v>
      </c>
      <c r="U316">
        <v>22.36</v>
      </c>
      <c r="V316">
        <v>1.19</v>
      </c>
      <c r="W316">
        <v>20.07</v>
      </c>
      <c r="X316">
        <v>24.84</v>
      </c>
    </row>
    <row r="317" spans="1:29" x14ac:dyDescent="0.2">
      <c r="A317" t="s">
        <v>29</v>
      </c>
      <c r="B317" t="s">
        <v>252</v>
      </c>
      <c r="C317" t="s">
        <v>253</v>
      </c>
      <c r="D317" t="s">
        <v>100</v>
      </c>
      <c r="E317" t="s">
        <v>254</v>
      </c>
      <c r="F317" t="s">
        <v>101</v>
      </c>
      <c r="G317" t="s">
        <v>242</v>
      </c>
      <c r="H317" t="s">
        <v>255</v>
      </c>
      <c r="I317" t="s">
        <v>107</v>
      </c>
      <c r="J317" t="s">
        <v>122</v>
      </c>
      <c r="K317" t="s">
        <v>38</v>
      </c>
      <c r="M317">
        <v>341</v>
      </c>
      <c r="N317">
        <v>675</v>
      </c>
      <c r="O317" t="s">
        <v>39</v>
      </c>
      <c r="P317" t="s">
        <v>39</v>
      </c>
      <c r="Q317">
        <v>642.98</v>
      </c>
      <c r="R317">
        <v>19.18</v>
      </c>
      <c r="S317">
        <v>604.61</v>
      </c>
      <c r="T317">
        <v>681.35</v>
      </c>
      <c r="U317">
        <v>49.56</v>
      </c>
      <c r="V317">
        <v>1.36</v>
      </c>
      <c r="W317">
        <v>46.84</v>
      </c>
      <c r="X317">
        <v>52.28</v>
      </c>
    </row>
    <row r="318" spans="1:29" x14ac:dyDescent="0.2">
      <c r="A318" t="s">
        <v>29</v>
      </c>
      <c r="B318" t="s">
        <v>252</v>
      </c>
      <c r="C318" t="s">
        <v>253</v>
      </c>
      <c r="D318" t="s">
        <v>100</v>
      </c>
      <c r="E318" t="s">
        <v>254</v>
      </c>
      <c r="F318" t="s">
        <v>101</v>
      </c>
      <c r="G318" t="s">
        <v>242</v>
      </c>
      <c r="H318" t="s">
        <v>255</v>
      </c>
      <c r="I318" t="s">
        <v>123</v>
      </c>
      <c r="J318" t="s">
        <v>124</v>
      </c>
      <c r="K318" t="s">
        <v>38</v>
      </c>
      <c r="M318">
        <v>112</v>
      </c>
      <c r="N318">
        <v>675</v>
      </c>
      <c r="O318" t="s">
        <v>39</v>
      </c>
      <c r="P318" t="s">
        <v>39</v>
      </c>
      <c r="Q318">
        <v>220.19</v>
      </c>
      <c r="R318">
        <v>13.7</v>
      </c>
      <c r="S318">
        <v>192.79</v>
      </c>
      <c r="T318">
        <v>247.59</v>
      </c>
      <c r="U318">
        <v>16.97</v>
      </c>
      <c r="V318">
        <v>0.98</v>
      </c>
      <c r="W318">
        <v>15.1</v>
      </c>
      <c r="X318">
        <v>19.03</v>
      </c>
    </row>
    <row r="319" spans="1:29" x14ac:dyDescent="0.2">
      <c r="A319" t="s">
        <v>29</v>
      </c>
      <c r="B319" t="s">
        <v>252</v>
      </c>
      <c r="C319" t="s">
        <v>253</v>
      </c>
      <c r="D319" t="s">
        <v>100</v>
      </c>
      <c r="E319" t="s">
        <v>254</v>
      </c>
      <c r="F319" t="s">
        <v>101</v>
      </c>
      <c r="G319" t="s">
        <v>242</v>
      </c>
      <c r="H319" t="s">
        <v>255</v>
      </c>
      <c r="I319" t="s">
        <v>42</v>
      </c>
      <c r="J319" t="s">
        <v>43</v>
      </c>
      <c r="K319" t="s">
        <v>38</v>
      </c>
      <c r="M319">
        <v>129</v>
      </c>
      <c r="N319">
        <v>675</v>
      </c>
      <c r="O319" t="s">
        <v>39</v>
      </c>
      <c r="P319" t="s">
        <v>39</v>
      </c>
      <c r="Q319">
        <v>254.78</v>
      </c>
      <c r="R319">
        <v>17.3</v>
      </c>
      <c r="S319">
        <v>220.18</v>
      </c>
      <c r="T319">
        <v>289.38</v>
      </c>
    </row>
    <row r="320" spans="1:29" x14ac:dyDescent="0.2">
      <c r="A320" t="s">
        <v>29</v>
      </c>
      <c r="B320" t="s">
        <v>252</v>
      </c>
      <c r="C320" t="s">
        <v>253</v>
      </c>
      <c r="D320" t="s">
        <v>100</v>
      </c>
      <c r="E320" t="s">
        <v>254</v>
      </c>
      <c r="F320" t="s">
        <v>101</v>
      </c>
      <c r="G320" t="s">
        <v>242</v>
      </c>
      <c r="H320" t="s">
        <v>255</v>
      </c>
      <c r="I320" t="s">
        <v>125</v>
      </c>
      <c r="J320" t="s">
        <v>126</v>
      </c>
      <c r="K320" t="s">
        <v>38</v>
      </c>
      <c r="M320">
        <v>159</v>
      </c>
      <c r="N320">
        <v>675</v>
      </c>
      <c r="O320" t="s">
        <v>39</v>
      </c>
      <c r="P320" t="s">
        <v>39</v>
      </c>
    </row>
    <row r="321" spans="1:29" x14ac:dyDescent="0.2">
      <c r="A321" t="s">
        <v>29</v>
      </c>
      <c r="B321" t="s">
        <v>252</v>
      </c>
      <c r="C321" t="s">
        <v>253</v>
      </c>
      <c r="D321" t="s">
        <v>100</v>
      </c>
      <c r="E321" t="s">
        <v>254</v>
      </c>
      <c r="F321" t="s">
        <v>101</v>
      </c>
      <c r="G321" t="s">
        <v>242</v>
      </c>
      <c r="H321" t="s">
        <v>255</v>
      </c>
      <c r="K321" t="s">
        <v>38</v>
      </c>
      <c r="N321">
        <v>675</v>
      </c>
      <c r="O321" t="s">
        <v>39</v>
      </c>
      <c r="P321" t="s">
        <v>39</v>
      </c>
      <c r="Y321">
        <v>2.72</v>
      </c>
      <c r="Z321">
        <v>0.02</v>
      </c>
      <c r="AA321">
        <v>2.68</v>
      </c>
      <c r="AB321">
        <v>2.77</v>
      </c>
      <c r="AC321">
        <v>3</v>
      </c>
    </row>
    <row r="322" spans="1:29" x14ac:dyDescent="0.2">
      <c r="A322" t="s">
        <v>29</v>
      </c>
      <c r="B322" t="s">
        <v>256</v>
      </c>
      <c r="C322" t="s">
        <v>257</v>
      </c>
      <c r="D322" t="s">
        <v>100</v>
      </c>
      <c r="E322" t="s">
        <v>85</v>
      </c>
      <c r="F322" t="s">
        <v>101</v>
      </c>
      <c r="G322" t="s">
        <v>258</v>
      </c>
      <c r="H322" t="s">
        <v>142</v>
      </c>
      <c r="I322" t="s">
        <v>36</v>
      </c>
      <c r="J322" t="s">
        <v>143</v>
      </c>
      <c r="K322" t="s">
        <v>38</v>
      </c>
      <c r="M322">
        <v>178</v>
      </c>
      <c r="N322">
        <v>831</v>
      </c>
      <c r="O322" t="s">
        <v>39</v>
      </c>
      <c r="P322" t="s">
        <v>39</v>
      </c>
      <c r="Q322">
        <v>339.06</v>
      </c>
      <c r="R322">
        <v>20.59</v>
      </c>
      <c r="S322">
        <v>297.86</v>
      </c>
      <c r="T322">
        <v>380.25</v>
      </c>
      <c r="U322">
        <v>21.34</v>
      </c>
      <c r="V322">
        <v>1.22</v>
      </c>
      <c r="W322">
        <v>19.010000000000002</v>
      </c>
      <c r="X322">
        <v>23.87</v>
      </c>
    </row>
    <row r="323" spans="1:29" x14ac:dyDescent="0.2">
      <c r="A323" t="s">
        <v>29</v>
      </c>
      <c r="B323" t="s">
        <v>256</v>
      </c>
      <c r="C323" t="s">
        <v>257</v>
      </c>
      <c r="D323" t="s">
        <v>100</v>
      </c>
      <c r="E323" t="s">
        <v>85</v>
      </c>
      <c r="F323" t="s">
        <v>101</v>
      </c>
      <c r="G323" t="s">
        <v>258</v>
      </c>
      <c r="H323" t="s">
        <v>142</v>
      </c>
      <c r="I323" t="s">
        <v>40</v>
      </c>
      <c r="J323" t="s">
        <v>144</v>
      </c>
      <c r="K323" t="s">
        <v>38</v>
      </c>
      <c r="M323">
        <v>23</v>
      </c>
      <c r="N323">
        <v>831</v>
      </c>
      <c r="O323" t="s">
        <v>39</v>
      </c>
      <c r="P323" t="s">
        <v>39</v>
      </c>
      <c r="Q323">
        <v>45.19</v>
      </c>
      <c r="R323">
        <v>7.12</v>
      </c>
      <c r="S323">
        <v>30.94</v>
      </c>
      <c r="T323">
        <v>59.43</v>
      </c>
      <c r="U323">
        <v>2.84</v>
      </c>
      <c r="V323">
        <v>0.44</v>
      </c>
      <c r="W323">
        <v>2.08</v>
      </c>
      <c r="X323">
        <v>3.87</v>
      </c>
    </row>
    <row r="324" spans="1:29" x14ac:dyDescent="0.2">
      <c r="A324" t="s">
        <v>29</v>
      </c>
      <c r="B324" t="s">
        <v>256</v>
      </c>
      <c r="C324" t="s">
        <v>257</v>
      </c>
      <c r="D324" t="s">
        <v>100</v>
      </c>
      <c r="E324" t="s">
        <v>85</v>
      </c>
      <c r="F324" t="s">
        <v>101</v>
      </c>
      <c r="G324" t="s">
        <v>258</v>
      </c>
      <c r="H324" t="s">
        <v>142</v>
      </c>
      <c r="I324" t="s">
        <v>105</v>
      </c>
      <c r="J324" t="s">
        <v>145</v>
      </c>
      <c r="K324" t="s">
        <v>38</v>
      </c>
      <c r="M324">
        <v>240</v>
      </c>
      <c r="N324">
        <v>831</v>
      </c>
      <c r="O324" t="s">
        <v>39</v>
      </c>
      <c r="P324" t="s">
        <v>39</v>
      </c>
      <c r="Q324">
        <v>447.79</v>
      </c>
      <c r="R324">
        <v>16.29</v>
      </c>
      <c r="S324">
        <v>415.2</v>
      </c>
      <c r="T324">
        <v>480.39</v>
      </c>
      <c r="U324">
        <v>28.19</v>
      </c>
      <c r="V324">
        <v>1</v>
      </c>
      <c r="W324">
        <v>26.23</v>
      </c>
      <c r="X324">
        <v>30.23</v>
      </c>
    </row>
    <row r="325" spans="1:29" x14ac:dyDescent="0.2">
      <c r="A325" t="s">
        <v>29</v>
      </c>
      <c r="B325" t="s">
        <v>256</v>
      </c>
      <c r="C325" t="s">
        <v>257</v>
      </c>
      <c r="D325" t="s">
        <v>100</v>
      </c>
      <c r="E325" t="s">
        <v>85</v>
      </c>
      <c r="F325" t="s">
        <v>101</v>
      </c>
      <c r="G325" t="s">
        <v>258</v>
      </c>
      <c r="H325" t="s">
        <v>142</v>
      </c>
      <c r="I325" t="s">
        <v>107</v>
      </c>
      <c r="J325" t="s">
        <v>146</v>
      </c>
      <c r="K325" t="s">
        <v>38</v>
      </c>
      <c r="M325">
        <v>390</v>
      </c>
      <c r="N325">
        <v>831</v>
      </c>
      <c r="O325" t="s">
        <v>39</v>
      </c>
      <c r="P325" t="s">
        <v>39</v>
      </c>
      <c r="Q325">
        <v>756.63</v>
      </c>
      <c r="R325">
        <v>22.06</v>
      </c>
      <c r="S325">
        <v>712.51</v>
      </c>
      <c r="T325">
        <v>800.75</v>
      </c>
      <c r="U325">
        <v>47.63</v>
      </c>
      <c r="V325">
        <v>1.4</v>
      </c>
      <c r="W325">
        <v>44.83</v>
      </c>
      <c r="X325">
        <v>50.44</v>
      </c>
    </row>
    <row r="326" spans="1:29" x14ac:dyDescent="0.2">
      <c r="A326" t="s">
        <v>29</v>
      </c>
      <c r="B326" t="s">
        <v>256</v>
      </c>
      <c r="C326" t="s">
        <v>257</v>
      </c>
      <c r="D326" t="s">
        <v>100</v>
      </c>
      <c r="E326" t="s">
        <v>85</v>
      </c>
      <c r="F326" t="s">
        <v>101</v>
      </c>
      <c r="G326" t="s">
        <v>258</v>
      </c>
      <c r="H326" t="s">
        <v>142</v>
      </c>
      <c r="I326" t="s">
        <v>42</v>
      </c>
      <c r="J326" t="s">
        <v>43</v>
      </c>
      <c r="K326" t="s">
        <v>38</v>
      </c>
      <c r="M326">
        <v>132</v>
      </c>
      <c r="N326">
        <v>831</v>
      </c>
      <c r="O326" t="s">
        <v>39</v>
      </c>
      <c r="P326" t="s">
        <v>39</v>
      </c>
      <c r="Q326">
        <v>261.33</v>
      </c>
      <c r="R326">
        <v>17.23</v>
      </c>
      <c r="S326">
        <v>226.87</v>
      </c>
      <c r="T326">
        <v>295.77999999999997</v>
      </c>
    </row>
    <row r="327" spans="1:29" x14ac:dyDescent="0.2">
      <c r="A327" t="s">
        <v>29</v>
      </c>
      <c r="B327" t="s">
        <v>256</v>
      </c>
      <c r="C327" t="s">
        <v>257</v>
      </c>
      <c r="D327" t="s">
        <v>100</v>
      </c>
      <c r="E327" t="s">
        <v>85</v>
      </c>
      <c r="F327" t="s">
        <v>101</v>
      </c>
      <c r="G327" t="s">
        <v>258</v>
      </c>
      <c r="H327" t="s">
        <v>142</v>
      </c>
      <c r="K327" t="s">
        <v>38</v>
      </c>
      <c r="N327">
        <v>831</v>
      </c>
      <c r="O327" t="s">
        <v>39</v>
      </c>
      <c r="P327" t="s">
        <v>39</v>
      </c>
      <c r="Y327">
        <v>2.02</v>
      </c>
      <c r="Z327">
        <v>0.04</v>
      </c>
      <c r="AA327">
        <v>1.95</v>
      </c>
      <c r="AB327">
        <v>2.09</v>
      </c>
      <c r="AC327">
        <v>2</v>
      </c>
    </row>
    <row r="328" spans="1:29" x14ac:dyDescent="0.2">
      <c r="A328" t="s">
        <v>29</v>
      </c>
      <c r="B328" t="s">
        <v>259</v>
      </c>
      <c r="C328" t="s">
        <v>260</v>
      </c>
      <c r="D328" t="s">
        <v>100</v>
      </c>
      <c r="E328" t="s">
        <v>85</v>
      </c>
      <c r="F328" t="s">
        <v>101</v>
      </c>
      <c r="G328" t="s">
        <v>258</v>
      </c>
      <c r="H328" t="s">
        <v>149</v>
      </c>
      <c r="I328" t="s">
        <v>36</v>
      </c>
      <c r="J328" t="s">
        <v>143</v>
      </c>
      <c r="K328" t="s">
        <v>38</v>
      </c>
      <c r="M328">
        <v>134</v>
      </c>
      <c r="N328">
        <v>832</v>
      </c>
      <c r="O328" t="s">
        <v>39</v>
      </c>
      <c r="P328" t="s">
        <v>39</v>
      </c>
      <c r="Q328">
        <v>252.66</v>
      </c>
      <c r="R328">
        <v>19.309999999999999</v>
      </c>
      <c r="S328">
        <v>214.04</v>
      </c>
      <c r="T328">
        <v>291.27999999999997</v>
      </c>
      <c r="U328">
        <v>15.87</v>
      </c>
      <c r="V328">
        <v>1.1399999999999999</v>
      </c>
      <c r="W328">
        <v>13.72</v>
      </c>
      <c r="X328">
        <v>18.29</v>
      </c>
    </row>
    <row r="329" spans="1:29" x14ac:dyDescent="0.2">
      <c r="A329" t="s">
        <v>29</v>
      </c>
      <c r="B329" t="s">
        <v>259</v>
      </c>
      <c r="C329" t="s">
        <v>260</v>
      </c>
      <c r="D329" t="s">
        <v>100</v>
      </c>
      <c r="E329" t="s">
        <v>85</v>
      </c>
      <c r="F329" t="s">
        <v>101</v>
      </c>
      <c r="G329" t="s">
        <v>258</v>
      </c>
      <c r="H329" t="s">
        <v>149</v>
      </c>
      <c r="I329" t="s">
        <v>40</v>
      </c>
      <c r="J329" t="s">
        <v>144</v>
      </c>
      <c r="K329" t="s">
        <v>38</v>
      </c>
      <c r="M329">
        <v>23</v>
      </c>
      <c r="N329">
        <v>832</v>
      </c>
      <c r="O329" t="s">
        <v>39</v>
      </c>
      <c r="P329" t="s">
        <v>39</v>
      </c>
      <c r="Q329">
        <v>44.87</v>
      </c>
      <c r="R329">
        <v>6.37</v>
      </c>
      <c r="S329">
        <v>32.130000000000003</v>
      </c>
      <c r="T329">
        <v>57.61</v>
      </c>
      <c r="U329">
        <v>2.82</v>
      </c>
      <c r="V329">
        <v>0.4</v>
      </c>
      <c r="W329">
        <v>2.12</v>
      </c>
      <c r="X329">
        <v>3.73</v>
      </c>
    </row>
    <row r="330" spans="1:29" x14ac:dyDescent="0.2">
      <c r="A330" t="s">
        <v>29</v>
      </c>
      <c r="B330" t="s">
        <v>259</v>
      </c>
      <c r="C330" t="s">
        <v>260</v>
      </c>
      <c r="D330" t="s">
        <v>100</v>
      </c>
      <c r="E330" t="s">
        <v>85</v>
      </c>
      <c r="F330" t="s">
        <v>101</v>
      </c>
      <c r="G330" t="s">
        <v>258</v>
      </c>
      <c r="H330" t="s">
        <v>149</v>
      </c>
      <c r="I330" t="s">
        <v>105</v>
      </c>
      <c r="J330" t="s">
        <v>145</v>
      </c>
      <c r="K330" t="s">
        <v>38</v>
      </c>
      <c r="M330">
        <v>209</v>
      </c>
      <c r="N330">
        <v>832</v>
      </c>
      <c r="O330" t="s">
        <v>39</v>
      </c>
      <c r="P330" t="s">
        <v>39</v>
      </c>
      <c r="Q330">
        <v>397.74</v>
      </c>
      <c r="R330">
        <v>17.78</v>
      </c>
      <c r="S330">
        <v>362.17</v>
      </c>
      <c r="T330">
        <v>433.31</v>
      </c>
      <c r="U330">
        <v>24.99</v>
      </c>
      <c r="V330">
        <v>1.1200000000000001</v>
      </c>
      <c r="W330">
        <v>22.82</v>
      </c>
      <c r="X330">
        <v>27.29</v>
      </c>
    </row>
    <row r="331" spans="1:29" x14ac:dyDescent="0.2">
      <c r="A331" t="s">
        <v>29</v>
      </c>
      <c r="B331" t="s">
        <v>259</v>
      </c>
      <c r="C331" t="s">
        <v>260</v>
      </c>
      <c r="D331" t="s">
        <v>100</v>
      </c>
      <c r="E331" t="s">
        <v>85</v>
      </c>
      <c r="F331" t="s">
        <v>101</v>
      </c>
      <c r="G331" t="s">
        <v>258</v>
      </c>
      <c r="H331" t="s">
        <v>149</v>
      </c>
      <c r="I331" t="s">
        <v>107</v>
      </c>
      <c r="J331" t="s">
        <v>146</v>
      </c>
      <c r="K331" t="s">
        <v>38</v>
      </c>
      <c r="M331">
        <v>466</v>
      </c>
      <c r="N331">
        <v>832</v>
      </c>
      <c r="O331" t="s">
        <v>39</v>
      </c>
      <c r="P331" t="s">
        <v>39</v>
      </c>
      <c r="Q331">
        <v>896.63</v>
      </c>
      <c r="R331">
        <v>24.66</v>
      </c>
      <c r="S331">
        <v>847.29</v>
      </c>
      <c r="T331">
        <v>945.96</v>
      </c>
      <c r="U331">
        <v>56.32</v>
      </c>
      <c r="V331">
        <v>1.54</v>
      </c>
      <c r="W331">
        <v>53.23</v>
      </c>
      <c r="X331">
        <v>59.37</v>
      </c>
    </row>
    <row r="332" spans="1:29" x14ac:dyDescent="0.2">
      <c r="A332" t="s">
        <v>29</v>
      </c>
      <c r="B332" t="s">
        <v>259</v>
      </c>
      <c r="C332" t="s">
        <v>260</v>
      </c>
      <c r="D332" t="s">
        <v>100</v>
      </c>
      <c r="E332" t="s">
        <v>85</v>
      </c>
      <c r="F332" t="s">
        <v>101</v>
      </c>
      <c r="G332" t="s">
        <v>258</v>
      </c>
      <c r="H332" t="s">
        <v>149</v>
      </c>
      <c r="I332" t="s">
        <v>42</v>
      </c>
      <c r="J332" t="s">
        <v>43</v>
      </c>
      <c r="K332" t="s">
        <v>38</v>
      </c>
      <c r="M332">
        <v>131</v>
      </c>
      <c r="N332">
        <v>832</v>
      </c>
      <c r="O332" t="s">
        <v>39</v>
      </c>
      <c r="P332" t="s">
        <v>39</v>
      </c>
      <c r="Q332">
        <v>258.11</v>
      </c>
      <c r="R332">
        <v>17.21</v>
      </c>
      <c r="S332">
        <v>223.67</v>
      </c>
      <c r="T332">
        <v>292.54000000000002</v>
      </c>
    </row>
    <row r="333" spans="1:29" x14ac:dyDescent="0.2">
      <c r="A333" t="s">
        <v>29</v>
      </c>
      <c r="B333" t="s">
        <v>259</v>
      </c>
      <c r="C333" t="s">
        <v>260</v>
      </c>
      <c r="D333" t="s">
        <v>100</v>
      </c>
      <c r="E333" t="s">
        <v>85</v>
      </c>
      <c r="F333" t="s">
        <v>101</v>
      </c>
      <c r="G333" t="s">
        <v>258</v>
      </c>
      <c r="H333" t="s">
        <v>149</v>
      </c>
      <c r="K333" t="s">
        <v>38</v>
      </c>
      <c r="N333">
        <v>832</v>
      </c>
      <c r="O333" t="s">
        <v>39</v>
      </c>
      <c r="P333" t="s">
        <v>39</v>
      </c>
      <c r="Y333">
        <v>2.2200000000000002</v>
      </c>
      <c r="Z333">
        <v>0.04</v>
      </c>
      <c r="AA333">
        <v>2.15</v>
      </c>
      <c r="AB333">
        <v>2.29</v>
      </c>
      <c r="AC333">
        <v>3</v>
      </c>
    </row>
    <row r="334" spans="1:29" x14ac:dyDescent="0.2">
      <c r="A334" t="s">
        <v>29</v>
      </c>
      <c r="B334" t="s">
        <v>261</v>
      </c>
      <c r="C334" t="s">
        <v>262</v>
      </c>
      <c r="D334" t="s">
        <v>100</v>
      </c>
      <c r="E334" t="s">
        <v>263</v>
      </c>
      <c r="F334" t="s">
        <v>101</v>
      </c>
      <c r="G334" t="s">
        <v>264</v>
      </c>
      <c r="H334" t="s">
        <v>265</v>
      </c>
      <c r="I334" t="s">
        <v>36</v>
      </c>
      <c r="J334" t="s">
        <v>143</v>
      </c>
      <c r="K334" t="s">
        <v>38</v>
      </c>
      <c r="M334">
        <v>61</v>
      </c>
      <c r="N334">
        <v>829</v>
      </c>
      <c r="O334" t="s">
        <v>39</v>
      </c>
      <c r="P334" t="s">
        <v>39</v>
      </c>
      <c r="Q334">
        <v>113.32</v>
      </c>
      <c r="R334">
        <v>11.2</v>
      </c>
      <c r="S334">
        <v>90.91</v>
      </c>
      <c r="T334">
        <v>135.72</v>
      </c>
      <c r="U334">
        <v>7.16</v>
      </c>
      <c r="V334">
        <v>0.67</v>
      </c>
      <c r="W334">
        <v>5.93</v>
      </c>
      <c r="X334">
        <v>8.6199999999999992</v>
      </c>
    </row>
    <row r="335" spans="1:29" x14ac:dyDescent="0.2">
      <c r="A335" t="s">
        <v>29</v>
      </c>
      <c r="B335" t="s">
        <v>261</v>
      </c>
      <c r="C335" t="s">
        <v>262</v>
      </c>
      <c r="D335" t="s">
        <v>100</v>
      </c>
      <c r="E335" t="s">
        <v>263</v>
      </c>
      <c r="F335" t="s">
        <v>101</v>
      </c>
      <c r="G335" t="s">
        <v>264</v>
      </c>
      <c r="H335" t="s">
        <v>265</v>
      </c>
      <c r="I335" t="s">
        <v>40</v>
      </c>
      <c r="J335" t="s">
        <v>144</v>
      </c>
      <c r="K335" t="s">
        <v>38</v>
      </c>
      <c r="M335">
        <v>10</v>
      </c>
      <c r="N335">
        <v>829</v>
      </c>
      <c r="O335" t="s">
        <v>39</v>
      </c>
      <c r="P335" t="s">
        <v>39</v>
      </c>
      <c r="Q335">
        <v>21.97</v>
      </c>
      <c r="R335">
        <v>5.22</v>
      </c>
      <c r="S335">
        <v>11.54</v>
      </c>
      <c r="T335">
        <v>32.409999999999997</v>
      </c>
      <c r="U335">
        <v>1.39</v>
      </c>
      <c r="V335">
        <v>0.33</v>
      </c>
      <c r="W335">
        <v>0.87</v>
      </c>
      <c r="X335">
        <v>2.2200000000000002</v>
      </c>
    </row>
    <row r="336" spans="1:29" x14ac:dyDescent="0.2">
      <c r="A336" t="s">
        <v>29</v>
      </c>
      <c r="B336" t="s">
        <v>261</v>
      </c>
      <c r="C336" t="s">
        <v>262</v>
      </c>
      <c r="D336" t="s">
        <v>100</v>
      </c>
      <c r="E336" t="s">
        <v>263</v>
      </c>
      <c r="F336" t="s">
        <v>101</v>
      </c>
      <c r="G336" t="s">
        <v>264</v>
      </c>
      <c r="H336" t="s">
        <v>265</v>
      </c>
      <c r="I336" t="s">
        <v>105</v>
      </c>
      <c r="J336" t="s">
        <v>145</v>
      </c>
      <c r="K336" t="s">
        <v>38</v>
      </c>
      <c r="M336">
        <v>227</v>
      </c>
      <c r="N336">
        <v>829</v>
      </c>
      <c r="O336" t="s">
        <v>39</v>
      </c>
      <c r="P336" t="s">
        <v>39</v>
      </c>
      <c r="Q336">
        <v>430.39</v>
      </c>
      <c r="R336">
        <v>17.02</v>
      </c>
      <c r="S336">
        <v>396.35</v>
      </c>
      <c r="T336">
        <v>464.43</v>
      </c>
      <c r="U336">
        <v>27.18</v>
      </c>
      <c r="V336">
        <v>1.07</v>
      </c>
      <c r="W336">
        <v>25.1</v>
      </c>
      <c r="X336">
        <v>29.37</v>
      </c>
    </row>
    <row r="337" spans="1:29" x14ac:dyDescent="0.2">
      <c r="A337" t="s">
        <v>29</v>
      </c>
      <c r="B337" t="s">
        <v>261</v>
      </c>
      <c r="C337" t="s">
        <v>262</v>
      </c>
      <c r="D337" t="s">
        <v>100</v>
      </c>
      <c r="E337" t="s">
        <v>263</v>
      </c>
      <c r="F337" t="s">
        <v>101</v>
      </c>
      <c r="G337" t="s">
        <v>264</v>
      </c>
      <c r="H337" t="s">
        <v>265</v>
      </c>
      <c r="I337" t="s">
        <v>107</v>
      </c>
      <c r="J337" t="s">
        <v>146</v>
      </c>
      <c r="K337" t="s">
        <v>38</v>
      </c>
      <c r="M337">
        <v>531</v>
      </c>
      <c r="N337">
        <v>829</v>
      </c>
      <c r="O337" t="s">
        <v>39</v>
      </c>
      <c r="P337" t="s">
        <v>39</v>
      </c>
      <c r="Q337">
        <v>1017.6</v>
      </c>
      <c r="R337">
        <v>20.83</v>
      </c>
      <c r="S337">
        <v>975.94</v>
      </c>
      <c r="T337">
        <v>1059.25</v>
      </c>
      <c r="U337">
        <v>64.27</v>
      </c>
      <c r="V337">
        <v>1.2</v>
      </c>
      <c r="W337">
        <v>61.84</v>
      </c>
      <c r="X337">
        <v>66.63</v>
      </c>
    </row>
    <row r="338" spans="1:29" x14ac:dyDescent="0.2">
      <c r="A338" t="s">
        <v>29</v>
      </c>
      <c r="B338" t="s">
        <v>261</v>
      </c>
      <c r="C338" t="s">
        <v>262</v>
      </c>
      <c r="D338" t="s">
        <v>100</v>
      </c>
      <c r="E338" t="s">
        <v>263</v>
      </c>
      <c r="F338" t="s">
        <v>101</v>
      </c>
      <c r="G338" t="s">
        <v>264</v>
      </c>
      <c r="H338" t="s">
        <v>265</v>
      </c>
      <c r="I338" t="s">
        <v>42</v>
      </c>
      <c r="J338" t="s">
        <v>43</v>
      </c>
      <c r="K338" t="s">
        <v>38</v>
      </c>
      <c r="M338">
        <v>134</v>
      </c>
      <c r="N338">
        <v>829</v>
      </c>
      <c r="O338" t="s">
        <v>39</v>
      </c>
      <c r="P338" t="s">
        <v>39</v>
      </c>
      <c r="Q338">
        <v>266.72000000000003</v>
      </c>
      <c r="R338">
        <v>17.399999999999999</v>
      </c>
      <c r="S338">
        <v>231.91</v>
      </c>
      <c r="T338">
        <v>301.52999999999997</v>
      </c>
    </row>
    <row r="339" spans="1:29" x14ac:dyDescent="0.2">
      <c r="A339" t="s">
        <v>29</v>
      </c>
      <c r="B339" t="s">
        <v>261</v>
      </c>
      <c r="C339" t="s">
        <v>262</v>
      </c>
      <c r="D339" t="s">
        <v>100</v>
      </c>
      <c r="E339" t="s">
        <v>263</v>
      </c>
      <c r="F339" t="s">
        <v>101</v>
      </c>
      <c r="G339" t="s">
        <v>264</v>
      </c>
      <c r="H339" t="s">
        <v>265</v>
      </c>
      <c r="K339" t="s">
        <v>38</v>
      </c>
      <c r="N339">
        <v>829</v>
      </c>
      <c r="O339" t="s">
        <v>39</v>
      </c>
      <c r="P339" t="s">
        <v>39</v>
      </c>
      <c r="Y339">
        <v>2.4900000000000002</v>
      </c>
      <c r="Z339">
        <v>0.02</v>
      </c>
      <c r="AA339">
        <v>2.44</v>
      </c>
      <c r="AB339">
        <v>2.5299999999999998</v>
      </c>
      <c r="AC339">
        <v>3</v>
      </c>
    </row>
    <row r="340" spans="1:29" x14ac:dyDescent="0.2">
      <c r="A340" t="s">
        <v>29</v>
      </c>
      <c r="B340" t="s">
        <v>266</v>
      </c>
      <c r="C340" t="s">
        <v>267</v>
      </c>
      <c r="D340" t="s">
        <v>100</v>
      </c>
      <c r="E340" t="s">
        <v>85</v>
      </c>
      <c r="F340" t="s">
        <v>101</v>
      </c>
      <c r="G340" t="s">
        <v>264</v>
      </c>
      <c r="H340" t="s">
        <v>157</v>
      </c>
      <c r="I340" t="s">
        <v>36</v>
      </c>
      <c r="J340" t="s">
        <v>143</v>
      </c>
      <c r="K340" t="s">
        <v>38</v>
      </c>
      <c r="M340">
        <v>31</v>
      </c>
      <c r="N340">
        <v>830</v>
      </c>
      <c r="O340" t="s">
        <v>39</v>
      </c>
      <c r="P340" t="s">
        <v>39</v>
      </c>
      <c r="Q340">
        <v>56.39</v>
      </c>
      <c r="R340">
        <v>7.47</v>
      </c>
      <c r="S340">
        <v>41.45</v>
      </c>
      <c r="T340">
        <v>71.33</v>
      </c>
      <c r="U340">
        <v>3.55</v>
      </c>
      <c r="V340">
        <v>0.46</v>
      </c>
      <c r="W340">
        <v>2.75</v>
      </c>
      <c r="X340">
        <v>4.59</v>
      </c>
    </row>
    <row r="341" spans="1:29" x14ac:dyDescent="0.2">
      <c r="A341" t="s">
        <v>29</v>
      </c>
      <c r="B341" t="s">
        <v>266</v>
      </c>
      <c r="C341" t="s">
        <v>267</v>
      </c>
      <c r="D341" t="s">
        <v>100</v>
      </c>
      <c r="E341" t="s">
        <v>85</v>
      </c>
      <c r="F341" t="s">
        <v>101</v>
      </c>
      <c r="G341" t="s">
        <v>264</v>
      </c>
      <c r="H341" t="s">
        <v>157</v>
      </c>
      <c r="I341" t="s">
        <v>40</v>
      </c>
      <c r="J341" t="s">
        <v>144</v>
      </c>
      <c r="K341" t="s">
        <v>38</v>
      </c>
      <c r="M341">
        <v>8</v>
      </c>
      <c r="N341">
        <v>830</v>
      </c>
      <c r="O341" t="s">
        <v>39</v>
      </c>
      <c r="P341" t="s">
        <v>39</v>
      </c>
      <c r="Q341">
        <v>17.7</v>
      </c>
      <c r="R341">
        <v>4.66</v>
      </c>
      <c r="S341">
        <v>8.39</v>
      </c>
      <c r="T341">
        <v>27.02</v>
      </c>
      <c r="U341">
        <v>1.1200000000000001</v>
      </c>
      <c r="V341">
        <v>0.28999999999999998</v>
      </c>
      <c r="W341">
        <v>0.66</v>
      </c>
      <c r="X341">
        <v>1.87</v>
      </c>
    </row>
    <row r="342" spans="1:29" x14ac:dyDescent="0.2">
      <c r="A342" t="s">
        <v>29</v>
      </c>
      <c r="B342" t="s">
        <v>266</v>
      </c>
      <c r="C342" t="s">
        <v>267</v>
      </c>
      <c r="D342" t="s">
        <v>100</v>
      </c>
      <c r="E342" t="s">
        <v>85</v>
      </c>
      <c r="F342" t="s">
        <v>101</v>
      </c>
      <c r="G342" t="s">
        <v>264</v>
      </c>
      <c r="H342" t="s">
        <v>157</v>
      </c>
      <c r="I342" t="s">
        <v>105</v>
      </c>
      <c r="J342" t="s">
        <v>145</v>
      </c>
      <c r="K342" t="s">
        <v>38</v>
      </c>
      <c r="M342">
        <v>254</v>
      </c>
      <c r="N342">
        <v>830</v>
      </c>
      <c r="O342" t="s">
        <v>39</v>
      </c>
      <c r="P342" t="s">
        <v>39</v>
      </c>
      <c r="Q342">
        <v>473.99</v>
      </c>
      <c r="R342">
        <v>17.62</v>
      </c>
      <c r="S342">
        <v>438.73</v>
      </c>
      <c r="T342">
        <v>509.24</v>
      </c>
      <c r="U342">
        <v>29.88</v>
      </c>
      <c r="V342">
        <v>1.08</v>
      </c>
      <c r="W342">
        <v>27.77</v>
      </c>
      <c r="X342">
        <v>32.08</v>
      </c>
    </row>
    <row r="343" spans="1:29" x14ac:dyDescent="0.2">
      <c r="A343" t="s">
        <v>29</v>
      </c>
      <c r="B343" t="s">
        <v>266</v>
      </c>
      <c r="C343" t="s">
        <v>267</v>
      </c>
      <c r="D343" t="s">
        <v>100</v>
      </c>
      <c r="E343" t="s">
        <v>85</v>
      </c>
      <c r="F343" t="s">
        <v>101</v>
      </c>
      <c r="G343" t="s">
        <v>264</v>
      </c>
      <c r="H343" t="s">
        <v>157</v>
      </c>
      <c r="I343" t="s">
        <v>107</v>
      </c>
      <c r="J343" t="s">
        <v>146</v>
      </c>
      <c r="K343" t="s">
        <v>38</v>
      </c>
      <c r="M343">
        <v>537</v>
      </c>
      <c r="N343">
        <v>830</v>
      </c>
      <c r="O343" t="s">
        <v>39</v>
      </c>
      <c r="P343" t="s">
        <v>39</v>
      </c>
      <c r="Q343">
        <v>1038.42</v>
      </c>
      <c r="R343">
        <v>21.46</v>
      </c>
      <c r="S343">
        <v>995.49</v>
      </c>
      <c r="T343">
        <v>1081.3399999999999</v>
      </c>
      <c r="U343">
        <v>65.45</v>
      </c>
      <c r="V343">
        <v>1.21</v>
      </c>
      <c r="W343">
        <v>63</v>
      </c>
      <c r="X343">
        <v>67.83</v>
      </c>
    </row>
    <row r="344" spans="1:29" x14ac:dyDescent="0.2">
      <c r="A344" t="s">
        <v>29</v>
      </c>
      <c r="B344" t="s">
        <v>266</v>
      </c>
      <c r="C344" t="s">
        <v>267</v>
      </c>
      <c r="D344" t="s">
        <v>100</v>
      </c>
      <c r="E344" t="s">
        <v>85</v>
      </c>
      <c r="F344" t="s">
        <v>101</v>
      </c>
      <c r="G344" t="s">
        <v>264</v>
      </c>
      <c r="H344" t="s">
        <v>157</v>
      </c>
      <c r="I344" t="s">
        <v>42</v>
      </c>
      <c r="J344" t="s">
        <v>43</v>
      </c>
      <c r="K344" t="s">
        <v>38</v>
      </c>
      <c r="M344">
        <v>133</v>
      </c>
      <c r="N344">
        <v>830</v>
      </c>
      <c r="O344" t="s">
        <v>39</v>
      </c>
      <c r="P344" t="s">
        <v>39</v>
      </c>
      <c r="Q344">
        <v>263.5</v>
      </c>
      <c r="R344">
        <v>17.39</v>
      </c>
      <c r="S344">
        <v>228.71</v>
      </c>
      <c r="T344">
        <v>298.29000000000002</v>
      </c>
    </row>
    <row r="345" spans="1:29" x14ac:dyDescent="0.2">
      <c r="A345" t="s">
        <v>29</v>
      </c>
      <c r="B345" t="s">
        <v>266</v>
      </c>
      <c r="C345" t="s">
        <v>267</v>
      </c>
      <c r="D345" t="s">
        <v>100</v>
      </c>
      <c r="E345" t="s">
        <v>85</v>
      </c>
      <c r="F345" t="s">
        <v>101</v>
      </c>
      <c r="G345" t="s">
        <v>264</v>
      </c>
      <c r="H345" t="s">
        <v>157</v>
      </c>
      <c r="K345" t="s">
        <v>38</v>
      </c>
      <c r="N345">
        <v>830</v>
      </c>
      <c r="O345" t="s">
        <v>39</v>
      </c>
      <c r="P345" t="s">
        <v>39</v>
      </c>
      <c r="Y345">
        <v>2.57</v>
      </c>
      <c r="Z345">
        <v>0.02</v>
      </c>
      <c r="AA345">
        <v>2.54</v>
      </c>
      <c r="AB345">
        <v>2.61</v>
      </c>
      <c r="AC345">
        <v>3</v>
      </c>
    </row>
    <row r="346" spans="1:29" x14ac:dyDescent="0.2">
      <c r="A346" t="s">
        <v>29</v>
      </c>
      <c r="B346" t="s">
        <v>268</v>
      </c>
      <c r="C346" t="s">
        <v>269</v>
      </c>
      <c r="D346" t="s">
        <v>100</v>
      </c>
      <c r="E346" t="s">
        <v>85</v>
      </c>
      <c r="F346" t="s">
        <v>101</v>
      </c>
      <c r="G346" t="s">
        <v>264</v>
      </c>
      <c r="H346" t="s">
        <v>160</v>
      </c>
      <c r="I346" t="s">
        <v>36</v>
      </c>
      <c r="J346" t="s">
        <v>143</v>
      </c>
      <c r="K346" t="s">
        <v>38</v>
      </c>
      <c r="M346">
        <v>32</v>
      </c>
      <c r="N346">
        <v>830</v>
      </c>
      <c r="O346" t="s">
        <v>39</v>
      </c>
      <c r="P346" t="s">
        <v>39</v>
      </c>
      <c r="Q346">
        <v>57.95</v>
      </c>
      <c r="R346">
        <v>7.17</v>
      </c>
      <c r="S346">
        <v>43.61</v>
      </c>
      <c r="T346">
        <v>72.3</v>
      </c>
      <c r="U346">
        <v>3.65</v>
      </c>
      <c r="V346">
        <v>0.44</v>
      </c>
      <c r="W346">
        <v>2.87</v>
      </c>
      <c r="X346">
        <v>4.6399999999999997</v>
      </c>
    </row>
    <row r="347" spans="1:29" x14ac:dyDescent="0.2">
      <c r="A347" t="s">
        <v>29</v>
      </c>
      <c r="B347" t="s">
        <v>268</v>
      </c>
      <c r="C347" t="s">
        <v>269</v>
      </c>
      <c r="D347" t="s">
        <v>100</v>
      </c>
      <c r="E347" t="s">
        <v>85</v>
      </c>
      <c r="F347" t="s">
        <v>101</v>
      </c>
      <c r="G347" t="s">
        <v>264</v>
      </c>
      <c r="H347" t="s">
        <v>160</v>
      </c>
      <c r="I347" t="s">
        <v>40</v>
      </c>
      <c r="J347" t="s">
        <v>144</v>
      </c>
      <c r="K347" t="s">
        <v>38</v>
      </c>
      <c r="M347">
        <v>9</v>
      </c>
      <c r="N347">
        <v>830</v>
      </c>
      <c r="O347" t="s">
        <v>39</v>
      </c>
      <c r="P347" t="s">
        <v>39</v>
      </c>
      <c r="Q347">
        <v>17.34</v>
      </c>
      <c r="R347">
        <v>4.5999999999999996</v>
      </c>
      <c r="S347">
        <v>8.14</v>
      </c>
      <c r="T347">
        <v>26.53</v>
      </c>
      <c r="U347">
        <v>1.0900000000000001</v>
      </c>
      <c r="V347">
        <v>0.28999999999999998</v>
      </c>
      <c r="W347">
        <v>0.65</v>
      </c>
      <c r="X347">
        <v>1.84</v>
      </c>
    </row>
    <row r="348" spans="1:29" x14ac:dyDescent="0.2">
      <c r="A348" t="s">
        <v>29</v>
      </c>
      <c r="B348" t="s">
        <v>268</v>
      </c>
      <c r="C348" t="s">
        <v>269</v>
      </c>
      <c r="D348" t="s">
        <v>100</v>
      </c>
      <c r="E348" t="s">
        <v>85</v>
      </c>
      <c r="F348" t="s">
        <v>101</v>
      </c>
      <c r="G348" t="s">
        <v>264</v>
      </c>
      <c r="H348" t="s">
        <v>160</v>
      </c>
      <c r="I348" t="s">
        <v>105</v>
      </c>
      <c r="J348" t="s">
        <v>145</v>
      </c>
      <c r="K348" t="s">
        <v>38</v>
      </c>
      <c r="M348">
        <v>227</v>
      </c>
      <c r="N348">
        <v>830</v>
      </c>
      <c r="O348" t="s">
        <v>39</v>
      </c>
      <c r="P348" t="s">
        <v>39</v>
      </c>
      <c r="Q348">
        <v>429.23</v>
      </c>
      <c r="R348">
        <v>16.739999999999998</v>
      </c>
      <c r="S348">
        <v>395.74</v>
      </c>
      <c r="T348">
        <v>462.72</v>
      </c>
      <c r="U348">
        <v>27.06</v>
      </c>
      <c r="V348">
        <v>1.01</v>
      </c>
      <c r="W348">
        <v>25.09</v>
      </c>
      <c r="X348">
        <v>29.12</v>
      </c>
    </row>
    <row r="349" spans="1:29" x14ac:dyDescent="0.2">
      <c r="A349" t="s">
        <v>29</v>
      </c>
      <c r="B349" t="s">
        <v>268</v>
      </c>
      <c r="C349" t="s">
        <v>269</v>
      </c>
      <c r="D349" t="s">
        <v>100</v>
      </c>
      <c r="E349" t="s">
        <v>85</v>
      </c>
      <c r="F349" t="s">
        <v>101</v>
      </c>
      <c r="G349" t="s">
        <v>264</v>
      </c>
      <c r="H349" t="s">
        <v>160</v>
      </c>
      <c r="I349" t="s">
        <v>107</v>
      </c>
      <c r="J349" t="s">
        <v>146</v>
      </c>
      <c r="K349" t="s">
        <v>38</v>
      </c>
      <c r="M349">
        <v>562</v>
      </c>
      <c r="N349">
        <v>830</v>
      </c>
      <c r="O349" t="s">
        <v>39</v>
      </c>
      <c r="P349" t="s">
        <v>39</v>
      </c>
      <c r="Q349">
        <v>1081.98</v>
      </c>
      <c r="R349">
        <v>20.14</v>
      </c>
      <c r="S349">
        <v>1041.69</v>
      </c>
      <c r="T349">
        <v>1122.27</v>
      </c>
      <c r="U349">
        <v>68.2</v>
      </c>
      <c r="V349">
        <v>1.1299999999999999</v>
      </c>
      <c r="W349">
        <v>65.900000000000006</v>
      </c>
      <c r="X349">
        <v>70.42</v>
      </c>
    </row>
    <row r="350" spans="1:29" x14ac:dyDescent="0.2">
      <c r="A350" t="s">
        <v>29</v>
      </c>
      <c r="B350" t="s">
        <v>268</v>
      </c>
      <c r="C350" t="s">
        <v>269</v>
      </c>
      <c r="D350" t="s">
        <v>100</v>
      </c>
      <c r="E350" t="s">
        <v>85</v>
      </c>
      <c r="F350" t="s">
        <v>101</v>
      </c>
      <c r="G350" t="s">
        <v>264</v>
      </c>
      <c r="H350" t="s">
        <v>160</v>
      </c>
      <c r="I350" t="s">
        <v>42</v>
      </c>
      <c r="J350" t="s">
        <v>43</v>
      </c>
      <c r="K350" t="s">
        <v>38</v>
      </c>
      <c r="M350">
        <v>133</v>
      </c>
      <c r="N350">
        <v>830</v>
      </c>
      <c r="O350" t="s">
        <v>39</v>
      </c>
      <c r="P350" t="s">
        <v>39</v>
      </c>
      <c r="Q350">
        <v>263.5</v>
      </c>
      <c r="R350">
        <v>17.39</v>
      </c>
      <c r="S350">
        <v>228.71</v>
      </c>
      <c r="T350">
        <v>298.29000000000002</v>
      </c>
    </row>
    <row r="351" spans="1:29" x14ac:dyDescent="0.2">
      <c r="A351" t="s">
        <v>29</v>
      </c>
      <c r="B351" t="s">
        <v>268</v>
      </c>
      <c r="C351" t="s">
        <v>269</v>
      </c>
      <c r="D351" t="s">
        <v>100</v>
      </c>
      <c r="E351" t="s">
        <v>85</v>
      </c>
      <c r="F351" t="s">
        <v>101</v>
      </c>
      <c r="G351" t="s">
        <v>264</v>
      </c>
      <c r="H351" t="s">
        <v>160</v>
      </c>
      <c r="K351" t="s">
        <v>38</v>
      </c>
      <c r="N351">
        <v>830</v>
      </c>
      <c r="O351" t="s">
        <v>39</v>
      </c>
      <c r="P351" t="s">
        <v>39</v>
      </c>
      <c r="Y351">
        <v>2.6</v>
      </c>
      <c r="Z351">
        <v>0.02</v>
      </c>
      <c r="AA351">
        <v>2.56</v>
      </c>
      <c r="AB351">
        <v>2.63</v>
      </c>
      <c r="AC351">
        <v>3</v>
      </c>
    </row>
    <row r="352" spans="1:29" x14ac:dyDescent="0.2">
      <c r="A352" t="s">
        <v>29</v>
      </c>
      <c r="B352" t="s">
        <v>270</v>
      </c>
      <c r="C352" t="s">
        <v>271</v>
      </c>
      <c r="D352" t="s">
        <v>100</v>
      </c>
      <c r="E352" t="s">
        <v>85</v>
      </c>
      <c r="F352" t="s">
        <v>101</v>
      </c>
      <c r="G352" t="s">
        <v>264</v>
      </c>
      <c r="H352" t="s">
        <v>272</v>
      </c>
      <c r="I352" t="s">
        <v>36</v>
      </c>
      <c r="J352" t="s">
        <v>143</v>
      </c>
      <c r="K352" t="s">
        <v>38</v>
      </c>
      <c r="M352">
        <v>51</v>
      </c>
      <c r="N352">
        <v>830</v>
      </c>
      <c r="O352" t="s">
        <v>39</v>
      </c>
      <c r="P352" t="s">
        <v>39</v>
      </c>
      <c r="Q352">
        <v>95.35</v>
      </c>
      <c r="R352">
        <v>10.63</v>
      </c>
      <c r="S352">
        <v>74.08</v>
      </c>
      <c r="T352">
        <v>116.61</v>
      </c>
      <c r="U352">
        <v>6.01</v>
      </c>
      <c r="V352">
        <v>0.65</v>
      </c>
      <c r="W352">
        <v>4.84</v>
      </c>
      <c r="X352">
        <v>7.43</v>
      </c>
    </row>
    <row r="353" spans="1:29" x14ac:dyDescent="0.2">
      <c r="A353" t="s">
        <v>29</v>
      </c>
      <c r="B353" t="s">
        <v>270</v>
      </c>
      <c r="C353" t="s">
        <v>271</v>
      </c>
      <c r="D353" t="s">
        <v>100</v>
      </c>
      <c r="E353" t="s">
        <v>85</v>
      </c>
      <c r="F353" t="s">
        <v>101</v>
      </c>
      <c r="G353" t="s">
        <v>264</v>
      </c>
      <c r="H353" t="s">
        <v>272</v>
      </c>
      <c r="I353" t="s">
        <v>40</v>
      </c>
      <c r="J353" t="s">
        <v>144</v>
      </c>
      <c r="K353" t="s">
        <v>38</v>
      </c>
      <c r="M353">
        <v>11</v>
      </c>
      <c r="N353">
        <v>830</v>
      </c>
      <c r="O353" t="s">
        <v>39</v>
      </c>
      <c r="P353" t="s">
        <v>39</v>
      </c>
      <c r="Q353">
        <v>22.67</v>
      </c>
      <c r="R353">
        <v>4.88</v>
      </c>
      <c r="S353">
        <v>12.91</v>
      </c>
      <c r="T353">
        <v>32.43</v>
      </c>
      <c r="U353">
        <v>1.43</v>
      </c>
      <c r="V353">
        <v>0.31</v>
      </c>
      <c r="W353">
        <v>0.93</v>
      </c>
      <c r="X353">
        <v>2.19</v>
      </c>
    </row>
    <row r="354" spans="1:29" x14ac:dyDescent="0.2">
      <c r="A354" t="s">
        <v>29</v>
      </c>
      <c r="B354" t="s">
        <v>270</v>
      </c>
      <c r="C354" t="s">
        <v>271</v>
      </c>
      <c r="D354" t="s">
        <v>100</v>
      </c>
      <c r="E354" t="s">
        <v>85</v>
      </c>
      <c r="F354" t="s">
        <v>101</v>
      </c>
      <c r="G354" t="s">
        <v>264</v>
      </c>
      <c r="H354" t="s">
        <v>272</v>
      </c>
      <c r="I354" t="s">
        <v>105</v>
      </c>
      <c r="J354" t="s">
        <v>145</v>
      </c>
      <c r="K354" t="s">
        <v>38</v>
      </c>
      <c r="M354">
        <v>173</v>
      </c>
      <c r="N354">
        <v>830</v>
      </c>
      <c r="O354" t="s">
        <v>39</v>
      </c>
      <c r="P354" t="s">
        <v>39</v>
      </c>
      <c r="Q354">
        <v>330.94</v>
      </c>
      <c r="R354">
        <v>15.3</v>
      </c>
      <c r="S354">
        <v>300.33999999999997</v>
      </c>
      <c r="T354">
        <v>361.54</v>
      </c>
      <c r="U354">
        <v>20.86</v>
      </c>
      <c r="V354">
        <v>0.96</v>
      </c>
      <c r="W354">
        <v>19.010000000000002</v>
      </c>
      <c r="X354">
        <v>22.84</v>
      </c>
    </row>
    <row r="355" spans="1:29" x14ac:dyDescent="0.2">
      <c r="A355" t="s">
        <v>29</v>
      </c>
      <c r="B355" t="s">
        <v>270</v>
      </c>
      <c r="C355" t="s">
        <v>271</v>
      </c>
      <c r="D355" t="s">
        <v>100</v>
      </c>
      <c r="E355" t="s">
        <v>85</v>
      </c>
      <c r="F355" t="s">
        <v>101</v>
      </c>
      <c r="G355" t="s">
        <v>264</v>
      </c>
      <c r="H355" t="s">
        <v>272</v>
      </c>
      <c r="I355" t="s">
        <v>107</v>
      </c>
      <c r="J355" t="s">
        <v>146</v>
      </c>
      <c r="K355" t="s">
        <v>38</v>
      </c>
      <c r="M355">
        <v>595</v>
      </c>
      <c r="N355">
        <v>830</v>
      </c>
      <c r="O355" t="s">
        <v>39</v>
      </c>
      <c r="P355" t="s">
        <v>39</v>
      </c>
      <c r="Q355">
        <v>1137.54</v>
      </c>
      <c r="R355">
        <v>20.7</v>
      </c>
      <c r="S355">
        <v>1096.1300000000001</v>
      </c>
      <c r="T355">
        <v>1178.94</v>
      </c>
      <c r="U355">
        <v>71.7</v>
      </c>
      <c r="V355">
        <v>1.1200000000000001</v>
      </c>
      <c r="W355">
        <v>69.400000000000006</v>
      </c>
      <c r="X355">
        <v>73.89</v>
      </c>
    </row>
    <row r="356" spans="1:29" x14ac:dyDescent="0.2">
      <c r="A356" t="s">
        <v>29</v>
      </c>
      <c r="B356" t="s">
        <v>270</v>
      </c>
      <c r="C356" t="s">
        <v>271</v>
      </c>
      <c r="D356" t="s">
        <v>100</v>
      </c>
      <c r="E356" t="s">
        <v>85</v>
      </c>
      <c r="F356" t="s">
        <v>101</v>
      </c>
      <c r="G356" t="s">
        <v>264</v>
      </c>
      <c r="H356" t="s">
        <v>272</v>
      </c>
      <c r="I356" t="s">
        <v>42</v>
      </c>
      <c r="J356" t="s">
        <v>43</v>
      </c>
      <c r="K356" t="s">
        <v>38</v>
      </c>
      <c r="M356">
        <v>133</v>
      </c>
      <c r="N356">
        <v>830</v>
      </c>
      <c r="O356" t="s">
        <v>39</v>
      </c>
      <c r="P356" t="s">
        <v>39</v>
      </c>
      <c r="Q356">
        <v>263.5</v>
      </c>
      <c r="R356">
        <v>17.39</v>
      </c>
      <c r="S356">
        <v>228.71</v>
      </c>
      <c r="T356">
        <v>298.29000000000002</v>
      </c>
    </row>
    <row r="357" spans="1:29" x14ac:dyDescent="0.2">
      <c r="A357" t="s">
        <v>29</v>
      </c>
      <c r="B357" t="s">
        <v>270</v>
      </c>
      <c r="C357" t="s">
        <v>271</v>
      </c>
      <c r="D357" t="s">
        <v>100</v>
      </c>
      <c r="E357" t="s">
        <v>85</v>
      </c>
      <c r="F357" t="s">
        <v>101</v>
      </c>
      <c r="G357" t="s">
        <v>264</v>
      </c>
      <c r="H357" t="s">
        <v>272</v>
      </c>
      <c r="K357" t="s">
        <v>38</v>
      </c>
      <c r="N357">
        <v>830</v>
      </c>
      <c r="O357" t="s">
        <v>39</v>
      </c>
      <c r="P357" t="s">
        <v>39</v>
      </c>
      <c r="Y357">
        <v>2.58</v>
      </c>
      <c r="Z357">
        <v>0.02</v>
      </c>
      <c r="AA357">
        <v>2.54</v>
      </c>
      <c r="AB357">
        <v>2.63</v>
      </c>
      <c r="AC357">
        <v>3</v>
      </c>
    </row>
    <row r="358" spans="1:29" x14ac:dyDescent="0.2">
      <c r="A358" t="s">
        <v>29</v>
      </c>
      <c r="B358" t="s">
        <v>273</v>
      </c>
      <c r="C358" t="s">
        <v>274</v>
      </c>
      <c r="D358" t="s">
        <v>100</v>
      </c>
      <c r="E358" t="s">
        <v>85</v>
      </c>
      <c r="F358" t="s">
        <v>101</v>
      </c>
      <c r="G358" t="s">
        <v>264</v>
      </c>
      <c r="H358" t="s">
        <v>166</v>
      </c>
      <c r="I358" t="s">
        <v>36</v>
      </c>
      <c r="J358" t="s">
        <v>143</v>
      </c>
      <c r="K358" t="s">
        <v>38</v>
      </c>
      <c r="M358">
        <v>33</v>
      </c>
      <c r="N358">
        <v>830</v>
      </c>
      <c r="O358" t="s">
        <v>39</v>
      </c>
      <c r="P358" t="s">
        <v>39</v>
      </c>
      <c r="Q358">
        <v>61.14</v>
      </c>
      <c r="R358">
        <v>8.5399999999999991</v>
      </c>
      <c r="S358">
        <v>44.06</v>
      </c>
      <c r="T358">
        <v>78.23</v>
      </c>
      <c r="U358">
        <v>3.85</v>
      </c>
      <c r="V358">
        <v>0.53</v>
      </c>
      <c r="W358">
        <v>2.93</v>
      </c>
      <c r="X358">
        <v>5.05</v>
      </c>
    </row>
    <row r="359" spans="1:29" x14ac:dyDescent="0.2">
      <c r="A359" t="s">
        <v>29</v>
      </c>
      <c r="B359" t="s">
        <v>273</v>
      </c>
      <c r="C359" t="s">
        <v>274</v>
      </c>
      <c r="D359" t="s">
        <v>100</v>
      </c>
      <c r="E359" t="s">
        <v>85</v>
      </c>
      <c r="F359" t="s">
        <v>101</v>
      </c>
      <c r="G359" t="s">
        <v>264</v>
      </c>
      <c r="H359" t="s">
        <v>166</v>
      </c>
      <c r="I359" t="s">
        <v>40</v>
      </c>
      <c r="J359" t="s">
        <v>144</v>
      </c>
      <c r="K359" t="s">
        <v>38</v>
      </c>
      <c r="M359">
        <v>8</v>
      </c>
      <c r="N359">
        <v>830</v>
      </c>
      <c r="O359" t="s">
        <v>39</v>
      </c>
      <c r="P359" t="s">
        <v>39</v>
      </c>
      <c r="Q359">
        <v>15.72</v>
      </c>
      <c r="R359">
        <v>4</v>
      </c>
      <c r="S359">
        <v>7.71</v>
      </c>
      <c r="T359">
        <v>23.72</v>
      </c>
      <c r="U359">
        <v>0.99</v>
      </c>
      <c r="V359">
        <v>0.25</v>
      </c>
      <c r="W359">
        <v>0.6</v>
      </c>
      <c r="X359">
        <v>1.63</v>
      </c>
    </row>
    <row r="360" spans="1:29" x14ac:dyDescent="0.2">
      <c r="A360" t="s">
        <v>29</v>
      </c>
      <c r="B360" t="s">
        <v>273</v>
      </c>
      <c r="C360" t="s">
        <v>274</v>
      </c>
      <c r="D360" t="s">
        <v>100</v>
      </c>
      <c r="E360" t="s">
        <v>85</v>
      </c>
      <c r="F360" t="s">
        <v>101</v>
      </c>
      <c r="G360" t="s">
        <v>264</v>
      </c>
      <c r="H360" t="s">
        <v>166</v>
      </c>
      <c r="I360" t="s">
        <v>105</v>
      </c>
      <c r="J360" t="s">
        <v>145</v>
      </c>
      <c r="K360" t="s">
        <v>38</v>
      </c>
      <c r="M360">
        <v>222</v>
      </c>
      <c r="N360">
        <v>830</v>
      </c>
      <c r="O360" t="s">
        <v>39</v>
      </c>
      <c r="P360" t="s">
        <v>39</v>
      </c>
      <c r="Q360">
        <v>421.26</v>
      </c>
      <c r="R360">
        <v>15.09</v>
      </c>
      <c r="S360">
        <v>391.07</v>
      </c>
      <c r="T360">
        <v>451.45</v>
      </c>
      <c r="U360">
        <v>26.55</v>
      </c>
      <c r="V360">
        <v>1</v>
      </c>
      <c r="W360">
        <v>24.6</v>
      </c>
      <c r="X360">
        <v>28.6</v>
      </c>
    </row>
    <row r="361" spans="1:29" x14ac:dyDescent="0.2">
      <c r="A361" t="s">
        <v>29</v>
      </c>
      <c r="B361" t="s">
        <v>273</v>
      </c>
      <c r="C361" t="s">
        <v>274</v>
      </c>
      <c r="D361" t="s">
        <v>100</v>
      </c>
      <c r="E361" t="s">
        <v>85</v>
      </c>
      <c r="F361" t="s">
        <v>101</v>
      </c>
      <c r="G361" t="s">
        <v>264</v>
      </c>
      <c r="H361" t="s">
        <v>166</v>
      </c>
      <c r="I361" t="s">
        <v>107</v>
      </c>
      <c r="J361" t="s">
        <v>146</v>
      </c>
      <c r="K361" t="s">
        <v>38</v>
      </c>
      <c r="M361">
        <v>567</v>
      </c>
      <c r="N361">
        <v>830</v>
      </c>
      <c r="O361" t="s">
        <v>39</v>
      </c>
      <c r="P361" t="s">
        <v>39</v>
      </c>
      <c r="Q361">
        <v>1088.3800000000001</v>
      </c>
      <c r="R361">
        <v>21.96</v>
      </c>
      <c r="S361">
        <v>1044.46</v>
      </c>
      <c r="T361">
        <v>1132.3</v>
      </c>
      <c r="U361">
        <v>68.599999999999994</v>
      </c>
      <c r="V361">
        <v>1.06</v>
      </c>
      <c r="W361">
        <v>66.45</v>
      </c>
      <c r="X361">
        <v>70.680000000000007</v>
      </c>
    </row>
    <row r="362" spans="1:29" x14ac:dyDescent="0.2">
      <c r="A362" t="s">
        <v>29</v>
      </c>
      <c r="B362" t="s">
        <v>273</v>
      </c>
      <c r="C362" t="s">
        <v>274</v>
      </c>
      <c r="D362" t="s">
        <v>100</v>
      </c>
      <c r="E362" t="s">
        <v>85</v>
      </c>
      <c r="F362" t="s">
        <v>101</v>
      </c>
      <c r="G362" t="s">
        <v>264</v>
      </c>
      <c r="H362" t="s">
        <v>166</v>
      </c>
      <c r="I362" t="s">
        <v>42</v>
      </c>
      <c r="J362" t="s">
        <v>43</v>
      </c>
      <c r="K362" t="s">
        <v>38</v>
      </c>
      <c r="M362">
        <v>133</v>
      </c>
      <c r="N362">
        <v>830</v>
      </c>
      <c r="O362" t="s">
        <v>39</v>
      </c>
      <c r="P362" t="s">
        <v>39</v>
      </c>
      <c r="Q362">
        <v>263.5</v>
      </c>
      <c r="R362">
        <v>17.39</v>
      </c>
      <c r="S362">
        <v>228.71</v>
      </c>
      <c r="T362">
        <v>298.29000000000002</v>
      </c>
    </row>
    <row r="363" spans="1:29" x14ac:dyDescent="0.2">
      <c r="A363" t="s">
        <v>29</v>
      </c>
      <c r="B363" t="s">
        <v>273</v>
      </c>
      <c r="C363" t="s">
        <v>274</v>
      </c>
      <c r="D363" t="s">
        <v>100</v>
      </c>
      <c r="E363" t="s">
        <v>85</v>
      </c>
      <c r="F363" t="s">
        <v>101</v>
      </c>
      <c r="G363" t="s">
        <v>264</v>
      </c>
      <c r="H363" t="s">
        <v>166</v>
      </c>
      <c r="K363" t="s">
        <v>38</v>
      </c>
      <c r="N363">
        <v>830</v>
      </c>
      <c r="O363" t="s">
        <v>39</v>
      </c>
      <c r="P363" t="s">
        <v>39</v>
      </c>
      <c r="Y363">
        <v>2.6</v>
      </c>
      <c r="Z363">
        <v>0.02</v>
      </c>
      <c r="AA363">
        <v>2.56</v>
      </c>
      <c r="AB363">
        <v>2.63</v>
      </c>
      <c r="AC363">
        <v>3</v>
      </c>
    </row>
    <row r="364" spans="1:29" x14ac:dyDescent="0.2">
      <c r="A364" t="s">
        <v>29</v>
      </c>
      <c r="B364" t="s">
        <v>275</v>
      </c>
      <c r="C364" t="s">
        <v>276</v>
      </c>
      <c r="D364" t="s">
        <v>100</v>
      </c>
      <c r="E364" t="s">
        <v>85</v>
      </c>
      <c r="F364" t="s">
        <v>101</v>
      </c>
      <c r="G364" t="s">
        <v>277</v>
      </c>
      <c r="H364" t="s">
        <v>170</v>
      </c>
      <c r="I364" t="s">
        <v>40</v>
      </c>
      <c r="J364" t="s">
        <v>171</v>
      </c>
      <c r="K364" t="s">
        <v>38</v>
      </c>
      <c r="M364">
        <v>147</v>
      </c>
      <c r="N364">
        <v>697</v>
      </c>
      <c r="O364" t="s">
        <v>39</v>
      </c>
      <c r="P364" t="s">
        <v>39</v>
      </c>
      <c r="Q364">
        <v>276.60000000000002</v>
      </c>
      <c r="R364">
        <v>14.94</v>
      </c>
      <c r="S364">
        <v>246.72</v>
      </c>
      <c r="T364">
        <v>306.48</v>
      </c>
      <c r="U364">
        <v>20.68</v>
      </c>
      <c r="V364">
        <v>1.1000000000000001</v>
      </c>
      <c r="W364">
        <v>18.57</v>
      </c>
      <c r="X364">
        <v>22.97</v>
      </c>
    </row>
    <row r="365" spans="1:29" x14ac:dyDescent="0.2">
      <c r="A365" t="s">
        <v>29</v>
      </c>
      <c r="B365" t="s">
        <v>275</v>
      </c>
      <c r="C365" t="s">
        <v>276</v>
      </c>
      <c r="D365" t="s">
        <v>100</v>
      </c>
      <c r="E365" t="s">
        <v>85</v>
      </c>
      <c r="F365" t="s">
        <v>101</v>
      </c>
      <c r="G365" t="s">
        <v>277</v>
      </c>
      <c r="H365" t="s">
        <v>170</v>
      </c>
      <c r="I365" t="s">
        <v>105</v>
      </c>
      <c r="J365" t="s">
        <v>172</v>
      </c>
      <c r="K365" t="s">
        <v>38</v>
      </c>
      <c r="M365">
        <v>227</v>
      </c>
      <c r="N365">
        <v>697</v>
      </c>
      <c r="O365" t="s">
        <v>39</v>
      </c>
      <c r="P365" t="s">
        <v>39</v>
      </c>
      <c r="Q365">
        <v>452.31</v>
      </c>
      <c r="R365">
        <v>19.53</v>
      </c>
      <c r="S365">
        <v>413.24</v>
      </c>
      <c r="T365">
        <v>491.39</v>
      </c>
      <c r="U365">
        <v>33.82</v>
      </c>
      <c r="V365">
        <v>1.35</v>
      </c>
      <c r="W365">
        <v>31.19</v>
      </c>
      <c r="X365">
        <v>36.57</v>
      </c>
    </row>
    <row r="366" spans="1:29" x14ac:dyDescent="0.2">
      <c r="A366" t="s">
        <v>29</v>
      </c>
      <c r="B366" t="s">
        <v>275</v>
      </c>
      <c r="C366" t="s">
        <v>276</v>
      </c>
      <c r="D366" t="s">
        <v>100</v>
      </c>
      <c r="E366" t="s">
        <v>85</v>
      </c>
      <c r="F366" t="s">
        <v>101</v>
      </c>
      <c r="G366" t="s">
        <v>277</v>
      </c>
      <c r="H366" t="s">
        <v>170</v>
      </c>
      <c r="I366" t="s">
        <v>107</v>
      </c>
      <c r="J366" t="s">
        <v>173</v>
      </c>
      <c r="K366" t="s">
        <v>38</v>
      </c>
      <c r="M366">
        <v>260</v>
      </c>
      <c r="N366">
        <v>697</v>
      </c>
      <c r="O366" t="s">
        <v>39</v>
      </c>
      <c r="P366" t="s">
        <v>39</v>
      </c>
      <c r="Q366">
        <v>490.72</v>
      </c>
      <c r="R366">
        <v>17.78</v>
      </c>
      <c r="S366">
        <v>455.15</v>
      </c>
      <c r="T366">
        <v>526.28</v>
      </c>
      <c r="U366">
        <v>36.700000000000003</v>
      </c>
      <c r="V366">
        <v>1.25</v>
      </c>
      <c r="W366">
        <v>34.24</v>
      </c>
      <c r="X366">
        <v>39.229999999999997</v>
      </c>
    </row>
    <row r="367" spans="1:29" x14ac:dyDescent="0.2">
      <c r="A367" t="s">
        <v>29</v>
      </c>
      <c r="B367" t="s">
        <v>275</v>
      </c>
      <c r="C367" t="s">
        <v>276</v>
      </c>
      <c r="D367" t="s">
        <v>100</v>
      </c>
      <c r="E367" t="s">
        <v>85</v>
      </c>
      <c r="F367" t="s">
        <v>101</v>
      </c>
      <c r="G367" t="s">
        <v>277</v>
      </c>
      <c r="H367" t="s">
        <v>170</v>
      </c>
      <c r="I367" t="s">
        <v>123</v>
      </c>
      <c r="J367" t="s">
        <v>174</v>
      </c>
      <c r="K367" t="s">
        <v>38</v>
      </c>
      <c r="M367">
        <v>63</v>
      </c>
      <c r="N367">
        <v>697</v>
      </c>
      <c r="O367" t="s">
        <v>39</v>
      </c>
      <c r="P367" t="s">
        <v>39</v>
      </c>
      <c r="Q367">
        <v>117.59</v>
      </c>
      <c r="R367">
        <v>10.4</v>
      </c>
      <c r="S367">
        <v>96.79</v>
      </c>
      <c r="T367">
        <v>138.38999999999999</v>
      </c>
      <c r="U367">
        <v>8.7899999999999991</v>
      </c>
      <c r="V367">
        <v>0.76</v>
      </c>
      <c r="W367">
        <v>7.39</v>
      </c>
      <c r="X367">
        <v>10.44</v>
      </c>
    </row>
    <row r="368" spans="1:29" x14ac:dyDescent="0.2">
      <c r="A368" t="s">
        <v>29</v>
      </c>
      <c r="B368" t="s">
        <v>275</v>
      </c>
      <c r="C368" t="s">
        <v>276</v>
      </c>
      <c r="D368" t="s">
        <v>100</v>
      </c>
      <c r="E368" t="s">
        <v>85</v>
      </c>
      <c r="F368" t="s">
        <v>101</v>
      </c>
      <c r="G368" t="s">
        <v>277</v>
      </c>
      <c r="H368" t="s">
        <v>170</v>
      </c>
      <c r="I368" t="s">
        <v>42</v>
      </c>
      <c r="J368" t="s">
        <v>43</v>
      </c>
      <c r="K368" t="s">
        <v>38</v>
      </c>
      <c r="M368">
        <v>137</v>
      </c>
      <c r="N368">
        <v>697</v>
      </c>
      <c r="O368" t="s">
        <v>39</v>
      </c>
      <c r="P368" t="s">
        <v>39</v>
      </c>
      <c r="Q368">
        <v>270.08999999999997</v>
      </c>
      <c r="R368">
        <v>17.96</v>
      </c>
      <c r="S368">
        <v>234.17</v>
      </c>
      <c r="T368">
        <v>306.02</v>
      </c>
    </row>
    <row r="369" spans="1:29" x14ac:dyDescent="0.2">
      <c r="A369" t="s">
        <v>29</v>
      </c>
      <c r="B369" t="s">
        <v>275</v>
      </c>
      <c r="C369" t="s">
        <v>276</v>
      </c>
      <c r="D369" t="s">
        <v>100</v>
      </c>
      <c r="E369" t="s">
        <v>85</v>
      </c>
      <c r="F369" t="s">
        <v>101</v>
      </c>
      <c r="G369" t="s">
        <v>277</v>
      </c>
      <c r="H369" t="s">
        <v>170</v>
      </c>
      <c r="I369" t="s">
        <v>125</v>
      </c>
      <c r="J369" t="s">
        <v>126</v>
      </c>
      <c r="K369" t="s">
        <v>38</v>
      </c>
      <c r="M369">
        <v>129</v>
      </c>
      <c r="N369">
        <v>697</v>
      </c>
      <c r="O369" t="s">
        <v>39</v>
      </c>
      <c r="P369" t="s">
        <v>39</v>
      </c>
    </row>
    <row r="370" spans="1:29" x14ac:dyDescent="0.2">
      <c r="A370" t="s">
        <v>29</v>
      </c>
      <c r="B370" t="s">
        <v>275</v>
      </c>
      <c r="C370" t="s">
        <v>276</v>
      </c>
      <c r="D370" t="s">
        <v>100</v>
      </c>
      <c r="E370" t="s">
        <v>85</v>
      </c>
      <c r="F370" t="s">
        <v>101</v>
      </c>
      <c r="G370" t="s">
        <v>277</v>
      </c>
      <c r="H370" t="s">
        <v>170</v>
      </c>
      <c r="K370" t="s">
        <v>38</v>
      </c>
      <c r="N370">
        <v>697</v>
      </c>
      <c r="O370" t="s">
        <v>39</v>
      </c>
      <c r="P370" t="s">
        <v>39</v>
      </c>
      <c r="Y370">
        <v>2.34</v>
      </c>
      <c r="Z370">
        <v>0.02</v>
      </c>
      <c r="AA370">
        <v>2.29</v>
      </c>
      <c r="AB370">
        <v>2.38</v>
      </c>
      <c r="AC370">
        <v>2</v>
      </c>
    </row>
    <row r="371" spans="1:29" x14ac:dyDescent="0.2">
      <c r="A371" t="s">
        <v>29</v>
      </c>
      <c r="B371" t="s">
        <v>278</v>
      </c>
      <c r="C371" t="s">
        <v>279</v>
      </c>
      <c r="D371" t="s">
        <v>100</v>
      </c>
      <c r="E371" t="s">
        <v>85</v>
      </c>
      <c r="F371" t="s">
        <v>101</v>
      </c>
      <c r="G371" t="s">
        <v>277</v>
      </c>
      <c r="H371" t="s">
        <v>177</v>
      </c>
      <c r="I371" t="s">
        <v>40</v>
      </c>
      <c r="J371" t="s">
        <v>171</v>
      </c>
      <c r="K371" t="s">
        <v>38</v>
      </c>
      <c r="M371">
        <v>71</v>
      </c>
      <c r="N371">
        <v>773</v>
      </c>
      <c r="O371" t="s">
        <v>39</v>
      </c>
      <c r="P371" t="s">
        <v>39</v>
      </c>
      <c r="Q371">
        <v>138.55000000000001</v>
      </c>
      <c r="R371">
        <v>11.48</v>
      </c>
      <c r="S371">
        <v>115.58</v>
      </c>
      <c r="T371">
        <v>161.52000000000001</v>
      </c>
      <c r="U371">
        <v>9.35</v>
      </c>
      <c r="V371">
        <v>0.77</v>
      </c>
      <c r="W371">
        <v>7.92</v>
      </c>
      <c r="X371">
        <v>11</v>
      </c>
    </row>
    <row r="372" spans="1:29" x14ac:dyDescent="0.2">
      <c r="A372" t="s">
        <v>29</v>
      </c>
      <c r="B372" t="s">
        <v>278</v>
      </c>
      <c r="C372" t="s">
        <v>279</v>
      </c>
      <c r="D372" t="s">
        <v>100</v>
      </c>
      <c r="E372" t="s">
        <v>85</v>
      </c>
      <c r="F372" t="s">
        <v>101</v>
      </c>
      <c r="G372" t="s">
        <v>277</v>
      </c>
      <c r="H372" t="s">
        <v>177</v>
      </c>
      <c r="I372" t="s">
        <v>105</v>
      </c>
      <c r="J372" t="s">
        <v>172</v>
      </c>
      <c r="K372" t="s">
        <v>38</v>
      </c>
      <c r="M372">
        <v>329</v>
      </c>
      <c r="N372">
        <v>773</v>
      </c>
      <c r="O372" t="s">
        <v>39</v>
      </c>
      <c r="P372" t="s">
        <v>39</v>
      </c>
      <c r="Q372">
        <v>633.17999999999995</v>
      </c>
      <c r="R372">
        <v>20.350000000000001</v>
      </c>
      <c r="S372">
        <v>592.48</v>
      </c>
      <c r="T372">
        <v>673.88</v>
      </c>
      <c r="U372">
        <v>42.72</v>
      </c>
      <c r="V372">
        <v>1.29</v>
      </c>
      <c r="W372">
        <v>40.15</v>
      </c>
      <c r="X372">
        <v>45.32</v>
      </c>
    </row>
    <row r="373" spans="1:29" x14ac:dyDescent="0.2">
      <c r="A373" t="s">
        <v>29</v>
      </c>
      <c r="B373" t="s">
        <v>278</v>
      </c>
      <c r="C373" t="s">
        <v>279</v>
      </c>
      <c r="D373" t="s">
        <v>100</v>
      </c>
      <c r="E373" t="s">
        <v>85</v>
      </c>
      <c r="F373" t="s">
        <v>101</v>
      </c>
      <c r="G373" t="s">
        <v>277</v>
      </c>
      <c r="H373" t="s">
        <v>177</v>
      </c>
      <c r="I373" t="s">
        <v>107</v>
      </c>
      <c r="J373" t="s">
        <v>173</v>
      </c>
      <c r="K373" t="s">
        <v>38</v>
      </c>
      <c r="M373">
        <v>292</v>
      </c>
      <c r="N373">
        <v>773</v>
      </c>
      <c r="O373" t="s">
        <v>39</v>
      </c>
      <c r="P373" t="s">
        <v>39</v>
      </c>
      <c r="Q373">
        <v>556.84</v>
      </c>
      <c r="R373">
        <v>17.43</v>
      </c>
      <c r="S373">
        <v>521.99</v>
      </c>
      <c r="T373">
        <v>591.70000000000005</v>
      </c>
      <c r="U373">
        <v>37.57</v>
      </c>
      <c r="V373">
        <v>1.1499999999999999</v>
      </c>
      <c r="W373">
        <v>35.299999999999997</v>
      </c>
      <c r="X373">
        <v>39.89</v>
      </c>
    </row>
    <row r="374" spans="1:29" x14ac:dyDescent="0.2">
      <c r="A374" t="s">
        <v>29</v>
      </c>
      <c r="B374" t="s">
        <v>278</v>
      </c>
      <c r="C374" t="s">
        <v>279</v>
      </c>
      <c r="D374" t="s">
        <v>100</v>
      </c>
      <c r="E374" t="s">
        <v>85</v>
      </c>
      <c r="F374" t="s">
        <v>101</v>
      </c>
      <c r="G374" t="s">
        <v>277</v>
      </c>
      <c r="H374" t="s">
        <v>177</v>
      </c>
      <c r="I374" t="s">
        <v>123</v>
      </c>
      <c r="J374" t="s">
        <v>174</v>
      </c>
      <c r="K374" t="s">
        <v>38</v>
      </c>
      <c r="M374">
        <v>81</v>
      </c>
      <c r="N374">
        <v>773</v>
      </c>
      <c r="O374" t="s">
        <v>39</v>
      </c>
      <c r="P374" t="s">
        <v>39</v>
      </c>
      <c r="Q374">
        <v>153.72999999999999</v>
      </c>
      <c r="R374">
        <v>13.71</v>
      </c>
      <c r="S374">
        <v>126.3</v>
      </c>
      <c r="T374">
        <v>181.15</v>
      </c>
      <c r="U374">
        <v>10.37</v>
      </c>
      <c r="V374">
        <v>0.89</v>
      </c>
      <c r="W374">
        <v>8.7200000000000006</v>
      </c>
      <c r="X374">
        <v>12.29</v>
      </c>
    </row>
    <row r="375" spans="1:29" x14ac:dyDescent="0.2">
      <c r="A375" t="s">
        <v>29</v>
      </c>
      <c r="B375" t="s">
        <v>278</v>
      </c>
      <c r="C375" t="s">
        <v>279</v>
      </c>
      <c r="D375" t="s">
        <v>100</v>
      </c>
      <c r="E375" t="s">
        <v>85</v>
      </c>
      <c r="F375" t="s">
        <v>101</v>
      </c>
      <c r="G375" t="s">
        <v>277</v>
      </c>
      <c r="H375" t="s">
        <v>177</v>
      </c>
      <c r="I375" t="s">
        <v>42</v>
      </c>
      <c r="J375" t="s">
        <v>43</v>
      </c>
      <c r="K375" t="s">
        <v>38</v>
      </c>
      <c r="M375">
        <v>135</v>
      </c>
      <c r="N375">
        <v>773</v>
      </c>
      <c r="O375" t="s">
        <v>39</v>
      </c>
      <c r="P375" t="s">
        <v>39</v>
      </c>
      <c r="Q375">
        <v>266.63</v>
      </c>
      <c r="R375">
        <v>17.64</v>
      </c>
      <c r="S375">
        <v>231.34</v>
      </c>
      <c r="T375">
        <v>301.92</v>
      </c>
    </row>
    <row r="376" spans="1:29" x14ac:dyDescent="0.2">
      <c r="A376" t="s">
        <v>29</v>
      </c>
      <c r="B376" t="s">
        <v>278</v>
      </c>
      <c r="C376" t="s">
        <v>279</v>
      </c>
      <c r="D376" t="s">
        <v>100</v>
      </c>
      <c r="E376" t="s">
        <v>85</v>
      </c>
      <c r="F376" t="s">
        <v>101</v>
      </c>
      <c r="G376" t="s">
        <v>277</v>
      </c>
      <c r="H376" t="s">
        <v>177</v>
      </c>
      <c r="I376" t="s">
        <v>125</v>
      </c>
      <c r="J376" t="s">
        <v>126</v>
      </c>
      <c r="K376" t="s">
        <v>38</v>
      </c>
      <c r="M376">
        <v>55</v>
      </c>
      <c r="N376">
        <v>773</v>
      </c>
      <c r="O376" t="s">
        <v>39</v>
      </c>
      <c r="P376" t="s">
        <v>39</v>
      </c>
    </row>
    <row r="377" spans="1:29" x14ac:dyDescent="0.2">
      <c r="A377" t="s">
        <v>29</v>
      </c>
      <c r="B377" t="s">
        <v>278</v>
      </c>
      <c r="C377" t="s">
        <v>279</v>
      </c>
      <c r="D377" t="s">
        <v>100</v>
      </c>
      <c r="E377" t="s">
        <v>85</v>
      </c>
      <c r="F377" t="s">
        <v>101</v>
      </c>
      <c r="G377" t="s">
        <v>277</v>
      </c>
      <c r="H377" t="s">
        <v>177</v>
      </c>
      <c r="K377" t="s">
        <v>38</v>
      </c>
      <c r="N377">
        <v>773</v>
      </c>
      <c r="O377" t="s">
        <v>39</v>
      </c>
      <c r="P377" t="s">
        <v>39</v>
      </c>
      <c r="Y377">
        <v>2.4900000000000002</v>
      </c>
      <c r="Z377">
        <v>0.02</v>
      </c>
      <c r="AA377">
        <v>2.4500000000000002</v>
      </c>
      <c r="AB377">
        <v>2.5299999999999998</v>
      </c>
      <c r="AC377">
        <v>2</v>
      </c>
    </row>
    <row r="378" spans="1:29" x14ac:dyDescent="0.2">
      <c r="A378" t="s">
        <v>29</v>
      </c>
      <c r="B378" t="s">
        <v>280</v>
      </c>
      <c r="C378" t="s">
        <v>281</v>
      </c>
      <c r="D378" t="s">
        <v>100</v>
      </c>
      <c r="E378" t="s">
        <v>85</v>
      </c>
      <c r="F378" t="s">
        <v>101</v>
      </c>
      <c r="G378" t="s">
        <v>277</v>
      </c>
      <c r="H378" t="s">
        <v>282</v>
      </c>
      <c r="I378" t="s">
        <v>40</v>
      </c>
      <c r="J378" t="s">
        <v>171</v>
      </c>
      <c r="K378" t="s">
        <v>38</v>
      </c>
      <c r="M378">
        <v>161</v>
      </c>
      <c r="N378">
        <v>740</v>
      </c>
      <c r="O378" t="s">
        <v>39</v>
      </c>
      <c r="P378" t="s">
        <v>39</v>
      </c>
      <c r="Q378">
        <v>303.89999999999998</v>
      </c>
      <c r="R378">
        <v>17.5</v>
      </c>
      <c r="S378">
        <v>268.89</v>
      </c>
      <c r="T378">
        <v>338.91</v>
      </c>
      <c r="U378">
        <v>21.5</v>
      </c>
      <c r="V378">
        <v>1.21</v>
      </c>
      <c r="W378">
        <v>19.18</v>
      </c>
      <c r="X378">
        <v>24.02</v>
      </c>
    </row>
    <row r="379" spans="1:29" x14ac:dyDescent="0.2">
      <c r="A379" t="s">
        <v>29</v>
      </c>
      <c r="B379" t="s">
        <v>280</v>
      </c>
      <c r="C379" t="s">
        <v>281</v>
      </c>
      <c r="D379" t="s">
        <v>100</v>
      </c>
      <c r="E379" t="s">
        <v>85</v>
      </c>
      <c r="F379" t="s">
        <v>101</v>
      </c>
      <c r="G379" t="s">
        <v>277</v>
      </c>
      <c r="H379" t="s">
        <v>282</v>
      </c>
      <c r="I379" t="s">
        <v>105</v>
      </c>
      <c r="J379" t="s">
        <v>172</v>
      </c>
      <c r="K379" t="s">
        <v>38</v>
      </c>
      <c r="M379">
        <v>269</v>
      </c>
      <c r="N379">
        <v>740</v>
      </c>
      <c r="O379" t="s">
        <v>39</v>
      </c>
      <c r="P379" t="s">
        <v>39</v>
      </c>
      <c r="Q379">
        <v>523.58000000000004</v>
      </c>
      <c r="R379">
        <v>18.07</v>
      </c>
      <c r="S379">
        <v>487.43</v>
      </c>
      <c r="T379">
        <v>559.72</v>
      </c>
      <c r="U379">
        <v>37.04</v>
      </c>
      <c r="V379">
        <v>1.26</v>
      </c>
      <c r="W379">
        <v>34.549999999999997</v>
      </c>
      <c r="X379">
        <v>39.6</v>
      </c>
    </row>
    <row r="380" spans="1:29" x14ac:dyDescent="0.2">
      <c r="A380" t="s">
        <v>29</v>
      </c>
      <c r="B380" t="s">
        <v>280</v>
      </c>
      <c r="C380" t="s">
        <v>281</v>
      </c>
      <c r="D380" t="s">
        <v>100</v>
      </c>
      <c r="E380" t="s">
        <v>85</v>
      </c>
      <c r="F380" t="s">
        <v>101</v>
      </c>
      <c r="G380" t="s">
        <v>277</v>
      </c>
      <c r="H380" t="s">
        <v>282</v>
      </c>
      <c r="I380" t="s">
        <v>107</v>
      </c>
      <c r="J380" t="s">
        <v>173</v>
      </c>
      <c r="K380" t="s">
        <v>38</v>
      </c>
      <c r="M380">
        <v>257</v>
      </c>
      <c r="N380">
        <v>740</v>
      </c>
      <c r="O380" t="s">
        <v>39</v>
      </c>
      <c r="P380" t="s">
        <v>39</v>
      </c>
      <c r="Q380">
        <v>488.76</v>
      </c>
      <c r="R380">
        <v>18.86</v>
      </c>
      <c r="S380">
        <v>451.02</v>
      </c>
      <c r="T380">
        <v>526.49</v>
      </c>
      <c r="U380">
        <v>34.58</v>
      </c>
      <c r="V380">
        <v>1.21</v>
      </c>
      <c r="W380">
        <v>32.19</v>
      </c>
      <c r="X380">
        <v>37.049999999999997</v>
      </c>
    </row>
    <row r="381" spans="1:29" x14ac:dyDescent="0.2">
      <c r="A381" t="s">
        <v>29</v>
      </c>
      <c r="B381" t="s">
        <v>280</v>
      </c>
      <c r="C381" t="s">
        <v>281</v>
      </c>
      <c r="D381" t="s">
        <v>100</v>
      </c>
      <c r="E381" t="s">
        <v>85</v>
      </c>
      <c r="F381" t="s">
        <v>101</v>
      </c>
      <c r="G381" t="s">
        <v>277</v>
      </c>
      <c r="H381" t="s">
        <v>282</v>
      </c>
      <c r="I381" t="s">
        <v>123</v>
      </c>
      <c r="J381" t="s">
        <v>174</v>
      </c>
      <c r="K381" t="s">
        <v>38</v>
      </c>
      <c r="M381">
        <v>53</v>
      </c>
      <c r="N381">
        <v>740</v>
      </c>
      <c r="O381" t="s">
        <v>39</v>
      </c>
      <c r="P381" t="s">
        <v>39</v>
      </c>
      <c r="Q381">
        <v>97.17</v>
      </c>
      <c r="R381">
        <v>9.3800000000000008</v>
      </c>
      <c r="S381">
        <v>78.400000000000006</v>
      </c>
      <c r="T381">
        <v>115.94</v>
      </c>
      <c r="U381">
        <v>6.88</v>
      </c>
      <c r="V381">
        <v>0.65</v>
      </c>
      <c r="W381">
        <v>5.68</v>
      </c>
      <c r="X381">
        <v>8.3000000000000007</v>
      </c>
    </row>
    <row r="382" spans="1:29" x14ac:dyDescent="0.2">
      <c r="A382" t="s">
        <v>29</v>
      </c>
      <c r="B382" t="s">
        <v>280</v>
      </c>
      <c r="C382" t="s">
        <v>281</v>
      </c>
      <c r="D382" t="s">
        <v>100</v>
      </c>
      <c r="E382" t="s">
        <v>85</v>
      </c>
      <c r="F382" t="s">
        <v>101</v>
      </c>
      <c r="G382" t="s">
        <v>277</v>
      </c>
      <c r="H382" t="s">
        <v>282</v>
      </c>
      <c r="I382" t="s">
        <v>42</v>
      </c>
      <c r="J382" t="s">
        <v>43</v>
      </c>
      <c r="K382" t="s">
        <v>38</v>
      </c>
      <c r="M382">
        <v>140</v>
      </c>
      <c r="N382">
        <v>740</v>
      </c>
      <c r="O382" t="s">
        <v>39</v>
      </c>
      <c r="P382" t="s">
        <v>39</v>
      </c>
      <c r="Q382">
        <v>274.77</v>
      </c>
      <c r="R382">
        <v>18.38</v>
      </c>
      <c r="S382">
        <v>238.01</v>
      </c>
      <c r="T382">
        <v>311.52</v>
      </c>
    </row>
    <row r="383" spans="1:29" x14ac:dyDescent="0.2">
      <c r="A383" t="s">
        <v>29</v>
      </c>
      <c r="B383" t="s">
        <v>280</v>
      </c>
      <c r="C383" t="s">
        <v>281</v>
      </c>
      <c r="D383" t="s">
        <v>100</v>
      </c>
      <c r="E383" t="s">
        <v>85</v>
      </c>
      <c r="F383" t="s">
        <v>101</v>
      </c>
      <c r="G383" t="s">
        <v>277</v>
      </c>
      <c r="H383" t="s">
        <v>282</v>
      </c>
      <c r="I383" t="s">
        <v>125</v>
      </c>
      <c r="J383" t="s">
        <v>126</v>
      </c>
      <c r="K383" t="s">
        <v>38</v>
      </c>
      <c r="M383">
        <v>83</v>
      </c>
      <c r="N383">
        <v>740</v>
      </c>
      <c r="O383" t="s">
        <v>39</v>
      </c>
      <c r="P383" t="s">
        <v>39</v>
      </c>
    </row>
    <row r="384" spans="1:29" x14ac:dyDescent="0.2">
      <c r="A384" t="s">
        <v>29</v>
      </c>
      <c r="B384" t="s">
        <v>280</v>
      </c>
      <c r="C384" t="s">
        <v>281</v>
      </c>
      <c r="D384" t="s">
        <v>100</v>
      </c>
      <c r="E384" t="s">
        <v>85</v>
      </c>
      <c r="F384" t="s">
        <v>101</v>
      </c>
      <c r="G384" t="s">
        <v>277</v>
      </c>
      <c r="H384" t="s">
        <v>282</v>
      </c>
      <c r="K384" t="s">
        <v>38</v>
      </c>
      <c r="N384">
        <v>740</v>
      </c>
      <c r="O384" t="s">
        <v>39</v>
      </c>
      <c r="P384" t="s">
        <v>39</v>
      </c>
      <c r="Y384">
        <v>2.27</v>
      </c>
      <c r="Z384">
        <v>0.02</v>
      </c>
      <c r="AA384">
        <v>2.2200000000000002</v>
      </c>
      <c r="AB384">
        <v>2.3199999999999998</v>
      </c>
      <c r="AC384">
        <v>2</v>
      </c>
    </row>
    <row r="385" spans="1:29" x14ac:dyDescent="0.2">
      <c r="A385" t="s">
        <v>29</v>
      </c>
      <c r="B385" t="s">
        <v>283</v>
      </c>
      <c r="C385" t="s">
        <v>284</v>
      </c>
      <c r="D385" t="s">
        <v>100</v>
      </c>
      <c r="E385" t="s">
        <v>85</v>
      </c>
      <c r="F385" t="s">
        <v>101</v>
      </c>
      <c r="G385" t="s">
        <v>277</v>
      </c>
      <c r="H385" t="s">
        <v>285</v>
      </c>
      <c r="I385" t="s">
        <v>40</v>
      </c>
      <c r="J385" t="s">
        <v>171</v>
      </c>
      <c r="K385" t="s">
        <v>38</v>
      </c>
      <c r="M385">
        <v>81</v>
      </c>
      <c r="N385">
        <v>773</v>
      </c>
      <c r="O385" t="s">
        <v>39</v>
      </c>
      <c r="P385" t="s">
        <v>39</v>
      </c>
      <c r="Q385">
        <v>153.99</v>
      </c>
      <c r="R385">
        <v>11.94</v>
      </c>
      <c r="S385">
        <v>130.11000000000001</v>
      </c>
      <c r="T385">
        <v>177.87</v>
      </c>
      <c r="U385">
        <v>10.42</v>
      </c>
      <c r="V385">
        <v>0.8</v>
      </c>
      <c r="W385">
        <v>8.93</v>
      </c>
      <c r="X385">
        <v>12.14</v>
      </c>
    </row>
    <row r="386" spans="1:29" x14ac:dyDescent="0.2">
      <c r="A386" t="s">
        <v>29</v>
      </c>
      <c r="B386" t="s">
        <v>283</v>
      </c>
      <c r="C386" t="s">
        <v>284</v>
      </c>
      <c r="D386" t="s">
        <v>100</v>
      </c>
      <c r="E386" t="s">
        <v>85</v>
      </c>
      <c r="F386" t="s">
        <v>101</v>
      </c>
      <c r="G386" t="s">
        <v>277</v>
      </c>
      <c r="H386" t="s">
        <v>285</v>
      </c>
      <c r="I386" t="s">
        <v>105</v>
      </c>
      <c r="J386" t="s">
        <v>172</v>
      </c>
      <c r="K386" t="s">
        <v>38</v>
      </c>
      <c r="M386">
        <v>255</v>
      </c>
      <c r="N386">
        <v>773</v>
      </c>
      <c r="O386" t="s">
        <v>39</v>
      </c>
      <c r="P386" t="s">
        <v>39</v>
      </c>
      <c r="Q386">
        <v>489.08</v>
      </c>
      <c r="R386">
        <v>17.260000000000002</v>
      </c>
      <c r="S386">
        <v>454.56</v>
      </c>
      <c r="T386">
        <v>523.61</v>
      </c>
      <c r="U386">
        <v>33.11</v>
      </c>
      <c r="V386">
        <v>1.1200000000000001</v>
      </c>
      <c r="W386">
        <v>30.9</v>
      </c>
      <c r="X386">
        <v>35.39</v>
      </c>
    </row>
    <row r="387" spans="1:29" x14ac:dyDescent="0.2">
      <c r="A387" t="s">
        <v>29</v>
      </c>
      <c r="B387" t="s">
        <v>283</v>
      </c>
      <c r="C387" t="s">
        <v>284</v>
      </c>
      <c r="D387" t="s">
        <v>100</v>
      </c>
      <c r="E387" t="s">
        <v>85</v>
      </c>
      <c r="F387" t="s">
        <v>101</v>
      </c>
      <c r="G387" t="s">
        <v>277</v>
      </c>
      <c r="H387" t="s">
        <v>285</v>
      </c>
      <c r="I387" t="s">
        <v>107</v>
      </c>
      <c r="J387" t="s">
        <v>173</v>
      </c>
      <c r="K387" t="s">
        <v>38</v>
      </c>
      <c r="M387">
        <v>346</v>
      </c>
      <c r="N387">
        <v>773</v>
      </c>
      <c r="O387" t="s">
        <v>39</v>
      </c>
      <c r="P387" t="s">
        <v>39</v>
      </c>
      <c r="Q387">
        <v>664.17</v>
      </c>
      <c r="R387">
        <v>20.73</v>
      </c>
      <c r="S387">
        <v>622.70000000000005</v>
      </c>
      <c r="T387">
        <v>705.64</v>
      </c>
      <c r="U387">
        <v>44.96</v>
      </c>
      <c r="V387">
        <v>1.31</v>
      </c>
      <c r="W387">
        <v>42.37</v>
      </c>
      <c r="X387">
        <v>47.58</v>
      </c>
    </row>
    <row r="388" spans="1:29" x14ac:dyDescent="0.2">
      <c r="A388" t="s">
        <v>29</v>
      </c>
      <c r="B388" t="s">
        <v>283</v>
      </c>
      <c r="C388" t="s">
        <v>284</v>
      </c>
      <c r="D388" t="s">
        <v>100</v>
      </c>
      <c r="E388" t="s">
        <v>85</v>
      </c>
      <c r="F388" t="s">
        <v>101</v>
      </c>
      <c r="G388" t="s">
        <v>277</v>
      </c>
      <c r="H388" t="s">
        <v>285</v>
      </c>
      <c r="I388" t="s">
        <v>123</v>
      </c>
      <c r="J388" t="s">
        <v>174</v>
      </c>
      <c r="K388" t="s">
        <v>38</v>
      </c>
      <c r="M388">
        <v>91</v>
      </c>
      <c r="N388">
        <v>773</v>
      </c>
      <c r="O388" t="s">
        <v>39</v>
      </c>
      <c r="P388" t="s">
        <v>39</v>
      </c>
      <c r="Q388">
        <v>169.96</v>
      </c>
      <c r="R388">
        <v>13.34</v>
      </c>
      <c r="S388">
        <v>143.27000000000001</v>
      </c>
      <c r="T388">
        <v>196.65</v>
      </c>
      <c r="U388">
        <v>11.51</v>
      </c>
      <c r="V388">
        <v>0.89</v>
      </c>
      <c r="W388">
        <v>9.85</v>
      </c>
      <c r="X388">
        <v>13.4</v>
      </c>
    </row>
    <row r="389" spans="1:29" x14ac:dyDescent="0.2">
      <c r="A389" t="s">
        <v>29</v>
      </c>
      <c r="B389" t="s">
        <v>283</v>
      </c>
      <c r="C389" t="s">
        <v>284</v>
      </c>
      <c r="D389" t="s">
        <v>100</v>
      </c>
      <c r="E389" t="s">
        <v>85</v>
      </c>
      <c r="F389" t="s">
        <v>101</v>
      </c>
      <c r="G389" t="s">
        <v>277</v>
      </c>
      <c r="H389" t="s">
        <v>285</v>
      </c>
      <c r="I389" t="s">
        <v>42</v>
      </c>
      <c r="J389" t="s">
        <v>43</v>
      </c>
      <c r="K389" t="s">
        <v>38</v>
      </c>
      <c r="M389">
        <v>136</v>
      </c>
      <c r="N389">
        <v>773</v>
      </c>
      <c r="O389" t="s">
        <v>39</v>
      </c>
      <c r="P389" t="s">
        <v>39</v>
      </c>
      <c r="Q389">
        <v>268.19</v>
      </c>
      <c r="R389">
        <v>17.54</v>
      </c>
      <c r="S389">
        <v>233.1</v>
      </c>
      <c r="T389">
        <v>303.27999999999997</v>
      </c>
    </row>
    <row r="390" spans="1:29" x14ac:dyDescent="0.2">
      <c r="A390" t="s">
        <v>29</v>
      </c>
      <c r="B390" t="s">
        <v>283</v>
      </c>
      <c r="C390" t="s">
        <v>284</v>
      </c>
      <c r="D390" t="s">
        <v>100</v>
      </c>
      <c r="E390" t="s">
        <v>85</v>
      </c>
      <c r="F390" t="s">
        <v>101</v>
      </c>
      <c r="G390" t="s">
        <v>277</v>
      </c>
      <c r="H390" t="s">
        <v>285</v>
      </c>
      <c r="I390" t="s">
        <v>125</v>
      </c>
      <c r="J390" t="s">
        <v>126</v>
      </c>
      <c r="K390" t="s">
        <v>38</v>
      </c>
      <c r="M390">
        <v>54</v>
      </c>
      <c r="N390">
        <v>773</v>
      </c>
      <c r="O390" t="s">
        <v>39</v>
      </c>
      <c r="P390" t="s">
        <v>39</v>
      </c>
    </row>
    <row r="391" spans="1:29" x14ac:dyDescent="0.2">
      <c r="A391" t="s">
        <v>29</v>
      </c>
      <c r="B391" t="s">
        <v>283</v>
      </c>
      <c r="C391" t="s">
        <v>284</v>
      </c>
      <c r="D391" t="s">
        <v>100</v>
      </c>
      <c r="E391" t="s">
        <v>85</v>
      </c>
      <c r="F391" t="s">
        <v>101</v>
      </c>
      <c r="G391" t="s">
        <v>277</v>
      </c>
      <c r="H391" t="s">
        <v>285</v>
      </c>
      <c r="K391" t="s">
        <v>38</v>
      </c>
      <c r="N391">
        <v>773</v>
      </c>
      <c r="O391" t="s">
        <v>39</v>
      </c>
      <c r="P391" t="s">
        <v>39</v>
      </c>
      <c r="Y391">
        <v>2.58</v>
      </c>
      <c r="Z391">
        <v>0.02</v>
      </c>
      <c r="AA391">
        <v>2.5299999999999998</v>
      </c>
      <c r="AB391">
        <v>2.62</v>
      </c>
      <c r="AC391">
        <v>3</v>
      </c>
    </row>
    <row r="392" spans="1:29" x14ac:dyDescent="0.2">
      <c r="A392" t="s">
        <v>29</v>
      </c>
      <c r="B392" t="s">
        <v>286</v>
      </c>
      <c r="C392" t="s">
        <v>287</v>
      </c>
      <c r="D392" t="s">
        <v>100</v>
      </c>
      <c r="E392" t="s">
        <v>85</v>
      </c>
      <c r="F392" t="s">
        <v>101</v>
      </c>
      <c r="G392" t="s">
        <v>277</v>
      </c>
      <c r="H392" t="s">
        <v>186</v>
      </c>
      <c r="I392" t="s">
        <v>40</v>
      </c>
      <c r="J392" t="s">
        <v>171</v>
      </c>
      <c r="K392" t="s">
        <v>38</v>
      </c>
      <c r="M392">
        <v>70</v>
      </c>
      <c r="N392">
        <v>759</v>
      </c>
      <c r="O392" t="s">
        <v>39</v>
      </c>
      <c r="P392" t="s">
        <v>39</v>
      </c>
      <c r="Q392">
        <v>133.78</v>
      </c>
      <c r="R392">
        <v>9.7100000000000009</v>
      </c>
      <c r="S392">
        <v>114.35</v>
      </c>
      <c r="T392">
        <v>153.21</v>
      </c>
      <c r="U392">
        <v>9.2200000000000006</v>
      </c>
      <c r="V392">
        <v>0.66</v>
      </c>
      <c r="W392">
        <v>7.99</v>
      </c>
      <c r="X392">
        <v>10.61</v>
      </c>
    </row>
    <row r="393" spans="1:29" x14ac:dyDescent="0.2">
      <c r="A393" t="s">
        <v>29</v>
      </c>
      <c r="B393" t="s">
        <v>286</v>
      </c>
      <c r="C393" t="s">
        <v>287</v>
      </c>
      <c r="D393" t="s">
        <v>100</v>
      </c>
      <c r="E393" t="s">
        <v>85</v>
      </c>
      <c r="F393" t="s">
        <v>101</v>
      </c>
      <c r="G393" t="s">
        <v>277</v>
      </c>
      <c r="H393" t="s">
        <v>186</v>
      </c>
      <c r="I393" t="s">
        <v>105</v>
      </c>
      <c r="J393" t="s">
        <v>172</v>
      </c>
      <c r="K393" t="s">
        <v>38</v>
      </c>
      <c r="M393">
        <v>224</v>
      </c>
      <c r="N393">
        <v>759</v>
      </c>
      <c r="O393" t="s">
        <v>39</v>
      </c>
      <c r="P393" t="s">
        <v>39</v>
      </c>
      <c r="Q393">
        <v>437.36</v>
      </c>
      <c r="R393">
        <v>19.48</v>
      </c>
      <c r="S393">
        <v>398.4</v>
      </c>
      <c r="T393">
        <v>476.32</v>
      </c>
      <c r="U393">
        <v>30.14</v>
      </c>
      <c r="V393">
        <v>1.24</v>
      </c>
      <c r="W393">
        <v>27.73</v>
      </c>
      <c r="X393">
        <v>32.67</v>
      </c>
    </row>
    <row r="394" spans="1:29" x14ac:dyDescent="0.2">
      <c r="A394" t="s">
        <v>29</v>
      </c>
      <c r="B394" t="s">
        <v>286</v>
      </c>
      <c r="C394" t="s">
        <v>287</v>
      </c>
      <c r="D394" t="s">
        <v>100</v>
      </c>
      <c r="E394" t="s">
        <v>85</v>
      </c>
      <c r="F394" t="s">
        <v>101</v>
      </c>
      <c r="G394" t="s">
        <v>277</v>
      </c>
      <c r="H394" t="s">
        <v>186</v>
      </c>
      <c r="I394" t="s">
        <v>107</v>
      </c>
      <c r="J394" t="s">
        <v>173</v>
      </c>
      <c r="K394" t="s">
        <v>38</v>
      </c>
      <c r="M394">
        <v>363</v>
      </c>
      <c r="N394">
        <v>759</v>
      </c>
      <c r="O394" t="s">
        <v>39</v>
      </c>
      <c r="P394" t="s">
        <v>39</v>
      </c>
      <c r="Q394">
        <v>691.46</v>
      </c>
      <c r="R394">
        <v>18.489999999999998</v>
      </c>
      <c r="S394">
        <v>654.48</v>
      </c>
      <c r="T394">
        <v>728.45</v>
      </c>
      <c r="U394">
        <v>47.65</v>
      </c>
      <c r="V394">
        <v>1.25</v>
      </c>
      <c r="W394">
        <v>45.17</v>
      </c>
      <c r="X394">
        <v>50.15</v>
      </c>
    </row>
    <row r="395" spans="1:29" x14ac:dyDescent="0.2">
      <c r="A395" t="s">
        <v>29</v>
      </c>
      <c r="B395" t="s">
        <v>286</v>
      </c>
      <c r="C395" t="s">
        <v>287</v>
      </c>
      <c r="D395" t="s">
        <v>100</v>
      </c>
      <c r="E395" t="s">
        <v>85</v>
      </c>
      <c r="F395" t="s">
        <v>101</v>
      </c>
      <c r="G395" t="s">
        <v>277</v>
      </c>
      <c r="H395" t="s">
        <v>186</v>
      </c>
      <c r="I395" t="s">
        <v>123</v>
      </c>
      <c r="J395" t="s">
        <v>174</v>
      </c>
      <c r="K395" t="s">
        <v>38</v>
      </c>
      <c r="M395">
        <v>102</v>
      </c>
      <c r="N395">
        <v>759</v>
      </c>
      <c r="O395" t="s">
        <v>39</v>
      </c>
      <c r="P395" t="s">
        <v>39</v>
      </c>
      <c r="Q395">
        <v>188.5</v>
      </c>
      <c r="R395">
        <v>12.59</v>
      </c>
      <c r="S395">
        <v>163.33000000000001</v>
      </c>
      <c r="T395">
        <v>213.68</v>
      </c>
      <c r="U395">
        <v>12.99</v>
      </c>
      <c r="V395">
        <v>0.86</v>
      </c>
      <c r="W395">
        <v>11.36</v>
      </c>
      <c r="X395">
        <v>14.81</v>
      </c>
    </row>
    <row r="396" spans="1:29" x14ac:dyDescent="0.2">
      <c r="A396" t="s">
        <v>29</v>
      </c>
      <c r="B396" t="s">
        <v>286</v>
      </c>
      <c r="C396" t="s">
        <v>287</v>
      </c>
      <c r="D396" t="s">
        <v>100</v>
      </c>
      <c r="E396" t="s">
        <v>85</v>
      </c>
      <c r="F396" t="s">
        <v>101</v>
      </c>
      <c r="G396" t="s">
        <v>277</v>
      </c>
      <c r="H396" t="s">
        <v>186</v>
      </c>
      <c r="I396" t="s">
        <v>42</v>
      </c>
      <c r="J396" t="s">
        <v>43</v>
      </c>
      <c r="K396" t="s">
        <v>38</v>
      </c>
      <c r="M396">
        <v>137</v>
      </c>
      <c r="N396">
        <v>759</v>
      </c>
      <c r="O396" t="s">
        <v>39</v>
      </c>
      <c r="P396" t="s">
        <v>39</v>
      </c>
      <c r="Q396">
        <v>270.12</v>
      </c>
      <c r="R396">
        <v>17.77</v>
      </c>
      <c r="S396">
        <v>234.57</v>
      </c>
      <c r="T396">
        <v>305.66000000000003</v>
      </c>
    </row>
    <row r="397" spans="1:29" x14ac:dyDescent="0.2">
      <c r="A397" t="s">
        <v>29</v>
      </c>
      <c r="B397" t="s">
        <v>286</v>
      </c>
      <c r="C397" t="s">
        <v>287</v>
      </c>
      <c r="D397" t="s">
        <v>100</v>
      </c>
      <c r="E397" t="s">
        <v>85</v>
      </c>
      <c r="F397" t="s">
        <v>101</v>
      </c>
      <c r="G397" t="s">
        <v>277</v>
      </c>
      <c r="H397" t="s">
        <v>186</v>
      </c>
      <c r="I397" t="s">
        <v>125</v>
      </c>
      <c r="J397" t="s">
        <v>126</v>
      </c>
      <c r="K397" t="s">
        <v>38</v>
      </c>
      <c r="M397">
        <v>67</v>
      </c>
      <c r="N397">
        <v>759</v>
      </c>
      <c r="O397" t="s">
        <v>39</v>
      </c>
      <c r="P397" t="s">
        <v>39</v>
      </c>
    </row>
    <row r="398" spans="1:29" x14ac:dyDescent="0.2">
      <c r="A398" t="s">
        <v>29</v>
      </c>
      <c r="B398" t="s">
        <v>286</v>
      </c>
      <c r="C398" t="s">
        <v>287</v>
      </c>
      <c r="D398" t="s">
        <v>100</v>
      </c>
      <c r="E398" t="s">
        <v>85</v>
      </c>
      <c r="F398" t="s">
        <v>101</v>
      </c>
      <c r="G398" t="s">
        <v>277</v>
      </c>
      <c r="H398" t="s">
        <v>186</v>
      </c>
      <c r="K398" t="s">
        <v>38</v>
      </c>
      <c r="N398">
        <v>759</v>
      </c>
      <c r="O398" t="s">
        <v>39</v>
      </c>
      <c r="P398" t="s">
        <v>39</v>
      </c>
      <c r="Y398">
        <v>2.64</v>
      </c>
      <c r="Z398">
        <v>0.02</v>
      </c>
      <c r="AA398">
        <v>2.61</v>
      </c>
      <c r="AB398">
        <v>2.68</v>
      </c>
      <c r="AC398">
        <v>3</v>
      </c>
    </row>
    <row r="399" spans="1:29" x14ac:dyDescent="0.2">
      <c r="A399" t="s">
        <v>29</v>
      </c>
      <c r="B399" t="s">
        <v>288</v>
      </c>
      <c r="C399" t="s">
        <v>289</v>
      </c>
      <c r="D399" t="s">
        <v>100</v>
      </c>
      <c r="E399" t="s">
        <v>290</v>
      </c>
      <c r="F399" t="s">
        <v>101</v>
      </c>
      <c r="G399" t="s">
        <v>291</v>
      </c>
      <c r="H399" t="s">
        <v>292</v>
      </c>
      <c r="I399" t="s">
        <v>40</v>
      </c>
      <c r="J399" t="s">
        <v>120</v>
      </c>
      <c r="K399" t="s">
        <v>38</v>
      </c>
      <c r="M399">
        <v>168</v>
      </c>
      <c r="N399">
        <v>825</v>
      </c>
      <c r="O399" t="s">
        <v>39</v>
      </c>
      <c r="P399" t="s">
        <v>39</v>
      </c>
      <c r="Q399">
        <v>325.73</v>
      </c>
      <c r="R399">
        <v>14.64</v>
      </c>
      <c r="S399">
        <v>296.45</v>
      </c>
      <c r="T399">
        <v>355</v>
      </c>
      <c r="U399">
        <v>20.65</v>
      </c>
      <c r="V399">
        <v>0.85</v>
      </c>
      <c r="W399">
        <v>19.010000000000002</v>
      </c>
      <c r="X399">
        <v>22.4</v>
      </c>
    </row>
    <row r="400" spans="1:29" x14ac:dyDescent="0.2">
      <c r="A400" t="s">
        <v>29</v>
      </c>
      <c r="B400" t="s">
        <v>288</v>
      </c>
      <c r="C400" t="s">
        <v>289</v>
      </c>
      <c r="D400" t="s">
        <v>100</v>
      </c>
      <c r="E400" t="s">
        <v>290</v>
      </c>
      <c r="F400" t="s">
        <v>101</v>
      </c>
      <c r="G400" t="s">
        <v>291</v>
      </c>
      <c r="H400" t="s">
        <v>292</v>
      </c>
      <c r="I400" t="s">
        <v>105</v>
      </c>
      <c r="J400" t="s">
        <v>121</v>
      </c>
      <c r="K400" t="s">
        <v>38</v>
      </c>
      <c r="M400">
        <v>245</v>
      </c>
      <c r="N400">
        <v>825</v>
      </c>
      <c r="O400" t="s">
        <v>39</v>
      </c>
      <c r="P400" t="s">
        <v>39</v>
      </c>
      <c r="Q400">
        <v>466.96</v>
      </c>
      <c r="R400">
        <v>16.72</v>
      </c>
      <c r="S400">
        <v>433.51</v>
      </c>
      <c r="T400">
        <v>500.41</v>
      </c>
      <c r="U400">
        <v>29.61</v>
      </c>
      <c r="V400">
        <v>1.08</v>
      </c>
      <c r="W400">
        <v>27.49</v>
      </c>
      <c r="X400">
        <v>31.82</v>
      </c>
    </row>
    <row r="401" spans="1:29" x14ac:dyDescent="0.2">
      <c r="A401" t="s">
        <v>29</v>
      </c>
      <c r="B401" t="s">
        <v>288</v>
      </c>
      <c r="C401" t="s">
        <v>289</v>
      </c>
      <c r="D401" t="s">
        <v>100</v>
      </c>
      <c r="E401" t="s">
        <v>290</v>
      </c>
      <c r="F401" t="s">
        <v>101</v>
      </c>
      <c r="G401" t="s">
        <v>291</v>
      </c>
      <c r="H401" t="s">
        <v>292</v>
      </c>
      <c r="I401" t="s">
        <v>107</v>
      </c>
      <c r="J401" t="s">
        <v>122</v>
      </c>
      <c r="K401" t="s">
        <v>38</v>
      </c>
      <c r="M401">
        <v>341</v>
      </c>
      <c r="N401">
        <v>825</v>
      </c>
      <c r="O401" t="s">
        <v>39</v>
      </c>
      <c r="P401" t="s">
        <v>39</v>
      </c>
      <c r="Q401">
        <v>648.64</v>
      </c>
      <c r="R401">
        <v>21.48</v>
      </c>
      <c r="S401">
        <v>605.66999999999996</v>
      </c>
      <c r="T401">
        <v>691.6</v>
      </c>
      <c r="U401">
        <v>41.13</v>
      </c>
      <c r="V401">
        <v>1.26</v>
      </c>
      <c r="W401">
        <v>38.630000000000003</v>
      </c>
      <c r="X401">
        <v>43.67</v>
      </c>
    </row>
    <row r="402" spans="1:29" x14ac:dyDescent="0.2">
      <c r="A402" t="s">
        <v>29</v>
      </c>
      <c r="B402" t="s">
        <v>288</v>
      </c>
      <c r="C402" t="s">
        <v>289</v>
      </c>
      <c r="D402" t="s">
        <v>100</v>
      </c>
      <c r="E402" t="s">
        <v>290</v>
      </c>
      <c r="F402" t="s">
        <v>101</v>
      </c>
      <c r="G402" t="s">
        <v>291</v>
      </c>
      <c r="H402" t="s">
        <v>292</v>
      </c>
      <c r="I402" t="s">
        <v>123</v>
      </c>
      <c r="J402" t="s">
        <v>124</v>
      </c>
      <c r="K402" t="s">
        <v>38</v>
      </c>
      <c r="M402">
        <v>71</v>
      </c>
      <c r="N402">
        <v>825</v>
      </c>
      <c r="O402" t="s">
        <v>39</v>
      </c>
      <c r="P402" t="s">
        <v>39</v>
      </c>
      <c r="Q402">
        <v>135.69999999999999</v>
      </c>
      <c r="R402">
        <v>11.63</v>
      </c>
      <c r="S402">
        <v>112.44</v>
      </c>
      <c r="T402">
        <v>158.96</v>
      </c>
      <c r="U402">
        <v>8.6</v>
      </c>
      <c r="V402">
        <v>0.73</v>
      </c>
      <c r="W402">
        <v>7.25</v>
      </c>
      <c r="X402">
        <v>10.19</v>
      </c>
    </row>
    <row r="403" spans="1:29" x14ac:dyDescent="0.2">
      <c r="A403" t="s">
        <v>29</v>
      </c>
      <c r="B403" t="s">
        <v>288</v>
      </c>
      <c r="C403" t="s">
        <v>289</v>
      </c>
      <c r="D403" t="s">
        <v>100</v>
      </c>
      <c r="E403" t="s">
        <v>290</v>
      </c>
      <c r="F403" t="s">
        <v>101</v>
      </c>
      <c r="G403" t="s">
        <v>291</v>
      </c>
      <c r="H403" t="s">
        <v>292</v>
      </c>
      <c r="I403" t="s">
        <v>42</v>
      </c>
      <c r="J403" t="s">
        <v>43</v>
      </c>
      <c r="K403" t="s">
        <v>38</v>
      </c>
      <c r="M403">
        <v>138</v>
      </c>
      <c r="N403">
        <v>825</v>
      </c>
      <c r="O403" t="s">
        <v>39</v>
      </c>
      <c r="P403" t="s">
        <v>39</v>
      </c>
      <c r="Q403">
        <v>272.97000000000003</v>
      </c>
      <c r="R403">
        <v>17.5</v>
      </c>
      <c r="S403">
        <v>237.97</v>
      </c>
      <c r="T403">
        <v>307.97000000000003</v>
      </c>
    </row>
    <row r="404" spans="1:29" x14ac:dyDescent="0.2">
      <c r="A404" t="s">
        <v>29</v>
      </c>
      <c r="B404" t="s">
        <v>288</v>
      </c>
      <c r="C404" t="s">
        <v>289</v>
      </c>
      <c r="D404" t="s">
        <v>100</v>
      </c>
      <c r="E404" t="s">
        <v>290</v>
      </c>
      <c r="F404" t="s">
        <v>101</v>
      </c>
      <c r="G404" t="s">
        <v>291</v>
      </c>
      <c r="H404" t="s">
        <v>292</v>
      </c>
      <c r="K404" t="s">
        <v>38</v>
      </c>
      <c r="N404">
        <v>825</v>
      </c>
      <c r="O404" t="s">
        <v>39</v>
      </c>
      <c r="P404" t="s">
        <v>39</v>
      </c>
      <c r="Y404">
        <v>2.38</v>
      </c>
      <c r="Z404">
        <v>0.02</v>
      </c>
      <c r="AA404">
        <v>2.33</v>
      </c>
      <c r="AB404">
        <v>2.42</v>
      </c>
      <c r="AC404">
        <v>2</v>
      </c>
    </row>
    <row r="405" spans="1:29" x14ac:dyDescent="0.2">
      <c r="A405" t="s">
        <v>29</v>
      </c>
      <c r="B405" t="s">
        <v>293</v>
      </c>
      <c r="C405" t="s">
        <v>294</v>
      </c>
      <c r="D405" t="s">
        <v>100</v>
      </c>
      <c r="E405" t="s">
        <v>295</v>
      </c>
      <c r="F405" t="s">
        <v>101</v>
      </c>
      <c r="G405" t="s">
        <v>291</v>
      </c>
      <c r="H405" t="s">
        <v>296</v>
      </c>
      <c r="I405" t="s">
        <v>40</v>
      </c>
      <c r="J405" t="s">
        <v>120</v>
      </c>
      <c r="K405" t="s">
        <v>38</v>
      </c>
      <c r="M405">
        <v>131</v>
      </c>
      <c r="N405">
        <v>825</v>
      </c>
      <c r="O405" t="s">
        <v>39</v>
      </c>
      <c r="P405" t="s">
        <v>39</v>
      </c>
      <c r="Q405">
        <v>257.22000000000003</v>
      </c>
      <c r="R405">
        <v>11.65</v>
      </c>
      <c r="S405">
        <v>233.91</v>
      </c>
      <c r="T405">
        <v>280.52999999999997</v>
      </c>
      <c r="U405">
        <v>16.309999999999999</v>
      </c>
      <c r="V405">
        <v>0.69</v>
      </c>
      <c r="W405">
        <v>14.97</v>
      </c>
      <c r="X405">
        <v>17.739999999999998</v>
      </c>
    </row>
    <row r="406" spans="1:29" x14ac:dyDescent="0.2">
      <c r="A406" t="s">
        <v>29</v>
      </c>
      <c r="B406" t="s">
        <v>293</v>
      </c>
      <c r="C406" t="s">
        <v>294</v>
      </c>
      <c r="D406" t="s">
        <v>100</v>
      </c>
      <c r="E406" t="s">
        <v>295</v>
      </c>
      <c r="F406" t="s">
        <v>101</v>
      </c>
      <c r="G406" t="s">
        <v>291</v>
      </c>
      <c r="H406" t="s">
        <v>296</v>
      </c>
      <c r="I406" t="s">
        <v>105</v>
      </c>
      <c r="J406" t="s">
        <v>121</v>
      </c>
      <c r="K406" t="s">
        <v>38</v>
      </c>
      <c r="M406">
        <v>195</v>
      </c>
      <c r="N406">
        <v>825</v>
      </c>
      <c r="O406" t="s">
        <v>39</v>
      </c>
      <c r="P406" t="s">
        <v>39</v>
      </c>
      <c r="Q406">
        <v>361.46</v>
      </c>
      <c r="R406">
        <v>13.82</v>
      </c>
      <c r="S406">
        <v>333.82</v>
      </c>
      <c r="T406">
        <v>389.11</v>
      </c>
      <c r="U406">
        <v>22.92</v>
      </c>
      <c r="V406">
        <v>0.87</v>
      </c>
      <c r="W406">
        <v>21.22</v>
      </c>
      <c r="X406">
        <v>24.72</v>
      </c>
    </row>
    <row r="407" spans="1:29" x14ac:dyDescent="0.2">
      <c r="A407" t="s">
        <v>29</v>
      </c>
      <c r="B407" t="s">
        <v>293</v>
      </c>
      <c r="C407" t="s">
        <v>294</v>
      </c>
      <c r="D407" t="s">
        <v>100</v>
      </c>
      <c r="E407" t="s">
        <v>295</v>
      </c>
      <c r="F407" t="s">
        <v>101</v>
      </c>
      <c r="G407" t="s">
        <v>291</v>
      </c>
      <c r="H407" t="s">
        <v>296</v>
      </c>
      <c r="I407" t="s">
        <v>107</v>
      </c>
      <c r="J407" t="s">
        <v>122</v>
      </c>
      <c r="K407" t="s">
        <v>38</v>
      </c>
      <c r="M407">
        <v>364</v>
      </c>
      <c r="N407">
        <v>825</v>
      </c>
      <c r="O407" t="s">
        <v>39</v>
      </c>
      <c r="P407" t="s">
        <v>39</v>
      </c>
      <c r="Q407">
        <v>689.57</v>
      </c>
      <c r="R407">
        <v>21.03</v>
      </c>
      <c r="S407">
        <v>647.51</v>
      </c>
      <c r="T407">
        <v>731.63</v>
      </c>
      <c r="U407">
        <v>43.73</v>
      </c>
      <c r="V407">
        <v>1.17</v>
      </c>
      <c r="W407">
        <v>41.4</v>
      </c>
      <c r="X407">
        <v>46.08</v>
      </c>
    </row>
    <row r="408" spans="1:29" x14ac:dyDescent="0.2">
      <c r="A408" t="s">
        <v>29</v>
      </c>
      <c r="B408" t="s">
        <v>293</v>
      </c>
      <c r="C408" t="s">
        <v>294</v>
      </c>
      <c r="D408" t="s">
        <v>100</v>
      </c>
      <c r="E408" t="s">
        <v>295</v>
      </c>
      <c r="F408" t="s">
        <v>101</v>
      </c>
      <c r="G408" t="s">
        <v>291</v>
      </c>
      <c r="H408" t="s">
        <v>296</v>
      </c>
      <c r="I408" t="s">
        <v>123</v>
      </c>
      <c r="J408" t="s">
        <v>124</v>
      </c>
      <c r="K408" t="s">
        <v>38</v>
      </c>
      <c r="M408">
        <v>135</v>
      </c>
      <c r="N408">
        <v>825</v>
      </c>
      <c r="O408" t="s">
        <v>39</v>
      </c>
      <c r="P408" t="s">
        <v>39</v>
      </c>
      <c r="Q408">
        <v>268.77</v>
      </c>
      <c r="R408">
        <v>15.3</v>
      </c>
      <c r="S408">
        <v>238.18</v>
      </c>
      <c r="T408">
        <v>299.37</v>
      </c>
      <c r="U408">
        <v>17.04</v>
      </c>
      <c r="V408">
        <v>0.98</v>
      </c>
      <c r="W408">
        <v>15.17</v>
      </c>
      <c r="X408">
        <v>19.09</v>
      </c>
    </row>
    <row r="409" spans="1:29" x14ac:dyDescent="0.2">
      <c r="A409" t="s">
        <v>29</v>
      </c>
      <c r="B409" t="s">
        <v>293</v>
      </c>
      <c r="C409" t="s">
        <v>294</v>
      </c>
      <c r="D409" t="s">
        <v>100</v>
      </c>
      <c r="E409" t="s">
        <v>295</v>
      </c>
      <c r="F409" t="s">
        <v>101</v>
      </c>
      <c r="G409" t="s">
        <v>291</v>
      </c>
      <c r="H409" t="s">
        <v>296</v>
      </c>
      <c r="I409" t="s">
        <v>42</v>
      </c>
      <c r="J409" t="s">
        <v>43</v>
      </c>
      <c r="K409" t="s">
        <v>38</v>
      </c>
      <c r="M409">
        <v>138</v>
      </c>
      <c r="N409">
        <v>825</v>
      </c>
      <c r="O409" t="s">
        <v>39</v>
      </c>
      <c r="P409" t="s">
        <v>39</v>
      </c>
      <c r="Q409">
        <v>272.97000000000003</v>
      </c>
      <c r="R409">
        <v>17.5</v>
      </c>
      <c r="S409">
        <v>237.97</v>
      </c>
      <c r="T409">
        <v>307.97000000000003</v>
      </c>
    </row>
    <row r="410" spans="1:29" x14ac:dyDescent="0.2">
      <c r="A410" t="s">
        <v>29</v>
      </c>
      <c r="B410" t="s">
        <v>293</v>
      </c>
      <c r="C410" t="s">
        <v>294</v>
      </c>
      <c r="D410" t="s">
        <v>100</v>
      </c>
      <c r="E410" t="s">
        <v>295</v>
      </c>
      <c r="F410" t="s">
        <v>101</v>
      </c>
      <c r="G410" t="s">
        <v>291</v>
      </c>
      <c r="H410" t="s">
        <v>296</v>
      </c>
      <c r="K410" t="s">
        <v>38</v>
      </c>
      <c r="N410">
        <v>825</v>
      </c>
      <c r="O410" t="s">
        <v>39</v>
      </c>
      <c r="P410" t="s">
        <v>39</v>
      </c>
      <c r="Y410">
        <v>2.62</v>
      </c>
      <c r="Z410">
        <v>0.02</v>
      </c>
      <c r="AA410">
        <v>2.58</v>
      </c>
      <c r="AB410">
        <v>2.65</v>
      </c>
      <c r="AC410">
        <v>3</v>
      </c>
    </row>
    <row r="411" spans="1:29" x14ac:dyDescent="0.2">
      <c r="A411" t="s">
        <v>29</v>
      </c>
      <c r="B411" t="s">
        <v>297</v>
      </c>
      <c r="C411" t="s">
        <v>298</v>
      </c>
      <c r="D411" t="s">
        <v>100</v>
      </c>
      <c r="E411" t="s">
        <v>299</v>
      </c>
      <c r="F411" t="s">
        <v>101</v>
      </c>
      <c r="G411" t="s">
        <v>291</v>
      </c>
      <c r="H411" t="s">
        <v>300</v>
      </c>
      <c r="I411" t="s">
        <v>40</v>
      </c>
      <c r="J411" t="s">
        <v>120</v>
      </c>
      <c r="K411" t="s">
        <v>38</v>
      </c>
      <c r="M411">
        <v>186</v>
      </c>
      <c r="N411">
        <v>821</v>
      </c>
      <c r="O411" t="s">
        <v>39</v>
      </c>
      <c r="P411" t="s">
        <v>39</v>
      </c>
      <c r="Q411">
        <v>347.99</v>
      </c>
      <c r="R411">
        <v>14.55</v>
      </c>
      <c r="S411">
        <v>318.89</v>
      </c>
      <c r="T411">
        <v>377.1</v>
      </c>
      <c r="U411">
        <v>22.18</v>
      </c>
      <c r="V411">
        <v>0.91</v>
      </c>
      <c r="W411">
        <v>20.420000000000002</v>
      </c>
      <c r="X411">
        <v>24.05</v>
      </c>
    </row>
    <row r="412" spans="1:29" x14ac:dyDescent="0.2">
      <c r="A412" t="s">
        <v>29</v>
      </c>
      <c r="B412" t="s">
        <v>297</v>
      </c>
      <c r="C412" t="s">
        <v>298</v>
      </c>
      <c r="D412" t="s">
        <v>100</v>
      </c>
      <c r="E412" t="s">
        <v>299</v>
      </c>
      <c r="F412" t="s">
        <v>101</v>
      </c>
      <c r="G412" t="s">
        <v>291</v>
      </c>
      <c r="H412" t="s">
        <v>300</v>
      </c>
      <c r="I412" t="s">
        <v>105</v>
      </c>
      <c r="J412" t="s">
        <v>121</v>
      </c>
      <c r="K412" t="s">
        <v>38</v>
      </c>
      <c r="M412">
        <v>250</v>
      </c>
      <c r="N412">
        <v>821</v>
      </c>
      <c r="O412" t="s">
        <v>39</v>
      </c>
      <c r="P412" t="s">
        <v>39</v>
      </c>
      <c r="Q412">
        <v>468.89</v>
      </c>
      <c r="R412">
        <v>18.16</v>
      </c>
      <c r="S412">
        <v>432.58</v>
      </c>
      <c r="T412">
        <v>505.21</v>
      </c>
      <c r="U412">
        <v>29.89</v>
      </c>
      <c r="V412">
        <v>1.06</v>
      </c>
      <c r="W412">
        <v>27.82</v>
      </c>
      <c r="X412">
        <v>32.04</v>
      </c>
    </row>
    <row r="413" spans="1:29" x14ac:dyDescent="0.2">
      <c r="A413" t="s">
        <v>29</v>
      </c>
      <c r="B413" t="s">
        <v>297</v>
      </c>
      <c r="C413" t="s">
        <v>298</v>
      </c>
      <c r="D413" t="s">
        <v>100</v>
      </c>
      <c r="E413" t="s">
        <v>299</v>
      </c>
      <c r="F413" t="s">
        <v>101</v>
      </c>
      <c r="G413" t="s">
        <v>291</v>
      </c>
      <c r="H413" t="s">
        <v>300</v>
      </c>
      <c r="I413" t="s">
        <v>107</v>
      </c>
      <c r="J413" t="s">
        <v>122</v>
      </c>
      <c r="K413" t="s">
        <v>38</v>
      </c>
      <c r="M413">
        <v>278</v>
      </c>
      <c r="N413">
        <v>821</v>
      </c>
      <c r="O413" t="s">
        <v>39</v>
      </c>
      <c r="P413" t="s">
        <v>39</v>
      </c>
      <c r="Q413">
        <v>531.26</v>
      </c>
      <c r="R413">
        <v>19.989999999999998</v>
      </c>
      <c r="S413">
        <v>491.28</v>
      </c>
      <c r="T413">
        <v>571.24</v>
      </c>
      <c r="U413">
        <v>33.86</v>
      </c>
      <c r="V413">
        <v>1.22</v>
      </c>
      <c r="W413">
        <v>31.47</v>
      </c>
      <c r="X413">
        <v>36.340000000000003</v>
      </c>
    </row>
    <row r="414" spans="1:29" x14ac:dyDescent="0.2">
      <c r="A414" t="s">
        <v>29</v>
      </c>
      <c r="B414" t="s">
        <v>297</v>
      </c>
      <c r="C414" t="s">
        <v>298</v>
      </c>
      <c r="D414" t="s">
        <v>100</v>
      </c>
      <c r="E414" t="s">
        <v>299</v>
      </c>
      <c r="F414" t="s">
        <v>101</v>
      </c>
      <c r="G414" t="s">
        <v>291</v>
      </c>
      <c r="H414" t="s">
        <v>300</v>
      </c>
      <c r="I414" t="s">
        <v>123</v>
      </c>
      <c r="J414" t="s">
        <v>124</v>
      </c>
      <c r="K414" t="s">
        <v>38</v>
      </c>
      <c r="M414">
        <v>107</v>
      </c>
      <c r="N414">
        <v>821</v>
      </c>
      <c r="O414" t="s">
        <v>39</v>
      </c>
      <c r="P414" t="s">
        <v>39</v>
      </c>
      <c r="Q414">
        <v>220.78</v>
      </c>
      <c r="R414">
        <v>13.52</v>
      </c>
      <c r="S414">
        <v>193.74</v>
      </c>
      <c r="T414">
        <v>247.82</v>
      </c>
      <c r="U414">
        <v>14.07</v>
      </c>
      <c r="V414">
        <v>0.86</v>
      </c>
      <c r="W414">
        <v>12.43</v>
      </c>
      <c r="X414">
        <v>15.89</v>
      </c>
    </row>
    <row r="415" spans="1:29" x14ac:dyDescent="0.2">
      <c r="A415" t="s">
        <v>29</v>
      </c>
      <c r="B415" t="s">
        <v>297</v>
      </c>
      <c r="C415" t="s">
        <v>298</v>
      </c>
      <c r="D415" t="s">
        <v>100</v>
      </c>
      <c r="E415" t="s">
        <v>299</v>
      </c>
      <c r="F415" t="s">
        <v>101</v>
      </c>
      <c r="G415" t="s">
        <v>291</v>
      </c>
      <c r="H415" t="s">
        <v>300</v>
      </c>
      <c r="I415" t="s">
        <v>42</v>
      </c>
      <c r="J415" t="s">
        <v>43</v>
      </c>
      <c r="K415" t="s">
        <v>38</v>
      </c>
      <c r="M415">
        <v>142</v>
      </c>
      <c r="N415">
        <v>821</v>
      </c>
      <c r="O415" t="s">
        <v>39</v>
      </c>
      <c r="P415" t="s">
        <v>39</v>
      </c>
      <c r="Q415">
        <v>281.07</v>
      </c>
      <c r="R415">
        <v>17.809999999999999</v>
      </c>
      <c r="S415">
        <v>245.45</v>
      </c>
      <c r="T415">
        <v>316.69</v>
      </c>
    </row>
    <row r="416" spans="1:29" x14ac:dyDescent="0.2">
      <c r="A416" t="s">
        <v>29</v>
      </c>
      <c r="B416" t="s">
        <v>297</v>
      </c>
      <c r="C416" t="s">
        <v>298</v>
      </c>
      <c r="D416" t="s">
        <v>100</v>
      </c>
      <c r="E416" t="s">
        <v>299</v>
      </c>
      <c r="F416" t="s">
        <v>101</v>
      </c>
      <c r="G416" t="s">
        <v>291</v>
      </c>
      <c r="H416" t="s">
        <v>300</v>
      </c>
      <c r="K416" t="s">
        <v>38</v>
      </c>
      <c r="N416">
        <v>821</v>
      </c>
      <c r="O416" t="s">
        <v>39</v>
      </c>
      <c r="P416" t="s">
        <v>39</v>
      </c>
      <c r="Y416">
        <v>2.4</v>
      </c>
      <c r="Z416">
        <v>0.02</v>
      </c>
      <c r="AA416">
        <v>2.35</v>
      </c>
      <c r="AB416">
        <v>2.4500000000000002</v>
      </c>
      <c r="AC416">
        <v>2</v>
      </c>
    </row>
    <row r="417" spans="1:29" x14ac:dyDescent="0.2">
      <c r="A417" t="s">
        <v>29</v>
      </c>
      <c r="B417" t="s">
        <v>152</v>
      </c>
      <c r="C417" t="s">
        <v>301</v>
      </c>
      <c r="D417" t="s">
        <v>100</v>
      </c>
      <c r="E417" t="s">
        <v>302</v>
      </c>
      <c r="F417" t="s">
        <v>101</v>
      </c>
      <c r="G417" t="s">
        <v>303</v>
      </c>
      <c r="H417" t="s">
        <v>304</v>
      </c>
      <c r="I417" t="s">
        <v>40</v>
      </c>
      <c r="J417" t="s">
        <v>305</v>
      </c>
      <c r="K417" t="s">
        <v>38</v>
      </c>
      <c r="M417">
        <v>293</v>
      </c>
      <c r="N417">
        <v>825</v>
      </c>
      <c r="O417" t="s">
        <v>39</v>
      </c>
      <c r="P417" t="s">
        <v>39</v>
      </c>
      <c r="Q417">
        <v>560.46</v>
      </c>
      <c r="R417">
        <v>18.71</v>
      </c>
      <c r="S417">
        <v>523.04</v>
      </c>
      <c r="T417">
        <v>597.87</v>
      </c>
      <c r="U417">
        <v>35.54</v>
      </c>
      <c r="V417">
        <v>1.08</v>
      </c>
      <c r="W417">
        <v>33.4</v>
      </c>
      <c r="X417">
        <v>37.74</v>
      </c>
    </row>
    <row r="418" spans="1:29" x14ac:dyDescent="0.2">
      <c r="A418" t="s">
        <v>29</v>
      </c>
      <c r="B418" t="s">
        <v>152</v>
      </c>
      <c r="C418" t="s">
        <v>301</v>
      </c>
      <c r="D418" t="s">
        <v>100</v>
      </c>
      <c r="E418" t="s">
        <v>302</v>
      </c>
      <c r="F418" t="s">
        <v>101</v>
      </c>
      <c r="G418" t="s">
        <v>303</v>
      </c>
      <c r="H418" t="s">
        <v>304</v>
      </c>
      <c r="I418" t="s">
        <v>105</v>
      </c>
      <c r="J418" t="s">
        <v>306</v>
      </c>
      <c r="K418" t="s">
        <v>38</v>
      </c>
      <c r="M418">
        <v>279</v>
      </c>
      <c r="N418">
        <v>825</v>
      </c>
      <c r="O418" t="s">
        <v>39</v>
      </c>
      <c r="P418" t="s">
        <v>39</v>
      </c>
      <c r="Q418">
        <v>530.63</v>
      </c>
      <c r="R418">
        <v>17.07</v>
      </c>
      <c r="S418">
        <v>496.49</v>
      </c>
      <c r="T418">
        <v>564.77</v>
      </c>
      <c r="U418">
        <v>33.65</v>
      </c>
      <c r="V418">
        <v>1.0900000000000001</v>
      </c>
      <c r="W418">
        <v>31.5</v>
      </c>
      <c r="X418">
        <v>35.869999999999997</v>
      </c>
    </row>
    <row r="419" spans="1:29" x14ac:dyDescent="0.2">
      <c r="A419" t="s">
        <v>29</v>
      </c>
      <c r="B419" t="s">
        <v>152</v>
      </c>
      <c r="C419" t="s">
        <v>301</v>
      </c>
      <c r="D419" t="s">
        <v>100</v>
      </c>
      <c r="E419" t="s">
        <v>302</v>
      </c>
      <c r="F419" t="s">
        <v>101</v>
      </c>
      <c r="G419" t="s">
        <v>303</v>
      </c>
      <c r="H419" t="s">
        <v>304</v>
      </c>
      <c r="I419" t="s">
        <v>107</v>
      </c>
      <c r="J419" t="s">
        <v>307</v>
      </c>
      <c r="K419" t="s">
        <v>38</v>
      </c>
      <c r="M419">
        <v>98</v>
      </c>
      <c r="N419">
        <v>825</v>
      </c>
      <c r="O419" t="s">
        <v>39</v>
      </c>
      <c r="P419" t="s">
        <v>39</v>
      </c>
      <c r="Q419">
        <v>189.97</v>
      </c>
      <c r="R419">
        <v>11.81</v>
      </c>
      <c r="S419">
        <v>166.35</v>
      </c>
      <c r="T419">
        <v>213.6</v>
      </c>
      <c r="U419">
        <v>12.05</v>
      </c>
      <c r="V419">
        <v>0.73</v>
      </c>
      <c r="W419">
        <v>10.66</v>
      </c>
      <c r="X419">
        <v>13.59</v>
      </c>
    </row>
    <row r="420" spans="1:29" x14ac:dyDescent="0.2">
      <c r="A420" t="s">
        <v>29</v>
      </c>
      <c r="B420" t="s">
        <v>152</v>
      </c>
      <c r="C420" t="s">
        <v>301</v>
      </c>
      <c r="D420" t="s">
        <v>100</v>
      </c>
      <c r="E420" t="s">
        <v>302</v>
      </c>
      <c r="F420" t="s">
        <v>101</v>
      </c>
      <c r="G420" t="s">
        <v>303</v>
      </c>
      <c r="H420" t="s">
        <v>304</v>
      </c>
      <c r="I420" t="s">
        <v>123</v>
      </c>
      <c r="J420" t="s">
        <v>308</v>
      </c>
      <c r="K420" t="s">
        <v>38</v>
      </c>
      <c r="M420">
        <v>155</v>
      </c>
      <c r="N420">
        <v>825</v>
      </c>
      <c r="O420" t="s">
        <v>39</v>
      </c>
      <c r="P420" t="s">
        <v>39</v>
      </c>
      <c r="Q420">
        <v>295.77</v>
      </c>
      <c r="R420">
        <v>13.4</v>
      </c>
      <c r="S420">
        <v>268.95999999999998</v>
      </c>
      <c r="T420">
        <v>322.57</v>
      </c>
      <c r="U420">
        <v>18.760000000000002</v>
      </c>
      <c r="V420">
        <v>0.8</v>
      </c>
      <c r="W420">
        <v>17.21</v>
      </c>
      <c r="X420">
        <v>20.399999999999999</v>
      </c>
    </row>
    <row r="421" spans="1:29" x14ac:dyDescent="0.2">
      <c r="A421" t="s">
        <v>29</v>
      </c>
      <c r="B421" t="s">
        <v>152</v>
      </c>
      <c r="C421" t="s">
        <v>301</v>
      </c>
      <c r="D421" t="s">
        <v>100</v>
      </c>
      <c r="E421" t="s">
        <v>302</v>
      </c>
      <c r="F421" t="s">
        <v>101</v>
      </c>
      <c r="G421" t="s">
        <v>303</v>
      </c>
      <c r="H421" t="s">
        <v>304</v>
      </c>
      <c r="I421" t="s">
        <v>42</v>
      </c>
      <c r="J421" t="s">
        <v>43</v>
      </c>
      <c r="K421" t="s">
        <v>38</v>
      </c>
      <c r="M421">
        <v>138</v>
      </c>
      <c r="N421">
        <v>825</v>
      </c>
      <c r="O421" t="s">
        <v>39</v>
      </c>
      <c r="P421" t="s">
        <v>39</v>
      </c>
      <c r="Q421">
        <v>273.17</v>
      </c>
      <c r="R421">
        <v>17.559999999999999</v>
      </c>
      <c r="S421">
        <v>238.04</v>
      </c>
      <c r="T421">
        <v>308.3</v>
      </c>
    </row>
    <row r="422" spans="1:29" x14ac:dyDescent="0.2">
      <c r="A422" t="s">
        <v>29</v>
      </c>
      <c r="B422" t="s">
        <v>152</v>
      </c>
      <c r="C422" t="s">
        <v>301</v>
      </c>
      <c r="D422" t="s">
        <v>100</v>
      </c>
      <c r="E422" t="s">
        <v>302</v>
      </c>
      <c r="F422" t="s">
        <v>101</v>
      </c>
      <c r="G422" t="s">
        <v>303</v>
      </c>
      <c r="H422" t="s">
        <v>304</v>
      </c>
      <c r="K422" t="s">
        <v>38</v>
      </c>
      <c r="N422">
        <v>825</v>
      </c>
      <c r="O422" t="s">
        <v>39</v>
      </c>
      <c r="P422" t="s">
        <v>39</v>
      </c>
      <c r="Y422">
        <v>2.14</v>
      </c>
      <c r="Z422">
        <v>0.02</v>
      </c>
      <c r="AA422">
        <v>2.1</v>
      </c>
      <c r="AB422">
        <v>2.1800000000000002</v>
      </c>
      <c r="AC422">
        <v>2</v>
      </c>
    </row>
    <row r="423" spans="1:29" x14ac:dyDescent="0.2">
      <c r="A423" t="s">
        <v>29</v>
      </c>
      <c r="B423" t="s">
        <v>214</v>
      </c>
      <c r="C423" t="s">
        <v>309</v>
      </c>
      <c r="D423" t="s">
        <v>100</v>
      </c>
      <c r="E423" t="s">
        <v>310</v>
      </c>
      <c r="F423" t="s">
        <v>101</v>
      </c>
      <c r="G423" t="s">
        <v>303</v>
      </c>
      <c r="H423" t="s">
        <v>311</v>
      </c>
      <c r="I423" t="s">
        <v>40</v>
      </c>
      <c r="J423" t="s">
        <v>305</v>
      </c>
      <c r="K423" t="s">
        <v>38</v>
      </c>
      <c r="M423">
        <v>271</v>
      </c>
      <c r="N423">
        <v>825</v>
      </c>
      <c r="O423" t="s">
        <v>39</v>
      </c>
      <c r="P423" t="s">
        <v>39</v>
      </c>
      <c r="Q423">
        <v>518.26</v>
      </c>
      <c r="R423">
        <v>18.64</v>
      </c>
      <c r="S423">
        <v>480.97</v>
      </c>
      <c r="T423">
        <v>555.54</v>
      </c>
      <c r="U423">
        <v>32.869999999999997</v>
      </c>
      <c r="V423">
        <v>1.1100000000000001</v>
      </c>
      <c r="W423">
        <v>30.69</v>
      </c>
      <c r="X423">
        <v>35.119999999999997</v>
      </c>
    </row>
    <row r="424" spans="1:29" x14ac:dyDescent="0.2">
      <c r="A424" t="s">
        <v>29</v>
      </c>
      <c r="B424" t="s">
        <v>214</v>
      </c>
      <c r="C424" t="s">
        <v>309</v>
      </c>
      <c r="D424" t="s">
        <v>100</v>
      </c>
      <c r="E424" t="s">
        <v>310</v>
      </c>
      <c r="F424" t="s">
        <v>101</v>
      </c>
      <c r="G424" t="s">
        <v>303</v>
      </c>
      <c r="H424" t="s">
        <v>311</v>
      </c>
      <c r="I424" t="s">
        <v>105</v>
      </c>
      <c r="J424" t="s">
        <v>306</v>
      </c>
      <c r="K424" t="s">
        <v>38</v>
      </c>
      <c r="M424">
        <v>282</v>
      </c>
      <c r="N424">
        <v>825</v>
      </c>
      <c r="O424" t="s">
        <v>39</v>
      </c>
      <c r="P424" t="s">
        <v>39</v>
      </c>
      <c r="Q424">
        <v>533.79999999999995</v>
      </c>
      <c r="R424">
        <v>17.37</v>
      </c>
      <c r="S424">
        <v>499.06</v>
      </c>
      <c r="T424">
        <v>568.54</v>
      </c>
      <c r="U424">
        <v>33.85</v>
      </c>
      <c r="V424">
        <v>1.0900000000000001</v>
      </c>
      <c r="W424">
        <v>31.71</v>
      </c>
      <c r="X424">
        <v>36.06</v>
      </c>
    </row>
    <row r="425" spans="1:29" x14ac:dyDescent="0.2">
      <c r="A425" t="s">
        <v>29</v>
      </c>
      <c r="B425" t="s">
        <v>214</v>
      </c>
      <c r="C425" t="s">
        <v>309</v>
      </c>
      <c r="D425" t="s">
        <v>100</v>
      </c>
      <c r="E425" t="s">
        <v>310</v>
      </c>
      <c r="F425" t="s">
        <v>101</v>
      </c>
      <c r="G425" t="s">
        <v>303</v>
      </c>
      <c r="H425" t="s">
        <v>311</v>
      </c>
      <c r="I425" t="s">
        <v>107</v>
      </c>
      <c r="J425" t="s">
        <v>307</v>
      </c>
      <c r="K425" t="s">
        <v>38</v>
      </c>
      <c r="M425">
        <v>106</v>
      </c>
      <c r="N425">
        <v>825</v>
      </c>
      <c r="O425" t="s">
        <v>39</v>
      </c>
      <c r="P425" t="s">
        <v>39</v>
      </c>
      <c r="Q425">
        <v>204.94</v>
      </c>
      <c r="R425">
        <v>11.34</v>
      </c>
      <c r="S425">
        <v>182.27</v>
      </c>
      <c r="T425">
        <v>227.62</v>
      </c>
      <c r="U425">
        <v>13</v>
      </c>
      <c r="V425">
        <v>0.7</v>
      </c>
      <c r="W425">
        <v>11.66</v>
      </c>
      <c r="X425">
        <v>14.46</v>
      </c>
    </row>
    <row r="426" spans="1:29" x14ac:dyDescent="0.2">
      <c r="A426" t="s">
        <v>29</v>
      </c>
      <c r="B426" t="s">
        <v>214</v>
      </c>
      <c r="C426" t="s">
        <v>309</v>
      </c>
      <c r="D426" t="s">
        <v>100</v>
      </c>
      <c r="E426" t="s">
        <v>310</v>
      </c>
      <c r="F426" t="s">
        <v>101</v>
      </c>
      <c r="G426" t="s">
        <v>303</v>
      </c>
      <c r="H426" t="s">
        <v>311</v>
      </c>
      <c r="I426" t="s">
        <v>123</v>
      </c>
      <c r="J426" t="s">
        <v>308</v>
      </c>
      <c r="K426" t="s">
        <v>38</v>
      </c>
      <c r="M426">
        <v>166</v>
      </c>
      <c r="N426">
        <v>825</v>
      </c>
      <c r="O426" t="s">
        <v>39</v>
      </c>
      <c r="P426" t="s">
        <v>39</v>
      </c>
      <c r="Q426">
        <v>319.83</v>
      </c>
      <c r="R426">
        <v>12.67</v>
      </c>
      <c r="S426">
        <v>294.49</v>
      </c>
      <c r="T426">
        <v>345.18</v>
      </c>
      <c r="U426">
        <v>20.28</v>
      </c>
      <c r="V426">
        <v>0.74</v>
      </c>
      <c r="W426">
        <v>18.84</v>
      </c>
      <c r="X426">
        <v>21.81</v>
      </c>
    </row>
    <row r="427" spans="1:29" x14ac:dyDescent="0.2">
      <c r="A427" t="s">
        <v>29</v>
      </c>
      <c r="B427" t="s">
        <v>214</v>
      </c>
      <c r="C427" t="s">
        <v>309</v>
      </c>
      <c r="D427" t="s">
        <v>100</v>
      </c>
      <c r="E427" t="s">
        <v>310</v>
      </c>
      <c r="F427" t="s">
        <v>101</v>
      </c>
      <c r="G427" t="s">
        <v>303</v>
      </c>
      <c r="H427" t="s">
        <v>311</v>
      </c>
      <c r="I427" t="s">
        <v>42</v>
      </c>
      <c r="J427" t="s">
        <v>43</v>
      </c>
      <c r="K427" t="s">
        <v>38</v>
      </c>
      <c r="M427">
        <v>138</v>
      </c>
      <c r="N427">
        <v>825</v>
      </c>
      <c r="O427" t="s">
        <v>39</v>
      </c>
      <c r="P427" t="s">
        <v>39</v>
      </c>
      <c r="Q427">
        <v>273.17</v>
      </c>
      <c r="R427">
        <v>17.559999999999999</v>
      </c>
      <c r="S427">
        <v>238.04</v>
      </c>
      <c r="T427">
        <v>308.3</v>
      </c>
    </row>
    <row r="428" spans="1:29" x14ac:dyDescent="0.2">
      <c r="A428" t="s">
        <v>29</v>
      </c>
      <c r="B428" t="s">
        <v>214</v>
      </c>
      <c r="C428" t="s">
        <v>309</v>
      </c>
      <c r="D428" t="s">
        <v>100</v>
      </c>
      <c r="E428" t="s">
        <v>310</v>
      </c>
      <c r="F428" t="s">
        <v>101</v>
      </c>
      <c r="G428" t="s">
        <v>303</v>
      </c>
      <c r="H428" t="s">
        <v>311</v>
      </c>
      <c r="K428" t="s">
        <v>38</v>
      </c>
      <c r="N428">
        <v>825</v>
      </c>
      <c r="O428" t="s">
        <v>39</v>
      </c>
      <c r="P428" t="s">
        <v>39</v>
      </c>
      <c r="Y428">
        <v>2.21</v>
      </c>
      <c r="Z428">
        <v>0.02</v>
      </c>
      <c r="AA428">
        <v>2.17</v>
      </c>
      <c r="AB428">
        <v>2.25</v>
      </c>
      <c r="AC428">
        <v>2</v>
      </c>
    </row>
    <row r="429" spans="1:29" x14ac:dyDescent="0.2">
      <c r="A429" t="s">
        <v>29</v>
      </c>
      <c r="B429" t="s">
        <v>263</v>
      </c>
      <c r="C429" t="s">
        <v>312</v>
      </c>
      <c r="D429" t="s">
        <v>100</v>
      </c>
      <c r="E429" t="s">
        <v>313</v>
      </c>
      <c r="F429" t="s">
        <v>101</v>
      </c>
      <c r="G429" t="s">
        <v>303</v>
      </c>
      <c r="H429" t="s">
        <v>314</v>
      </c>
      <c r="I429" t="s">
        <v>40</v>
      </c>
      <c r="J429" t="s">
        <v>305</v>
      </c>
      <c r="K429" t="s">
        <v>38</v>
      </c>
      <c r="M429">
        <v>65</v>
      </c>
      <c r="N429">
        <v>825</v>
      </c>
      <c r="O429" t="s">
        <v>39</v>
      </c>
      <c r="P429" t="s">
        <v>39</v>
      </c>
      <c r="Q429">
        <v>129.27000000000001</v>
      </c>
      <c r="R429">
        <v>11.72</v>
      </c>
      <c r="S429">
        <v>105.83</v>
      </c>
      <c r="T429">
        <v>152.72</v>
      </c>
      <c r="U429">
        <v>8.1999999999999993</v>
      </c>
      <c r="V429">
        <v>0.74</v>
      </c>
      <c r="W429">
        <v>6.84</v>
      </c>
      <c r="X429">
        <v>9.8000000000000007</v>
      </c>
    </row>
    <row r="430" spans="1:29" x14ac:dyDescent="0.2">
      <c r="A430" t="s">
        <v>29</v>
      </c>
      <c r="B430" t="s">
        <v>263</v>
      </c>
      <c r="C430" t="s">
        <v>312</v>
      </c>
      <c r="D430" t="s">
        <v>100</v>
      </c>
      <c r="E430" t="s">
        <v>313</v>
      </c>
      <c r="F430" t="s">
        <v>101</v>
      </c>
      <c r="G430" t="s">
        <v>303</v>
      </c>
      <c r="H430" t="s">
        <v>314</v>
      </c>
      <c r="I430" t="s">
        <v>105</v>
      </c>
      <c r="J430" t="s">
        <v>306</v>
      </c>
      <c r="K430" t="s">
        <v>38</v>
      </c>
      <c r="M430">
        <v>128</v>
      </c>
      <c r="N430">
        <v>825</v>
      </c>
      <c r="O430" t="s">
        <v>39</v>
      </c>
      <c r="P430" t="s">
        <v>39</v>
      </c>
      <c r="Q430">
        <v>244.34</v>
      </c>
      <c r="R430">
        <v>12.2</v>
      </c>
      <c r="S430">
        <v>219.94</v>
      </c>
      <c r="T430">
        <v>268.74</v>
      </c>
      <c r="U430">
        <v>15.5</v>
      </c>
      <c r="V430">
        <v>0.78</v>
      </c>
      <c r="W430">
        <v>14</v>
      </c>
      <c r="X430">
        <v>17.11</v>
      </c>
    </row>
    <row r="431" spans="1:29" x14ac:dyDescent="0.2">
      <c r="A431" t="s">
        <v>29</v>
      </c>
      <c r="B431" t="s">
        <v>263</v>
      </c>
      <c r="C431" t="s">
        <v>312</v>
      </c>
      <c r="D431" t="s">
        <v>100</v>
      </c>
      <c r="E431" t="s">
        <v>313</v>
      </c>
      <c r="F431" t="s">
        <v>101</v>
      </c>
      <c r="G431" t="s">
        <v>303</v>
      </c>
      <c r="H431" t="s">
        <v>314</v>
      </c>
      <c r="I431" t="s">
        <v>107</v>
      </c>
      <c r="J431" t="s">
        <v>307</v>
      </c>
      <c r="K431" t="s">
        <v>38</v>
      </c>
      <c r="M431">
        <v>135</v>
      </c>
      <c r="N431">
        <v>825</v>
      </c>
      <c r="O431" t="s">
        <v>39</v>
      </c>
      <c r="P431" t="s">
        <v>39</v>
      </c>
      <c r="Q431">
        <v>251.22</v>
      </c>
      <c r="R431">
        <v>13.38</v>
      </c>
      <c r="S431">
        <v>224.46</v>
      </c>
      <c r="T431">
        <v>277.98</v>
      </c>
      <c r="U431">
        <v>15.93</v>
      </c>
      <c r="V431">
        <v>0.82</v>
      </c>
      <c r="W431">
        <v>14.36</v>
      </c>
      <c r="X431">
        <v>17.64</v>
      </c>
    </row>
    <row r="432" spans="1:29" x14ac:dyDescent="0.2">
      <c r="A432" t="s">
        <v>29</v>
      </c>
      <c r="B432" t="s">
        <v>263</v>
      </c>
      <c r="C432" t="s">
        <v>312</v>
      </c>
      <c r="D432" t="s">
        <v>100</v>
      </c>
      <c r="E432" t="s">
        <v>313</v>
      </c>
      <c r="F432" t="s">
        <v>101</v>
      </c>
      <c r="G432" t="s">
        <v>303</v>
      </c>
      <c r="H432" t="s">
        <v>314</v>
      </c>
      <c r="I432" t="s">
        <v>123</v>
      </c>
      <c r="J432" t="s">
        <v>308</v>
      </c>
      <c r="K432" t="s">
        <v>38</v>
      </c>
      <c r="M432">
        <v>497</v>
      </c>
      <c r="N432">
        <v>825</v>
      </c>
      <c r="O432" t="s">
        <v>39</v>
      </c>
      <c r="P432" t="s">
        <v>39</v>
      </c>
      <c r="Q432">
        <v>952</v>
      </c>
      <c r="R432">
        <v>23.11</v>
      </c>
      <c r="S432">
        <v>905.77</v>
      </c>
      <c r="T432">
        <v>998.23</v>
      </c>
      <c r="U432">
        <v>60.37</v>
      </c>
      <c r="V432">
        <v>1.27</v>
      </c>
      <c r="W432">
        <v>57.82</v>
      </c>
      <c r="X432">
        <v>62.87</v>
      </c>
    </row>
    <row r="433" spans="1:29" x14ac:dyDescent="0.2">
      <c r="A433" t="s">
        <v>29</v>
      </c>
      <c r="B433" t="s">
        <v>263</v>
      </c>
      <c r="C433" t="s">
        <v>312</v>
      </c>
      <c r="D433" t="s">
        <v>100</v>
      </c>
      <c r="E433" t="s">
        <v>313</v>
      </c>
      <c r="F433" t="s">
        <v>101</v>
      </c>
      <c r="G433" t="s">
        <v>303</v>
      </c>
      <c r="H433" t="s">
        <v>314</v>
      </c>
      <c r="I433" t="s">
        <v>42</v>
      </c>
      <c r="J433" t="s">
        <v>43</v>
      </c>
      <c r="K433" t="s">
        <v>38</v>
      </c>
      <c r="M433">
        <v>138</v>
      </c>
      <c r="N433">
        <v>825</v>
      </c>
      <c r="O433" t="s">
        <v>39</v>
      </c>
      <c r="P433" t="s">
        <v>39</v>
      </c>
      <c r="Q433">
        <v>273.17</v>
      </c>
      <c r="R433">
        <v>17.559999999999999</v>
      </c>
      <c r="S433">
        <v>238.04</v>
      </c>
      <c r="T433">
        <v>308.3</v>
      </c>
    </row>
    <row r="434" spans="1:29" x14ac:dyDescent="0.2">
      <c r="A434" t="s">
        <v>29</v>
      </c>
      <c r="B434" t="s">
        <v>263</v>
      </c>
      <c r="C434" t="s">
        <v>312</v>
      </c>
      <c r="D434" t="s">
        <v>100</v>
      </c>
      <c r="E434" t="s">
        <v>313</v>
      </c>
      <c r="F434" t="s">
        <v>101</v>
      </c>
      <c r="G434" t="s">
        <v>303</v>
      </c>
      <c r="H434" t="s">
        <v>314</v>
      </c>
      <c r="K434" t="s">
        <v>38</v>
      </c>
      <c r="N434">
        <v>825</v>
      </c>
      <c r="O434" t="s">
        <v>39</v>
      </c>
      <c r="P434" t="s">
        <v>39</v>
      </c>
      <c r="Y434">
        <v>3.28</v>
      </c>
      <c r="Z434">
        <v>0.03</v>
      </c>
      <c r="AA434">
        <v>3.23</v>
      </c>
      <c r="AB434">
        <v>3.34</v>
      </c>
      <c r="AC434">
        <v>4</v>
      </c>
    </row>
    <row r="435" spans="1:29" x14ac:dyDescent="0.2">
      <c r="A435" t="s">
        <v>29</v>
      </c>
      <c r="B435" t="s">
        <v>315</v>
      </c>
      <c r="C435" t="s">
        <v>316</v>
      </c>
      <c r="D435" t="s">
        <v>100</v>
      </c>
      <c r="E435" t="s">
        <v>317</v>
      </c>
      <c r="F435" t="s">
        <v>101</v>
      </c>
      <c r="G435" t="s">
        <v>303</v>
      </c>
      <c r="H435" t="s">
        <v>318</v>
      </c>
      <c r="I435" t="s">
        <v>40</v>
      </c>
      <c r="J435" t="s">
        <v>305</v>
      </c>
      <c r="K435" t="s">
        <v>38</v>
      </c>
      <c r="M435">
        <v>209</v>
      </c>
      <c r="N435">
        <v>824</v>
      </c>
      <c r="O435" t="s">
        <v>39</v>
      </c>
      <c r="P435" t="s">
        <v>39</v>
      </c>
      <c r="Q435">
        <v>406.89</v>
      </c>
      <c r="R435">
        <v>17.850000000000001</v>
      </c>
      <c r="S435">
        <v>371.19</v>
      </c>
      <c r="T435">
        <v>442.6</v>
      </c>
      <c r="U435">
        <v>25.84</v>
      </c>
      <c r="V435">
        <v>1.03</v>
      </c>
      <c r="W435">
        <v>23.83</v>
      </c>
      <c r="X435">
        <v>27.96</v>
      </c>
    </row>
    <row r="436" spans="1:29" x14ac:dyDescent="0.2">
      <c r="A436" t="s">
        <v>29</v>
      </c>
      <c r="B436" t="s">
        <v>315</v>
      </c>
      <c r="C436" t="s">
        <v>316</v>
      </c>
      <c r="D436" t="s">
        <v>100</v>
      </c>
      <c r="E436" t="s">
        <v>317</v>
      </c>
      <c r="F436" t="s">
        <v>101</v>
      </c>
      <c r="G436" t="s">
        <v>303</v>
      </c>
      <c r="H436" t="s">
        <v>318</v>
      </c>
      <c r="I436" t="s">
        <v>105</v>
      </c>
      <c r="J436" t="s">
        <v>306</v>
      </c>
      <c r="K436" t="s">
        <v>38</v>
      </c>
      <c r="M436">
        <v>203</v>
      </c>
      <c r="N436">
        <v>824</v>
      </c>
      <c r="O436" t="s">
        <v>39</v>
      </c>
      <c r="P436" t="s">
        <v>39</v>
      </c>
      <c r="Q436">
        <v>393.27</v>
      </c>
      <c r="R436">
        <v>15.73</v>
      </c>
      <c r="S436">
        <v>361.81</v>
      </c>
      <c r="T436">
        <v>424.73</v>
      </c>
      <c r="U436">
        <v>24.98</v>
      </c>
      <c r="V436">
        <v>0.96</v>
      </c>
      <c r="W436">
        <v>23.11</v>
      </c>
      <c r="X436">
        <v>26.93</v>
      </c>
    </row>
    <row r="437" spans="1:29" x14ac:dyDescent="0.2">
      <c r="A437" t="s">
        <v>29</v>
      </c>
      <c r="B437" t="s">
        <v>315</v>
      </c>
      <c r="C437" t="s">
        <v>316</v>
      </c>
      <c r="D437" t="s">
        <v>100</v>
      </c>
      <c r="E437" t="s">
        <v>317</v>
      </c>
      <c r="F437" t="s">
        <v>101</v>
      </c>
      <c r="G437" t="s">
        <v>303</v>
      </c>
      <c r="H437" t="s">
        <v>318</v>
      </c>
      <c r="I437" t="s">
        <v>107</v>
      </c>
      <c r="J437" t="s">
        <v>307</v>
      </c>
      <c r="K437" t="s">
        <v>38</v>
      </c>
      <c r="M437">
        <v>103</v>
      </c>
      <c r="N437">
        <v>824</v>
      </c>
      <c r="O437" t="s">
        <v>39</v>
      </c>
      <c r="P437" t="s">
        <v>39</v>
      </c>
      <c r="Q437">
        <v>193.6</v>
      </c>
      <c r="R437">
        <v>11.14</v>
      </c>
      <c r="S437">
        <v>171.32</v>
      </c>
      <c r="T437">
        <v>215.88</v>
      </c>
      <c r="U437">
        <v>12.29</v>
      </c>
      <c r="V437">
        <v>0.73</v>
      </c>
      <c r="W437">
        <v>10.91</v>
      </c>
      <c r="X437">
        <v>13.83</v>
      </c>
    </row>
    <row r="438" spans="1:29" x14ac:dyDescent="0.2">
      <c r="A438" t="s">
        <v>29</v>
      </c>
      <c r="B438" t="s">
        <v>315</v>
      </c>
      <c r="C438" t="s">
        <v>316</v>
      </c>
      <c r="D438" t="s">
        <v>100</v>
      </c>
      <c r="E438" t="s">
        <v>317</v>
      </c>
      <c r="F438" t="s">
        <v>101</v>
      </c>
      <c r="G438" t="s">
        <v>303</v>
      </c>
      <c r="H438" t="s">
        <v>318</v>
      </c>
      <c r="I438" t="s">
        <v>123</v>
      </c>
      <c r="J438" t="s">
        <v>308</v>
      </c>
      <c r="K438" t="s">
        <v>38</v>
      </c>
      <c r="M438">
        <v>309</v>
      </c>
      <c r="N438">
        <v>824</v>
      </c>
      <c r="O438" t="s">
        <v>39</v>
      </c>
      <c r="P438" t="s">
        <v>39</v>
      </c>
      <c r="Q438">
        <v>580.88</v>
      </c>
      <c r="R438">
        <v>18.100000000000001</v>
      </c>
      <c r="S438">
        <v>544.67999999999995</v>
      </c>
      <c r="T438">
        <v>617.09</v>
      </c>
      <c r="U438">
        <v>36.89</v>
      </c>
      <c r="V438">
        <v>1.0900000000000001</v>
      </c>
      <c r="W438">
        <v>34.729999999999997</v>
      </c>
      <c r="X438">
        <v>39.1</v>
      </c>
    </row>
    <row r="439" spans="1:29" x14ac:dyDescent="0.2">
      <c r="A439" t="s">
        <v>29</v>
      </c>
      <c r="B439" t="s">
        <v>315</v>
      </c>
      <c r="C439" t="s">
        <v>316</v>
      </c>
      <c r="D439" t="s">
        <v>100</v>
      </c>
      <c r="E439" t="s">
        <v>317</v>
      </c>
      <c r="F439" t="s">
        <v>101</v>
      </c>
      <c r="G439" t="s">
        <v>303</v>
      </c>
      <c r="H439" t="s">
        <v>318</v>
      </c>
      <c r="I439" t="s">
        <v>42</v>
      </c>
      <c r="J439" t="s">
        <v>43</v>
      </c>
      <c r="K439" t="s">
        <v>38</v>
      </c>
      <c r="M439">
        <v>139</v>
      </c>
      <c r="N439">
        <v>824</v>
      </c>
      <c r="O439" t="s">
        <v>39</v>
      </c>
      <c r="P439" t="s">
        <v>39</v>
      </c>
      <c r="Q439">
        <v>275.35000000000002</v>
      </c>
      <c r="R439">
        <v>17.63</v>
      </c>
      <c r="S439">
        <v>240.08</v>
      </c>
      <c r="T439">
        <v>310.62</v>
      </c>
    </row>
    <row r="440" spans="1:29" x14ac:dyDescent="0.2">
      <c r="A440" t="s">
        <v>29</v>
      </c>
      <c r="B440" t="s">
        <v>315</v>
      </c>
      <c r="C440" t="s">
        <v>316</v>
      </c>
      <c r="D440" t="s">
        <v>100</v>
      </c>
      <c r="E440" t="s">
        <v>317</v>
      </c>
      <c r="F440" t="s">
        <v>101</v>
      </c>
      <c r="G440" t="s">
        <v>303</v>
      </c>
      <c r="H440" t="s">
        <v>318</v>
      </c>
      <c r="K440" t="s">
        <v>38</v>
      </c>
      <c r="N440">
        <v>824</v>
      </c>
      <c r="O440" t="s">
        <v>39</v>
      </c>
      <c r="P440" t="s">
        <v>39</v>
      </c>
      <c r="Y440">
        <v>2.6</v>
      </c>
      <c r="Z440">
        <v>0.03</v>
      </c>
      <c r="AA440">
        <v>2.54</v>
      </c>
      <c r="AB440">
        <v>2.66</v>
      </c>
      <c r="AC440">
        <v>2</v>
      </c>
    </row>
    <row r="441" spans="1:29" x14ac:dyDescent="0.2">
      <c r="A441" t="s">
        <v>29</v>
      </c>
      <c r="B441" t="s">
        <v>319</v>
      </c>
      <c r="C441" t="s">
        <v>320</v>
      </c>
      <c r="D441" t="s">
        <v>321</v>
      </c>
      <c r="E441" t="s">
        <v>85</v>
      </c>
      <c r="F441" t="s">
        <v>101</v>
      </c>
      <c r="G441" t="s">
        <v>322</v>
      </c>
      <c r="H441" t="s">
        <v>323</v>
      </c>
      <c r="I441" t="s">
        <v>40</v>
      </c>
      <c r="J441" t="s">
        <v>324</v>
      </c>
      <c r="K441" t="s">
        <v>38</v>
      </c>
      <c r="M441">
        <v>12</v>
      </c>
      <c r="N441">
        <v>821</v>
      </c>
      <c r="O441" t="s">
        <v>39</v>
      </c>
      <c r="P441" t="s">
        <v>39</v>
      </c>
      <c r="Q441">
        <v>22.32</v>
      </c>
      <c r="R441">
        <v>5.18</v>
      </c>
      <c r="S441">
        <v>11.96</v>
      </c>
      <c r="T441">
        <v>32.68</v>
      </c>
      <c r="U441">
        <v>1.42</v>
      </c>
      <c r="V441">
        <v>0.33</v>
      </c>
      <c r="W441">
        <v>0.9</v>
      </c>
      <c r="X441">
        <v>2.25</v>
      </c>
    </row>
    <row r="442" spans="1:29" x14ac:dyDescent="0.2">
      <c r="A442" t="s">
        <v>29</v>
      </c>
      <c r="B442" t="s">
        <v>319</v>
      </c>
      <c r="C442" t="s">
        <v>320</v>
      </c>
      <c r="D442" t="s">
        <v>321</v>
      </c>
      <c r="E442" t="s">
        <v>85</v>
      </c>
      <c r="F442" t="s">
        <v>101</v>
      </c>
      <c r="G442" t="s">
        <v>322</v>
      </c>
      <c r="H442" t="s">
        <v>323</v>
      </c>
      <c r="I442" t="s">
        <v>105</v>
      </c>
      <c r="J442" t="s">
        <v>325</v>
      </c>
      <c r="K442" t="s">
        <v>38</v>
      </c>
      <c r="M442">
        <v>16</v>
      </c>
      <c r="N442">
        <v>821</v>
      </c>
      <c r="O442" t="s">
        <v>39</v>
      </c>
      <c r="P442" t="s">
        <v>39</v>
      </c>
      <c r="Q442">
        <v>26.15</v>
      </c>
      <c r="R442">
        <v>3.67</v>
      </c>
      <c r="S442">
        <v>18.82</v>
      </c>
      <c r="T442">
        <v>33.479999999999997</v>
      </c>
      <c r="U442">
        <v>1.67</v>
      </c>
      <c r="V442">
        <v>0.23</v>
      </c>
      <c r="W442">
        <v>1.26</v>
      </c>
      <c r="X442">
        <v>2.2000000000000002</v>
      </c>
    </row>
    <row r="443" spans="1:29" x14ac:dyDescent="0.2">
      <c r="A443" t="s">
        <v>29</v>
      </c>
      <c r="B443" t="s">
        <v>319</v>
      </c>
      <c r="C443" t="s">
        <v>320</v>
      </c>
      <c r="D443" t="s">
        <v>321</v>
      </c>
      <c r="E443" t="s">
        <v>85</v>
      </c>
      <c r="F443" t="s">
        <v>101</v>
      </c>
      <c r="G443" t="s">
        <v>322</v>
      </c>
      <c r="H443" t="s">
        <v>323</v>
      </c>
      <c r="I443" t="s">
        <v>107</v>
      </c>
      <c r="J443" t="s">
        <v>326</v>
      </c>
      <c r="K443" t="s">
        <v>38</v>
      </c>
      <c r="M443">
        <v>57</v>
      </c>
      <c r="N443">
        <v>821</v>
      </c>
      <c r="O443" t="s">
        <v>39</v>
      </c>
      <c r="P443" t="s">
        <v>39</v>
      </c>
      <c r="Q443">
        <v>99.3</v>
      </c>
      <c r="R443">
        <v>8.73</v>
      </c>
      <c r="S443">
        <v>81.84</v>
      </c>
      <c r="T443">
        <v>116.76</v>
      </c>
      <c r="U443">
        <v>6.33</v>
      </c>
      <c r="V443">
        <v>0.55000000000000004</v>
      </c>
      <c r="W443">
        <v>5.32</v>
      </c>
      <c r="X443">
        <v>7.51</v>
      </c>
    </row>
    <row r="444" spans="1:29" x14ac:dyDescent="0.2">
      <c r="A444" t="s">
        <v>29</v>
      </c>
      <c r="B444" t="s">
        <v>319</v>
      </c>
      <c r="C444" t="s">
        <v>320</v>
      </c>
      <c r="D444" t="s">
        <v>321</v>
      </c>
      <c r="E444" t="s">
        <v>85</v>
      </c>
      <c r="F444" t="s">
        <v>101</v>
      </c>
      <c r="G444" t="s">
        <v>322</v>
      </c>
      <c r="H444" t="s">
        <v>323</v>
      </c>
      <c r="I444" t="s">
        <v>123</v>
      </c>
      <c r="J444" t="s">
        <v>327</v>
      </c>
      <c r="K444" t="s">
        <v>38</v>
      </c>
      <c r="M444">
        <v>82</v>
      </c>
      <c r="N444">
        <v>821</v>
      </c>
      <c r="O444" t="s">
        <v>39</v>
      </c>
      <c r="P444" t="s">
        <v>39</v>
      </c>
      <c r="Q444">
        <v>146.19999999999999</v>
      </c>
      <c r="R444">
        <v>9.58</v>
      </c>
      <c r="S444">
        <v>127.03</v>
      </c>
      <c r="T444">
        <v>165.37</v>
      </c>
      <c r="U444">
        <v>9.32</v>
      </c>
      <c r="V444">
        <v>0.6</v>
      </c>
      <c r="W444">
        <v>8.18</v>
      </c>
      <c r="X444">
        <v>10.6</v>
      </c>
    </row>
    <row r="445" spans="1:29" x14ac:dyDescent="0.2">
      <c r="A445" t="s">
        <v>29</v>
      </c>
      <c r="B445" t="s">
        <v>319</v>
      </c>
      <c r="C445" t="s">
        <v>320</v>
      </c>
      <c r="D445" t="s">
        <v>321</v>
      </c>
      <c r="E445" t="s">
        <v>85</v>
      </c>
      <c r="F445" t="s">
        <v>101</v>
      </c>
      <c r="G445" t="s">
        <v>322</v>
      </c>
      <c r="H445" t="s">
        <v>323</v>
      </c>
      <c r="I445" t="s">
        <v>328</v>
      </c>
      <c r="J445" t="s">
        <v>329</v>
      </c>
      <c r="K445" t="s">
        <v>38</v>
      </c>
      <c r="M445">
        <v>248</v>
      </c>
      <c r="N445">
        <v>821</v>
      </c>
      <c r="O445" t="s">
        <v>39</v>
      </c>
      <c r="P445" t="s">
        <v>39</v>
      </c>
      <c r="Q445">
        <v>488.3</v>
      </c>
      <c r="R445">
        <v>16.46</v>
      </c>
      <c r="S445">
        <v>455.37</v>
      </c>
      <c r="T445">
        <v>521.22</v>
      </c>
      <c r="U445">
        <v>31.12</v>
      </c>
      <c r="V445">
        <v>0.99</v>
      </c>
      <c r="W445">
        <v>29.17</v>
      </c>
      <c r="X445">
        <v>33.14</v>
      </c>
    </row>
    <row r="446" spans="1:29" x14ac:dyDescent="0.2">
      <c r="A446" t="s">
        <v>29</v>
      </c>
      <c r="B446" t="s">
        <v>319</v>
      </c>
      <c r="C446" t="s">
        <v>320</v>
      </c>
      <c r="D446" t="s">
        <v>321</v>
      </c>
      <c r="E446" t="s">
        <v>85</v>
      </c>
      <c r="F446" t="s">
        <v>101</v>
      </c>
      <c r="G446" t="s">
        <v>322</v>
      </c>
      <c r="H446" t="s">
        <v>323</v>
      </c>
      <c r="I446" t="s">
        <v>330</v>
      </c>
      <c r="J446" t="s">
        <v>331</v>
      </c>
      <c r="K446" t="s">
        <v>38</v>
      </c>
      <c r="M446">
        <v>406</v>
      </c>
      <c r="N446">
        <v>821</v>
      </c>
      <c r="O446" t="s">
        <v>39</v>
      </c>
      <c r="P446" t="s">
        <v>39</v>
      </c>
      <c r="Q446">
        <v>786.93</v>
      </c>
      <c r="R446">
        <v>21.08</v>
      </c>
      <c r="S446">
        <v>744.77</v>
      </c>
      <c r="T446">
        <v>829.09</v>
      </c>
      <c r="U446">
        <v>50.15</v>
      </c>
      <c r="V446">
        <v>1.21</v>
      </c>
      <c r="W446">
        <v>47.72</v>
      </c>
      <c r="X446">
        <v>52.57</v>
      </c>
    </row>
    <row r="447" spans="1:29" x14ac:dyDescent="0.2">
      <c r="A447" t="s">
        <v>29</v>
      </c>
      <c r="B447" t="s">
        <v>319</v>
      </c>
      <c r="C447" t="s">
        <v>320</v>
      </c>
      <c r="D447" t="s">
        <v>321</v>
      </c>
      <c r="E447" t="s">
        <v>85</v>
      </c>
      <c r="F447" t="s">
        <v>101</v>
      </c>
      <c r="G447" t="s">
        <v>322</v>
      </c>
      <c r="H447" t="s">
        <v>323</v>
      </c>
      <c r="I447" t="s">
        <v>42</v>
      </c>
      <c r="J447" t="s">
        <v>43</v>
      </c>
      <c r="K447" t="s">
        <v>38</v>
      </c>
      <c r="M447">
        <v>142</v>
      </c>
      <c r="N447">
        <v>821</v>
      </c>
      <c r="O447" t="s">
        <v>39</v>
      </c>
      <c r="P447" t="s">
        <v>39</v>
      </c>
      <c r="Q447">
        <v>280.8</v>
      </c>
      <c r="R447">
        <v>18.22</v>
      </c>
      <c r="S447">
        <v>244.35</v>
      </c>
      <c r="T447">
        <v>317.25</v>
      </c>
    </row>
    <row r="448" spans="1:29" x14ac:dyDescent="0.2">
      <c r="A448" t="s">
        <v>29</v>
      </c>
      <c r="B448" t="s">
        <v>319</v>
      </c>
      <c r="C448" t="s">
        <v>320</v>
      </c>
      <c r="D448" t="s">
        <v>321</v>
      </c>
      <c r="E448" t="s">
        <v>85</v>
      </c>
      <c r="F448" t="s">
        <v>101</v>
      </c>
      <c r="G448" t="s">
        <v>322</v>
      </c>
      <c r="H448" t="s">
        <v>323</v>
      </c>
      <c r="K448" t="s">
        <v>38</v>
      </c>
      <c r="N448">
        <v>821</v>
      </c>
      <c r="O448" t="s">
        <v>39</v>
      </c>
      <c r="P448" t="s">
        <v>39</v>
      </c>
      <c r="Y448">
        <v>5.17</v>
      </c>
      <c r="Z448">
        <v>0.03</v>
      </c>
      <c r="AA448">
        <v>5.12</v>
      </c>
      <c r="AB448">
        <v>5.23</v>
      </c>
      <c r="AC448">
        <v>6</v>
      </c>
    </row>
    <row r="449" spans="1:29" x14ac:dyDescent="0.2">
      <c r="A449" t="s">
        <v>29</v>
      </c>
      <c r="B449" t="s">
        <v>332</v>
      </c>
      <c r="C449" t="s">
        <v>333</v>
      </c>
      <c r="D449" t="s">
        <v>321</v>
      </c>
      <c r="E449" t="s">
        <v>85</v>
      </c>
      <c r="F449" t="s">
        <v>101</v>
      </c>
      <c r="G449" t="s">
        <v>322</v>
      </c>
      <c r="H449" t="s">
        <v>334</v>
      </c>
      <c r="I449" t="s">
        <v>40</v>
      </c>
      <c r="J449" t="s">
        <v>324</v>
      </c>
      <c r="K449" t="s">
        <v>38</v>
      </c>
      <c r="M449">
        <v>136</v>
      </c>
      <c r="N449">
        <v>819</v>
      </c>
      <c r="O449" t="s">
        <v>39</v>
      </c>
      <c r="P449" t="s">
        <v>39</v>
      </c>
      <c r="Q449">
        <v>255.17</v>
      </c>
      <c r="R449">
        <v>15.01</v>
      </c>
      <c r="S449">
        <v>225.15</v>
      </c>
      <c r="T449">
        <v>285.2</v>
      </c>
      <c r="U449">
        <v>16.3</v>
      </c>
      <c r="V449">
        <v>0.93</v>
      </c>
      <c r="W449">
        <v>14.52</v>
      </c>
      <c r="X449">
        <v>18.239999999999998</v>
      </c>
    </row>
    <row r="450" spans="1:29" x14ac:dyDescent="0.2">
      <c r="A450" t="s">
        <v>29</v>
      </c>
      <c r="B450" t="s">
        <v>332</v>
      </c>
      <c r="C450" t="s">
        <v>333</v>
      </c>
      <c r="D450" t="s">
        <v>321</v>
      </c>
      <c r="E450" t="s">
        <v>85</v>
      </c>
      <c r="F450" t="s">
        <v>101</v>
      </c>
      <c r="G450" t="s">
        <v>322</v>
      </c>
      <c r="H450" t="s">
        <v>334</v>
      </c>
      <c r="I450" t="s">
        <v>105</v>
      </c>
      <c r="J450" t="s">
        <v>325</v>
      </c>
      <c r="K450" t="s">
        <v>38</v>
      </c>
      <c r="M450">
        <v>193</v>
      </c>
      <c r="N450">
        <v>819</v>
      </c>
      <c r="O450" t="s">
        <v>39</v>
      </c>
      <c r="P450" t="s">
        <v>39</v>
      </c>
      <c r="Q450">
        <v>354.98</v>
      </c>
      <c r="R450">
        <v>17.61</v>
      </c>
      <c r="S450">
        <v>319.76</v>
      </c>
      <c r="T450">
        <v>390.2</v>
      </c>
      <c r="U450">
        <v>22.67</v>
      </c>
      <c r="V450">
        <v>1.1200000000000001</v>
      </c>
      <c r="W450">
        <v>20.51</v>
      </c>
      <c r="X450">
        <v>24.99</v>
      </c>
    </row>
    <row r="451" spans="1:29" x14ac:dyDescent="0.2">
      <c r="A451" t="s">
        <v>29</v>
      </c>
      <c r="B451" t="s">
        <v>332</v>
      </c>
      <c r="C451" t="s">
        <v>333</v>
      </c>
      <c r="D451" t="s">
        <v>321</v>
      </c>
      <c r="E451" t="s">
        <v>85</v>
      </c>
      <c r="F451" t="s">
        <v>101</v>
      </c>
      <c r="G451" t="s">
        <v>322</v>
      </c>
      <c r="H451" t="s">
        <v>334</v>
      </c>
      <c r="I451" t="s">
        <v>107</v>
      </c>
      <c r="J451" t="s">
        <v>326</v>
      </c>
      <c r="K451" t="s">
        <v>38</v>
      </c>
      <c r="M451">
        <v>202</v>
      </c>
      <c r="N451">
        <v>819</v>
      </c>
      <c r="O451" t="s">
        <v>39</v>
      </c>
      <c r="P451" t="s">
        <v>39</v>
      </c>
      <c r="Q451">
        <v>380.5</v>
      </c>
      <c r="R451">
        <v>17.95</v>
      </c>
      <c r="S451">
        <v>344.59</v>
      </c>
      <c r="T451">
        <v>416.4</v>
      </c>
      <c r="U451">
        <v>24.3</v>
      </c>
      <c r="V451">
        <v>1.1100000000000001</v>
      </c>
      <c r="W451">
        <v>22.16</v>
      </c>
      <c r="X451">
        <v>26.58</v>
      </c>
    </row>
    <row r="452" spans="1:29" x14ac:dyDescent="0.2">
      <c r="A452" t="s">
        <v>29</v>
      </c>
      <c r="B452" t="s">
        <v>332</v>
      </c>
      <c r="C452" t="s">
        <v>333</v>
      </c>
      <c r="D452" t="s">
        <v>321</v>
      </c>
      <c r="E452" t="s">
        <v>85</v>
      </c>
      <c r="F452" t="s">
        <v>101</v>
      </c>
      <c r="G452" t="s">
        <v>322</v>
      </c>
      <c r="H452" t="s">
        <v>334</v>
      </c>
      <c r="I452" t="s">
        <v>123</v>
      </c>
      <c r="J452" t="s">
        <v>327</v>
      </c>
      <c r="K452" t="s">
        <v>38</v>
      </c>
      <c r="M452">
        <v>107</v>
      </c>
      <c r="N452">
        <v>819</v>
      </c>
      <c r="O452" t="s">
        <v>39</v>
      </c>
      <c r="P452" t="s">
        <v>39</v>
      </c>
      <c r="Q452">
        <v>211.12</v>
      </c>
      <c r="R452">
        <v>14.15</v>
      </c>
      <c r="S452">
        <v>182.81</v>
      </c>
      <c r="T452">
        <v>239.42</v>
      </c>
      <c r="U452">
        <v>13.48</v>
      </c>
      <c r="V452">
        <v>0.91</v>
      </c>
      <c r="W452">
        <v>11.77</v>
      </c>
      <c r="X452">
        <v>15.4</v>
      </c>
    </row>
    <row r="453" spans="1:29" x14ac:dyDescent="0.2">
      <c r="A453" t="s">
        <v>29</v>
      </c>
      <c r="B453" t="s">
        <v>332</v>
      </c>
      <c r="C453" t="s">
        <v>333</v>
      </c>
      <c r="D453" t="s">
        <v>321</v>
      </c>
      <c r="E453" t="s">
        <v>85</v>
      </c>
      <c r="F453" t="s">
        <v>101</v>
      </c>
      <c r="G453" t="s">
        <v>322</v>
      </c>
      <c r="H453" t="s">
        <v>334</v>
      </c>
      <c r="I453" t="s">
        <v>328</v>
      </c>
      <c r="J453" t="s">
        <v>329</v>
      </c>
      <c r="K453" t="s">
        <v>38</v>
      </c>
      <c r="M453">
        <v>103</v>
      </c>
      <c r="N453">
        <v>819</v>
      </c>
      <c r="O453" t="s">
        <v>39</v>
      </c>
      <c r="P453" t="s">
        <v>39</v>
      </c>
      <c r="Q453">
        <v>210.2</v>
      </c>
      <c r="R453">
        <v>14.67</v>
      </c>
      <c r="S453">
        <v>180.85</v>
      </c>
      <c r="T453">
        <v>239.55</v>
      </c>
      <c r="U453">
        <v>13.43</v>
      </c>
      <c r="V453">
        <v>0.92</v>
      </c>
      <c r="W453">
        <v>11.7</v>
      </c>
      <c r="X453">
        <v>15.36</v>
      </c>
    </row>
    <row r="454" spans="1:29" x14ac:dyDescent="0.2">
      <c r="A454" t="s">
        <v>29</v>
      </c>
      <c r="B454" t="s">
        <v>332</v>
      </c>
      <c r="C454" t="s">
        <v>333</v>
      </c>
      <c r="D454" t="s">
        <v>321</v>
      </c>
      <c r="E454" t="s">
        <v>85</v>
      </c>
      <c r="F454" t="s">
        <v>101</v>
      </c>
      <c r="G454" t="s">
        <v>322</v>
      </c>
      <c r="H454" t="s">
        <v>334</v>
      </c>
      <c r="I454" t="s">
        <v>330</v>
      </c>
      <c r="J454" t="s">
        <v>331</v>
      </c>
      <c r="K454" t="s">
        <v>38</v>
      </c>
      <c r="M454">
        <v>78</v>
      </c>
      <c r="N454">
        <v>819</v>
      </c>
      <c r="O454" t="s">
        <v>39</v>
      </c>
      <c r="P454" t="s">
        <v>39</v>
      </c>
      <c r="Q454">
        <v>153.74</v>
      </c>
      <c r="R454">
        <v>11.53</v>
      </c>
      <c r="S454">
        <v>130.66999999999999</v>
      </c>
      <c r="T454">
        <v>176.81</v>
      </c>
      <c r="U454">
        <v>9.82</v>
      </c>
      <c r="V454">
        <v>0.71</v>
      </c>
      <c r="W454">
        <v>8.49</v>
      </c>
      <c r="X454">
        <v>11.33</v>
      </c>
    </row>
    <row r="455" spans="1:29" x14ac:dyDescent="0.2">
      <c r="A455" t="s">
        <v>29</v>
      </c>
      <c r="B455" t="s">
        <v>332</v>
      </c>
      <c r="C455" t="s">
        <v>333</v>
      </c>
      <c r="D455" t="s">
        <v>321</v>
      </c>
      <c r="E455" t="s">
        <v>85</v>
      </c>
      <c r="F455" t="s">
        <v>101</v>
      </c>
      <c r="G455" t="s">
        <v>322</v>
      </c>
      <c r="H455" t="s">
        <v>334</v>
      </c>
      <c r="I455" t="s">
        <v>42</v>
      </c>
      <c r="J455" t="s">
        <v>43</v>
      </c>
      <c r="K455" t="s">
        <v>38</v>
      </c>
      <c r="M455">
        <v>144</v>
      </c>
      <c r="N455">
        <v>819</v>
      </c>
      <c r="O455" t="s">
        <v>39</v>
      </c>
      <c r="P455" t="s">
        <v>39</v>
      </c>
      <c r="Q455">
        <v>284.29000000000002</v>
      </c>
      <c r="R455">
        <v>18.13</v>
      </c>
      <c r="S455">
        <v>248.02</v>
      </c>
      <c r="T455">
        <v>320.55</v>
      </c>
    </row>
    <row r="456" spans="1:29" x14ac:dyDescent="0.2">
      <c r="A456" t="s">
        <v>29</v>
      </c>
      <c r="B456" t="s">
        <v>332</v>
      </c>
      <c r="C456" t="s">
        <v>333</v>
      </c>
      <c r="D456" t="s">
        <v>321</v>
      </c>
      <c r="E456" t="s">
        <v>85</v>
      </c>
      <c r="F456" t="s">
        <v>101</v>
      </c>
      <c r="G456" t="s">
        <v>322</v>
      </c>
      <c r="H456" t="s">
        <v>334</v>
      </c>
      <c r="K456" t="s">
        <v>38</v>
      </c>
      <c r="N456">
        <v>819</v>
      </c>
      <c r="O456" t="s">
        <v>39</v>
      </c>
      <c r="P456" t="s">
        <v>39</v>
      </c>
      <c r="Y456">
        <v>3.15</v>
      </c>
      <c r="Z456">
        <v>0.04</v>
      </c>
      <c r="AA456">
        <v>3.06</v>
      </c>
      <c r="AB456">
        <v>3.23</v>
      </c>
      <c r="AC456">
        <v>3</v>
      </c>
    </row>
    <row r="457" spans="1:29" x14ac:dyDescent="0.2">
      <c r="A457" t="s">
        <v>29</v>
      </c>
      <c r="B457" t="s">
        <v>335</v>
      </c>
      <c r="C457" t="s">
        <v>336</v>
      </c>
      <c r="D457" t="s">
        <v>321</v>
      </c>
      <c r="E457" t="s">
        <v>85</v>
      </c>
      <c r="F457" t="s">
        <v>101</v>
      </c>
      <c r="G457" t="s">
        <v>322</v>
      </c>
      <c r="H457" t="s">
        <v>337</v>
      </c>
      <c r="I457" t="s">
        <v>40</v>
      </c>
      <c r="J457" t="s">
        <v>324</v>
      </c>
      <c r="K457" t="s">
        <v>38</v>
      </c>
      <c r="M457">
        <v>47</v>
      </c>
      <c r="N457">
        <v>813</v>
      </c>
      <c r="O457" t="s">
        <v>39</v>
      </c>
      <c r="P457" t="s">
        <v>39</v>
      </c>
      <c r="Q457">
        <v>98.95</v>
      </c>
      <c r="R457">
        <v>9.11</v>
      </c>
      <c r="S457">
        <v>80.72</v>
      </c>
      <c r="T457">
        <v>117.18</v>
      </c>
      <c r="U457">
        <v>6.37</v>
      </c>
      <c r="V457">
        <v>0.57999999999999996</v>
      </c>
      <c r="W457">
        <v>5.31</v>
      </c>
      <c r="X457">
        <v>7.62</v>
      </c>
    </row>
    <row r="458" spans="1:29" x14ac:dyDescent="0.2">
      <c r="A458" t="s">
        <v>29</v>
      </c>
      <c r="B458" t="s">
        <v>335</v>
      </c>
      <c r="C458" t="s">
        <v>336</v>
      </c>
      <c r="D458" t="s">
        <v>321</v>
      </c>
      <c r="E458" t="s">
        <v>85</v>
      </c>
      <c r="F458" t="s">
        <v>101</v>
      </c>
      <c r="G458" t="s">
        <v>322</v>
      </c>
      <c r="H458" t="s">
        <v>337</v>
      </c>
      <c r="I458" t="s">
        <v>105</v>
      </c>
      <c r="J458" t="s">
        <v>325</v>
      </c>
      <c r="K458" t="s">
        <v>38</v>
      </c>
      <c r="M458">
        <v>65</v>
      </c>
      <c r="N458">
        <v>813</v>
      </c>
      <c r="O458" t="s">
        <v>39</v>
      </c>
      <c r="P458" t="s">
        <v>39</v>
      </c>
      <c r="Q458">
        <v>117.8</v>
      </c>
      <c r="R458">
        <v>9.81</v>
      </c>
      <c r="S458">
        <v>98.18</v>
      </c>
      <c r="T458">
        <v>137.41999999999999</v>
      </c>
      <c r="U458">
        <v>7.58</v>
      </c>
      <c r="V458">
        <v>0.63</v>
      </c>
      <c r="W458">
        <v>6.42</v>
      </c>
      <c r="X458">
        <v>8.93</v>
      </c>
    </row>
    <row r="459" spans="1:29" x14ac:dyDescent="0.2">
      <c r="A459" t="s">
        <v>29</v>
      </c>
      <c r="B459" t="s">
        <v>335</v>
      </c>
      <c r="C459" t="s">
        <v>336</v>
      </c>
      <c r="D459" t="s">
        <v>321</v>
      </c>
      <c r="E459" t="s">
        <v>85</v>
      </c>
      <c r="F459" t="s">
        <v>101</v>
      </c>
      <c r="G459" t="s">
        <v>322</v>
      </c>
      <c r="H459" t="s">
        <v>337</v>
      </c>
      <c r="I459" t="s">
        <v>107</v>
      </c>
      <c r="J459" t="s">
        <v>326</v>
      </c>
      <c r="K459" t="s">
        <v>38</v>
      </c>
      <c r="M459">
        <v>134</v>
      </c>
      <c r="N459">
        <v>813</v>
      </c>
      <c r="O459" t="s">
        <v>39</v>
      </c>
      <c r="P459" t="s">
        <v>39</v>
      </c>
      <c r="Q459">
        <v>241.31</v>
      </c>
      <c r="R459">
        <v>12.45</v>
      </c>
      <c r="S459">
        <v>216.4</v>
      </c>
      <c r="T459">
        <v>266.22000000000003</v>
      </c>
      <c r="U459">
        <v>15.52</v>
      </c>
      <c r="V459">
        <v>0.78</v>
      </c>
      <c r="W459">
        <v>14.03</v>
      </c>
      <c r="X459">
        <v>17.14</v>
      </c>
    </row>
    <row r="460" spans="1:29" x14ac:dyDescent="0.2">
      <c r="A460" t="s">
        <v>29</v>
      </c>
      <c r="B460" t="s">
        <v>335</v>
      </c>
      <c r="C460" t="s">
        <v>336</v>
      </c>
      <c r="D460" t="s">
        <v>321</v>
      </c>
      <c r="E460" t="s">
        <v>85</v>
      </c>
      <c r="F460" t="s">
        <v>101</v>
      </c>
      <c r="G460" t="s">
        <v>322</v>
      </c>
      <c r="H460" t="s">
        <v>337</v>
      </c>
      <c r="I460" t="s">
        <v>123</v>
      </c>
      <c r="J460" t="s">
        <v>327</v>
      </c>
      <c r="K460" t="s">
        <v>38</v>
      </c>
      <c r="M460">
        <v>104</v>
      </c>
      <c r="N460">
        <v>813</v>
      </c>
      <c r="O460" t="s">
        <v>39</v>
      </c>
      <c r="P460" t="s">
        <v>39</v>
      </c>
      <c r="Q460">
        <v>191.73</v>
      </c>
      <c r="R460">
        <v>11.09</v>
      </c>
      <c r="S460">
        <v>169.55</v>
      </c>
      <c r="T460">
        <v>213.91</v>
      </c>
      <c r="U460">
        <v>12.33</v>
      </c>
      <c r="V460">
        <v>0.72</v>
      </c>
      <c r="W460">
        <v>10.96</v>
      </c>
      <c r="X460">
        <v>13.85</v>
      </c>
    </row>
    <row r="461" spans="1:29" x14ac:dyDescent="0.2">
      <c r="A461" t="s">
        <v>29</v>
      </c>
      <c r="B461" t="s">
        <v>335</v>
      </c>
      <c r="C461" t="s">
        <v>336</v>
      </c>
      <c r="D461" t="s">
        <v>321</v>
      </c>
      <c r="E461" t="s">
        <v>85</v>
      </c>
      <c r="F461" t="s">
        <v>101</v>
      </c>
      <c r="G461" t="s">
        <v>322</v>
      </c>
      <c r="H461" t="s">
        <v>337</v>
      </c>
      <c r="I461" t="s">
        <v>328</v>
      </c>
      <c r="J461" t="s">
        <v>329</v>
      </c>
      <c r="K461" t="s">
        <v>38</v>
      </c>
      <c r="M461">
        <v>202</v>
      </c>
      <c r="N461">
        <v>813</v>
      </c>
      <c r="O461" t="s">
        <v>39</v>
      </c>
      <c r="P461" t="s">
        <v>39</v>
      </c>
      <c r="Q461">
        <v>399.01</v>
      </c>
      <c r="R461">
        <v>18.38</v>
      </c>
      <c r="S461">
        <v>362.25</v>
      </c>
      <c r="T461">
        <v>435.77</v>
      </c>
      <c r="U461">
        <v>25.67</v>
      </c>
      <c r="V461">
        <v>1.1399999999999999</v>
      </c>
      <c r="W461">
        <v>23.46</v>
      </c>
      <c r="X461">
        <v>28.01</v>
      </c>
    </row>
    <row r="462" spans="1:29" x14ac:dyDescent="0.2">
      <c r="A462" t="s">
        <v>29</v>
      </c>
      <c r="B462" t="s">
        <v>335</v>
      </c>
      <c r="C462" t="s">
        <v>336</v>
      </c>
      <c r="D462" t="s">
        <v>321</v>
      </c>
      <c r="E462" t="s">
        <v>85</v>
      </c>
      <c r="F462" t="s">
        <v>101</v>
      </c>
      <c r="G462" t="s">
        <v>322</v>
      </c>
      <c r="H462" t="s">
        <v>337</v>
      </c>
      <c r="I462" t="s">
        <v>330</v>
      </c>
      <c r="J462" t="s">
        <v>331</v>
      </c>
      <c r="K462" t="s">
        <v>38</v>
      </c>
      <c r="M462">
        <v>261</v>
      </c>
      <c r="N462">
        <v>813</v>
      </c>
      <c r="O462" t="s">
        <v>39</v>
      </c>
      <c r="P462" t="s">
        <v>39</v>
      </c>
      <c r="Q462">
        <v>505.68</v>
      </c>
      <c r="R462">
        <v>17.13</v>
      </c>
      <c r="S462">
        <v>471.41</v>
      </c>
      <c r="T462">
        <v>539.95000000000005</v>
      </c>
      <c r="U462">
        <v>32.53</v>
      </c>
      <c r="V462">
        <v>1</v>
      </c>
      <c r="W462">
        <v>30.56</v>
      </c>
      <c r="X462">
        <v>34.56</v>
      </c>
    </row>
    <row r="463" spans="1:29" x14ac:dyDescent="0.2">
      <c r="A463" t="s">
        <v>29</v>
      </c>
      <c r="B463" t="s">
        <v>335</v>
      </c>
      <c r="C463" t="s">
        <v>336</v>
      </c>
      <c r="D463" t="s">
        <v>321</v>
      </c>
      <c r="E463" t="s">
        <v>85</v>
      </c>
      <c r="F463" t="s">
        <v>101</v>
      </c>
      <c r="G463" t="s">
        <v>322</v>
      </c>
      <c r="H463" t="s">
        <v>337</v>
      </c>
      <c r="I463" t="s">
        <v>42</v>
      </c>
      <c r="J463" t="s">
        <v>43</v>
      </c>
      <c r="K463" t="s">
        <v>38</v>
      </c>
      <c r="M463">
        <v>150</v>
      </c>
      <c r="N463">
        <v>813</v>
      </c>
      <c r="O463" t="s">
        <v>39</v>
      </c>
      <c r="P463" t="s">
        <v>39</v>
      </c>
      <c r="Q463">
        <v>295.52999999999997</v>
      </c>
      <c r="R463">
        <v>18.440000000000001</v>
      </c>
      <c r="S463">
        <v>258.64</v>
      </c>
      <c r="T463">
        <v>332.41</v>
      </c>
    </row>
    <row r="464" spans="1:29" x14ac:dyDescent="0.2">
      <c r="A464" t="s">
        <v>29</v>
      </c>
      <c r="B464" t="s">
        <v>335</v>
      </c>
      <c r="C464" t="s">
        <v>336</v>
      </c>
      <c r="D464" t="s">
        <v>321</v>
      </c>
      <c r="E464" t="s">
        <v>85</v>
      </c>
      <c r="F464" t="s">
        <v>101</v>
      </c>
      <c r="G464" t="s">
        <v>322</v>
      </c>
      <c r="H464" t="s">
        <v>337</v>
      </c>
      <c r="K464" t="s">
        <v>38</v>
      </c>
      <c r="N464">
        <v>813</v>
      </c>
      <c r="O464" t="s">
        <v>39</v>
      </c>
      <c r="P464" t="s">
        <v>39</v>
      </c>
      <c r="Y464">
        <v>4.41</v>
      </c>
      <c r="Z464">
        <v>0.03</v>
      </c>
      <c r="AA464">
        <v>4.3499999999999996</v>
      </c>
      <c r="AB464">
        <v>4.47</v>
      </c>
      <c r="AC464">
        <v>5</v>
      </c>
    </row>
    <row r="465" spans="1:29" x14ac:dyDescent="0.2">
      <c r="A465" t="s">
        <v>29</v>
      </c>
      <c r="B465" t="s">
        <v>338</v>
      </c>
      <c r="C465" t="s">
        <v>339</v>
      </c>
      <c r="D465" t="s">
        <v>321</v>
      </c>
      <c r="E465" t="s">
        <v>85</v>
      </c>
      <c r="F465" t="s">
        <v>101</v>
      </c>
      <c r="G465" t="s">
        <v>322</v>
      </c>
      <c r="H465" t="s">
        <v>340</v>
      </c>
      <c r="I465" t="s">
        <v>40</v>
      </c>
      <c r="J465" t="s">
        <v>324</v>
      </c>
      <c r="K465" t="s">
        <v>38</v>
      </c>
      <c r="M465">
        <v>51</v>
      </c>
      <c r="N465">
        <v>818</v>
      </c>
      <c r="O465" t="s">
        <v>39</v>
      </c>
      <c r="P465" t="s">
        <v>39</v>
      </c>
      <c r="Q465">
        <v>93.89</v>
      </c>
      <c r="R465">
        <v>8.64</v>
      </c>
      <c r="S465">
        <v>76.61</v>
      </c>
      <c r="T465">
        <v>111.16</v>
      </c>
      <c r="U465">
        <v>6</v>
      </c>
      <c r="V465">
        <v>0.55000000000000004</v>
      </c>
      <c r="W465">
        <v>5</v>
      </c>
      <c r="X465">
        <v>7.19</v>
      </c>
    </row>
    <row r="466" spans="1:29" x14ac:dyDescent="0.2">
      <c r="A466" t="s">
        <v>29</v>
      </c>
      <c r="B466" t="s">
        <v>338</v>
      </c>
      <c r="C466" t="s">
        <v>339</v>
      </c>
      <c r="D466" t="s">
        <v>321</v>
      </c>
      <c r="E466" t="s">
        <v>85</v>
      </c>
      <c r="F466" t="s">
        <v>101</v>
      </c>
      <c r="G466" t="s">
        <v>322</v>
      </c>
      <c r="H466" t="s">
        <v>340</v>
      </c>
      <c r="I466" t="s">
        <v>105</v>
      </c>
      <c r="J466" t="s">
        <v>325</v>
      </c>
      <c r="K466" t="s">
        <v>38</v>
      </c>
      <c r="M466">
        <v>68</v>
      </c>
      <c r="N466">
        <v>818</v>
      </c>
      <c r="O466" t="s">
        <v>39</v>
      </c>
      <c r="P466" t="s">
        <v>39</v>
      </c>
      <c r="Q466">
        <v>120.41</v>
      </c>
      <c r="R466">
        <v>9.6199999999999992</v>
      </c>
      <c r="S466">
        <v>101.16</v>
      </c>
      <c r="T466">
        <v>139.66</v>
      </c>
      <c r="U466">
        <v>7.7</v>
      </c>
      <c r="V466">
        <v>0.61</v>
      </c>
      <c r="W466">
        <v>6.57</v>
      </c>
      <c r="X466">
        <v>9</v>
      </c>
    </row>
    <row r="467" spans="1:29" x14ac:dyDescent="0.2">
      <c r="A467" t="s">
        <v>29</v>
      </c>
      <c r="B467" t="s">
        <v>338</v>
      </c>
      <c r="C467" t="s">
        <v>339</v>
      </c>
      <c r="D467" t="s">
        <v>321</v>
      </c>
      <c r="E467" t="s">
        <v>85</v>
      </c>
      <c r="F467" t="s">
        <v>101</v>
      </c>
      <c r="G467" t="s">
        <v>322</v>
      </c>
      <c r="H467" t="s">
        <v>340</v>
      </c>
      <c r="I467" t="s">
        <v>107</v>
      </c>
      <c r="J467" t="s">
        <v>326</v>
      </c>
      <c r="K467" t="s">
        <v>38</v>
      </c>
      <c r="M467">
        <v>207</v>
      </c>
      <c r="N467">
        <v>818</v>
      </c>
      <c r="O467" t="s">
        <v>39</v>
      </c>
      <c r="P467" t="s">
        <v>39</v>
      </c>
      <c r="Q467">
        <v>379.43</v>
      </c>
      <c r="R467">
        <v>13.56</v>
      </c>
      <c r="S467">
        <v>352.31</v>
      </c>
      <c r="T467">
        <v>406.56</v>
      </c>
      <c r="U467">
        <v>24.25</v>
      </c>
      <c r="V467">
        <v>0.84</v>
      </c>
      <c r="W467">
        <v>22.61</v>
      </c>
      <c r="X467">
        <v>25.97</v>
      </c>
    </row>
    <row r="468" spans="1:29" x14ac:dyDescent="0.2">
      <c r="A468" t="s">
        <v>29</v>
      </c>
      <c r="B468" t="s">
        <v>338</v>
      </c>
      <c r="C468" t="s">
        <v>339</v>
      </c>
      <c r="D468" t="s">
        <v>321</v>
      </c>
      <c r="E468" t="s">
        <v>85</v>
      </c>
      <c r="F468" t="s">
        <v>101</v>
      </c>
      <c r="G468" t="s">
        <v>322</v>
      </c>
      <c r="H468" t="s">
        <v>340</v>
      </c>
      <c r="I468" t="s">
        <v>123</v>
      </c>
      <c r="J468" t="s">
        <v>327</v>
      </c>
      <c r="K468" t="s">
        <v>38</v>
      </c>
      <c r="M468">
        <v>143</v>
      </c>
      <c r="N468">
        <v>818</v>
      </c>
      <c r="O468" t="s">
        <v>39</v>
      </c>
      <c r="P468" t="s">
        <v>39</v>
      </c>
      <c r="Q468">
        <v>270.47000000000003</v>
      </c>
      <c r="R468">
        <v>14.73</v>
      </c>
      <c r="S468">
        <v>241.01</v>
      </c>
      <c r="T468">
        <v>299.93</v>
      </c>
      <c r="U468">
        <v>17.29</v>
      </c>
      <c r="V468">
        <v>0.92</v>
      </c>
      <c r="W468">
        <v>15.52</v>
      </c>
      <c r="X468">
        <v>19.21</v>
      </c>
    </row>
    <row r="469" spans="1:29" x14ac:dyDescent="0.2">
      <c r="A469" t="s">
        <v>29</v>
      </c>
      <c r="B469" t="s">
        <v>338</v>
      </c>
      <c r="C469" t="s">
        <v>339</v>
      </c>
      <c r="D469" t="s">
        <v>321</v>
      </c>
      <c r="E469" t="s">
        <v>85</v>
      </c>
      <c r="F469" t="s">
        <v>101</v>
      </c>
      <c r="G469" t="s">
        <v>322</v>
      </c>
      <c r="H469" t="s">
        <v>340</v>
      </c>
      <c r="I469" t="s">
        <v>328</v>
      </c>
      <c r="J469" t="s">
        <v>329</v>
      </c>
      <c r="K469" t="s">
        <v>38</v>
      </c>
      <c r="M469">
        <v>211</v>
      </c>
      <c r="N469">
        <v>818</v>
      </c>
      <c r="O469" t="s">
        <v>39</v>
      </c>
      <c r="P469" t="s">
        <v>39</v>
      </c>
      <c r="Q469">
        <v>423.79</v>
      </c>
      <c r="R469">
        <v>17.420000000000002</v>
      </c>
      <c r="S469">
        <v>388.95</v>
      </c>
      <c r="T469">
        <v>458.63</v>
      </c>
      <c r="U469">
        <v>27.09</v>
      </c>
      <c r="V469">
        <v>1.08</v>
      </c>
      <c r="W469">
        <v>24.98</v>
      </c>
      <c r="X469">
        <v>29.3</v>
      </c>
    </row>
    <row r="470" spans="1:29" x14ac:dyDescent="0.2">
      <c r="A470" t="s">
        <v>29</v>
      </c>
      <c r="B470" t="s">
        <v>338</v>
      </c>
      <c r="C470" t="s">
        <v>339</v>
      </c>
      <c r="D470" t="s">
        <v>321</v>
      </c>
      <c r="E470" t="s">
        <v>85</v>
      </c>
      <c r="F470" t="s">
        <v>101</v>
      </c>
      <c r="G470" t="s">
        <v>322</v>
      </c>
      <c r="H470" t="s">
        <v>340</v>
      </c>
      <c r="I470" t="s">
        <v>330</v>
      </c>
      <c r="J470" t="s">
        <v>331</v>
      </c>
      <c r="K470" t="s">
        <v>38</v>
      </c>
      <c r="M470">
        <v>138</v>
      </c>
      <c r="N470">
        <v>818</v>
      </c>
      <c r="O470" t="s">
        <v>39</v>
      </c>
      <c r="P470" t="s">
        <v>39</v>
      </c>
      <c r="Q470">
        <v>276.58999999999997</v>
      </c>
      <c r="R470">
        <v>15.8</v>
      </c>
      <c r="S470">
        <v>244.99</v>
      </c>
      <c r="T470">
        <v>308.2</v>
      </c>
      <c r="U470">
        <v>17.68</v>
      </c>
      <c r="V470">
        <v>0.97</v>
      </c>
      <c r="W470">
        <v>15.83</v>
      </c>
      <c r="X470">
        <v>19.7</v>
      </c>
    </row>
    <row r="471" spans="1:29" x14ac:dyDescent="0.2">
      <c r="A471" t="s">
        <v>29</v>
      </c>
      <c r="B471" t="s">
        <v>338</v>
      </c>
      <c r="C471" t="s">
        <v>339</v>
      </c>
      <c r="D471" t="s">
        <v>321</v>
      </c>
      <c r="E471" t="s">
        <v>85</v>
      </c>
      <c r="F471" t="s">
        <v>101</v>
      </c>
      <c r="G471" t="s">
        <v>322</v>
      </c>
      <c r="H471" t="s">
        <v>340</v>
      </c>
      <c r="I471" t="s">
        <v>42</v>
      </c>
      <c r="J471" t="s">
        <v>43</v>
      </c>
      <c r="K471" t="s">
        <v>38</v>
      </c>
      <c r="M471">
        <v>145</v>
      </c>
      <c r="N471">
        <v>818</v>
      </c>
      <c r="O471" t="s">
        <v>39</v>
      </c>
      <c r="P471" t="s">
        <v>39</v>
      </c>
      <c r="Q471">
        <v>285.42</v>
      </c>
      <c r="R471">
        <v>18.260000000000002</v>
      </c>
      <c r="S471">
        <v>248.89</v>
      </c>
      <c r="T471">
        <v>321.94</v>
      </c>
    </row>
    <row r="472" spans="1:29" x14ac:dyDescent="0.2">
      <c r="A472" t="s">
        <v>29</v>
      </c>
      <c r="B472" t="s">
        <v>338</v>
      </c>
      <c r="C472" t="s">
        <v>339</v>
      </c>
      <c r="D472" t="s">
        <v>321</v>
      </c>
      <c r="E472" t="s">
        <v>85</v>
      </c>
      <c r="F472" t="s">
        <v>101</v>
      </c>
      <c r="G472" t="s">
        <v>322</v>
      </c>
      <c r="H472" t="s">
        <v>340</v>
      </c>
      <c r="K472" t="s">
        <v>38</v>
      </c>
      <c r="N472">
        <v>818</v>
      </c>
      <c r="O472" t="s">
        <v>39</v>
      </c>
      <c r="P472" t="s">
        <v>39</v>
      </c>
      <c r="Y472">
        <v>4.05</v>
      </c>
      <c r="Z472">
        <v>0.03</v>
      </c>
      <c r="AA472">
        <v>3.98</v>
      </c>
      <c r="AB472">
        <v>4.1100000000000003</v>
      </c>
      <c r="AC472">
        <v>4</v>
      </c>
    </row>
    <row r="473" spans="1:29" x14ac:dyDescent="0.2">
      <c r="A473" t="s">
        <v>29</v>
      </c>
      <c r="B473" t="s">
        <v>341</v>
      </c>
      <c r="C473" t="s">
        <v>342</v>
      </c>
      <c r="D473" t="s">
        <v>321</v>
      </c>
      <c r="E473" t="s">
        <v>85</v>
      </c>
      <c r="F473" t="s">
        <v>101</v>
      </c>
      <c r="G473" t="s">
        <v>322</v>
      </c>
      <c r="H473" t="s">
        <v>343</v>
      </c>
      <c r="I473" t="s">
        <v>40</v>
      </c>
      <c r="J473" t="s">
        <v>324</v>
      </c>
      <c r="K473" t="s">
        <v>38</v>
      </c>
      <c r="M473">
        <v>158</v>
      </c>
      <c r="N473">
        <v>817</v>
      </c>
      <c r="O473" t="s">
        <v>39</v>
      </c>
      <c r="P473" t="s">
        <v>39</v>
      </c>
      <c r="Q473">
        <v>295.88</v>
      </c>
      <c r="R473">
        <v>16.14</v>
      </c>
      <c r="S473">
        <v>263.61</v>
      </c>
      <c r="T473">
        <v>328.16</v>
      </c>
      <c r="U473">
        <v>18.940000000000001</v>
      </c>
      <c r="V473">
        <v>0.95</v>
      </c>
      <c r="W473">
        <v>17.100000000000001</v>
      </c>
      <c r="X473">
        <v>20.92</v>
      </c>
    </row>
    <row r="474" spans="1:29" x14ac:dyDescent="0.2">
      <c r="A474" t="s">
        <v>29</v>
      </c>
      <c r="B474" t="s">
        <v>341</v>
      </c>
      <c r="C474" t="s">
        <v>342</v>
      </c>
      <c r="D474" t="s">
        <v>321</v>
      </c>
      <c r="E474" t="s">
        <v>85</v>
      </c>
      <c r="F474" t="s">
        <v>101</v>
      </c>
      <c r="G474" t="s">
        <v>322</v>
      </c>
      <c r="H474" t="s">
        <v>343</v>
      </c>
      <c r="I474" t="s">
        <v>105</v>
      </c>
      <c r="J474" t="s">
        <v>325</v>
      </c>
      <c r="K474" t="s">
        <v>38</v>
      </c>
      <c r="M474">
        <v>275</v>
      </c>
      <c r="N474">
        <v>817</v>
      </c>
      <c r="O474" t="s">
        <v>39</v>
      </c>
      <c r="P474" t="s">
        <v>39</v>
      </c>
      <c r="Q474">
        <v>524.11</v>
      </c>
      <c r="R474">
        <v>18.91</v>
      </c>
      <c r="S474">
        <v>486.28</v>
      </c>
      <c r="T474">
        <v>561.94000000000005</v>
      </c>
      <c r="U474">
        <v>33.54</v>
      </c>
      <c r="V474">
        <v>1.27</v>
      </c>
      <c r="W474">
        <v>31.06</v>
      </c>
      <c r="X474">
        <v>36.119999999999997</v>
      </c>
    </row>
    <row r="475" spans="1:29" x14ac:dyDescent="0.2">
      <c r="A475" t="s">
        <v>29</v>
      </c>
      <c r="B475" t="s">
        <v>341</v>
      </c>
      <c r="C475" t="s">
        <v>342</v>
      </c>
      <c r="D475" t="s">
        <v>321</v>
      </c>
      <c r="E475" t="s">
        <v>85</v>
      </c>
      <c r="F475" t="s">
        <v>101</v>
      </c>
      <c r="G475" t="s">
        <v>322</v>
      </c>
      <c r="H475" t="s">
        <v>343</v>
      </c>
      <c r="I475" t="s">
        <v>107</v>
      </c>
      <c r="J475" t="s">
        <v>326</v>
      </c>
      <c r="K475" t="s">
        <v>38</v>
      </c>
      <c r="M475">
        <v>174</v>
      </c>
      <c r="N475">
        <v>817</v>
      </c>
      <c r="O475" t="s">
        <v>39</v>
      </c>
      <c r="P475" t="s">
        <v>39</v>
      </c>
      <c r="Q475">
        <v>335.43</v>
      </c>
      <c r="R475">
        <v>16.39</v>
      </c>
      <c r="S475">
        <v>302.63</v>
      </c>
      <c r="T475">
        <v>368.22</v>
      </c>
      <c r="U475">
        <v>21.47</v>
      </c>
      <c r="V475">
        <v>1</v>
      </c>
      <c r="W475">
        <v>19.54</v>
      </c>
      <c r="X475">
        <v>23.54</v>
      </c>
    </row>
    <row r="476" spans="1:29" x14ac:dyDescent="0.2">
      <c r="A476" t="s">
        <v>29</v>
      </c>
      <c r="B476" t="s">
        <v>341</v>
      </c>
      <c r="C476" t="s">
        <v>342</v>
      </c>
      <c r="D476" t="s">
        <v>321</v>
      </c>
      <c r="E476" t="s">
        <v>85</v>
      </c>
      <c r="F476" t="s">
        <v>101</v>
      </c>
      <c r="G476" t="s">
        <v>322</v>
      </c>
      <c r="H476" t="s">
        <v>343</v>
      </c>
      <c r="I476" t="s">
        <v>123</v>
      </c>
      <c r="J476" t="s">
        <v>327</v>
      </c>
      <c r="K476" t="s">
        <v>38</v>
      </c>
      <c r="M476">
        <v>79</v>
      </c>
      <c r="N476">
        <v>817</v>
      </c>
      <c r="O476" t="s">
        <v>39</v>
      </c>
      <c r="P476" t="s">
        <v>39</v>
      </c>
      <c r="Q476">
        <v>152.41999999999999</v>
      </c>
      <c r="R476">
        <v>10.15</v>
      </c>
      <c r="S476">
        <v>132.11000000000001</v>
      </c>
      <c r="T476">
        <v>172.74</v>
      </c>
      <c r="U476">
        <v>9.76</v>
      </c>
      <c r="V476">
        <v>0.67</v>
      </c>
      <c r="W476">
        <v>8.5</v>
      </c>
      <c r="X476">
        <v>11.17</v>
      </c>
    </row>
    <row r="477" spans="1:29" x14ac:dyDescent="0.2">
      <c r="A477" t="s">
        <v>29</v>
      </c>
      <c r="B477" t="s">
        <v>341</v>
      </c>
      <c r="C477" t="s">
        <v>342</v>
      </c>
      <c r="D477" t="s">
        <v>321</v>
      </c>
      <c r="E477" t="s">
        <v>85</v>
      </c>
      <c r="F477" t="s">
        <v>101</v>
      </c>
      <c r="G477" t="s">
        <v>322</v>
      </c>
      <c r="H477" t="s">
        <v>343</v>
      </c>
      <c r="I477" t="s">
        <v>328</v>
      </c>
      <c r="J477" t="s">
        <v>329</v>
      </c>
      <c r="K477" t="s">
        <v>38</v>
      </c>
      <c r="M477">
        <v>59</v>
      </c>
      <c r="N477">
        <v>817</v>
      </c>
      <c r="O477" t="s">
        <v>39</v>
      </c>
      <c r="P477" t="s">
        <v>39</v>
      </c>
      <c r="Q477">
        <v>116.46</v>
      </c>
      <c r="R477">
        <v>10.35</v>
      </c>
      <c r="S477">
        <v>95.76</v>
      </c>
      <c r="T477">
        <v>137.16</v>
      </c>
      <c r="U477">
        <v>7.45</v>
      </c>
      <c r="V477">
        <v>0.65</v>
      </c>
      <c r="W477">
        <v>6.25</v>
      </c>
      <c r="X477">
        <v>8.86</v>
      </c>
    </row>
    <row r="478" spans="1:29" x14ac:dyDescent="0.2">
      <c r="A478" t="s">
        <v>29</v>
      </c>
      <c r="B478" t="s">
        <v>341</v>
      </c>
      <c r="C478" t="s">
        <v>342</v>
      </c>
      <c r="D478" t="s">
        <v>321</v>
      </c>
      <c r="E478" t="s">
        <v>85</v>
      </c>
      <c r="F478" t="s">
        <v>101</v>
      </c>
      <c r="G478" t="s">
        <v>322</v>
      </c>
      <c r="H478" t="s">
        <v>343</v>
      </c>
      <c r="I478" t="s">
        <v>330</v>
      </c>
      <c r="J478" t="s">
        <v>331</v>
      </c>
      <c r="K478" t="s">
        <v>38</v>
      </c>
      <c r="M478">
        <v>72</v>
      </c>
      <c r="N478">
        <v>817</v>
      </c>
      <c r="O478" t="s">
        <v>39</v>
      </c>
      <c r="P478" t="s">
        <v>39</v>
      </c>
      <c r="Q478">
        <v>138.1</v>
      </c>
      <c r="R478">
        <v>11.1</v>
      </c>
      <c r="S478">
        <v>115.9</v>
      </c>
      <c r="T478">
        <v>160.30000000000001</v>
      </c>
      <c r="U478">
        <v>8.84</v>
      </c>
      <c r="V478">
        <v>0.68</v>
      </c>
      <c r="W478">
        <v>7.58</v>
      </c>
      <c r="X478">
        <v>10.28</v>
      </c>
    </row>
    <row r="479" spans="1:29" x14ac:dyDescent="0.2">
      <c r="A479" t="s">
        <v>29</v>
      </c>
      <c r="B479" t="s">
        <v>341</v>
      </c>
      <c r="C479" t="s">
        <v>342</v>
      </c>
      <c r="D479" t="s">
        <v>321</v>
      </c>
      <c r="E479" t="s">
        <v>85</v>
      </c>
      <c r="F479" t="s">
        <v>101</v>
      </c>
      <c r="G479" t="s">
        <v>322</v>
      </c>
      <c r="H479" t="s">
        <v>343</v>
      </c>
      <c r="I479" t="s">
        <v>42</v>
      </c>
      <c r="J479" t="s">
        <v>43</v>
      </c>
      <c r="K479" t="s">
        <v>38</v>
      </c>
      <c r="M479">
        <v>146</v>
      </c>
      <c r="N479">
        <v>817</v>
      </c>
      <c r="O479" t="s">
        <v>39</v>
      </c>
      <c r="P479" t="s">
        <v>39</v>
      </c>
      <c r="Q479">
        <v>287.58999999999997</v>
      </c>
      <c r="R479">
        <v>18.5</v>
      </c>
      <c r="S479">
        <v>250.58</v>
      </c>
      <c r="T479">
        <v>324.60000000000002</v>
      </c>
    </row>
    <row r="480" spans="1:29" x14ac:dyDescent="0.2">
      <c r="A480" t="s">
        <v>29</v>
      </c>
      <c r="B480" t="s">
        <v>341</v>
      </c>
      <c r="C480" t="s">
        <v>342</v>
      </c>
      <c r="D480" t="s">
        <v>321</v>
      </c>
      <c r="E480" t="s">
        <v>85</v>
      </c>
      <c r="F480" t="s">
        <v>101</v>
      </c>
      <c r="G480" t="s">
        <v>322</v>
      </c>
      <c r="H480" t="s">
        <v>343</v>
      </c>
      <c r="K480" t="s">
        <v>38</v>
      </c>
      <c r="N480">
        <v>817</v>
      </c>
      <c r="O480" t="s">
        <v>39</v>
      </c>
      <c r="P480" t="s">
        <v>39</v>
      </c>
      <c r="Y480">
        <v>2.8</v>
      </c>
      <c r="Z480">
        <v>0.04</v>
      </c>
      <c r="AA480">
        <v>2.73</v>
      </c>
      <c r="AB480">
        <v>2.87</v>
      </c>
      <c r="AC480">
        <v>2</v>
      </c>
    </row>
    <row r="481" spans="1:29" x14ac:dyDescent="0.2">
      <c r="A481" t="s">
        <v>29</v>
      </c>
      <c r="B481" t="s">
        <v>344</v>
      </c>
      <c r="C481" t="s">
        <v>345</v>
      </c>
      <c r="D481" t="s">
        <v>321</v>
      </c>
      <c r="E481" t="s">
        <v>85</v>
      </c>
      <c r="F481" t="s">
        <v>101</v>
      </c>
      <c r="G481" t="s">
        <v>346</v>
      </c>
      <c r="H481" t="s">
        <v>347</v>
      </c>
      <c r="I481" t="s">
        <v>40</v>
      </c>
      <c r="J481" t="s">
        <v>348</v>
      </c>
      <c r="K481" t="s">
        <v>38</v>
      </c>
      <c r="M481">
        <v>16</v>
      </c>
      <c r="N481">
        <v>818</v>
      </c>
      <c r="O481" t="s">
        <v>39</v>
      </c>
      <c r="P481" t="s">
        <v>39</v>
      </c>
      <c r="Q481">
        <v>26.98</v>
      </c>
      <c r="R481">
        <v>4.8499999999999996</v>
      </c>
      <c r="S481">
        <v>17.27</v>
      </c>
      <c r="T481">
        <v>36.69</v>
      </c>
      <c r="U481">
        <v>1.72</v>
      </c>
      <c r="V481">
        <v>0.31</v>
      </c>
      <c r="W481">
        <v>1.21</v>
      </c>
      <c r="X481">
        <v>2.46</v>
      </c>
    </row>
    <row r="482" spans="1:29" x14ac:dyDescent="0.2">
      <c r="A482" t="s">
        <v>29</v>
      </c>
      <c r="B482" t="s">
        <v>344</v>
      </c>
      <c r="C482" t="s">
        <v>345</v>
      </c>
      <c r="D482" t="s">
        <v>321</v>
      </c>
      <c r="E482" t="s">
        <v>85</v>
      </c>
      <c r="F482" t="s">
        <v>101</v>
      </c>
      <c r="G482" t="s">
        <v>346</v>
      </c>
      <c r="H482" t="s">
        <v>347</v>
      </c>
      <c r="I482" t="s">
        <v>105</v>
      </c>
      <c r="J482" t="s">
        <v>349</v>
      </c>
      <c r="K482" t="s">
        <v>38</v>
      </c>
      <c r="M482">
        <v>89</v>
      </c>
      <c r="N482">
        <v>818</v>
      </c>
      <c r="O482" t="s">
        <v>39</v>
      </c>
      <c r="P482" t="s">
        <v>39</v>
      </c>
      <c r="Q482">
        <v>164.81</v>
      </c>
      <c r="R482">
        <v>11.35</v>
      </c>
      <c r="S482">
        <v>142.1</v>
      </c>
      <c r="T482">
        <v>187.52</v>
      </c>
      <c r="U482">
        <v>10.54</v>
      </c>
      <c r="V482">
        <v>0.72</v>
      </c>
      <c r="W482">
        <v>9.19</v>
      </c>
      <c r="X482">
        <v>12.06</v>
      </c>
    </row>
    <row r="483" spans="1:29" x14ac:dyDescent="0.2">
      <c r="A483" t="s">
        <v>29</v>
      </c>
      <c r="B483" t="s">
        <v>344</v>
      </c>
      <c r="C483" t="s">
        <v>345</v>
      </c>
      <c r="D483" t="s">
        <v>321</v>
      </c>
      <c r="E483" t="s">
        <v>85</v>
      </c>
      <c r="F483" t="s">
        <v>101</v>
      </c>
      <c r="G483" t="s">
        <v>346</v>
      </c>
      <c r="H483" t="s">
        <v>347</v>
      </c>
      <c r="I483" t="s">
        <v>107</v>
      </c>
      <c r="J483" t="s">
        <v>350</v>
      </c>
      <c r="K483" t="s">
        <v>38</v>
      </c>
      <c r="M483">
        <v>352</v>
      </c>
      <c r="N483">
        <v>818</v>
      </c>
      <c r="O483" t="s">
        <v>39</v>
      </c>
      <c r="P483" t="s">
        <v>39</v>
      </c>
      <c r="Q483">
        <v>656.21</v>
      </c>
      <c r="R483">
        <v>22.21</v>
      </c>
      <c r="S483">
        <v>611.78</v>
      </c>
      <c r="T483">
        <v>700.64</v>
      </c>
      <c r="U483">
        <v>41.96</v>
      </c>
      <c r="V483">
        <v>1.38</v>
      </c>
      <c r="W483">
        <v>39.22</v>
      </c>
      <c r="X483">
        <v>44.74</v>
      </c>
    </row>
    <row r="484" spans="1:29" x14ac:dyDescent="0.2">
      <c r="A484" t="s">
        <v>29</v>
      </c>
      <c r="B484" t="s">
        <v>344</v>
      </c>
      <c r="C484" t="s">
        <v>345</v>
      </c>
      <c r="D484" t="s">
        <v>321</v>
      </c>
      <c r="E484" t="s">
        <v>85</v>
      </c>
      <c r="F484" t="s">
        <v>101</v>
      </c>
      <c r="G484" t="s">
        <v>346</v>
      </c>
      <c r="H484" t="s">
        <v>347</v>
      </c>
      <c r="I484" t="s">
        <v>123</v>
      </c>
      <c r="J484" t="s">
        <v>351</v>
      </c>
      <c r="K484" t="s">
        <v>38</v>
      </c>
      <c r="M484">
        <v>361</v>
      </c>
      <c r="N484">
        <v>818</v>
      </c>
      <c r="O484" t="s">
        <v>39</v>
      </c>
      <c r="P484" t="s">
        <v>39</v>
      </c>
      <c r="Q484">
        <v>715.98</v>
      </c>
      <c r="R484">
        <v>23.92</v>
      </c>
      <c r="S484">
        <v>668.13</v>
      </c>
      <c r="T484">
        <v>763.82</v>
      </c>
      <c r="U484">
        <v>45.78</v>
      </c>
      <c r="V484">
        <v>1.38</v>
      </c>
      <c r="W484">
        <v>43.04</v>
      </c>
      <c r="X484">
        <v>48.54</v>
      </c>
    </row>
    <row r="485" spans="1:29" x14ac:dyDescent="0.2">
      <c r="A485" t="s">
        <v>29</v>
      </c>
      <c r="B485" t="s">
        <v>344</v>
      </c>
      <c r="C485" t="s">
        <v>345</v>
      </c>
      <c r="D485" t="s">
        <v>321</v>
      </c>
      <c r="E485" t="s">
        <v>85</v>
      </c>
      <c r="F485" t="s">
        <v>101</v>
      </c>
      <c r="G485" t="s">
        <v>346</v>
      </c>
      <c r="H485" t="s">
        <v>347</v>
      </c>
      <c r="I485" t="s">
        <v>42</v>
      </c>
      <c r="J485" t="s">
        <v>43</v>
      </c>
      <c r="K485" t="s">
        <v>38</v>
      </c>
      <c r="M485">
        <v>145</v>
      </c>
      <c r="N485">
        <v>818</v>
      </c>
      <c r="O485" t="s">
        <v>39</v>
      </c>
      <c r="P485" t="s">
        <v>39</v>
      </c>
      <c r="Q485">
        <v>286.02999999999997</v>
      </c>
      <c r="R485">
        <v>18.5</v>
      </c>
      <c r="S485">
        <v>249.03</v>
      </c>
      <c r="T485">
        <v>323.02999999999997</v>
      </c>
    </row>
    <row r="486" spans="1:29" x14ac:dyDescent="0.2">
      <c r="A486" t="s">
        <v>29</v>
      </c>
      <c r="B486" t="s">
        <v>344</v>
      </c>
      <c r="C486" t="s">
        <v>345</v>
      </c>
      <c r="D486" t="s">
        <v>321</v>
      </c>
      <c r="E486" t="s">
        <v>85</v>
      </c>
      <c r="F486" t="s">
        <v>101</v>
      </c>
      <c r="G486" t="s">
        <v>346</v>
      </c>
      <c r="H486" t="s">
        <v>347</v>
      </c>
      <c r="K486" t="s">
        <v>38</v>
      </c>
      <c r="N486">
        <v>818</v>
      </c>
      <c r="O486" t="s">
        <v>39</v>
      </c>
      <c r="P486" t="s">
        <v>39</v>
      </c>
      <c r="Y486">
        <v>3.32</v>
      </c>
      <c r="Z486">
        <v>0.02</v>
      </c>
      <c r="AA486">
        <v>3.28</v>
      </c>
      <c r="AB486">
        <v>3.35</v>
      </c>
      <c r="AC486">
        <v>3</v>
      </c>
    </row>
    <row r="487" spans="1:29" x14ac:dyDescent="0.2">
      <c r="A487" t="s">
        <v>29</v>
      </c>
      <c r="B487" t="s">
        <v>352</v>
      </c>
      <c r="C487" t="s">
        <v>353</v>
      </c>
      <c r="D487" t="s">
        <v>321</v>
      </c>
      <c r="E487" t="s">
        <v>85</v>
      </c>
      <c r="F487" t="s">
        <v>101</v>
      </c>
      <c r="G487" t="s">
        <v>346</v>
      </c>
      <c r="H487" t="s">
        <v>354</v>
      </c>
      <c r="I487" t="s">
        <v>40</v>
      </c>
      <c r="J487" t="s">
        <v>348</v>
      </c>
      <c r="K487" t="s">
        <v>38</v>
      </c>
      <c r="M487">
        <v>48</v>
      </c>
      <c r="N487">
        <v>818</v>
      </c>
      <c r="O487" t="s">
        <v>39</v>
      </c>
      <c r="P487" t="s">
        <v>39</v>
      </c>
      <c r="Q487">
        <v>93.56</v>
      </c>
      <c r="R487">
        <v>8.39</v>
      </c>
      <c r="S487">
        <v>76.78</v>
      </c>
      <c r="T487">
        <v>110.35</v>
      </c>
      <c r="U487">
        <v>5.98</v>
      </c>
      <c r="V487">
        <v>0.55000000000000004</v>
      </c>
      <c r="W487">
        <v>4.9800000000000004</v>
      </c>
      <c r="X487">
        <v>7.17</v>
      </c>
    </row>
    <row r="488" spans="1:29" x14ac:dyDescent="0.2">
      <c r="A488" t="s">
        <v>29</v>
      </c>
      <c r="B488" t="s">
        <v>352</v>
      </c>
      <c r="C488" t="s">
        <v>353</v>
      </c>
      <c r="D488" t="s">
        <v>321</v>
      </c>
      <c r="E488" t="s">
        <v>85</v>
      </c>
      <c r="F488" t="s">
        <v>101</v>
      </c>
      <c r="G488" t="s">
        <v>346</v>
      </c>
      <c r="H488" t="s">
        <v>354</v>
      </c>
      <c r="I488" t="s">
        <v>105</v>
      </c>
      <c r="J488" t="s">
        <v>349</v>
      </c>
      <c r="K488" t="s">
        <v>38</v>
      </c>
      <c r="M488">
        <v>191</v>
      </c>
      <c r="N488">
        <v>818</v>
      </c>
      <c r="O488" t="s">
        <v>39</v>
      </c>
      <c r="P488" t="s">
        <v>39</v>
      </c>
      <c r="Q488">
        <v>350.66</v>
      </c>
      <c r="R488">
        <v>15.67</v>
      </c>
      <c r="S488">
        <v>319.32</v>
      </c>
      <c r="T488">
        <v>381.99</v>
      </c>
      <c r="U488">
        <v>22.42</v>
      </c>
      <c r="V488">
        <v>0.92</v>
      </c>
      <c r="W488">
        <v>20.63</v>
      </c>
      <c r="X488">
        <v>24.32</v>
      </c>
    </row>
    <row r="489" spans="1:29" x14ac:dyDescent="0.2">
      <c r="A489" t="s">
        <v>29</v>
      </c>
      <c r="B489" t="s">
        <v>352</v>
      </c>
      <c r="C489" t="s">
        <v>353</v>
      </c>
      <c r="D489" t="s">
        <v>321</v>
      </c>
      <c r="E489" t="s">
        <v>85</v>
      </c>
      <c r="F489" t="s">
        <v>101</v>
      </c>
      <c r="G489" t="s">
        <v>346</v>
      </c>
      <c r="H489" t="s">
        <v>354</v>
      </c>
      <c r="I489" t="s">
        <v>107</v>
      </c>
      <c r="J489" t="s">
        <v>350</v>
      </c>
      <c r="K489" t="s">
        <v>38</v>
      </c>
      <c r="M489">
        <v>382</v>
      </c>
      <c r="N489">
        <v>818</v>
      </c>
      <c r="O489" t="s">
        <v>39</v>
      </c>
      <c r="P489" t="s">
        <v>39</v>
      </c>
      <c r="Q489">
        <v>723.82</v>
      </c>
      <c r="R489">
        <v>23.77</v>
      </c>
      <c r="S489">
        <v>676.27</v>
      </c>
      <c r="T489">
        <v>771.38</v>
      </c>
      <c r="U489">
        <v>46.28</v>
      </c>
      <c r="V489">
        <v>1.37</v>
      </c>
      <c r="W489">
        <v>43.56</v>
      </c>
      <c r="X489">
        <v>49.03</v>
      </c>
    </row>
    <row r="490" spans="1:29" x14ac:dyDescent="0.2">
      <c r="A490" t="s">
        <v>29</v>
      </c>
      <c r="B490" t="s">
        <v>352</v>
      </c>
      <c r="C490" t="s">
        <v>353</v>
      </c>
      <c r="D490" t="s">
        <v>321</v>
      </c>
      <c r="E490" t="s">
        <v>85</v>
      </c>
      <c r="F490" t="s">
        <v>101</v>
      </c>
      <c r="G490" t="s">
        <v>346</v>
      </c>
      <c r="H490" t="s">
        <v>354</v>
      </c>
      <c r="I490" t="s">
        <v>123</v>
      </c>
      <c r="J490" t="s">
        <v>351</v>
      </c>
      <c r="K490" t="s">
        <v>38</v>
      </c>
      <c r="M490">
        <v>197</v>
      </c>
      <c r="N490">
        <v>818</v>
      </c>
      <c r="O490" t="s">
        <v>39</v>
      </c>
      <c r="P490" t="s">
        <v>39</v>
      </c>
      <c r="Q490">
        <v>395.93</v>
      </c>
      <c r="R490">
        <v>20.98</v>
      </c>
      <c r="S490">
        <v>353.96</v>
      </c>
      <c r="T490">
        <v>437.9</v>
      </c>
      <c r="U490">
        <v>25.32</v>
      </c>
      <c r="V490">
        <v>1.35</v>
      </c>
      <c r="W490">
        <v>22.72</v>
      </c>
      <c r="X490">
        <v>28.1</v>
      </c>
    </row>
    <row r="491" spans="1:29" x14ac:dyDescent="0.2">
      <c r="A491" t="s">
        <v>29</v>
      </c>
      <c r="B491" t="s">
        <v>352</v>
      </c>
      <c r="C491" t="s">
        <v>353</v>
      </c>
      <c r="D491" t="s">
        <v>321</v>
      </c>
      <c r="E491" t="s">
        <v>85</v>
      </c>
      <c r="F491" t="s">
        <v>101</v>
      </c>
      <c r="G491" t="s">
        <v>346</v>
      </c>
      <c r="H491" t="s">
        <v>354</v>
      </c>
      <c r="I491" t="s">
        <v>42</v>
      </c>
      <c r="J491" t="s">
        <v>43</v>
      </c>
      <c r="K491" t="s">
        <v>38</v>
      </c>
      <c r="M491">
        <v>145</v>
      </c>
      <c r="N491">
        <v>818</v>
      </c>
      <c r="O491" t="s">
        <v>39</v>
      </c>
      <c r="P491" t="s">
        <v>39</v>
      </c>
      <c r="Q491">
        <v>286.02999999999997</v>
      </c>
      <c r="R491">
        <v>18.5</v>
      </c>
      <c r="S491">
        <v>249.03</v>
      </c>
      <c r="T491">
        <v>323.02999999999997</v>
      </c>
    </row>
    <row r="492" spans="1:29" x14ac:dyDescent="0.2">
      <c r="A492" t="s">
        <v>29</v>
      </c>
      <c r="B492" t="s">
        <v>352</v>
      </c>
      <c r="C492" t="s">
        <v>353</v>
      </c>
      <c r="D492" t="s">
        <v>321</v>
      </c>
      <c r="E492" t="s">
        <v>85</v>
      </c>
      <c r="F492" t="s">
        <v>101</v>
      </c>
      <c r="G492" t="s">
        <v>346</v>
      </c>
      <c r="H492" t="s">
        <v>354</v>
      </c>
      <c r="K492" t="s">
        <v>38</v>
      </c>
      <c r="N492">
        <v>818</v>
      </c>
      <c r="O492" t="s">
        <v>39</v>
      </c>
      <c r="P492" t="s">
        <v>39</v>
      </c>
      <c r="Y492">
        <v>2.91</v>
      </c>
      <c r="Z492">
        <v>0.02</v>
      </c>
      <c r="AA492">
        <v>2.87</v>
      </c>
      <c r="AB492">
        <v>2.95</v>
      </c>
      <c r="AC492">
        <v>3</v>
      </c>
    </row>
    <row r="493" spans="1:29" x14ac:dyDescent="0.2">
      <c r="A493" t="s">
        <v>29</v>
      </c>
      <c r="B493" t="s">
        <v>355</v>
      </c>
      <c r="C493" t="s">
        <v>356</v>
      </c>
      <c r="D493" t="s">
        <v>321</v>
      </c>
      <c r="E493" t="s">
        <v>85</v>
      </c>
      <c r="F493" t="s">
        <v>101</v>
      </c>
      <c r="G493" t="s">
        <v>346</v>
      </c>
      <c r="H493" t="s">
        <v>357</v>
      </c>
      <c r="I493" t="s">
        <v>40</v>
      </c>
      <c r="J493" t="s">
        <v>348</v>
      </c>
      <c r="K493" t="s">
        <v>38</v>
      </c>
      <c r="M493">
        <v>54</v>
      </c>
      <c r="N493">
        <v>818</v>
      </c>
      <c r="O493" t="s">
        <v>39</v>
      </c>
      <c r="P493" t="s">
        <v>39</v>
      </c>
      <c r="Q493">
        <v>100.03</v>
      </c>
      <c r="R493">
        <v>9.4600000000000009</v>
      </c>
      <c r="S493">
        <v>81.11</v>
      </c>
      <c r="T493">
        <v>118.95</v>
      </c>
      <c r="U493">
        <v>6.4</v>
      </c>
      <c r="V493">
        <v>0.61</v>
      </c>
      <c r="W493">
        <v>5.28</v>
      </c>
      <c r="X493">
        <v>7.73</v>
      </c>
    </row>
    <row r="494" spans="1:29" x14ac:dyDescent="0.2">
      <c r="A494" t="s">
        <v>29</v>
      </c>
      <c r="B494" t="s">
        <v>355</v>
      </c>
      <c r="C494" t="s">
        <v>356</v>
      </c>
      <c r="D494" t="s">
        <v>321</v>
      </c>
      <c r="E494" t="s">
        <v>85</v>
      </c>
      <c r="F494" t="s">
        <v>101</v>
      </c>
      <c r="G494" t="s">
        <v>346</v>
      </c>
      <c r="H494" t="s">
        <v>357</v>
      </c>
      <c r="I494" t="s">
        <v>105</v>
      </c>
      <c r="J494" t="s">
        <v>349</v>
      </c>
      <c r="K494" t="s">
        <v>38</v>
      </c>
      <c r="M494">
        <v>180</v>
      </c>
      <c r="N494">
        <v>818</v>
      </c>
      <c r="O494" t="s">
        <v>39</v>
      </c>
      <c r="P494" t="s">
        <v>39</v>
      </c>
      <c r="Q494">
        <v>337.69</v>
      </c>
      <c r="R494">
        <v>16.829999999999998</v>
      </c>
      <c r="S494">
        <v>304.02</v>
      </c>
      <c r="T494">
        <v>371.35</v>
      </c>
      <c r="U494">
        <v>21.59</v>
      </c>
      <c r="V494">
        <v>1.04</v>
      </c>
      <c r="W494">
        <v>19.59</v>
      </c>
      <c r="X494">
        <v>23.74</v>
      </c>
    </row>
    <row r="495" spans="1:29" x14ac:dyDescent="0.2">
      <c r="A495" t="s">
        <v>29</v>
      </c>
      <c r="B495" t="s">
        <v>355</v>
      </c>
      <c r="C495" t="s">
        <v>356</v>
      </c>
      <c r="D495" t="s">
        <v>321</v>
      </c>
      <c r="E495" t="s">
        <v>85</v>
      </c>
      <c r="F495" t="s">
        <v>101</v>
      </c>
      <c r="G495" t="s">
        <v>346</v>
      </c>
      <c r="H495" t="s">
        <v>357</v>
      </c>
      <c r="I495" t="s">
        <v>107</v>
      </c>
      <c r="J495" t="s">
        <v>350</v>
      </c>
      <c r="K495" t="s">
        <v>38</v>
      </c>
      <c r="M495">
        <v>412</v>
      </c>
      <c r="N495">
        <v>818</v>
      </c>
      <c r="O495" t="s">
        <v>39</v>
      </c>
      <c r="P495" t="s">
        <v>39</v>
      </c>
      <c r="Q495">
        <v>776.21</v>
      </c>
      <c r="R495">
        <v>21.92</v>
      </c>
      <c r="S495">
        <v>732.36</v>
      </c>
      <c r="T495">
        <v>820.05</v>
      </c>
      <c r="U495">
        <v>49.63</v>
      </c>
      <c r="V495">
        <v>1.27</v>
      </c>
      <c r="W495">
        <v>47.08</v>
      </c>
      <c r="X495">
        <v>52.18</v>
      </c>
    </row>
    <row r="496" spans="1:29" x14ac:dyDescent="0.2">
      <c r="A496" t="s">
        <v>29</v>
      </c>
      <c r="B496" t="s">
        <v>355</v>
      </c>
      <c r="C496" t="s">
        <v>356</v>
      </c>
      <c r="D496" t="s">
        <v>321</v>
      </c>
      <c r="E496" t="s">
        <v>85</v>
      </c>
      <c r="F496" t="s">
        <v>101</v>
      </c>
      <c r="G496" t="s">
        <v>346</v>
      </c>
      <c r="H496" t="s">
        <v>357</v>
      </c>
      <c r="I496" t="s">
        <v>123</v>
      </c>
      <c r="J496" t="s">
        <v>351</v>
      </c>
      <c r="K496" t="s">
        <v>38</v>
      </c>
      <c r="M496">
        <v>172</v>
      </c>
      <c r="N496">
        <v>818</v>
      </c>
      <c r="O496" t="s">
        <v>39</v>
      </c>
      <c r="P496" t="s">
        <v>39</v>
      </c>
      <c r="Q496">
        <v>350.05</v>
      </c>
      <c r="R496">
        <v>17.829999999999998</v>
      </c>
      <c r="S496">
        <v>314.38</v>
      </c>
      <c r="T496">
        <v>385.71</v>
      </c>
      <c r="U496">
        <v>22.38</v>
      </c>
      <c r="V496">
        <v>1.0900000000000001</v>
      </c>
      <c r="W496">
        <v>20.27</v>
      </c>
      <c r="X496">
        <v>24.64</v>
      </c>
    </row>
    <row r="497" spans="1:29" x14ac:dyDescent="0.2">
      <c r="A497" t="s">
        <v>29</v>
      </c>
      <c r="B497" t="s">
        <v>355</v>
      </c>
      <c r="C497" t="s">
        <v>356</v>
      </c>
      <c r="D497" t="s">
        <v>321</v>
      </c>
      <c r="E497" t="s">
        <v>85</v>
      </c>
      <c r="F497" t="s">
        <v>101</v>
      </c>
      <c r="G497" t="s">
        <v>346</v>
      </c>
      <c r="H497" t="s">
        <v>357</v>
      </c>
      <c r="I497" t="s">
        <v>42</v>
      </c>
      <c r="J497" t="s">
        <v>43</v>
      </c>
      <c r="K497" t="s">
        <v>38</v>
      </c>
      <c r="M497">
        <v>145</v>
      </c>
      <c r="N497">
        <v>818</v>
      </c>
      <c r="O497" t="s">
        <v>39</v>
      </c>
      <c r="P497" t="s">
        <v>39</v>
      </c>
      <c r="Q497">
        <v>286.02999999999997</v>
      </c>
      <c r="R497">
        <v>18.5</v>
      </c>
      <c r="S497">
        <v>249.03</v>
      </c>
      <c r="T497">
        <v>323.02999999999997</v>
      </c>
    </row>
    <row r="498" spans="1:29" x14ac:dyDescent="0.2">
      <c r="A498" t="s">
        <v>29</v>
      </c>
      <c r="B498" t="s">
        <v>355</v>
      </c>
      <c r="C498" t="s">
        <v>356</v>
      </c>
      <c r="D498" t="s">
        <v>321</v>
      </c>
      <c r="E498" t="s">
        <v>85</v>
      </c>
      <c r="F498" t="s">
        <v>101</v>
      </c>
      <c r="G498" t="s">
        <v>346</v>
      </c>
      <c r="H498" t="s">
        <v>357</v>
      </c>
      <c r="K498" t="s">
        <v>38</v>
      </c>
      <c r="N498">
        <v>818</v>
      </c>
      <c r="O498" t="s">
        <v>39</v>
      </c>
      <c r="P498" t="s">
        <v>39</v>
      </c>
      <c r="Y498">
        <v>2.88</v>
      </c>
      <c r="Z498">
        <v>0.02</v>
      </c>
      <c r="AA498">
        <v>2.84</v>
      </c>
      <c r="AB498">
        <v>2.92</v>
      </c>
      <c r="AC498">
        <v>3</v>
      </c>
    </row>
    <row r="499" spans="1:29" x14ac:dyDescent="0.2">
      <c r="A499" t="s">
        <v>29</v>
      </c>
      <c r="B499" t="s">
        <v>358</v>
      </c>
      <c r="C499" t="s">
        <v>359</v>
      </c>
      <c r="D499" t="s">
        <v>321</v>
      </c>
      <c r="E499" t="s">
        <v>85</v>
      </c>
      <c r="F499" t="s">
        <v>101</v>
      </c>
      <c r="G499" t="s">
        <v>346</v>
      </c>
      <c r="H499" t="s">
        <v>360</v>
      </c>
      <c r="I499" t="s">
        <v>40</v>
      </c>
      <c r="J499" t="s">
        <v>348</v>
      </c>
      <c r="K499" t="s">
        <v>38</v>
      </c>
      <c r="M499">
        <v>131</v>
      </c>
      <c r="N499">
        <v>818</v>
      </c>
      <c r="O499" t="s">
        <v>39</v>
      </c>
      <c r="P499" t="s">
        <v>39</v>
      </c>
      <c r="Q499">
        <v>241.03</v>
      </c>
      <c r="R499">
        <v>12.9</v>
      </c>
      <c r="S499">
        <v>215.22</v>
      </c>
      <c r="T499">
        <v>266.83999999999997</v>
      </c>
      <c r="U499">
        <v>15.41</v>
      </c>
      <c r="V499">
        <v>0.8</v>
      </c>
      <c r="W499">
        <v>13.88</v>
      </c>
      <c r="X499">
        <v>17.079999999999998</v>
      </c>
    </row>
    <row r="500" spans="1:29" x14ac:dyDescent="0.2">
      <c r="A500" t="s">
        <v>29</v>
      </c>
      <c r="B500" t="s">
        <v>358</v>
      </c>
      <c r="C500" t="s">
        <v>359</v>
      </c>
      <c r="D500" t="s">
        <v>321</v>
      </c>
      <c r="E500" t="s">
        <v>85</v>
      </c>
      <c r="F500" t="s">
        <v>101</v>
      </c>
      <c r="G500" t="s">
        <v>346</v>
      </c>
      <c r="H500" t="s">
        <v>360</v>
      </c>
      <c r="I500" t="s">
        <v>105</v>
      </c>
      <c r="J500" t="s">
        <v>349</v>
      </c>
      <c r="K500" t="s">
        <v>38</v>
      </c>
      <c r="M500">
        <v>301</v>
      </c>
      <c r="N500">
        <v>818</v>
      </c>
      <c r="O500" t="s">
        <v>39</v>
      </c>
      <c r="P500" t="s">
        <v>39</v>
      </c>
      <c r="Q500">
        <v>566.96</v>
      </c>
      <c r="R500">
        <v>17.46</v>
      </c>
      <c r="S500">
        <v>532.04999999999995</v>
      </c>
      <c r="T500">
        <v>601.88</v>
      </c>
      <c r="U500">
        <v>36.25</v>
      </c>
      <c r="V500">
        <v>1.0900000000000001</v>
      </c>
      <c r="W500">
        <v>34.1</v>
      </c>
      <c r="X500">
        <v>38.46</v>
      </c>
    </row>
    <row r="501" spans="1:29" x14ac:dyDescent="0.2">
      <c r="A501" t="s">
        <v>29</v>
      </c>
      <c r="B501" t="s">
        <v>358</v>
      </c>
      <c r="C501" t="s">
        <v>359</v>
      </c>
      <c r="D501" t="s">
        <v>321</v>
      </c>
      <c r="E501" t="s">
        <v>85</v>
      </c>
      <c r="F501" t="s">
        <v>101</v>
      </c>
      <c r="G501" t="s">
        <v>346</v>
      </c>
      <c r="H501" t="s">
        <v>360</v>
      </c>
      <c r="I501" t="s">
        <v>107</v>
      </c>
      <c r="J501" t="s">
        <v>350</v>
      </c>
      <c r="K501" t="s">
        <v>38</v>
      </c>
      <c r="M501">
        <v>301</v>
      </c>
      <c r="N501">
        <v>818</v>
      </c>
      <c r="O501" t="s">
        <v>39</v>
      </c>
      <c r="P501" t="s">
        <v>39</v>
      </c>
      <c r="Q501">
        <v>589.23</v>
      </c>
      <c r="R501">
        <v>20.11</v>
      </c>
      <c r="S501">
        <v>549</v>
      </c>
      <c r="T501">
        <v>629.45000000000005</v>
      </c>
      <c r="U501">
        <v>37.68</v>
      </c>
      <c r="V501">
        <v>1.17</v>
      </c>
      <c r="W501">
        <v>35.36</v>
      </c>
      <c r="X501">
        <v>40.049999999999997</v>
      </c>
    </row>
    <row r="502" spans="1:29" x14ac:dyDescent="0.2">
      <c r="A502" t="s">
        <v>29</v>
      </c>
      <c r="B502" t="s">
        <v>358</v>
      </c>
      <c r="C502" t="s">
        <v>359</v>
      </c>
      <c r="D502" t="s">
        <v>321</v>
      </c>
      <c r="E502" t="s">
        <v>85</v>
      </c>
      <c r="F502" t="s">
        <v>101</v>
      </c>
      <c r="G502" t="s">
        <v>346</v>
      </c>
      <c r="H502" t="s">
        <v>360</v>
      </c>
      <c r="I502" t="s">
        <v>123</v>
      </c>
      <c r="J502" t="s">
        <v>351</v>
      </c>
      <c r="K502" t="s">
        <v>38</v>
      </c>
      <c r="M502">
        <v>85</v>
      </c>
      <c r="N502">
        <v>818</v>
      </c>
      <c r="O502" t="s">
        <v>39</v>
      </c>
      <c r="P502" t="s">
        <v>39</v>
      </c>
      <c r="Q502">
        <v>166.75</v>
      </c>
      <c r="R502">
        <v>11.67</v>
      </c>
      <c r="S502">
        <v>143.4</v>
      </c>
      <c r="T502">
        <v>190.1</v>
      </c>
      <c r="U502">
        <v>10.66</v>
      </c>
      <c r="V502">
        <v>0.73</v>
      </c>
      <c r="W502">
        <v>9.2899999999999991</v>
      </c>
      <c r="X502">
        <v>12.2</v>
      </c>
    </row>
    <row r="503" spans="1:29" x14ac:dyDescent="0.2">
      <c r="A503" t="s">
        <v>29</v>
      </c>
      <c r="B503" t="s">
        <v>358</v>
      </c>
      <c r="C503" t="s">
        <v>359</v>
      </c>
      <c r="D503" t="s">
        <v>321</v>
      </c>
      <c r="E503" t="s">
        <v>85</v>
      </c>
      <c r="F503" t="s">
        <v>101</v>
      </c>
      <c r="G503" t="s">
        <v>346</v>
      </c>
      <c r="H503" t="s">
        <v>360</v>
      </c>
      <c r="I503" t="s">
        <v>42</v>
      </c>
      <c r="J503" t="s">
        <v>43</v>
      </c>
      <c r="K503" t="s">
        <v>38</v>
      </c>
      <c r="M503">
        <v>145</v>
      </c>
      <c r="N503">
        <v>818</v>
      </c>
      <c r="O503" t="s">
        <v>39</v>
      </c>
      <c r="P503" t="s">
        <v>39</v>
      </c>
      <c r="Q503">
        <v>286.02999999999997</v>
      </c>
      <c r="R503">
        <v>18.5</v>
      </c>
      <c r="S503">
        <v>249.03</v>
      </c>
      <c r="T503">
        <v>323.02999999999997</v>
      </c>
    </row>
    <row r="504" spans="1:29" x14ac:dyDescent="0.2">
      <c r="A504" t="s">
        <v>29</v>
      </c>
      <c r="B504" t="s">
        <v>358</v>
      </c>
      <c r="C504" t="s">
        <v>359</v>
      </c>
      <c r="D504" t="s">
        <v>321</v>
      </c>
      <c r="E504" t="s">
        <v>85</v>
      </c>
      <c r="F504" t="s">
        <v>101</v>
      </c>
      <c r="G504" t="s">
        <v>346</v>
      </c>
      <c r="H504" t="s">
        <v>360</v>
      </c>
      <c r="K504" t="s">
        <v>38</v>
      </c>
      <c r="N504">
        <v>818</v>
      </c>
      <c r="O504" t="s">
        <v>39</v>
      </c>
      <c r="P504" t="s">
        <v>39</v>
      </c>
      <c r="Y504">
        <v>2.44</v>
      </c>
      <c r="Z504">
        <v>0.02</v>
      </c>
      <c r="AA504">
        <v>2.39</v>
      </c>
      <c r="AB504">
        <v>2.48</v>
      </c>
      <c r="AC504">
        <v>2</v>
      </c>
    </row>
    <row r="505" spans="1:29" x14ac:dyDescent="0.2">
      <c r="A505" t="s">
        <v>29</v>
      </c>
      <c r="B505" t="s">
        <v>361</v>
      </c>
      <c r="C505" t="s">
        <v>362</v>
      </c>
      <c r="D505" t="s">
        <v>321</v>
      </c>
      <c r="E505" t="s">
        <v>85</v>
      </c>
      <c r="F505" t="s">
        <v>101</v>
      </c>
      <c r="G505" t="s">
        <v>346</v>
      </c>
      <c r="H505" t="s">
        <v>363</v>
      </c>
      <c r="I505" t="s">
        <v>40</v>
      </c>
      <c r="J505" t="s">
        <v>348</v>
      </c>
      <c r="K505" t="s">
        <v>38</v>
      </c>
      <c r="M505">
        <v>103</v>
      </c>
      <c r="N505">
        <v>819</v>
      </c>
      <c r="O505" t="s">
        <v>39</v>
      </c>
      <c r="P505" t="s">
        <v>39</v>
      </c>
      <c r="Q505">
        <v>184.4</v>
      </c>
      <c r="R505">
        <v>11.6</v>
      </c>
      <c r="S505">
        <v>161.18</v>
      </c>
      <c r="T505">
        <v>207.61</v>
      </c>
      <c r="U505">
        <v>11.77</v>
      </c>
      <c r="V505">
        <v>0.71</v>
      </c>
      <c r="W505">
        <v>10.42</v>
      </c>
      <c r="X505">
        <v>13.28</v>
      </c>
    </row>
    <row r="506" spans="1:29" x14ac:dyDescent="0.2">
      <c r="A506" t="s">
        <v>29</v>
      </c>
      <c r="B506" t="s">
        <v>361</v>
      </c>
      <c r="C506" t="s">
        <v>362</v>
      </c>
      <c r="D506" t="s">
        <v>321</v>
      </c>
      <c r="E506" t="s">
        <v>85</v>
      </c>
      <c r="F506" t="s">
        <v>101</v>
      </c>
      <c r="G506" t="s">
        <v>346</v>
      </c>
      <c r="H506" t="s">
        <v>363</v>
      </c>
      <c r="I506" t="s">
        <v>105</v>
      </c>
      <c r="J506" t="s">
        <v>349</v>
      </c>
      <c r="K506" t="s">
        <v>38</v>
      </c>
      <c r="M506">
        <v>269</v>
      </c>
      <c r="N506">
        <v>819</v>
      </c>
      <c r="O506" t="s">
        <v>39</v>
      </c>
      <c r="P506" t="s">
        <v>39</v>
      </c>
      <c r="Q506">
        <v>498.1</v>
      </c>
      <c r="R506">
        <v>13.64</v>
      </c>
      <c r="S506">
        <v>470.82</v>
      </c>
      <c r="T506">
        <v>525.38</v>
      </c>
      <c r="U506">
        <v>31.8</v>
      </c>
      <c r="V506">
        <v>0.91</v>
      </c>
      <c r="W506">
        <v>30.02</v>
      </c>
      <c r="X506">
        <v>33.64</v>
      </c>
    </row>
    <row r="507" spans="1:29" x14ac:dyDescent="0.2">
      <c r="A507" t="s">
        <v>29</v>
      </c>
      <c r="B507" t="s">
        <v>361</v>
      </c>
      <c r="C507" t="s">
        <v>362</v>
      </c>
      <c r="D507" t="s">
        <v>321</v>
      </c>
      <c r="E507" t="s">
        <v>85</v>
      </c>
      <c r="F507" t="s">
        <v>101</v>
      </c>
      <c r="G507" t="s">
        <v>346</v>
      </c>
      <c r="H507" t="s">
        <v>363</v>
      </c>
      <c r="I507" t="s">
        <v>107</v>
      </c>
      <c r="J507" t="s">
        <v>350</v>
      </c>
      <c r="K507" t="s">
        <v>38</v>
      </c>
      <c r="M507">
        <v>334</v>
      </c>
      <c r="N507">
        <v>819</v>
      </c>
      <c r="O507" t="s">
        <v>39</v>
      </c>
      <c r="P507" t="s">
        <v>39</v>
      </c>
      <c r="Q507">
        <v>640.74</v>
      </c>
      <c r="R507">
        <v>19.25</v>
      </c>
      <c r="S507">
        <v>602.23</v>
      </c>
      <c r="T507">
        <v>679.26</v>
      </c>
      <c r="U507">
        <v>40.909999999999997</v>
      </c>
      <c r="V507">
        <v>1.1399999999999999</v>
      </c>
      <c r="W507">
        <v>38.659999999999997</v>
      </c>
      <c r="X507">
        <v>43.2</v>
      </c>
    </row>
    <row r="508" spans="1:29" x14ac:dyDescent="0.2">
      <c r="A508" t="s">
        <v>29</v>
      </c>
      <c r="B508" t="s">
        <v>361</v>
      </c>
      <c r="C508" t="s">
        <v>362</v>
      </c>
      <c r="D508" t="s">
        <v>321</v>
      </c>
      <c r="E508" t="s">
        <v>85</v>
      </c>
      <c r="F508" t="s">
        <v>101</v>
      </c>
      <c r="G508" t="s">
        <v>346</v>
      </c>
      <c r="H508" t="s">
        <v>363</v>
      </c>
      <c r="I508" t="s">
        <v>123</v>
      </c>
      <c r="J508" t="s">
        <v>351</v>
      </c>
      <c r="K508" t="s">
        <v>38</v>
      </c>
      <c r="M508">
        <v>113</v>
      </c>
      <c r="N508">
        <v>819</v>
      </c>
      <c r="O508" t="s">
        <v>39</v>
      </c>
      <c r="P508" t="s">
        <v>39</v>
      </c>
      <c r="Q508">
        <v>242.91</v>
      </c>
      <c r="R508">
        <v>16.920000000000002</v>
      </c>
      <c r="S508">
        <v>209.06</v>
      </c>
      <c r="T508">
        <v>276.75</v>
      </c>
      <c r="U508">
        <v>15.51</v>
      </c>
      <c r="V508">
        <v>1.03</v>
      </c>
      <c r="W508">
        <v>13.56</v>
      </c>
      <c r="X508">
        <v>17.68</v>
      </c>
    </row>
    <row r="509" spans="1:29" x14ac:dyDescent="0.2">
      <c r="A509" t="s">
        <v>29</v>
      </c>
      <c r="B509" t="s">
        <v>361</v>
      </c>
      <c r="C509" t="s">
        <v>362</v>
      </c>
      <c r="D509" t="s">
        <v>321</v>
      </c>
      <c r="E509" t="s">
        <v>85</v>
      </c>
      <c r="F509" t="s">
        <v>101</v>
      </c>
      <c r="G509" t="s">
        <v>346</v>
      </c>
      <c r="H509" t="s">
        <v>363</v>
      </c>
      <c r="I509" t="s">
        <v>42</v>
      </c>
      <c r="J509" t="s">
        <v>43</v>
      </c>
      <c r="K509" t="s">
        <v>38</v>
      </c>
      <c r="M509">
        <v>144</v>
      </c>
      <c r="N509">
        <v>819</v>
      </c>
      <c r="O509" t="s">
        <v>39</v>
      </c>
      <c r="P509" t="s">
        <v>39</v>
      </c>
      <c r="Q509">
        <v>283.85000000000002</v>
      </c>
      <c r="R509">
        <v>18.190000000000001</v>
      </c>
      <c r="S509">
        <v>247.47</v>
      </c>
      <c r="T509">
        <v>320.23</v>
      </c>
    </row>
    <row r="510" spans="1:29" x14ac:dyDescent="0.2">
      <c r="A510" t="s">
        <v>29</v>
      </c>
      <c r="B510" t="s">
        <v>361</v>
      </c>
      <c r="C510" t="s">
        <v>362</v>
      </c>
      <c r="D510" t="s">
        <v>321</v>
      </c>
      <c r="E510" t="s">
        <v>85</v>
      </c>
      <c r="F510" t="s">
        <v>101</v>
      </c>
      <c r="G510" t="s">
        <v>346</v>
      </c>
      <c r="H510" t="s">
        <v>363</v>
      </c>
      <c r="K510" t="s">
        <v>38</v>
      </c>
      <c r="N510">
        <v>819</v>
      </c>
      <c r="O510" t="s">
        <v>39</v>
      </c>
      <c r="P510" t="s">
        <v>39</v>
      </c>
      <c r="Y510">
        <v>2.6</v>
      </c>
      <c r="Z510">
        <v>0.02</v>
      </c>
      <c r="AA510">
        <v>2.56</v>
      </c>
      <c r="AB510">
        <v>2.64</v>
      </c>
      <c r="AC510">
        <v>3</v>
      </c>
    </row>
    <row r="511" spans="1:29" x14ac:dyDescent="0.2">
      <c r="A511" t="s">
        <v>29</v>
      </c>
      <c r="B511" t="s">
        <v>364</v>
      </c>
      <c r="C511" t="s">
        <v>365</v>
      </c>
      <c r="D511" t="s">
        <v>321</v>
      </c>
      <c r="E511" t="s">
        <v>85</v>
      </c>
      <c r="F511" t="s">
        <v>101</v>
      </c>
      <c r="G511" t="s">
        <v>346</v>
      </c>
      <c r="H511" t="s">
        <v>366</v>
      </c>
      <c r="I511" t="s">
        <v>40</v>
      </c>
      <c r="J511" t="s">
        <v>348</v>
      </c>
      <c r="K511" t="s">
        <v>38</v>
      </c>
      <c r="M511">
        <v>8</v>
      </c>
      <c r="N511">
        <v>819</v>
      </c>
      <c r="O511" t="s">
        <v>39</v>
      </c>
      <c r="P511" t="s">
        <v>39</v>
      </c>
      <c r="Q511">
        <v>16.59</v>
      </c>
      <c r="R511">
        <v>4.22</v>
      </c>
      <c r="S511">
        <v>8.15</v>
      </c>
      <c r="T511">
        <v>25.03</v>
      </c>
      <c r="U511">
        <v>1.06</v>
      </c>
      <c r="V511">
        <v>0.27</v>
      </c>
      <c r="W511">
        <v>0.64</v>
      </c>
      <c r="X511">
        <v>1.75</v>
      </c>
    </row>
    <row r="512" spans="1:29" x14ac:dyDescent="0.2">
      <c r="A512" t="s">
        <v>29</v>
      </c>
      <c r="B512" t="s">
        <v>364</v>
      </c>
      <c r="C512" t="s">
        <v>365</v>
      </c>
      <c r="D512" t="s">
        <v>321</v>
      </c>
      <c r="E512" t="s">
        <v>85</v>
      </c>
      <c r="F512" t="s">
        <v>101</v>
      </c>
      <c r="G512" t="s">
        <v>346</v>
      </c>
      <c r="H512" t="s">
        <v>366</v>
      </c>
      <c r="I512" t="s">
        <v>105</v>
      </c>
      <c r="J512" t="s">
        <v>349</v>
      </c>
      <c r="K512" t="s">
        <v>38</v>
      </c>
      <c r="M512">
        <v>48</v>
      </c>
      <c r="N512">
        <v>819</v>
      </c>
      <c r="O512" t="s">
        <v>39</v>
      </c>
      <c r="P512" t="s">
        <v>39</v>
      </c>
      <c r="Q512">
        <v>90.36</v>
      </c>
      <c r="R512">
        <v>9.85</v>
      </c>
      <c r="S512">
        <v>70.650000000000006</v>
      </c>
      <c r="T512">
        <v>110.07</v>
      </c>
      <c r="U512">
        <v>5.77</v>
      </c>
      <c r="V512">
        <v>0.63</v>
      </c>
      <c r="W512">
        <v>4.6399999999999997</v>
      </c>
      <c r="X512">
        <v>7.15</v>
      </c>
    </row>
    <row r="513" spans="1:29" x14ac:dyDescent="0.2">
      <c r="A513" t="s">
        <v>29</v>
      </c>
      <c r="B513" t="s">
        <v>364</v>
      </c>
      <c r="C513" t="s">
        <v>365</v>
      </c>
      <c r="D513" t="s">
        <v>321</v>
      </c>
      <c r="E513" t="s">
        <v>85</v>
      </c>
      <c r="F513" t="s">
        <v>101</v>
      </c>
      <c r="G513" t="s">
        <v>346</v>
      </c>
      <c r="H513" t="s">
        <v>366</v>
      </c>
      <c r="I513" t="s">
        <v>107</v>
      </c>
      <c r="J513" t="s">
        <v>350</v>
      </c>
      <c r="K513" t="s">
        <v>38</v>
      </c>
      <c r="M513">
        <v>361</v>
      </c>
      <c r="N513">
        <v>819</v>
      </c>
      <c r="O513" t="s">
        <v>39</v>
      </c>
      <c r="P513" t="s">
        <v>39</v>
      </c>
      <c r="Q513">
        <v>691.36</v>
      </c>
      <c r="R513">
        <v>19.14</v>
      </c>
      <c r="S513">
        <v>653.07000000000005</v>
      </c>
      <c r="T513">
        <v>729.65</v>
      </c>
      <c r="U513">
        <v>44.14</v>
      </c>
      <c r="V513">
        <v>1.2</v>
      </c>
      <c r="W513">
        <v>41.75</v>
      </c>
      <c r="X513">
        <v>46.56</v>
      </c>
    </row>
    <row r="514" spans="1:29" x14ac:dyDescent="0.2">
      <c r="A514" t="s">
        <v>29</v>
      </c>
      <c r="B514" t="s">
        <v>364</v>
      </c>
      <c r="C514" t="s">
        <v>365</v>
      </c>
      <c r="D514" t="s">
        <v>321</v>
      </c>
      <c r="E514" t="s">
        <v>85</v>
      </c>
      <c r="F514" t="s">
        <v>101</v>
      </c>
      <c r="G514" t="s">
        <v>346</v>
      </c>
      <c r="H514" t="s">
        <v>366</v>
      </c>
      <c r="I514" t="s">
        <v>123</v>
      </c>
      <c r="J514" t="s">
        <v>351</v>
      </c>
      <c r="K514" t="s">
        <v>38</v>
      </c>
      <c r="M514">
        <v>402</v>
      </c>
      <c r="N514">
        <v>819</v>
      </c>
      <c r="O514" t="s">
        <v>39</v>
      </c>
      <c r="P514" t="s">
        <v>39</v>
      </c>
      <c r="Q514">
        <v>767.83</v>
      </c>
      <c r="R514">
        <v>23.23</v>
      </c>
      <c r="S514">
        <v>721.37</v>
      </c>
      <c r="T514">
        <v>814.3</v>
      </c>
      <c r="U514">
        <v>49.03</v>
      </c>
      <c r="V514">
        <v>1.28</v>
      </c>
      <c r="W514">
        <v>46.47</v>
      </c>
      <c r="X514">
        <v>51.59</v>
      </c>
    </row>
    <row r="515" spans="1:29" x14ac:dyDescent="0.2">
      <c r="A515" t="s">
        <v>29</v>
      </c>
      <c r="B515" t="s">
        <v>364</v>
      </c>
      <c r="C515" t="s">
        <v>365</v>
      </c>
      <c r="D515" t="s">
        <v>321</v>
      </c>
      <c r="E515" t="s">
        <v>85</v>
      </c>
      <c r="F515" t="s">
        <v>101</v>
      </c>
      <c r="G515" t="s">
        <v>346</v>
      </c>
      <c r="H515" t="s">
        <v>366</v>
      </c>
      <c r="I515" t="s">
        <v>42</v>
      </c>
      <c r="J515" t="s">
        <v>43</v>
      </c>
      <c r="K515" t="s">
        <v>38</v>
      </c>
      <c r="M515">
        <v>144</v>
      </c>
      <c r="N515">
        <v>819</v>
      </c>
      <c r="O515" t="s">
        <v>39</v>
      </c>
      <c r="P515" t="s">
        <v>39</v>
      </c>
      <c r="Q515">
        <v>283.85000000000002</v>
      </c>
      <c r="R515">
        <v>18.190000000000001</v>
      </c>
      <c r="S515">
        <v>247.47</v>
      </c>
      <c r="T515">
        <v>320.23</v>
      </c>
    </row>
    <row r="516" spans="1:29" x14ac:dyDescent="0.2">
      <c r="A516" t="s">
        <v>29</v>
      </c>
      <c r="B516" t="s">
        <v>364</v>
      </c>
      <c r="C516" t="s">
        <v>365</v>
      </c>
      <c r="D516" t="s">
        <v>321</v>
      </c>
      <c r="E516" t="s">
        <v>85</v>
      </c>
      <c r="F516" t="s">
        <v>101</v>
      </c>
      <c r="G516" t="s">
        <v>346</v>
      </c>
      <c r="H516" t="s">
        <v>366</v>
      </c>
      <c r="K516" t="s">
        <v>38</v>
      </c>
      <c r="N516">
        <v>819</v>
      </c>
      <c r="O516" t="s">
        <v>39</v>
      </c>
      <c r="P516" t="s">
        <v>39</v>
      </c>
      <c r="Y516">
        <v>3.41</v>
      </c>
      <c r="Z516">
        <v>0.02</v>
      </c>
      <c r="AA516">
        <v>3.38</v>
      </c>
      <c r="AB516">
        <v>3.45</v>
      </c>
      <c r="AC516">
        <v>3</v>
      </c>
    </row>
    <row r="517" spans="1:29" x14ac:dyDescent="0.2">
      <c r="A517" t="s">
        <v>29</v>
      </c>
      <c r="B517" t="s">
        <v>367</v>
      </c>
      <c r="C517" t="s">
        <v>368</v>
      </c>
      <c r="D517" t="s">
        <v>321</v>
      </c>
      <c r="E517" t="s">
        <v>85</v>
      </c>
      <c r="F517" t="s">
        <v>101</v>
      </c>
      <c r="G517" t="s">
        <v>346</v>
      </c>
      <c r="H517" t="s">
        <v>369</v>
      </c>
      <c r="I517" t="s">
        <v>40</v>
      </c>
      <c r="J517" t="s">
        <v>348</v>
      </c>
      <c r="K517" t="s">
        <v>38</v>
      </c>
      <c r="M517">
        <v>19</v>
      </c>
      <c r="N517">
        <v>819</v>
      </c>
      <c r="O517" t="s">
        <v>39</v>
      </c>
      <c r="P517" t="s">
        <v>39</v>
      </c>
      <c r="Q517">
        <v>39.96</v>
      </c>
      <c r="R517">
        <v>6.61</v>
      </c>
      <c r="S517">
        <v>26.74</v>
      </c>
      <c r="T517">
        <v>53.18</v>
      </c>
      <c r="U517">
        <v>2.5499999999999998</v>
      </c>
      <c r="V517">
        <v>0.42</v>
      </c>
      <c r="W517">
        <v>1.84</v>
      </c>
      <c r="X517">
        <v>3.53</v>
      </c>
    </row>
    <row r="518" spans="1:29" x14ac:dyDescent="0.2">
      <c r="A518" t="s">
        <v>29</v>
      </c>
      <c r="B518" t="s">
        <v>367</v>
      </c>
      <c r="C518" t="s">
        <v>368</v>
      </c>
      <c r="D518" t="s">
        <v>321</v>
      </c>
      <c r="E518" t="s">
        <v>85</v>
      </c>
      <c r="F518" t="s">
        <v>101</v>
      </c>
      <c r="G518" t="s">
        <v>346</v>
      </c>
      <c r="H518" t="s">
        <v>369</v>
      </c>
      <c r="I518" t="s">
        <v>105</v>
      </c>
      <c r="J518" t="s">
        <v>349</v>
      </c>
      <c r="K518" t="s">
        <v>38</v>
      </c>
      <c r="M518">
        <v>114</v>
      </c>
      <c r="N518">
        <v>819</v>
      </c>
      <c r="O518" t="s">
        <v>39</v>
      </c>
      <c r="P518" t="s">
        <v>39</v>
      </c>
      <c r="Q518">
        <v>233.13</v>
      </c>
      <c r="R518">
        <v>15.16</v>
      </c>
      <c r="S518">
        <v>202.8</v>
      </c>
      <c r="T518">
        <v>263.47000000000003</v>
      </c>
      <c r="U518">
        <v>14.89</v>
      </c>
      <c r="V518">
        <v>0.97</v>
      </c>
      <c r="W518">
        <v>13.04</v>
      </c>
      <c r="X518">
        <v>16.940000000000001</v>
      </c>
    </row>
    <row r="519" spans="1:29" x14ac:dyDescent="0.2">
      <c r="A519" t="s">
        <v>29</v>
      </c>
      <c r="B519" t="s">
        <v>367</v>
      </c>
      <c r="C519" t="s">
        <v>368</v>
      </c>
      <c r="D519" t="s">
        <v>321</v>
      </c>
      <c r="E519" t="s">
        <v>85</v>
      </c>
      <c r="F519" t="s">
        <v>101</v>
      </c>
      <c r="G519" t="s">
        <v>346</v>
      </c>
      <c r="H519" t="s">
        <v>369</v>
      </c>
      <c r="I519" t="s">
        <v>107</v>
      </c>
      <c r="J519" t="s">
        <v>350</v>
      </c>
      <c r="K519" t="s">
        <v>38</v>
      </c>
      <c r="M519">
        <v>379</v>
      </c>
      <c r="N519">
        <v>819</v>
      </c>
      <c r="O519" t="s">
        <v>39</v>
      </c>
      <c r="P519" t="s">
        <v>39</v>
      </c>
      <c r="Q519">
        <v>710.98</v>
      </c>
      <c r="R519">
        <v>23.71</v>
      </c>
      <c r="S519">
        <v>663.56</v>
      </c>
      <c r="T519">
        <v>758.4</v>
      </c>
      <c r="U519">
        <v>45.4</v>
      </c>
      <c r="V519">
        <v>1.39</v>
      </c>
      <c r="W519">
        <v>42.64</v>
      </c>
      <c r="X519">
        <v>48.18</v>
      </c>
    </row>
    <row r="520" spans="1:29" x14ac:dyDescent="0.2">
      <c r="A520" t="s">
        <v>29</v>
      </c>
      <c r="B520" t="s">
        <v>367</v>
      </c>
      <c r="C520" t="s">
        <v>368</v>
      </c>
      <c r="D520" t="s">
        <v>321</v>
      </c>
      <c r="E520" t="s">
        <v>85</v>
      </c>
      <c r="F520" t="s">
        <v>101</v>
      </c>
      <c r="G520" t="s">
        <v>346</v>
      </c>
      <c r="H520" t="s">
        <v>369</v>
      </c>
      <c r="I520" t="s">
        <v>123</v>
      </c>
      <c r="J520" t="s">
        <v>351</v>
      </c>
      <c r="K520" t="s">
        <v>38</v>
      </c>
      <c r="M520">
        <v>307</v>
      </c>
      <c r="N520">
        <v>819</v>
      </c>
      <c r="O520" t="s">
        <v>39</v>
      </c>
      <c r="P520" t="s">
        <v>39</v>
      </c>
      <c r="Q520">
        <v>582.08000000000004</v>
      </c>
      <c r="R520">
        <v>21.55</v>
      </c>
      <c r="S520">
        <v>538.96</v>
      </c>
      <c r="T520">
        <v>625.19000000000005</v>
      </c>
      <c r="U520">
        <v>37.17</v>
      </c>
      <c r="V520">
        <v>1.3</v>
      </c>
      <c r="W520">
        <v>34.6</v>
      </c>
      <c r="X520">
        <v>39.799999999999997</v>
      </c>
    </row>
    <row r="521" spans="1:29" x14ac:dyDescent="0.2">
      <c r="A521" t="s">
        <v>29</v>
      </c>
      <c r="B521" t="s">
        <v>367</v>
      </c>
      <c r="C521" t="s">
        <v>368</v>
      </c>
      <c r="D521" t="s">
        <v>321</v>
      </c>
      <c r="E521" t="s">
        <v>85</v>
      </c>
      <c r="F521" t="s">
        <v>101</v>
      </c>
      <c r="G521" t="s">
        <v>346</v>
      </c>
      <c r="H521" t="s">
        <v>369</v>
      </c>
      <c r="I521" t="s">
        <v>42</v>
      </c>
      <c r="J521" t="s">
        <v>43</v>
      </c>
      <c r="K521" t="s">
        <v>38</v>
      </c>
      <c r="M521">
        <v>144</v>
      </c>
      <c r="N521">
        <v>819</v>
      </c>
      <c r="O521" t="s">
        <v>39</v>
      </c>
      <c r="P521" t="s">
        <v>39</v>
      </c>
      <c r="Q521">
        <v>283.85000000000002</v>
      </c>
      <c r="R521">
        <v>18.190000000000001</v>
      </c>
      <c r="S521">
        <v>247.47</v>
      </c>
      <c r="T521">
        <v>320.23</v>
      </c>
    </row>
    <row r="522" spans="1:29" x14ac:dyDescent="0.2">
      <c r="A522" t="s">
        <v>29</v>
      </c>
      <c r="B522" t="s">
        <v>367</v>
      </c>
      <c r="C522" t="s">
        <v>368</v>
      </c>
      <c r="D522" t="s">
        <v>321</v>
      </c>
      <c r="E522" t="s">
        <v>85</v>
      </c>
      <c r="F522" t="s">
        <v>101</v>
      </c>
      <c r="G522" t="s">
        <v>346</v>
      </c>
      <c r="H522" t="s">
        <v>369</v>
      </c>
      <c r="K522" t="s">
        <v>38</v>
      </c>
      <c r="N522">
        <v>819</v>
      </c>
      <c r="O522" t="s">
        <v>39</v>
      </c>
      <c r="P522" t="s">
        <v>39</v>
      </c>
      <c r="Y522">
        <v>3.17</v>
      </c>
      <c r="Z522">
        <v>0.02</v>
      </c>
      <c r="AA522">
        <v>3.13</v>
      </c>
      <c r="AB522">
        <v>3.21</v>
      </c>
      <c r="AC522">
        <v>3</v>
      </c>
    </row>
    <row r="523" spans="1:29" x14ac:dyDescent="0.2">
      <c r="A523" t="s">
        <v>29</v>
      </c>
      <c r="B523" t="s">
        <v>370</v>
      </c>
      <c r="C523" t="s">
        <v>371</v>
      </c>
      <c r="D523" t="s">
        <v>321</v>
      </c>
      <c r="E523" t="s">
        <v>85</v>
      </c>
      <c r="F523" t="s">
        <v>101</v>
      </c>
      <c r="G523" t="s">
        <v>346</v>
      </c>
      <c r="H523" t="s">
        <v>372</v>
      </c>
      <c r="I523" t="s">
        <v>40</v>
      </c>
      <c r="J523" t="s">
        <v>348</v>
      </c>
      <c r="K523" t="s">
        <v>38</v>
      </c>
      <c r="M523">
        <v>232</v>
      </c>
      <c r="N523">
        <v>817</v>
      </c>
      <c r="O523" t="s">
        <v>39</v>
      </c>
      <c r="P523" t="s">
        <v>39</v>
      </c>
      <c r="Q523">
        <v>452.53</v>
      </c>
      <c r="R523">
        <v>18.559999999999999</v>
      </c>
      <c r="S523">
        <v>415.41</v>
      </c>
      <c r="T523">
        <v>489.65</v>
      </c>
      <c r="U523">
        <v>28.96</v>
      </c>
      <c r="V523">
        <v>1.18</v>
      </c>
      <c r="W523">
        <v>26.66</v>
      </c>
      <c r="X523">
        <v>31.38</v>
      </c>
    </row>
    <row r="524" spans="1:29" x14ac:dyDescent="0.2">
      <c r="A524" t="s">
        <v>29</v>
      </c>
      <c r="B524" t="s">
        <v>370</v>
      </c>
      <c r="C524" t="s">
        <v>371</v>
      </c>
      <c r="D524" t="s">
        <v>321</v>
      </c>
      <c r="E524" t="s">
        <v>85</v>
      </c>
      <c r="F524" t="s">
        <v>101</v>
      </c>
      <c r="G524" t="s">
        <v>346</v>
      </c>
      <c r="H524" t="s">
        <v>372</v>
      </c>
      <c r="I524" t="s">
        <v>105</v>
      </c>
      <c r="J524" t="s">
        <v>349</v>
      </c>
      <c r="K524" t="s">
        <v>38</v>
      </c>
      <c r="M524">
        <v>321</v>
      </c>
      <c r="N524">
        <v>817</v>
      </c>
      <c r="O524" t="s">
        <v>39</v>
      </c>
      <c r="P524" t="s">
        <v>39</v>
      </c>
      <c r="Q524">
        <v>613.80999999999995</v>
      </c>
      <c r="R524">
        <v>18.329999999999998</v>
      </c>
      <c r="S524">
        <v>577.16</v>
      </c>
      <c r="T524">
        <v>650.47</v>
      </c>
      <c r="U524">
        <v>39.29</v>
      </c>
      <c r="V524">
        <v>1.1100000000000001</v>
      </c>
      <c r="W524">
        <v>37.08</v>
      </c>
      <c r="X524">
        <v>41.53</v>
      </c>
    </row>
    <row r="525" spans="1:29" x14ac:dyDescent="0.2">
      <c r="A525" t="s">
        <v>29</v>
      </c>
      <c r="B525" t="s">
        <v>370</v>
      </c>
      <c r="C525" t="s">
        <v>371</v>
      </c>
      <c r="D525" t="s">
        <v>321</v>
      </c>
      <c r="E525" t="s">
        <v>85</v>
      </c>
      <c r="F525" t="s">
        <v>101</v>
      </c>
      <c r="G525" t="s">
        <v>346</v>
      </c>
      <c r="H525" t="s">
        <v>372</v>
      </c>
      <c r="I525" t="s">
        <v>107</v>
      </c>
      <c r="J525" t="s">
        <v>350</v>
      </c>
      <c r="K525" t="s">
        <v>38</v>
      </c>
      <c r="M525">
        <v>213</v>
      </c>
      <c r="N525">
        <v>817</v>
      </c>
      <c r="O525" t="s">
        <v>39</v>
      </c>
      <c r="P525" t="s">
        <v>39</v>
      </c>
      <c r="Q525">
        <v>400.53</v>
      </c>
      <c r="R525">
        <v>16.989999999999998</v>
      </c>
      <c r="S525">
        <v>366.55</v>
      </c>
      <c r="T525">
        <v>434.51</v>
      </c>
      <c r="U525">
        <v>25.64</v>
      </c>
      <c r="V525">
        <v>1</v>
      </c>
      <c r="W525">
        <v>23.69</v>
      </c>
      <c r="X525">
        <v>27.68</v>
      </c>
    </row>
    <row r="526" spans="1:29" x14ac:dyDescent="0.2">
      <c r="A526" t="s">
        <v>29</v>
      </c>
      <c r="B526" t="s">
        <v>370</v>
      </c>
      <c r="C526" t="s">
        <v>371</v>
      </c>
      <c r="D526" t="s">
        <v>321</v>
      </c>
      <c r="E526" t="s">
        <v>85</v>
      </c>
      <c r="F526" t="s">
        <v>101</v>
      </c>
      <c r="G526" t="s">
        <v>346</v>
      </c>
      <c r="H526" t="s">
        <v>372</v>
      </c>
      <c r="I526" t="s">
        <v>123</v>
      </c>
      <c r="J526" t="s">
        <v>351</v>
      </c>
      <c r="K526" t="s">
        <v>38</v>
      </c>
      <c r="M526">
        <v>51</v>
      </c>
      <c r="N526">
        <v>817</v>
      </c>
      <c r="O526" t="s">
        <v>39</v>
      </c>
      <c r="P526" t="s">
        <v>39</v>
      </c>
      <c r="Q526">
        <v>95.54</v>
      </c>
      <c r="R526">
        <v>8.69</v>
      </c>
      <c r="S526">
        <v>78.17</v>
      </c>
      <c r="T526">
        <v>112.91</v>
      </c>
      <c r="U526">
        <v>6.11</v>
      </c>
      <c r="V526">
        <v>0.54</v>
      </c>
      <c r="W526">
        <v>5.12</v>
      </c>
      <c r="X526">
        <v>7.29</v>
      </c>
    </row>
    <row r="527" spans="1:29" x14ac:dyDescent="0.2">
      <c r="A527" t="s">
        <v>29</v>
      </c>
      <c r="B527" t="s">
        <v>370</v>
      </c>
      <c r="C527" t="s">
        <v>371</v>
      </c>
      <c r="D527" t="s">
        <v>321</v>
      </c>
      <c r="E527" t="s">
        <v>85</v>
      </c>
      <c r="F527" t="s">
        <v>101</v>
      </c>
      <c r="G527" t="s">
        <v>346</v>
      </c>
      <c r="H527" t="s">
        <v>372</v>
      </c>
      <c r="I527" t="s">
        <v>42</v>
      </c>
      <c r="J527" t="s">
        <v>43</v>
      </c>
      <c r="K527" t="s">
        <v>38</v>
      </c>
      <c r="M527">
        <v>146</v>
      </c>
      <c r="N527">
        <v>817</v>
      </c>
      <c r="O527" t="s">
        <v>39</v>
      </c>
      <c r="P527" t="s">
        <v>39</v>
      </c>
      <c r="Q527">
        <v>287.58999999999997</v>
      </c>
      <c r="R527">
        <v>18.41</v>
      </c>
      <c r="S527">
        <v>250.77</v>
      </c>
      <c r="T527">
        <v>324.42</v>
      </c>
    </row>
    <row r="528" spans="1:29" x14ac:dyDescent="0.2">
      <c r="A528" t="s">
        <v>29</v>
      </c>
      <c r="B528" t="s">
        <v>370</v>
      </c>
      <c r="C528" t="s">
        <v>371</v>
      </c>
      <c r="D528" t="s">
        <v>321</v>
      </c>
      <c r="E528" t="s">
        <v>85</v>
      </c>
      <c r="F528" t="s">
        <v>101</v>
      </c>
      <c r="G528" t="s">
        <v>346</v>
      </c>
      <c r="H528" t="s">
        <v>372</v>
      </c>
      <c r="K528" t="s">
        <v>38</v>
      </c>
      <c r="N528">
        <v>817</v>
      </c>
      <c r="O528" t="s">
        <v>39</v>
      </c>
      <c r="P528" t="s">
        <v>39</v>
      </c>
      <c r="Y528">
        <v>2.09</v>
      </c>
      <c r="Z528">
        <v>0.02</v>
      </c>
      <c r="AA528">
        <v>2.04</v>
      </c>
      <c r="AB528">
        <v>2.13</v>
      </c>
      <c r="AC528">
        <v>2</v>
      </c>
    </row>
    <row r="529" spans="1:29" x14ac:dyDescent="0.2">
      <c r="A529" t="s">
        <v>29</v>
      </c>
      <c r="B529" t="s">
        <v>373</v>
      </c>
      <c r="C529" t="s">
        <v>374</v>
      </c>
      <c r="D529" t="s">
        <v>321</v>
      </c>
      <c r="E529" t="s">
        <v>375</v>
      </c>
      <c r="F529" t="s">
        <v>101</v>
      </c>
      <c r="G529" t="s">
        <v>376</v>
      </c>
      <c r="H529" t="s">
        <v>377</v>
      </c>
      <c r="I529" t="s">
        <v>40</v>
      </c>
      <c r="J529" t="s">
        <v>348</v>
      </c>
      <c r="K529" t="s">
        <v>38</v>
      </c>
      <c r="M529">
        <v>8</v>
      </c>
      <c r="N529">
        <v>817</v>
      </c>
      <c r="O529" t="s">
        <v>39</v>
      </c>
      <c r="P529" t="s">
        <v>39</v>
      </c>
      <c r="Q529">
        <v>16.190000000000001</v>
      </c>
      <c r="R529">
        <v>4.24</v>
      </c>
      <c r="S529">
        <v>7.71</v>
      </c>
      <c r="T529">
        <v>24.68</v>
      </c>
      <c r="U529">
        <v>1.04</v>
      </c>
      <c r="V529">
        <v>0.27</v>
      </c>
      <c r="W529">
        <v>0.61</v>
      </c>
      <c r="X529">
        <v>1.74</v>
      </c>
    </row>
    <row r="530" spans="1:29" x14ac:dyDescent="0.2">
      <c r="A530" t="s">
        <v>29</v>
      </c>
      <c r="B530" t="s">
        <v>373</v>
      </c>
      <c r="C530" t="s">
        <v>374</v>
      </c>
      <c r="D530" t="s">
        <v>321</v>
      </c>
      <c r="E530" t="s">
        <v>375</v>
      </c>
      <c r="F530" t="s">
        <v>101</v>
      </c>
      <c r="G530" t="s">
        <v>376</v>
      </c>
      <c r="H530" t="s">
        <v>377</v>
      </c>
      <c r="I530" t="s">
        <v>105</v>
      </c>
      <c r="J530" t="s">
        <v>349</v>
      </c>
      <c r="K530" t="s">
        <v>38</v>
      </c>
      <c r="M530">
        <v>105</v>
      </c>
      <c r="N530">
        <v>817</v>
      </c>
      <c r="O530" t="s">
        <v>39</v>
      </c>
      <c r="P530" t="s">
        <v>39</v>
      </c>
      <c r="Q530">
        <v>191.93</v>
      </c>
      <c r="R530">
        <v>12.35</v>
      </c>
      <c r="S530">
        <v>167.23</v>
      </c>
      <c r="T530">
        <v>216.64</v>
      </c>
      <c r="U530">
        <v>12.28</v>
      </c>
      <c r="V530">
        <v>0.8</v>
      </c>
      <c r="W530">
        <v>10.78</v>
      </c>
      <c r="X530">
        <v>13.97</v>
      </c>
    </row>
    <row r="531" spans="1:29" x14ac:dyDescent="0.2">
      <c r="A531" t="s">
        <v>29</v>
      </c>
      <c r="B531" t="s">
        <v>373</v>
      </c>
      <c r="C531" t="s">
        <v>374</v>
      </c>
      <c r="D531" t="s">
        <v>321</v>
      </c>
      <c r="E531" t="s">
        <v>375</v>
      </c>
      <c r="F531" t="s">
        <v>101</v>
      </c>
      <c r="G531" t="s">
        <v>376</v>
      </c>
      <c r="H531" t="s">
        <v>377</v>
      </c>
      <c r="I531" t="s">
        <v>107</v>
      </c>
      <c r="J531" t="s">
        <v>350</v>
      </c>
      <c r="K531" t="s">
        <v>38</v>
      </c>
      <c r="M531">
        <v>370</v>
      </c>
      <c r="N531">
        <v>817</v>
      </c>
      <c r="O531" t="s">
        <v>39</v>
      </c>
      <c r="P531" t="s">
        <v>39</v>
      </c>
      <c r="Q531">
        <v>703.38</v>
      </c>
      <c r="R531">
        <v>20.22</v>
      </c>
      <c r="S531">
        <v>662.94</v>
      </c>
      <c r="T531">
        <v>743.82</v>
      </c>
      <c r="U531">
        <v>45.02</v>
      </c>
      <c r="V531">
        <v>1.1599999999999999</v>
      </c>
      <c r="W531">
        <v>42.7</v>
      </c>
      <c r="X531">
        <v>47.36</v>
      </c>
    </row>
    <row r="532" spans="1:29" x14ac:dyDescent="0.2">
      <c r="A532" t="s">
        <v>29</v>
      </c>
      <c r="B532" t="s">
        <v>373</v>
      </c>
      <c r="C532" t="s">
        <v>374</v>
      </c>
      <c r="D532" t="s">
        <v>321</v>
      </c>
      <c r="E532" t="s">
        <v>375</v>
      </c>
      <c r="F532" t="s">
        <v>101</v>
      </c>
      <c r="G532" t="s">
        <v>376</v>
      </c>
      <c r="H532" t="s">
        <v>377</v>
      </c>
      <c r="I532" t="s">
        <v>123</v>
      </c>
      <c r="J532" t="s">
        <v>351</v>
      </c>
      <c r="K532" t="s">
        <v>38</v>
      </c>
      <c r="M532">
        <v>334</v>
      </c>
      <c r="N532">
        <v>817</v>
      </c>
      <c r="O532" t="s">
        <v>39</v>
      </c>
      <c r="P532" t="s">
        <v>39</v>
      </c>
      <c r="Q532">
        <v>650.9</v>
      </c>
      <c r="R532">
        <v>20.37</v>
      </c>
      <c r="S532">
        <v>610.16</v>
      </c>
      <c r="T532">
        <v>691.64</v>
      </c>
      <c r="U532">
        <v>41.66</v>
      </c>
      <c r="V532">
        <v>1.1599999999999999</v>
      </c>
      <c r="W532">
        <v>39.369999999999997</v>
      </c>
      <c r="X532">
        <v>43.99</v>
      </c>
    </row>
    <row r="533" spans="1:29" x14ac:dyDescent="0.2">
      <c r="A533" t="s">
        <v>29</v>
      </c>
      <c r="B533" t="s">
        <v>373</v>
      </c>
      <c r="C533" t="s">
        <v>374</v>
      </c>
      <c r="D533" t="s">
        <v>321</v>
      </c>
      <c r="E533" t="s">
        <v>375</v>
      </c>
      <c r="F533" t="s">
        <v>101</v>
      </c>
      <c r="G533" t="s">
        <v>376</v>
      </c>
      <c r="H533" t="s">
        <v>377</v>
      </c>
      <c r="I533" t="s">
        <v>42</v>
      </c>
      <c r="J533" t="s">
        <v>43</v>
      </c>
      <c r="K533" t="s">
        <v>38</v>
      </c>
      <c r="M533">
        <v>146</v>
      </c>
      <c r="N533">
        <v>817</v>
      </c>
      <c r="O533" t="s">
        <v>39</v>
      </c>
      <c r="P533" t="s">
        <v>39</v>
      </c>
      <c r="Q533">
        <v>287.58999999999997</v>
      </c>
      <c r="R533">
        <v>18.2</v>
      </c>
      <c r="S533">
        <v>251.18</v>
      </c>
      <c r="T533">
        <v>324</v>
      </c>
    </row>
    <row r="534" spans="1:29" x14ac:dyDescent="0.2">
      <c r="A534" t="s">
        <v>29</v>
      </c>
      <c r="B534" t="s">
        <v>373</v>
      </c>
      <c r="C534" t="s">
        <v>374</v>
      </c>
      <c r="D534" t="s">
        <v>321</v>
      </c>
      <c r="E534" t="s">
        <v>375</v>
      </c>
      <c r="F534" t="s">
        <v>101</v>
      </c>
      <c r="G534" t="s">
        <v>376</v>
      </c>
      <c r="H534" t="s">
        <v>377</v>
      </c>
      <c r="K534" t="s">
        <v>38</v>
      </c>
      <c r="N534">
        <v>817</v>
      </c>
      <c r="O534" t="s">
        <v>39</v>
      </c>
      <c r="P534" t="s">
        <v>39</v>
      </c>
      <c r="Y534">
        <v>3.27</v>
      </c>
      <c r="Z534">
        <v>0.02</v>
      </c>
      <c r="AA534">
        <v>3.24</v>
      </c>
      <c r="AB534">
        <v>3.31</v>
      </c>
      <c r="AC534">
        <v>3</v>
      </c>
    </row>
    <row r="535" spans="1:29" x14ac:dyDescent="0.2">
      <c r="A535" t="s">
        <v>29</v>
      </c>
      <c r="B535" t="s">
        <v>378</v>
      </c>
      <c r="C535" t="s">
        <v>379</v>
      </c>
      <c r="D535" t="s">
        <v>321</v>
      </c>
      <c r="E535" t="s">
        <v>380</v>
      </c>
      <c r="F535" t="s">
        <v>101</v>
      </c>
      <c r="G535" t="s">
        <v>376</v>
      </c>
      <c r="H535" t="s">
        <v>381</v>
      </c>
      <c r="I535" t="s">
        <v>40</v>
      </c>
      <c r="J535" t="s">
        <v>348</v>
      </c>
      <c r="K535" t="s">
        <v>38</v>
      </c>
      <c r="M535">
        <v>17</v>
      </c>
      <c r="N535">
        <v>817</v>
      </c>
      <c r="O535" t="s">
        <v>39</v>
      </c>
      <c r="P535" t="s">
        <v>39</v>
      </c>
      <c r="Q535">
        <v>29.92</v>
      </c>
      <c r="R535">
        <v>5.0599999999999996</v>
      </c>
      <c r="S535">
        <v>19.8</v>
      </c>
      <c r="T535">
        <v>40.049999999999997</v>
      </c>
      <c r="U535">
        <v>1.92</v>
      </c>
      <c r="V535">
        <v>0.32</v>
      </c>
      <c r="W535">
        <v>1.37</v>
      </c>
      <c r="X535">
        <v>2.67</v>
      </c>
    </row>
    <row r="536" spans="1:29" x14ac:dyDescent="0.2">
      <c r="A536" t="s">
        <v>29</v>
      </c>
      <c r="B536" t="s">
        <v>378</v>
      </c>
      <c r="C536" t="s">
        <v>379</v>
      </c>
      <c r="D536" t="s">
        <v>321</v>
      </c>
      <c r="E536" t="s">
        <v>380</v>
      </c>
      <c r="F536" t="s">
        <v>101</v>
      </c>
      <c r="G536" t="s">
        <v>376</v>
      </c>
      <c r="H536" t="s">
        <v>381</v>
      </c>
      <c r="I536" t="s">
        <v>105</v>
      </c>
      <c r="J536" t="s">
        <v>349</v>
      </c>
      <c r="K536" t="s">
        <v>38</v>
      </c>
      <c r="M536">
        <v>181</v>
      </c>
      <c r="N536">
        <v>817</v>
      </c>
      <c r="O536" t="s">
        <v>39</v>
      </c>
      <c r="P536" t="s">
        <v>39</v>
      </c>
      <c r="Q536">
        <v>322.72000000000003</v>
      </c>
      <c r="R536">
        <v>14.94</v>
      </c>
      <c r="S536">
        <v>292.83</v>
      </c>
      <c r="T536">
        <v>352.6</v>
      </c>
      <c r="U536">
        <v>20.65</v>
      </c>
      <c r="V536">
        <v>0.98</v>
      </c>
      <c r="W536">
        <v>18.77</v>
      </c>
      <c r="X536">
        <v>22.68</v>
      </c>
    </row>
    <row r="537" spans="1:29" x14ac:dyDescent="0.2">
      <c r="A537" t="s">
        <v>29</v>
      </c>
      <c r="B537" t="s">
        <v>378</v>
      </c>
      <c r="C537" t="s">
        <v>379</v>
      </c>
      <c r="D537" t="s">
        <v>321</v>
      </c>
      <c r="E537" t="s">
        <v>380</v>
      </c>
      <c r="F537" t="s">
        <v>101</v>
      </c>
      <c r="G537" t="s">
        <v>376</v>
      </c>
      <c r="H537" t="s">
        <v>381</v>
      </c>
      <c r="I537" t="s">
        <v>107</v>
      </c>
      <c r="J537" t="s">
        <v>350</v>
      </c>
      <c r="K537" t="s">
        <v>38</v>
      </c>
      <c r="M537">
        <v>354</v>
      </c>
      <c r="N537">
        <v>817</v>
      </c>
      <c r="O537" t="s">
        <v>39</v>
      </c>
      <c r="P537" t="s">
        <v>39</v>
      </c>
      <c r="Q537">
        <v>682.14</v>
      </c>
      <c r="R537">
        <v>20.8</v>
      </c>
      <c r="S537">
        <v>640.53</v>
      </c>
      <c r="T537">
        <v>723.75</v>
      </c>
      <c r="U537">
        <v>43.66</v>
      </c>
      <c r="V537">
        <v>1.25</v>
      </c>
      <c r="W537">
        <v>41.18</v>
      </c>
      <c r="X537">
        <v>46.17</v>
      </c>
    </row>
    <row r="538" spans="1:29" x14ac:dyDescent="0.2">
      <c r="A538" t="s">
        <v>29</v>
      </c>
      <c r="B538" t="s">
        <v>378</v>
      </c>
      <c r="C538" t="s">
        <v>379</v>
      </c>
      <c r="D538" t="s">
        <v>321</v>
      </c>
      <c r="E538" t="s">
        <v>380</v>
      </c>
      <c r="F538" t="s">
        <v>101</v>
      </c>
      <c r="G538" t="s">
        <v>376</v>
      </c>
      <c r="H538" t="s">
        <v>381</v>
      </c>
      <c r="I538" t="s">
        <v>123</v>
      </c>
      <c r="J538" t="s">
        <v>351</v>
      </c>
      <c r="K538" t="s">
        <v>38</v>
      </c>
      <c r="M538">
        <v>265</v>
      </c>
      <c r="N538">
        <v>817</v>
      </c>
      <c r="O538" t="s">
        <v>39</v>
      </c>
      <c r="P538" t="s">
        <v>39</v>
      </c>
      <c r="Q538">
        <v>527.64</v>
      </c>
      <c r="R538">
        <v>20.82</v>
      </c>
      <c r="S538">
        <v>485.99</v>
      </c>
      <c r="T538">
        <v>569.28</v>
      </c>
      <c r="U538">
        <v>33.770000000000003</v>
      </c>
      <c r="V538">
        <v>1.2</v>
      </c>
      <c r="W538">
        <v>31.42</v>
      </c>
      <c r="X538">
        <v>36.200000000000003</v>
      </c>
    </row>
    <row r="539" spans="1:29" x14ac:dyDescent="0.2">
      <c r="A539" t="s">
        <v>29</v>
      </c>
      <c r="B539" t="s">
        <v>378</v>
      </c>
      <c r="C539" t="s">
        <v>379</v>
      </c>
      <c r="D539" t="s">
        <v>321</v>
      </c>
      <c r="E539" t="s">
        <v>380</v>
      </c>
      <c r="F539" t="s">
        <v>101</v>
      </c>
      <c r="G539" t="s">
        <v>376</v>
      </c>
      <c r="H539" t="s">
        <v>381</v>
      </c>
      <c r="I539" t="s">
        <v>42</v>
      </c>
      <c r="J539" t="s">
        <v>43</v>
      </c>
      <c r="K539" t="s">
        <v>38</v>
      </c>
      <c r="M539">
        <v>146</v>
      </c>
      <c r="N539">
        <v>817</v>
      </c>
      <c r="O539" t="s">
        <v>39</v>
      </c>
      <c r="P539" t="s">
        <v>39</v>
      </c>
      <c r="Q539">
        <v>287.58999999999997</v>
      </c>
      <c r="R539">
        <v>18.2</v>
      </c>
      <c r="S539">
        <v>251.18</v>
      </c>
      <c r="T539">
        <v>324</v>
      </c>
    </row>
    <row r="540" spans="1:29" x14ac:dyDescent="0.2">
      <c r="A540" t="s">
        <v>29</v>
      </c>
      <c r="B540" t="s">
        <v>378</v>
      </c>
      <c r="C540" t="s">
        <v>379</v>
      </c>
      <c r="D540" t="s">
        <v>321</v>
      </c>
      <c r="E540" t="s">
        <v>380</v>
      </c>
      <c r="F540" t="s">
        <v>101</v>
      </c>
      <c r="G540" t="s">
        <v>376</v>
      </c>
      <c r="H540" t="s">
        <v>381</v>
      </c>
      <c r="K540" t="s">
        <v>38</v>
      </c>
      <c r="N540">
        <v>817</v>
      </c>
      <c r="O540" t="s">
        <v>39</v>
      </c>
      <c r="P540" t="s">
        <v>39</v>
      </c>
      <c r="Y540">
        <v>3.09</v>
      </c>
      <c r="Z540">
        <v>0.02</v>
      </c>
      <c r="AA540">
        <v>3.06</v>
      </c>
      <c r="AB540">
        <v>3.13</v>
      </c>
      <c r="AC540">
        <v>3</v>
      </c>
    </row>
    <row r="541" spans="1:29" x14ac:dyDescent="0.2">
      <c r="A541" t="s">
        <v>29</v>
      </c>
      <c r="B541" t="s">
        <v>382</v>
      </c>
      <c r="C541" t="s">
        <v>383</v>
      </c>
      <c r="D541" t="s">
        <v>321</v>
      </c>
      <c r="E541" t="s">
        <v>384</v>
      </c>
      <c r="F541" t="s">
        <v>101</v>
      </c>
      <c r="G541" t="s">
        <v>376</v>
      </c>
      <c r="H541" t="s">
        <v>385</v>
      </c>
      <c r="I541" t="s">
        <v>40</v>
      </c>
      <c r="J541" t="s">
        <v>348</v>
      </c>
      <c r="K541" t="s">
        <v>38</v>
      </c>
      <c r="M541">
        <v>4</v>
      </c>
      <c r="N541">
        <v>817</v>
      </c>
      <c r="O541" t="s">
        <v>39</v>
      </c>
      <c r="P541" t="s">
        <v>39</v>
      </c>
      <c r="Q541">
        <v>9.24</v>
      </c>
      <c r="R541">
        <v>3.41</v>
      </c>
      <c r="S541">
        <v>2.41</v>
      </c>
      <c r="T541">
        <v>16.059999999999999</v>
      </c>
      <c r="U541">
        <v>0.59</v>
      </c>
      <c r="V541">
        <v>0.22</v>
      </c>
      <c r="W541">
        <v>0.28999999999999998</v>
      </c>
      <c r="X541">
        <v>1.22</v>
      </c>
    </row>
    <row r="542" spans="1:29" x14ac:dyDescent="0.2">
      <c r="A542" t="s">
        <v>29</v>
      </c>
      <c r="B542" t="s">
        <v>382</v>
      </c>
      <c r="C542" t="s">
        <v>383</v>
      </c>
      <c r="D542" t="s">
        <v>321</v>
      </c>
      <c r="E542" t="s">
        <v>384</v>
      </c>
      <c r="F542" t="s">
        <v>101</v>
      </c>
      <c r="G542" t="s">
        <v>376</v>
      </c>
      <c r="H542" t="s">
        <v>385</v>
      </c>
      <c r="I542" t="s">
        <v>105</v>
      </c>
      <c r="J542" t="s">
        <v>349</v>
      </c>
      <c r="K542" t="s">
        <v>38</v>
      </c>
      <c r="M542">
        <v>68</v>
      </c>
      <c r="N542">
        <v>817</v>
      </c>
      <c r="O542" t="s">
        <v>39</v>
      </c>
      <c r="P542" t="s">
        <v>39</v>
      </c>
      <c r="Q542">
        <v>128.91</v>
      </c>
      <c r="R542">
        <v>11.41</v>
      </c>
      <c r="S542">
        <v>106.1</v>
      </c>
      <c r="T542">
        <v>151.72999999999999</v>
      </c>
      <c r="U542">
        <v>8.25</v>
      </c>
      <c r="V542">
        <v>0.74</v>
      </c>
      <c r="W542">
        <v>6.89</v>
      </c>
      <c r="X542">
        <v>9.86</v>
      </c>
    </row>
    <row r="543" spans="1:29" x14ac:dyDescent="0.2">
      <c r="A543" t="s">
        <v>29</v>
      </c>
      <c r="B543" t="s">
        <v>382</v>
      </c>
      <c r="C543" t="s">
        <v>383</v>
      </c>
      <c r="D543" t="s">
        <v>321</v>
      </c>
      <c r="E543" t="s">
        <v>384</v>
      </c>
      <c r="F543" t="s">
        <v>101</v>
      </c>
      <c r="G543" t="s">
        <v>376</v>
      </c>
      <c r="H543" t="s">
        <v>385</v>
      </c>
      <c r="I543" t="s">
        <v>107</v>
      </c>
      <c r="J543" t="s">
        <v>350</v>
      </c>
      <c r="K543" t="s">
        <v>38</v>
      </c>
      <c r="M543">
        <v>378</v>
      </c>
      <c r="N543">
        <v>817</v>
      </c>
      <c r="O543" t="s">
        <v>39</v>
      </c>
      <c r="P543" t="s">
        <v>39</v>
      </c>
      <c r="Q543">
        <v>713.39</v>
      </c>
      <c r="R543">
        <v>19.8</v>
      </c>
      <c r="S543">
        <v>673.78</v>
      </c>
      <c r="T543">
        <v>752.99</v>
      </c>
      <c r="U543">
        <v>45.66</v>
      </c>
      <c r="V543">
        <v>1.25</v>
      </c>
      <c r="W543">
        <v>43.18</v>
      </c>
      <c r="X543">
        <v>48.16</v>
      </c>
    </row>
    <row r="544" spans="1:29" x14ac:dyDescent="0.2">
      <c r="A544" t="s">
        <v>29</v>
      </c>
      <c r="B544" t="s">
        <v>382</v>
      </c>
      <c r="C544" t="s">
        <v>383</v>
      </c>
      <c r="D544" t="s">
        <v>321</v>
      </c>
      <c r="E544" t="s">
        <v>384</v>
      </c>
      <c r="F544" t="s">
        <v>101</v>
      </c>
      <c r="G544" t="s">
        <v>376</v>
      </c>
      <c r="H544" t="s">
        <v>385</v>
      </c>
      <c r="I544" t="s">
        <v>123</v>
      </c>
      <c r="J544" t="s">
        <v>351</v>
      </c>
      <c r="K544" t="s">
        <v>38</v>
      </c>
      <c r="M544">
        <v>367</v>
      </c>
      <c r="N544">
        <v>817</v>
      </c>
      <c r="O544" t="s">
        <v>39</v>
      </c>
      <c r="P544" t="s">
        <v>39</v>
      </c>
      <c r="Q544">
        <v>710.87</v>
      </c>
      <c r="R544">
        <v>24.91</v>
      </c>
      <c r="S544">
        <v>661.04</v>
      </c>
      <c r="T544">
        <v>760.7</v>
      </c>
      <c r="U544">
        <v>45.5</v>
      </c>
      <c r="V544">
        <v>1.36</v>
      </c>
      <c r="W544">
        <v>42.79</v>
      </c>
      <c r="X544">
        <v>48.24</v>
      </c>
    </row>
    <row r="545" spans="1:29" x14ac:dyDescent="0.2">
      <c r="A545" t="s">
        <v>29</v>
      </c>
      <c r="B545" t="s">
        <v>382</v>
      </c>
      <c r="C545" t="s">
        <v>383</v>
      </c>
      <c r="D545" t="s">
        <v>321</v>
      </c>
      <c r="E545" t="s">
        <v>384</v>
      </c>
      <c r="F545" t="s">
        <v>101</v>
      </c>
      <c r="G545" t="s">
        <v>376</v>
      </c>
      <c r="H545" t="s">
        <v>385</v>
      </c>
      <c r="I545" t="s">
        <v>42</v>
      </c>
      <c r="J545" t="s">
        <v>43</v>
      </c>
      <c r="K545" t="s">
        <v>38</v>
      </c>
      <c r="M545">
        <v>146</v>
      </c>
      <c r="N545">
        <v>817</v>
      </c>
      <c r="O545" t="s">
        <v>39</v>
      </c>
      <c r="P545" t="s">
        <v>39</v>
      </c>
      <c r="Q545">
        <v>287.58999999999997</v>
      </c>
      <c r="R545">
        <v>18.2</v>
      </c>
      <c r="S545">
        <v>251.18</v>
      </c>
      <c r="T545">
        <v>324</v>
      </c>
    </row>
    <row r="546" spans="1:29" x14ac:dyDescent="0.2">
      <c r="A546" t="s">
        <v>29</v>
      </c>
      <c r="B546" t="s">
        <v>382</v>
      </c>
      <c r="C546" t="s">
        <v>383</v>
      </c>
      <c r="D546" t="s">
        <v>321</v>
      </c>
      <c r="E546" t="s">
        <v>384</v>
      </c>
      <c r="F546" t="s">
        <v>101</v>
      </c>
      <c r="G546" t="s">
        <v>376</v>
      </c>
      <c r="H546" t="s">
        <v>385</v>
      </c>
      <c r="K546" t="s">
        <v>38</v>
      </c>
      <c r="N546">
        <v>817</v>
      </c>
      <c r="O546" t="s">
        <v>39</v>
      </c>
      <c r="P546" t="s">
        <v>39</v>
      </c>
      <c r="Y546">
        <v>3.36</v>
      </c>
      <c r="Z546">
        <v>0.02</v>
      </c>
      <c r="AA546">
        <v>3.32</v>
      </c>
      <c r="AB546">
        <v>3.4</v>
      </c>
      <c r="AC546">
        <v>3</v>
      </c>
    </row>
    <row r="547" spans="1:29" x14ac:dyDescent="0.2">
      <c r="A547" t="s">
        <v>29</v>
      </c>
      <c r="B547" t="s">
        <v>386</v>
      </c>
      <c r="C547" t="s">
        <v>387</v>
      </c>
      <c r="D547" t="s">
        <v>321</v>
      </c>
      <c r="E547" t="s">
        <v>388</v>
      </c>
      <c r="F547" t="s">
        <v>101</v>
      </c>
      <c r="G547" t="s">
        <v>376</v>
      </c>
      <c r="H547" t="s">
        <v>389</v>
      </c>
      <c r="I547" t="s">
        <v>40</v>
      </c>
      <c r="J547" t="s">
        <v>348</v>
      </c>
      <c r="K547" t="s">
        <v>38</v>
      </c>
      <c r="M547">
        <v>5</v>
      </c>
      <c r="N547">
        <v>817</v>
      </c>
      <c r="O547" t="s">
        <v>39</v>
      </c>
      <c r="P547" t="s">
        <v>39</v>
      </c>
      <c r="Q547">
        <v>9.59</v>
      </c>
      <c r="R547">
        <v>3</v>
      </c>
      <c r="S547">
        <v>3.58</v>
      </c>
      <c r="T547">
        <v>15.59</v>
      </c>
      <c r="U547">
        <v>0.61</v>
      </c>
      <c r="V547">
        <v>0.19</v>
      </c>
      <c r="W547">
        <v>0.33</v>
      </c>
      <c r="X547">
        <v>1.1399999999999999</v>
      </c>
    </row>
    <row r="548" spans="1:29" x14ac:dyDescent="0.2">
      <c r="A548" t="s">
        <v>29</v>
      </c>
      <c r="B548" t="s">
        <v>386</v>
      </c>
      <c r="C548" t="s">
        <v>387</v>
      </c>
      <c r="D548" t="s">
        <v>321</v>
      </c>
      <c r="E548" t="s">
        <v>388</v>
      </c>
      <c r="F548" t="s">
        <v>101</v>
      </c>
      <c r="G548" t="s">
        <v>376</v>
      </c>
      <c r="H548" t="s">
        <v>389</v>
      </c>
      <c r="I548" t="s">
        <v>105</v>
      </c>
      <c r="J548" t="s">
        <v>349</v>
      </c>
      <c r="K548" t="s">
        <v>38</v>
      </c>
      <c r="M548">
        <v>73</v>
      </c>
      <c r="N548">
        <v>817</v>
      </c>
      <c r="O548" t="s">
        <v>39</v>
      </c>
      <c r="P548" t="s">
        <v>39</v>
      </c>
      <c r="Q548">
        <v>135.13999999999999</v>
      </c>
      <c r="R548">
        <v>9.3800000000000008</v>
      </c>
      <c r="S548">
        <v>116.37</v>
      </c>
      <c r="T548">
        <v>153.91</v>
      </c>
      <c r="U548">
        <v>8.65</v>
      </c>
      <c r="V548">
        <v>0.6</v>
      </c>
      <c r="W548">
        <v>7.51</v>
      </c>
      <c r="X548">
        <v>9.94</v>
      </c>
    </row>
    <row r="549" spans="1:29" x14ac:dyDescent="0.2">
      <c r="A549" t="s">
        <v>29</v>
      </c>
      <c r="B549" t="s">
        <v>386</v>
      </c>
      <c r="C549" t="s">
        <v>387</v>
      </c>
      <c r="D549" t="s">
        <v>321</v>
      </c>
      <c r="E549" t="s">
        <v>388</v>
      </c>
      <c r="F549" t="s">
        <v>101</v>
      </c>
      <c r="G549" t="s">
        <v>376</v>
      </c>
      <c r="H549" t="s">
        <v>389</v>
      </c>
      <c r="I549" t="s">
        <v>107</v>
      </c>
      <c r="J549" t="s">
        <v>350</v>
      </c>
      <c r="K549" t="s">
        <v>38</v>
      </c>
      <c r="M549">
        <v>336</v>
      </c>
      <c r="N549">
        <v>817</v>
      </c>
      <c r="O549" t="s">
        <v>39</v>
      </c>
      <c r="P549" t="s">
        <v>39</v>
      </c>
      <c r="Q549">
        <v>640.62</v>
      </c>
      <c r="R549">
        <v>21.34</v>
      </c>
      <c r="S549">
        <v>597.94000000000005</v>
      </c>
      <c r="T549">
        <v>683.31</v>
      </c>
      <c r="U549">
        <v>41</v>
      </c>
      <c r="V549">
        <v>1.27</v>
      </c>
      <c r="W549">
        <v>38.479999999999997</v>
      </c>
      <c r="X549">
        <v>43.57</v>
      </c>
    </row>
    <row r="550" spans="1:29" x14ac:dyDescent="0.2">
      <c r="A550" t="s">
        <v>29</v>
      </c>
      <c r="B550" t="s">
        <v>386</v>
      </c>
      <c r="C550" t="s">
        <v>387</v>
      </c>
      <c r="D550" t="s">
        <v>321</v>
      </c>
      <c r="E550" t="s">
        <v>388</v>
      </c>
      <c r="F550" t="s">
        <v>101</v>
      </c>
      <c r="G550" t="s">
        <v>376</v>
      </c>
      <c r="H550" t="s">
        <v>389</v>
      </c>
      <c r="I550" t="s">
        <v>123</v>
      </c>
      <c r="J550" t="s">
        <v>351</v>
      </c>
      <c r="K550" t="s">
        <v>38</v>
      </c>
      <c r="M550">
        <v>403</v>
      </c>
      <c r="N550">
        <v>817</v>
      </c>
      <c r="O550" t="s">
        <v>39</v>
      </c>
      <c r="P550" t="s">
        <v>39</v>
      </c>
      <c r="Q550">
        <v>777.06</v>
      </c>
      <c r="R550">
        <v>21.18</v>
      </c>
      <c r="S550">
        <v>734.7</v>
      </c>
      <c r="T550">
        <v>819.42</v>
      </c>
      <c r="U550">
        <v>49.73</v>
      </c>
      <c r="V550">
        <v>1.18</v>
      </c>
      <c r="W550">
        <v>47.38</v>
      </c>
      <c r="X550">
        <v>52.09</v>
      </c>
    </row>
    <row r="551" spans="1:29" x14ac:dyDescent="0.2">
      <c r="A551" t="s">
        <v>29</v>
      </c>
      <c r="B551" t="s">
        <v>386</v>
      </c>
      <c r="C551" t="s">
        <v>387</v>
      </c>
      <c r="D551" t="s">
        <v>321</v>
      </c>
      <c r="E551" t="s">
        <v>388</v>
      </c>
      <c r="F551" t="s">
        <v>101</v>
      </c>
      <c r="G551" t="s">
        <v>376</v>
      </c>
      <c r="H551" t="s">
        <v>389</v>
      </c>
      <c r="I551" t="s">
        <v>42</v>
      </c>
      <c r="J551" t="s">
        <v>43</v>
      </c>
      <c r="K551" t="s">
        <v>38</v>
      </c>
      <c r="M551">
        <v>146</v>
      </c>
      <c r="N551">
        <v>817</v>
      </c>
      <c r="O551" t="s">
        <v>39</v>
      </c>
      <c r="P551" t="s">
        <v>39</v>
      </c>
      <c r="Q551">
        <v>287.58999999999997</v>
      </c>
      <c r="R551">
        <v>18.2</v>
      </c>
      <c r="S551">
        <v>251.18</v>
      </c>
      <c r="T551">
        <v>324</v>
      </c>
    </row>
    <row r="552" spans="1:29" x14ac:dyDescent="0.2">
      <c r="A552" t="s">
        <v>29</v>
      </c>
      <c r="B552" t="s">
        <v>386</v>
      </c>
      <c r="C552" t="s">
        <v>387</v>
      </c>
      <c r="D552" t="s">
        <v>321</v>
      </c>
      <c r="E552" t="s">
        <v>388</v>
      </c>
      <c r="F552" t="s">
        <v>101</v>
      </c>
      <c r="G552" t="s">
        <v>376</v>
      </c>
      <c r="H552" t="s">
        <v>389</v>
      </c>
      <c r="K552" t="s">
        <v>38</v>
      </c>
      <c r="N552">
        <v>817</v>
      </c>
      <c r="O552" t="s">
        <v>39</v>
      </c>
      <c r="P552" t="s">
        <v>39</v>
      </c>
      <c r="Y552">
        <v>3.4</v>
      </c>
      <c r="Z552">
        <v>0.01</v>
      </c>
      <c r="AA552">
        <v>3.37</v>
      </c>
      <c r="AB552">
        <v>3.43</v>
      </c>
      <c r="AC552">
        <v>3</v>
      </c>
    </row>
    <row r="553" spans="1:29" x14ac:dyDescent="0.2">
      <c r="A553" t="s">
        <v>29</v>
      </c>
      <c r="B553" t="s">
        <v>375</v>
      </c>
      <c r="C553" t="s">
        <v>390</v>
      </c>
      <c r="D553" t="s">
        <v>321</v>
      </c>
      <c r="E553" t="s">
        <v>391</v>
      </c>
      <c r="F553" t="s">
        <v>101</v>
      </c>
      <c r="G553" t="s">
        <v>392</v>
      </c>
      <c r="H553" t="s">
        <v>393</v>
      </c>
      <c r="I553" t="s">
        <v>40</v>
      </c>
      <c r="J553" t="s">
        <v>348</v>
      </c>
      <c r="K553" t="s">
        <v>38</v>
      </c>
      <c r="M553">
        <v>4</v>
      </c>
      <c r="N553">
        <v>814</v>
      </c>
      <c r="O553" t="s">
        <v>39</v>
      </c>
      <c r="P553" t="s">
        <v>39</v>
      </c>
      <c r="Q553">
        <v>8.92</v>
      </c>
      <c r="R553">
        <v>3.06</v>
      </c>
      <c r="S553">
        <v>2.81</v>
      </c>
      <c r="T553">
        <v>15.04</v>
      </c>
      <c r="U553">
        <v>0.56999999999999995</v>
      </c>
      <c r="V553">
        <v>0.2</v>
      </c>
      <c r="W553">
        <v>0.28999999999999998</v>
      </c>
      <c r="X553">
        <v>1.1200000000000001</v>
      </c>
    </row>
    <row r="554" spans="1:29" x14ac:dyDescent="0.2">
      <c r="A554" t="s">
        <v>29</v>
      </c>
      <c r="B554" t="s">
        <v>375</v>
      </c>
      <c r="C554" t="s">
        <v>390</v>
      </c>
      <c r="D554" t="s">
        <v>321</v>
      </c>
      <c r="E554" t="s">
        <v>391</v>
      </c>
      <c r="F554" t="s">
        <v>101</v>
      </c>
      <c r="G554" t="s">
        <v>392</v>
      </c>
      <c r="H554" t="s">
        <v>393</v>
      </c>
      <c r="I554" t="s">
        <v>105</v>
      </c>
      <c r="J554" t="s">
        <v>349</v>
      </c>
      <c r="K554" t="s">
        <v>38</v>
      </c>
      <c r="M554">
        <v>85</v>
      </c>
      <c r="N554">
        <v>814</v>
      </c>
      <c r="O554" t="s">
        <v>39</v>
      </c>
      <c r="P554" t="s">
        <v>39</v>
      </c>
      <c r="Q554">
        <v>162.24</v>
      </c>
      <c r="R554">
        <v>10.88</v>
      </c>
      <c r="S554">
        <v>140.47</v>
      </c>
      <c r="T554">
        <v>184.02</v>
      </c>
      <c r="U554">
        <v>10.43</v>
      </c>
      <c r="V554">
        <v>0.67</v>
      </c>
      <c r="W554">
        <v>9.17</v>
      </c>
      <c r="X554">
        <v>11.83</v>
      </c>
    </row>
    <row r="555" spans="1:29" x14ac:dyDescent="0.2">
      <c r="A555" t="s">
        <v>29</v>
      </c>
      <c r="B555" t="s">
        <v>375</v>
      </c>
      <c r="C555" t="s">
        <v>390</v>
      </c>
      <c r="D555" t="s">
        <v>321</v>
      </c>
      <c r="E555" t="s">
        <v>391</v>
      </c>
      <c r="F555" t="s">
        <v>101</v>
      </c>
      <c r="G555" t="s">
        <v>392</v>
      </c>
      <c r="H555" t="s">
        <v>393</v>
      </c>
      <c r="I555" t="s">
        <v>107</v>
      </c>
      <c r="J555" t="s">
        <v>350</v>
      </c>
      <c r="K555" t="s">
        <v>38</v>
      </c>
      <c r="M555">
        <v>322</v>
      </c>
      <c r="N555">
        <v>814</v>
      </c>
      <c r="O555" t="s">
        <v>39</v>
      </c>
      <c r="P555" t="s">
        <v>39</v>
      </c>
      <c r="Q555">
        <v>625.25</v>
      </c>
      <c r="R555">
        <v>17.940000000000001</v>
      </c>
      <c r="S555">
        <v>589.37</v>
      </c>
      <c r="T555">
        <v>661.13</v>
      </c>
      <c r="U555">
        <v>40.18</v>
      </c>
      <c r="V555">
        <v>1.06</v>
      </c>
      <c r="W555">
        <v>38.090000000000003</v>
      </c>
      <c r="X555">
        <v>42.32</v>
      </c>
    </row>
    <row r="556" spans="1:29" x14ac:dyDescent="0.2">
      <c r="A556" t="s">
        <v>29</v>
      </c>
      <c r="B556" t="s">
        <v>375</v>
      </c>
      <c r="C556" t="s">
        <v>390</v>
      </c>
      <c r="D556" t="s">
        <v>321</v>
      </c>
      <c r="E556" t="s">
        <v>391</v>
      </c>
      <c r="F556" t="s">
        <v>101</v>
      </c>
      <c r="G556" t="s">
        <v>392</v>
      </c>
      <c r="H556" t="s">
        <v>393</v>
      </c>
      <c r="I556" t="s">
        <v>123</v>
      </c>
      <c r="J556" t="s">
        <v>351</v>
      </c>
      <c r="K556" t="s">
        <v>38</v>
      </c>
      <c r="M556">
        <v>403</v>
      </c>
      <c r="N556">
        <v>814</v>
      </c>
      <c r="O556" t="s">
        <v>39</v>
      </c>
      <c r="P556" t="s">
        <v>39</v>
      </c>
      <c r="Q556">
        <v>759.54</v>
      </c>
      <c r="R556">
        <v>18.23</v>
      </c>
      <c r="S556">
        <v>723.09</v>
      </c>
      <c r="T556">
        <v>796</v>
      </c>
      <c r="U556">
        <v>48.81</v>
      </c>
      <c r="V556">
        <v>1.0900000000000001</v>
      </c>
      <c r="W556">
        <v>46.64</v>
      </c>
      <c r="X556">
        <v>50.99</v>
      </c>
    </row>
    <row r="557" spans="1:29" x14ac:dyDescent="0.2">
      <c r="A557" t="s">
        <v>29</v>
      </c>
      <c r="B557" t="s">
        <v>375</v>
      </c>
      <c r="C557" t="s">
        <v>390</v>
      </c>
      <c r="D557" t="s">
        <v>321</v>
      </c>
      <c r="E557" t="s">
        <v>391</v>
      </c>
      <c r="F557" t="s">
        <v>101</v>
      </c>
      <c r="G557" t="s">
        <v>392</v>
      </c>
      <c r="H557" t="s">
        <v>393</v>
      </c>
      <c r="I557" t="s">
        <v>42</v>
      </c>
      <c r="J557" t="s">
        <v>43</v>
      </c>
      <c r="K557" t="s">
        <v>38</v>
      </c>
      <c r="M557">
        <v>149</v>
      </c>
      <c r="N557">
        <v>814</v>
      </c>
      <c r="O557" t="s">
        <v>39</v>
      </c>
      <c r="P557" t="s">
        <v>39</v>
      </c>
      <c r="Q557">
        <v>294.04000000000002</v>
      </c>
      <c r="R557">
        <v>18.32</v>
      </c>
      <c r="S557">
        <v>257.39</v>
      </c>
      <c r="T557">
        <v>330.68</v>
      </c>
    </row>
    <row r="558" spans="1:29" x14ac:dyDescent="0.2">
      <c r="A558" t="s">
        <v>29</v>
      </c>
      <c r="B558" t="s">
        <v>375</v>
      </c>
      <c r="C558" t="s">
        <v>390</v>
      </c>
      <c r="D558" t="s">
        <v>321</v>
      </c>
      <c r="E558" t="s">
        <v>391</v>
      </c>
      <c r="F558" t="s">
        <v>101</v>
      </c>
      <c r="G558" t="s">
        <v>392</v>
      </c>
      <c r="H558" t="s">
        <v>393</v>
      </c>
      <c r="K558" t="s">
        <v>38</v>
      </c>
      <c r="N558">
        <v>814</v>
      </c>
      <c r="O558" t="s">
        <v>39</v>
      </c>
      <c r="P558" t="s">
        <v>39</v>
      </c>
      <c r="Y558">
        <v>3.37</v>
      </c>
      <c r="Z558">
        <v>0.02</v>
      </c>
      <c r="AA558">
        <v>3.34</v>
      </c>
      <c r="AB558">
        <v>3.4</v>
      </c>
      <c r="AC558">
        <v>3</v>
      </c>
    </row>
    <row r="559" spans="1:29" x14ac:dyDescent="0.2">
      <c r="A559" t="s">
        <v>29</v>
      </c>
      <c r="B559" t="s">
        <v>380</v>
      </c>
      <c r="C559" t="s">
        <v>394</v>
      </c>
      <c r="D559" t="s">
        <v>321</v>
      </c>
      <c r="E559" t="s">
        <v>395</v>
      </c>
      <c r="F559" t="s">
        <v>101</v>
      </c>
      <c r="G559" t="s">
        <v>392</v>
      </c>
      <c r="H559" t="s">
        <v>396</v>
      </c>
      <c r="I559" t="s">
        <v>40</v>
      </c>
      <c r="J559" t="s">
        <v>348</v>
      </c>
      <c r="K559" t="s">
        <v>38</v>
      </c>
      <c r="M559">
        <v>4</v>
      </c>
      <c r="N559">
        <v>814</v>
      </c>
      <c r="O559" t="s">
        <v>39</v>
      </c>
      <c r="P559" t="s">
        <v>39</v>
      </c>
      <c r="Q559">
        <v>8.92</v>
      </c>
      <c r="R559">
        <v>3.1</v>
      </c>
      <c r="S559">
        <v>2.72</v>
      </c>
      <c r="T559">
        <v>15.12</v>
      </c>
      <c r="U559">
        <v>0.56999999999999995</v>
      </c>
      <c r="V559">
        <v>0.2</v>
      </c>
      <c r="W559">
        <v>0.28999999999999998</v>
      </c>
      <c r="X559">
        <v>1.1299999999999999</v>
      </c>
    </row>
    <row r="560" spans="1:29" x14ac:dyDescent="0.2">
      <c r="A560" t="s">
        <v>29</v>
      </c>
      <c r="B560" t="s">
        <v>380</v>
      </c>
      <c r="C560" t="s">
        <v>394</v>
      </c>
      <c r="D560" t="s">
        <v>321</v>
      </c>
      <c r="E560" t="s">
        <v>395</v>
      </c>
      <c r="F560" t="s">
        <v>101</v>
      </c>
      <c r="G560" t="s">
        <v>392</v>
      </c>
      <c r="H560" t="s">
        <v>396</v>
      </c>
      <c r="I560" t="s">
        <v>105</v>
      </c>
      <c r="J560" t="s">
        <v>349</v>
      </c>
      <c r="K560" t="s">
        <v>38</v>
      </c>
      <c r="M560">
        <v>73</v>
      </c>
      <c r="N560">
        <v>814</v>
      </c>
      <c r="O560" t="s">
        <v>39</v>
      </c>
      <c r="P560" t="s">
        <v>39</v>
      </c>
      <c r="Q560">
        <v>138.1</v>
      </c>
      <c r="R560">
        <v>11.29</v>
      </c>
      <c r="S560">
        <v>115.53</v>
      </c>
      <c r="T560">
        <v>160.68</v>
      </c>
      <c r="U560">
        <v>8.8800000000000008</v>
      </c>
      <c r="V560">
        <v>0.73</v>
      </c>
      <c r="W560">
        <v>7.53</v>
      </c>
      <c r="X560">
        <v>10.44</v>
      </c>
    </row>
    <row r="561" spans="1:29" x14ac:dyDescent="0.2">
      <c r="A561" t="s">
        <v>29</v>
      </c>
      <c r="B561" t="s">
        <v>380</v>
      </c>
      <c r="C561" t="s">
        <v>394</v>
      </c>
      <c r="D561" t="s">
        <v>321</v>
      </c>
      <c r="E561" t="s">
        <v>395</v>
      </c>
      <c r="F561" t="s">
        <v>101</v>
      </c>
      <c r="G561" t="s">
        <v>392</v>
      </c>
      <c r="H561" t="s">
        <v>396</v>
      </c>
      <c r="I561" t="s">
        <v>107</v>
      </c>
      <c r="J561" t="s">
        <v>350</v>
      </c>
      <c r="K561" t="s">
        <v>38</v>
      </c>
      <c r="M561">
        <v>333</v>
      </c>
      <c r="N561">
        <v>814</v>
      </c>
      <c r="O561" t="s">
        <v>39</v>
      </c>
      <c r="P561" t="s">
        <v>39</v>
      </c>
      <c r="Q561">
        <v>641.41</v>
      </c>
      <c r="R561">
        <v>21.02</v>
      </c>
      <c r="S561">
        <v>599.37</v>
      </c>
      <c r="T561">
        <v>683.45</v>
      </c>
      <c r="U561">
        <v>41.22</v>
      </c>
      <c r="V561">
        <v>1.24</v>
      </c>
      <c r="W561">
        <v>38.76</v>
      </c>
      <c r="X561">
        <v>43.73</v>
      </c>
    </row>
    <row r="562" spans="1:29" x14ac:dyDescent="0.2">
      <c r="A562" t="s">
        <v>29</v>
      </c>
      <c r="B562" t="s">
        <v>380</v>
      </c>
      <c r="C562" t="s">
        <v>394</v>
      </c>
      <c r="D562" t="s">
        <v>321</v>
      </c>
      <c r="E562" t="s">
        <v>395</v>
      </c>
      <c r="F562" t="s">
        <v>101</v>
      </c>
      <c r="G562" t="s">
        <v>392</v>
      </c>
      <c r="H562" t="s">
        <v>396</v>
      </c>
      <c r="I562" t="s">
        <v>123</v>
      </c>
      <c r="J562" t="s">
        <v>351</v>
      </c>
      <c r="K562" t="s">
        <v>38</v>
      </c>
      <c r="M562">
        <v>404</v>
      </c>
      <c r="N562">
        <v>814</v>
      </c>
      <c r="O562" t="s">
        <v>39</v>
      </c>
      <c r="P562" t="s">
        <v>39</v>
      </c>
      <c r="Q562">
        <v>767.53</v>
      </c>
      <c r="R562">
        <v>20.62</v>
      </c>
      <c r="S562">
        <v>726.28</v>
      </c>
      <c r="T562">
        <v>808.78</v>
      </c>
      <c r="U562">
        <v>49.33</v>
      </c>
      <c r="V562">
        <v>1.19</v>
      </c>
      <c r="W562">
        <v>46.95</v>
      </c>
      <c r="X562">
        <v>51.71</v>
      </c>
    </row>
    <row r="563" spans="1:29" x14ac:dyDescent="0.2">
      <c r="A563" t="s">
        <v>29</v>
      </c>
      <c r="B563" t="s">
        <v>380</v>
      </c>
      <c r="C563" t="s">
        <v>394</v>
      </c>
      <c r="D563" t="s">
        <v>321</v>
      </c>
      <c r="E563" t="s">
        <v>395</v>
      </c>
      <c r="F563" t="s">
        <v>101</v>
      </c>
      <c r="G563" t="s">
        <v>392</v>
      </c>
      <c r="H563" t="s">
        <v>396</v>
      </c>
      <c r="I563" t="s">
        <v>42</v>
      </c>
      <c r="J563" t="s">
        <v>43</v>
      </c>
      <c r="K563" t="s">
        <v>38</v>
      </c>
      <c r="M563">
        <v>149</v>
      </c>
      <c r="N563">
        <v>814</v>
      </c>
      <c r="O563" t="s">
        <v>39</v>
      </c>
      <c r="P563" t="s">
        <v>39</v>
      </c>
      <c r="Q563">
        <v>294.04000000000002</v>
      </c>
      <c r="R563">
        <v>18.32</v>
      </c>
      <c r="S563">
        <v>257.39</v>
      </c>
      <c r="T563">
        <v>330.68</v>
      </c>
    </row>
    <row r="564" spans="1:29" x14ac:dyDescent="0.2">
      <c r="A564" t="s">
        <v>29</v>
      </c>
      <c r="B564" t="s">
        <v>380</v>
      </c>
      <c r="C564" t="s">
        <v>394</v>
      </c>
      <c r="D564" t="s">
        <v>321</v>
      </c>
      <c r="E564" t="s">
        <v>395</v>
      </c>
      <c r="F564" t="s">
        <v>101</v>
      </c>
      <c r="G564" t="s">
        <v>392</v>
      </c>
      <c r="H564" t="s">
        <v>396</v>
      </c>
      <c r="K564" t="s">
        <v>38</v>
      </c>
      <c r="N564">
        <v>814</v>
      </c>
      <c r="O564" t="s">
        <v>39</v>
      </c>
      <c r="P564" t="s">
        <v>39</v>
      </c>
      <c r="Y564">
        <v>3.39</v>
      </c>
      <c r="Z564">
        <v>0.02</v>
      </c>
      <c r="AA564">
        <v>3.36</v>
      </c>
      <c r="AB564">
        <v>3.43</v>
      </c>
      <c r="AC564">
        <v>3</v>
      </c>
    </row>
    <row r="565" spans="1:29" x14ac:dyDescent="0.2">
      <c r="A565" t="s">
        <v>29</v>
      </c>
      <c r="B565" t="s">
        <v>384</v>
      </c>
      <c r="C565" t="s">
        <v>397</v>
      </c>
      <c r="D565" t="s">
        <v>321</v>
      </c>
      <c r="E565" t="s">
        <v>398</v>
      </c>
      <c r="F565" t="s">
        <v>101</v>
      </c>
      <c r="G565" t="s">
        <v>392</v>
      </c>
      <c r="H565" t="s">
        <v>399</v>
      </c>
      <c r="I565" t="s">
        <v>40</v>
      </c>
      <c r="J565" t="s">
        <v>348</v>
      </c>
      <c r="K565" t="s">
        <v>38</v>
      </c>
      <c r="M565">
        <v>2</v>
      </c>
      <c r="N565">
        <v>814</v>
      </c>
      <c r="O565" t="s">
        <v>39</v>
      </c>
      <c r="P565" t="s">
        <v>39</v>
      </c>
      <c r="Q565">
        <v>3.94</v>
      </c>
      <c r="R565">
        <v>1.97</v>
      </c>
      <c r="S565">
        <v>0</v>
      </c>
      <c r="T565">
        <v>7.89</v>
      </c>
      <c r="U565">
        <v>0.25</v>
      </c>
      <c r="V565">
        <v>0.13</v>
      </c>
      <c r="W565">
        <v>0.1</v>
      </c>
      <c r="X565">
        <v>0.67</v>
      </c>
    </row>
    <row r="566" spans="1:29" x14ac:dyDescent="0.2">
      <c r="A566" t="s">
        <v>29</v>
      </c>
      <c r="B566" t="s">
        <v>384</v>
      </c>
      <c r="C566" t="s">
        <v>397</v>
      </c>
      <c r="D566" t="s">
        <v>321</v>
      </c>
      <c r="E566" t="s">
        <v>398</v>
      </c>
      <c r="F566" t="s">
        <v>101</v>
      </c>
      <c r="G566" t="s">
        <v>392</v>
      </c>
      <c r="H566" t="s">
        <v>399</v>
      </c>
      <c r="I566" t="s">
        <v>105</v>
      </c>
      <c r="J566" t="s">
        <v>349</v>
      </c>
      <c r="K566" t="s">
        <v>38</v>
      </c>
      <c r="M566">
        <v>57</v>
      </c>
      <c r="N566">
        <v>814</v>
      </c>
      <c r="O566" t="s">
        <v>39</v>
      </c>
      <c r="P566" t="s">
        <v>39</v>
      </c>
      <c r="Q566">
        <v>111.43</v>
      </c>
      <c r="R566">
        <v>12.35</v>
      </c>
      <c r="S566">
        <v>86.72</v>
      </c>
      <c r="T566">
        <v>136.13999999999999</v>
      </c>
      <c r="U566">
        <v>7.16</v>
      </c>
      <c r="V566">
        <v>0.79</v>
      </c>
      <c r="W566">
        <v>5.74</v>
      </c>
      <c r="X566">
        <v>8.9</v>
      </c>
    </row>
    <row r="567" spans="1:29" x14ac:dyDescent="0.2">
      <c r="A567" t="s">
        <v>29</v>
      </c>
      <c r="B567" t="s">
        <v>384</v>
      </c>
      <c r="C567" t="s">
        <v>397</v>
      </c>
      <c r="D567" t="s">
        <v>321</v>
      </c>
      <c r="E567" t="s">
        <v>398</v>
      </c>
      <c r="F567" t="s">
        <v>101</v>
      </c>
      <c r="G567" t="s">
        <v>392</v>
      </c>
      <c r="H567" t="s">
        <v>399</v>
      </c>
      <c r="I567" t="s">
        <v>107</v>
      </c>
      <c r="J567" t="s">
        <v>350</v>
      </c>
      <c r="K567" t="s">
        <v>38</v>
      </c>
      <c r="M567">
        <v>304</v>
      </c>
      <c r="N567">
        <v>814</v>
      </c>
      <c r="O567" t="s">
        <v>39</v>
      </c>
      <c r="P567" t="s">
        <v>39</v>
      </c>
      <c r="Q567">
        <v>584.5</v>
      </c>
      <c r="R567">
        <v>18.21</v>
      </c>
      <c r="S567">
        <v>548.08000000000004</v>
      </c>
      <c r="T567">
        <v>620.92999999999995</v>
      </c>
      <c r="U567">
        <v>37.57</v>
      </c>
      <c r="V567">
        <v>1.0900000000000001</v>
      </c>
      <c r="W567">
        <v>35.409999999999997</v>
      </c>
      <c r="X567">
        <v>39.770000000000003</v>
      </c>
    </row>
    <row r="568" spans="1:29" x14ac:dyDescent="0.2">
      <c r="A568" t="s">
        <v>29</v>
      </c>
      <c r="B568" t="s">
        <v>384</v>
      </c>
      <c r="C568" t="s">
        <v>397</v>
      </c>
      <c r="D568" t="s">
        <v>321</v>
      </c>
      <c r="E568" t="s">
        <v>398</v>
      </c>
      <c r="F568" t="s">
        <v>101</v>
      </c>
      <c r="G568" t="s">
        <v>392</v>
      </c>
      <c r="H568" t="s">
        <v>399</v>
      </c>
      <c r="I568" t="s">
        <v>123</v>
      </c>
      <c r="J568" t="s">
        <v>351</v>
      </c>
      <c r="K568" t="s">
        <v>38</v>
      </c>
      <c r="M568">
        <v>451</v>
      </c>
      <c r="N568">
        <v>814</v>
      </c>
      <c r="O568" t="s">
        <v>39</v>
      </c>
      <c r="P568" t="s">
        <v>39</v>
      </c>
      <c r="Q568">
        <v>856.09</v>
      </c>
      <c r="R568">
        <v>20.48</v>
      </c>
      <c r="S568">
        <v>815.13</v>
      </c>
      <c r="T568">
        <v>897.05</v>
      </c>
      <c r="U568">
        <v>55.02</v>
      </c>
      <c r="V568">
        <v>1.1499999999999999</v>
      </c>
      <c r="W568">
        <v>52.71</v>
      </c>
      <c r="X568">
        <v>57.31</v>
      </c>
    </row>
    <row r="569" spans="1:29" x14ac:dyDescent="0.2">
      <c r="A569" t="s">
        <v>29</v>
      </c>
      <c r="B569" t="s">
        <v>384</v>
      </c>
      <c r="C569" t="s">
        <v>397</v>
      </c>
      <c r="D569" t="s">
        <v>321</v>
      </c>
      <c r="E569" t="s">
        <v>398</v>
      </c>
      <c r="F569" t="s">
        <v>101</v>
      </c>
      <c r="G569" t="s">
        <v>392</v>
      </c>
      <c r="H569" t="s">
        <v>399</v>
      </c>
      <c r="I569" t="s">
        <v>42</v>
      </c>
      <c r="J569" t="s">
        <v>43</v>
      </c>
      <c r="K569" t="s">
        <v>38</v>
      </c>
      <c r="M569">
        <v>149</v>
      </c>
      <c r="N569">
        <v>814</v>
      </c>
      <c r="O569" t="s">
        <v>39</v>
      </c>
      <c r="P569" t="s">
        <v>39</v>
      </c>
      <c r="Q569">
        <v>294.04000000000002</v>
      </c>
      <c r="R569">
        <v>18.32</v>
      </c>
      <c r="S569">
        <v>257.39</v>
      </c>
      <c r="T569">
        <v>330.68</v>
      </c>
    </row>
    <row r="570" spans="1:29" x14ac:dyDescent="0.2">
      <c r="A570" t="s">
        <v>29</v>
      </c>
      <c r="B570" t="s">
        <v>384</v>
      </c>
      <c r="C570" t="s">
        <v>397</v>
      </c>
      <c r="D570" t="s">
        <v>321</v>
      </c>
      <c r="E570" t="s">
        <v>398</v>
      </c>
      <c r="F570" t="s">
        <v>101</v>
      </c>
      <c r="G570" t="s">
        <v>392</v>
      </c>
      <c r="H570" t="s">
        <v>399</v>
      </c>
      <c r="K570" t="s">
        <v>38</v>
      </c>
      <c r="N570">
        <v>814</v>
      </c>
      <c r="O570" t="s">
        <v>39</v>
      </c>
      <c r="P570" t="s">
        <v>39</v>
      </c>
      <c r="Y570">
        <v>3.47</v>
      </c>
      <c r="Z570">
        <v>0.02</v>
      </c>
      <c r="AA570">
        <v>3.44</v>
      </c>
      <c r="AB570">
        <v>3.51</v>
      </c>
      <c r="AC570">
        <v>4</v>
      </c>
    </row>
    <row r="571" spans="1:29" x14ac:dyDescent="0.2">
      <c r="A571" t="s">
        <v>29</v>
      </c>
      <c r="B571" t="s">
        <v>391</v>
      </c>
      <c r="C571" t="s">
        <v>400</v>
      </c>
      <c r="D571" t="s">
        <v>321</v>
      </c>
      <c r="E571" t="s">
        <v>401</v>
      </c>
      <c r="F571" t="s">
        <v>101</v>
      </c>
      <c r="G571" t="s">
        <v>402</v>
      </c>
      <c r="H571" t="s">
        <v>403</v>
      </c>
      <c r="I571" t="s">
        <v>40</v>
      </c>
      <c r="J571" t="s">
        <v>348</v>
      </c>
      <c r="K571" t="s">
        <v>38</v>
      </c>
      <c r="M571">
        <v>6</v>
      </c>
      <c r="N571">
        <v>812</v>
      </c>
      <c r="O571" t="s">
        <v>39</v>
      </c>
      <c r="P571" t="s">
        <v>39</v>
      </c>
      <c r="Q571">
        <v>13.39</v>
      </c>
      <c r="R571">
        <v>2.77</v>
      </c>
      <c r="S571">
        <v>7.85</v>
      </c>
      <c r="T571">
        <v>18.93</v>
      </c>
      <c r="U571">
        <v>0.86</v>
      </c>
      <c r="V571">
        <v>0.18</v>
      </c>
      <c r="W571">
        <v>0.56999999999999995</v>
      </c>
      <c r="X571">
        <v>1.3</v>
      </c>
    </row>
    <row r="572" spans="1:29" x14ac:dyDescent="0.2">
      <c r="A572" t="s">
        <v>29</v>
      </c>
      <c r="B572" t="s">
        <v>391</v>
      </c>
      <c r="C572" t="s">
        <v>400</v>
      </c>
      <c r="D572" t="s">
        <v>321</v>
      </c>
      <c r="E572" t="s">
        <v>401</v>
      </c>
      <c r="F572" t="s">
        <v>101</v>
      </c>
      <c r="G572" t="s">
        <v>402</v>
      </c>
      <c r="H572" t="s">
        <v>403</v>
      </c>
      <c r="I572" t="s">
        <v>105</v>
      </c>
      <c r="J572" t="s">
        <v>349</v>
      </c>
      <c r="K572" t="s">
        <v>38</v>
      </c>
      <c r="M572">
        <v>129</v>
      </c>
      <c r="N572">
        <v>812</v>
      </c>
      <c r="O572" t="s">
        <v>39</v>
      </c>
      <c r="P572" t="s">
        <v>39</v>
      </c>
      <c r="Q572">
        <v>238.3</v>
      </c>
      <c r="R572">
        <v>14.26</v>
      </c>
      <c r="S572">
        <v>209.77</v>
      </c>
      <c r="T572">
        <v>266.83</v>
      </c>
      <c r="U572">
        <v>15.37</v>
      </c>
      <c r="V572">
        <v>0.9</v>
      </c>
      <c r="W572">
        <v>13.65</v>
      </c>
      <c r="X572">
        <v>17.260000000000002</v>
      </c>
    </row>
    <row r="573" spans="1:29" x14ac:dyDescent="0.2">
      <c r="A573" t="s">
        <v>29</v>
      </c>
      <c r="B573" t="s">
        <v>391</v>
      </c>
      <c r="C573" t="s">
        <v>400</v>
      </c>
      <c r="D573" t="s">
        <v>321</v>
      </c>
      <c r="E573" t="s">
        <v>401</v>
      </c>
      <c r="F573" t="s">
        <v>101</v>
      </c>
      <c r="G573" t="s">
        <v>402</v>
      </c>
      <c r="H573" t="s">
        <v>403</v>
      </c>
      <c r="I573" t="s">
        <v>107</v>
      </c>
      <c r="J573" t="s">
        <v>350</v>
      </c>
      <c r="K573" t="s">
        <v>38</v>
      </c>
      <c r="M573">
        <v>415</v>
      </c>
      <c r="N573">
        <v>812</v>
      </c>
      <c r="O573" t="s">
        <v>39</v>
      </c>
      <c r="P573" t="s">
        <v>39</v>
      </c>
      <c r="Q573">
        <v>788.19</v>
      </c>
      <c r="R573">
        <v>24.12</v>
      </c>
      <c r="S573">
        <v>739.93</v>
      </c>
      <c r="T573">
        <v>836.44</v>
      </c>
      <c r="U573">
        <v>50.83</v>
      </c>
      <c r="V573">
        <v>1.42</v>
      </c>
      <c r="W573">
        <v>47.98</v>
      </c>
      <c r="X573">
        <v>53.67</v>
      </c>
    </row>
    <row r="574" spans="1:29" x14ac:dyDescent="0.2">
      <c r="A574" t="s">
        <v>29</v>
      </c>
      <c r="B574" t="s">
        <v>391</v>
      </c>
      <c r="C574" t="s">
        <v>400</v>
      </c>
      <c r="D574" t="s">
        <v>321</v>
      </c>
      <c r="E574" t="s">
        <v>401</v>
      </c>
      <c r="F574" t="s">
        <v>101</v>
      </c>
      <c r="G574" t="s">
        <v>402</v>
      </c>
      <c r="H574" t="s">
        <v>403</v>
      </c>
      <c r="I574" t="s">
        <v>123</v>
      </c>
      <c r="J574" t="s">
        <v>351</v>
      </c>
      <c r="K574" t="s">
        <v>38</v>
      </c>
      <c r="M574">
        <v>262</v>
      </c>
      <c r="N574">
        <v>812</v>
      </c>
      <c r="O574" t="s">
        <v>39</v>
      </c>
      <c r="P574" t="s">
        <v>39</v>
      </c>
      <c r="Q574">
        <v>510.78</v>
      </c>
      <c r="R574">
        <v>20.57</v>
      </c>
      <c r="S574">
        <v>469.64</v>
      </c>
      <c r="T574">
        <v>551.91999999999996</v>
      </c>
      <c r="U574">
        <v>32.94</v>
      </c>
      <c r="V574">
        <v>1.26</v>
      </c>
      <c r="W574">
        <v>30.47</v>
      </c>
      <c r="X574">
        <v>35.5</v>
      </c>
    </row>
    <row r="575" spans="1:29" x14ac:dyDescent="0.2">
      <c r="A575" t="s">
        <v>29</v>
      </c>
      <c r="B575" t="s">
        <v>391</v>
      </c>
      <c r="C575" t="s">
        <v>400</v>
      </c>
      <c r="D575" t="s">
        <v>321</v>
      </c>
      <c r="E575" t="s">
        <v>401</v>
      </c>
      <c r="F575" t="s">
        <v>101</v>
      </c>
      <c r="G575" t="s">
        <v>402</v>
      </c>
      <c r="H575" t="s">
        <v>403</v>
      </c>
      <c r="I575" t="s">
        <v>42</v>
      </c>
      <c r="J575" t="s">
        <v>43</v>
      </c>
      <c r="K575" t="s">
        <v>38</v>
      </c>
      <c r="M575">
        <v>151</v>
      </c>
      <c r="N575">
        <v>812</v>
      </c>
      <c r="O575" t="s">
        <v>39</v>
      </c>
      <c r="P575" t="s">
        <v>39</v>
      </c>
      <c r="Q575">
        <v>299.35000000000002</v>
      </c>
      <c r="R575">
        <v>18.739999999999998</v>
      </c>
      <c r="S575">
        <v>261.86</v>
      </c>
      <c r="T575">
        <v>336.83</v>
      </c>
    </row>
    <row r="576" spans="1:29" x14ac:dyDescent="0.2">
      <c r="A576" t="s">
        <v>29</v>
      </c>
      <c r="B576" t="s">
        <v>391</v>
      </c>
      <c r="C576" t="s">
        <v>400</v>
      </c>
      <c r="D576" t="s">
        <v>321</v>
      </c>
      <c r="E576" t="s">
        <v>401</v>
      </c>
      <c r="F576" t="s">
        <v>101</v>
      </c>
      <c r="G576" t="s">
        <v>402</v>
      </c>
      <c r="H576" t="s">
        <v>403</v>
      </c>
      <c r="K576" t="s">
        <v>38</v>
      </c>
      <c r="N576">
        <v>812</v>
      </c>
      <c r="O576" t="s">
        <v>39</v>
      </c>
      <c r="P576" t="s">
        <v>39</v>
      </c>
      <c r="Y576">
        <v>3.16</v>
      </c>
      <c r="Z576">
        <v>0.02</v>
      </c>
      <c r="AA576">
        <v>3.12</v>
      </c>
      <c r="AB576">
        <v>3.19</v>
      </c>
      <c r="AC576">
        <v>3</v>
      </c>
    </row>
    <row r="577" spans="1:29" x14ac:dyDescent="0.2">
      <c r="A577" t="s">
        <v>29</v>
      </c>
      <c r="B577" t="s">
        <v>395</v>
      </c>
      <c r="C577" t="s">
        <v>404</v>
      </c>
      <c r="D577" t="s">
        <v>321</v>
      </c>
      <c r="E577" t="s">
        <v>405</v>
      </c>
      <c r="F577" t="s">
        <v>101</v>
      </c>
      <c r="G577" t="s">
        <v>402</v>
      </c>
      <c r="H577" t="s">
        <v>406</v>
      </c>
      <c r="I577" t="s">
        <v>40</v>
      </c>
      <c r="J577" t="s">
        <v>348</v>
      </c>
      <c r="K577" t="s">
        <v>38</v>
      </c>
      <c r="M577">
        <v>1</v>
      </c>
      <c r="N577">
        <v>812</v>
      </c>
      <c r="O577" t="s">
        <v>39</v>
      </c>
      <c r="P577" t="s">
        <v>39</v>
      </c>
      <c r="Q577">
        <v>1.76</v>
      </c>
      <c r="R577">
        <v>1.24</v>
      </c>
      <c r="S577">
        <v>0</v>
      </c>
      <c r="T577">
        <v>4.25</v>
      </c>
      <c r="U577">
        <v>0.11</v>
      </c>
      <c r="V577">
        <v>0.08</v>
      </c>
      <c r="W577">
        <v>0.03</v>
      </c>
      <c r="X577">
        <v>0.42</v>
      </c>
    </row>
    <row r="578" spans="1:29" x14ac:dyDescent="0.2">
      <c r="A578" t="s">
        <v>29</v>
      </c>
      <c r="B578" t="s">
        <v>395</v>
      </c>
      <c r="C578" t="s">
        <v>404</v>
      </c>
      <c r="D578" t="s">
        <v>321</v>
      </c>
      <c r="E578" t="s">
        <v>405</v>
      </c>
      <c r="F578" t="s">
        <v>101</v>
      </c>
      <c r="G578" t="s">
        <v>402</v>
      </c>
      <c r="H578" t="s">
        <v>406</v>
      </c>
      <c r="I578" t="s">
        <v>105</v>
      </c>
      <c r="J578" t="s">
        <v>349</v>
      </c>
      <c r="K578" t="s">
        <v>38</v>
      </c>
      <c r="M578">
        <v>92</v>
      </c>
      <c r="N578">
        <v>812</v>
      </c>
      <c r="O578" t="s">
        <v>39</v>
      </c>
      <c r="P578" t="s">
        <v>39</v>
      </c>
      <c r="Q578">
        <v>174.4</v>
      </c>
      <c r="R578">
        <v>12.79</v>
      </c>
      <c r="S578">
        <v>148.82</v>
      </c>
      <c r="T578">
        <v>199.99</v>
      </c>
      <c r="U578">
        <v>11.25</v>
      </c>
      <c r="V578">
        <v>0.83</v>
      </c>
      <c r="W578">
        <v>9.69</v>
      </c>
      <c r="X578">
        <v>13.01</v>
      </c>
    </row>
    <row r="579" spans="1:29" x14ac:dyDescent="0.2">
      <c r="A579" t="s">
        <v>29</v>
      </c>
      <c r="B579" t="s">
        <v>395</v>
      </c>
      <c r="C579" t="s">
        <v>404</v>
      </c>
      <c r="D579" t="s">
        <v>321</v>
      </c>
      <c r="E579" t="s">
        <v>405</v>
      </c>
      <c r="F579" t="s">
        <v>101</v>
      </c>
      <c r="G579" t="s">
        <v>402</v>
      </c>
      <c r="H579" t="s">
        <v>406</v>
      </c>
      <c r="I579" t="s">
        <v>107</v>
      </c>
      <c r="J579" t="s">
        <v>350</v>
      </c>
      <c r="K579" t="s">
        <v>38</v>
      </c>
      <c r="M579">
        <v>326</v>
      </c>
      <c r="N579">
        <v>812</v>
      </c>
      <c r="O579" t="s">
        <v>39</v>
      </c>
      <c r="P579" t="s">
        <v>39</v>
      </c>
      <c r="Q579">
        <v>614.5</v>
      </c>
      <c r="R579">
        <v>20.37</v>
      </c>
      <c r="S579">
        <v>573.76</v>
      </c>
      <c r="T579">
        <v>655.23</v>
      </c>
      <c r="U579">
        <v>39.630000000000003</v>
      </c>
      <c r="V579">
        <v>1.29</v>
      </c>
      <c r="W579">
        <v>37.090000000000003</v>
      </c>
      <c r="X579">
        <v>42.23</v>
      </c>
    </row>
    <row r="580" spans="1:29" x14ac:dyDescent="0.2">
      <c r="A580" t="s">
        <v>29</v>
      </c>
      <c r="B580" t="s">
        <v>395</v>
      </c>
      <c r="C580" t="s">
        <v>404</v>
      </c>
      <c r="D580" t="s">
        <v>321</v>
      </c>
      <c r="E580" t="s">
        <v>405</v>
      </c>
      <c r="F580" t="s">
        <v>101</v>
      </c>
      <c r="G580" t="s">
        <v>402</v>
      </c>
      <c r="H580" t="s">
        <v>406</v>
      </c>
      <c r="I580" t="s">
        <v>123</v>
      </c>
      <c r="J580" t="s">
        <v>351</v>
      </c>
      <c r="K580" t="s">
        <v>38</v>
      </c>
      <c r="M580">
        <v>393</v>
      </c>
      <c r="N580">
        <v>812</v>
      </c>
      <c r="O580" t="s">
        <v>39</v>
      </c>
      <c r="P580" t="s">
        <v>39</v>
      </c>
      <c r="Q580">
        <v>759.99</v>
      </c>
      <c r="R580">
        <v>23.25</v>
      </c>
      <c r="S580">
        <v>713.48</v>
      </c>
      <c r="T580">
        <v>806.5</v>
      </c>
      <c r="U580">
        <v>49.01</v>
      </c>
      <c r="V580">
        <v>1.26</v>
      </c>
      <c r="W580">
        <v>46.5</v>
      </c>
      <c r="X580">
        <v>51.53</v>
      </c>
    </row>
    <row r="581" spans="1:29" x14ac:dyDescent="0.2">
      <c r="A581" t="s">
        <v>29</v>
      </c>
      <c r="B581" t="s">
        <v>395</v>
      </c>
      <c r="C581" t="s">
        <v>404</v>
      </c>
      <c r="D581" t="s">
        <v>321</v>
      </c>
      <c r="E581" t="s">
        <v>405</v>
      </c>
      <c r="F581" t="s">
        <v>101</v>
      </c>
      <c r="G581" t="s">
        <v>402</v>
      </c>
      <c r="H581" t="s">
        <v>406</v>
      </c>
      <c r="I581" t="s">
        <v>42</v>
      </c>
      <c r="J581" t="s">
        <v>43</v>
      </c>
      <c r="K581" t="s">
        <v>38</v>
      </c>
      <c r="M581">
        <v>151</v>
      </c>
      <c r="N581">
        <v>812</v>
      </c>
      <c r="O581" t="s">
        <v>39</v>
      </c>
      <c r="P581" t="s">
        <v>39</v>
      </c>
      <c r="Q581">
        <v>299.35000000000002</v>
      </c>
      <c r="R581">
        <v>18.739999999999998</v>
      </c>
      <c r="S581">
        <v>261.86</v>
      </c>
      <c r="T581">
        <v>336.83</v>
      </c>
    </row>
    <row r="582" spans="1:29" x14ac:dyDescent="0.2">
      <c r="A582" t="s">
        <v>29</v>
      </c>
      <c r="B582" t="s">
        <v>395</v>
      </c>
      <c r="C582" t="s">
        <v>404</v>
      </c>
      <c r="D582" t="s">
        <v>321</v>
      </c>
      <c r="E582" t="s">
        <v>405</v>
      </c>
      <c r="F582" t="s">
        <v>101</v>
      </c>
      <c r="G582" t="s">
        <v>402</v>
      </c>
      <c r="H582" t="s">
        <v>406</v>
      </c>
      <c r="K582" t="s">
        <v>38</v>
      </c>
      <c r="N582">
        <v>812</v>
      </c>
      <c r="O582" t="s">
        <v>39</v>
      </c>
      <c r="P582" t="s">
        <v>39</v>
      </c>
      <c r="Y582">
        <v>3.38</v>
      </c>
      <c r="Z582">
        <v>0.02</v>
      </c>
      <c r="AA582">
        <v>3.34</v>
      </c>
      <c r="AB582">
        <v>3.41</v>
      </c>
      <c r="AC582">
        <v>3</v>
      </c>
    </row>
    <row r="583" spans="1:29" x14ac:dyDescent="0.2">
      <c r="A583" t="s">
        <v>29</v>
      </c>
      <c r="B583" t="s">
        <v>398</v>
      </c>
      <c r="C583" t="s">
        <v>407</v>
      </c>
      <c r="D583" t="s">
        <v>321</v>
      </c>
      <c r="E583" t="s">
        <v>408</v>
      </c>
      <c r="F583" t="s">
        <v>101</v>
      </c>
      <c r="G583" t="s">
        <v>402</v>
      </c>
      <c r="H583" t="s">
        <v>409</v>
      </c>
      <c r="I583" t="s">
        <v>40</v>
      </c>
      <c r="J583" t="s">
        <v>348</v>
      </c>
      <c r="K583" t="s">
        <v>38</v>
      </c>
      <c r="M583">
        <v>8</v>
      </c>
      <c r="N583">
        <v>812</v>
      </c>
      <c r="O583" t="s">
        <v>39</v>
      </c>
      <c r="P583" t="s">
        <v>39</v>
      </c>
      <c r="Q583">
        <v>16.95</v>
      </c>
      <c r="R583">
        <v>3.74</v>
      </c>
      <c r="S583">
        <v>9.4600000000000009</v>
      </c>
      <c r="T583">
        <v>24.44</v>
      </c>
      <c r="U583">
        <v>1.0900000000000001</v>
      </c>
      <c r="V583">
        <v>0.24</v>
      </c>
      <c r="W583">
        <v>0.7</v>
      </c>
      <c r="X583">
        <v>1.7</v>
      </c>
    </row>
    <row r="584" spans="1:29" x14ac:dyDescent="0.2">
      <c r="A584" t="s">
        <v>29</v>
      </c>
      <c r="B584" t="s">
        <v>398</v>
      </c>
      <c r="C584" t="s">
        <v>407</v>
      </c>
      <c r="D584" t="s">
        <v>321</v>
      </c>
      <c r="E584" t="s">
        <v>408</v>
      </c>
      <c r="F584" t="s">
        <v>101</v>
      </c>
      <c r="G584" t="s">
        <v>402</v>
      </c>
      <c r="H584" t="s">
        <v>409</v>
      </c>
      <c r="I584" t="s">
        <v>105</v>
      </c>
      <c r="J584" t="s">
        <v>349</v>
      </c>
      <c r="K584" t="s">
        <v>38</v>
      </c>
      <c r="M584">
        <v>145</v>
      </c>
      <c r="N584">
        <v>812</v>
      </c>
      <c r="O584" t="s">
        <v>39</v>
      </c>
      <c r="P584" t="s">
        <v>39</v>
      </c>
      <c r="Q584">
        <v>274.81</v>
      </c>
      <c r="R584">
        <v>13.01</v>
      </c>
      <c r="S584">
        <v>248.8</v>
      </c>
      <c r="T584">
        <v>300.83</v>
      </c>
      <c r="U584">
        <v>17.72</v>
      </c>
      <c r="V584">
        <v>0.86</v>
      </c>
      <c r="W584">
        <v>16.07</v>
      </c>
      <c r="X584">
        <v>19.510000000000002</v>
      </c>
    </row>
    <row r="585" spans="1:29" x14ac:dyDescent="0.2">
      <c r="A585" t="s">
        <v>29</v>
      </c>
      <c r="B585" t="s">
        <v>398</v>
      </c>
      <c r="C585" t="s">
        <v>407</v>
      </c>
      <c r="D585" t="s">
        <v>321</v>
      </c>
      <c r="E585" t="s">
        <v>408</v>
      </c>
      <c r="F585" t="s">
        <v>101</v>
      </c>
      <c r="G585" t="s">
        <v>402</v>
      </c>
      <c r="H585" t="s">
        <v>409</v>
      </c>
      <c r="I585" t="s">
        <v>107</v>
      </c>
      <c r="J585" t="s">
        <v>350</v>
      </c>
      <c r="K585" t="s">
        <v>38</v>
      </c>
      <c r="M585">
        <v>395</v>
      </c>
      <c r="N585">
        <v>812</v>
      </c>
      <c r="O585" t="s">
        <v>39</v>
      </c>
      <c r="P585" t="s">
        <v>39</v>
      </c>
      <c r="Q585">
        <v>741.98</v>
      </c>
      <c r="R585">
        <v>19.18</v>
      </c>
      <c r="S585">
        <v>703.61</v>
      </c>
      <c r="T585">
        <v>780.35</v>
      </c>
      <c r="U585">
        <v>47.85</v>
      </c>
      <c r="V585">
        <v>1.04</v>
      </c>
      <c r="W585">
        <v>45.78</v>
      </c>
      <c r="X585">
        <v>49.93</v>
      </c>
    </row>
    <row r="586" spans="1:29" x14ac:dyDescent="0.2">
      <c r="A586" t="s">
        <v>29</v>
      </c>
      <c r="B586" t="s">
        <v>398</v>
      </c>
      <c r="C586" t="s">
        <v>407</v>
      </c>
      <c r="D586" t="s">
        <v>321</v>
      </c>
      <c r="E586" t="s">
        <v>408</v>
      </c>
      <c r="F586" t="s">
        <v>101</v>
      </c>
      <c r="G586" t="s">
        <v>402</v>
      </c>
      <c r="H586" t="s">
        <v>409</v>
      </c>
      <c r="I586" t="s">
        <v>123</v>
      </c>
      <c r="J586" t="s">
        <v>351</v>
      </c>
      <c r="K586" t="s">
        <v>38</v>
      </c>
      <c r="M586">
        <v>264</v>
      </c>
      <c r="N586">
        <v>812</v>
      </c>
      <c r="O586" t="s">
        <v>39</v>
      </c>
      <c r="P586" t="s">
        <v>39</v>
      </c>
      <c r="Q586">
        <v>516.9</v>
      </c>
      <c r="R586">
        <v>18.079999999999998</v>
      </c>
      <c r="S586">
        <v>480.74</v>
      </c>
      <c r="T586">
        <v>553.05999999999995</v>
      </c>
      <c r="U586">
        <v>33.33</v>
      </c>
      <c r="V586">
        <v>1.04</v>
      </c>
      <c r="W586">
        <v>31.29</v>
      </c>
      <c r="X586">
        <v>35.44</v>
      </c>
    </row>
    <row r="587" spans="1:29" x14ac:dyDescent="0.2">
      <c r="A587" t="s">
        <v>29</v>
      </c>
      <c r="B587" t="s">
        <v>398</v>
      </c>
      <c r="C587" t="s">
        <v>407</v>
      </c>
      <c r="D587" t="s">
        <v>321</v>
      </c>
      <c r="E587" t="s">
        <v>408</v>
      </c>
      <c r="F587" t="s">
        <v>101</v>
      </c>
      <c r="G587" t="s">
        <v>402</v>
      </c>
      <c r="H587" t="s">
        <v>409</v>
      </c>
      <c r="I587" t="s">
        <v>42</v>
      </c>
      <c r="J587" t="s">
        <v>43</v>
      </c>
      <c r="K587" t="s">
        <v>38</v>
      </c>
      <c r="M587">
        <v>151</v>
      </c>
      <c r="N587">
        <v>812</v>
      </c>
      <c r="O587" t="s">
        <v>39</v>
      </c>
      <c r="P587" t="s">
        <v>39</v>
      </c>
      <c r="Q587">
        <v>299.35000000000002</v>
      </c>
      <c r="R587">
        <v>18.739999999999998</v>
      </c>
      <c r="S587">
        <v>261.86</v>
      </c>
      <c r="T587">
        <v>336.83</v>
      </c>
    </row>
    <row r="588" spans="1:29" x14ac:dyDescent="0.2">
      <c r="A588" t="s">
        <v>29</v>
      </c>
      <c r="B588" t="s">
        <v>398</v>
      </c>
      <c r="C588" t="s">
        <v>407</v>
      </c>
      <c r="D588" t="s">
        <v>321</v>
      </c>
      <c r="E588" t="s">
        <v>408</v>
      </c>
      <c r="F588" t="s">
        <v>101</v>
      </c>
      <c r="G588" t="s">
        <v>402</v>
      </c>
      <c r="H588" t="s">
        <v>409</v>
      </c>
      <c r="K588" t="s">
        <v>38</v>
      </c>
      <c r="N588">
        <v>812</v>
      </c>
      <c r="O588" t="s">
        <v>39</v>
      </c>
      <c r="P588" t="s">
        <v>39</v>
      </c>
      <c r="Y588">
        <v>3.13</v>
      </c>
      <c r="Z588">
        <v>0.02</v>
      </c>
      <c r="AA588">
        <v>3.1</v>
      </c>
      <c r="AB588">
        <v>3.17</v>
      </c>
      <c r="AC588">
        <v>3</v>
      </c>
    </row>
    <row r="589" spans="1:29" x14ac:dyDescent="0.2">
      <c r="A589" t="s">
        <v>29</v>
      </c>
      <c r="B589" t="s">
        <v>410</v>
      </c>
      <c r="C589" t="s">
        <v>411</v>
      </c>
      <c r="D589" t="s">
        <v>321</v>
      </c>
      <c r="E589" t="s">
        <v>412</v>
      </c>
      <c r="F589" t="s">
        <v>101</v>
      </c>
      <c r="G589" t="s">
        <v>402</v>
      </c>
      <c r="H589" t="s">
        <v>413</v>
      </c>
      <c r="I589" t="s">
        <v>40</v>
      </c>
      <c r="J589" t="s">
        <v>348</v>
      </c>
      <c r="K589" t="s">
        <v>38</v>
      </c>
      <c r="M589">
        <v>2</v>
      </c>
      <c r="N589">
        <v>812</v>
      </c>
      <c r="O589" t="s">
        <v>39</v>
      </c>
      <c r="P589" t="s">
        <v>39</v>
      </c>
      <c r="Q589">
        <v>3.94</v>
      </c>
      <c r="R589">
        <v>1.95</v>
      </c>
      <c r="S589">
        <v>0.04</v>
      </c>
      <c r="T589">
        <v>7.84</v>
      </c>
      <c r="U589">
        <v>0.25</v>
      </c>
      <c r="V589">
        <v>0.13</v>
      </c>
      <c r="W589">
        <v>0.1</v>
      </c>
      <c r="X589">
        <v>0.66</v>
      </c>
    </row>
    <row r="590" spans="1:29" x14ac:dyDescent="0.2">
      <c r="A590" t="s">
        <v>29</v>
      </c>
      <c r="B590" t="s">
        <v>410</v>
      </c>
      <c r="C590" t="s">
        <v>411</v>
      </c>
      <c r="D590" t="s">
        <v>321</v>
      </c>
      <c r="E590" t="s">
        <v>412</v>
      </c>
      <c r="F590" t="s">
        <v>101</v>
      </c>
      <c r="G590" t="s">
        <v>402</v>
      </c>
      <c r="H590" t="s">
        <v>413</v>
      </c>
      <c r="I590" t="s">
        <v>105</v>
      </c>
      <c r="J590" t="s">
        <v>349</v>
      </c>
      <c r="K590" t="s">
        <v>38</v>
      </c>
      <c r="M590">
        <v>81</v>
      </c>
      <c r="N590">
        <v>812</v>
      </c>
      <c r="O590" t="s">
        <v>39</v>
      </c>
      <c r="P590" t="s">
        <v>39</v>
      </c>
      <c r="Q590">
        <v>154.34</v>
      </c>
      <c r="R590">
        <v>11.75</v>
      </c>
      <c r="S590">
        <v>130.83000000000001</v>
      </c>
      <c r="T590">
        <v>177.86</v>
      </c>
      <c r="U590">
        <v>9.9499999999999993</v>
      </c>
      <c r="V590">
        <v>0.76</v>
      </c>
      <c r="W590">
        <v>8.5299999999999994</v>
      </c>
      <c r="X590">
        <v>11.58</v>
      </c>
    </row>
    <row r="591" spans="1:29" x14ac:dyDescent="0.2">
      <c r="A591" t="s">
        <v>29</v>
      </c>
      <c r="B591" t="s">
        <v>410</v>
      </c>
      <c r="C591" t="s">
        <v>411</v>
      </c>
      <c r="D591" t="s">
        <v>321</v>
      </c>
      <c r="E591" t="s">
        <v>412</v>
      </c>
      <c r="F591" t="s">
        <v>101</v>
      </c>
      <c r="G591" t="s">
        <v>402</v>
      </c>
      <c r="H591" t="s">
        <v>413</v>
      </c>
      <c r="I591" t="s">
        <v>107</v>
      </c>
      <c r="J591" t="s">
        <v>350</v>
      </c>
      <c r="K591" t="s">
        <v>38</v>
      </c>
      <c r="M591">
        <v>355</v>
      </c>
      <c r="N591">
        <v>812</v>
      </c>
      <c r="O591" t="s">
        <v>39</v>
      </c>
      <c r="P591" t="s">
        <v>39</v>
      </c>
      <c r="Q591">
        <v>675.17</v>
      </c>
      <c r="R591">
        <v>18.73</v>
      </c>
      <c r="S591">
        <v>637.70000000000005</v>
      </c>
      <c r="T591">
        <v>712.65</v>
      </c>
      <c r="U591">
        <v>43.54</v>
      </c>
      <c r="V591">
        <v>1.18</v>
      </c>
      <c r="W591">
        <v>41.19</v>
      </c>
      <c r="X591">
        <v>45.92</v>
      </c>
    </row>
    <row r="592" spans="1:29" x14ac:dyDescent="0.2">
      <c r="A592" t="s">
        <v>29</v>
      </c>
      <c r="B592" t="s">
        <v>410</v>
      </c>
      <c r="C592" t="s">
        <v>411</v>
      </c>
      <c r="D592" t="s">
        <v>321</v>
      </c>
      <c r="E592" t="s">
        <v>412</v>
      </c>
      <c r="F592" t="s">
        <v>101</v>
      </c>
      <c r="G592" t="s">
        <v>402</v>
      </c>
      <c r="H592" t="s">
        <v>413</v>
      </c>
      <c r="I592" t="s">
        <v>123</v>
      </c>
      <c r="J592" t="s">
        <v>351</v>
      </c>
      <c r="K592" t="s">
        <v>38</v>
      </c>
      <c r="M592">
        <v>374</v>
      </c>
      <c r="N592">
        <v>812</v>
      </c>
      <c r="O592" t="s">
        <v>39</v>
      </c>
      <c r="P592" t="s">
        <v>39</v>
      </c>
      <c r="Q592">
        <v>717.2</v>
      </c>
      <c r="R592">
        <v>20.97</v>
      </c>
      <c r="S592">
        <v>675.26</v>
      </c>
      <c r="T592">
        <v>759.13</v>
      </c>
      <c r="U592">
        <v>46.25</v>
      </c>
      <c r="V592">
        <v>1.0900000000000001</v>
      </c>
      <c r="W592">
        <v>44.08</v>
      </c>
      <c r="X592">
        <v>48.43</v>
      </c>
    </row>
    <row r="593" spans="1:29" x14ac:dyDescent="0.2">
      <c r="A593" t="s">
        <v>29</v>
      </c>
      <c r="B593" t="s">
        <v>410</v>
      </c>
      <c r="C593" t="s">
        <v>411</v>
      </c>
      <c r="D593" t="s">
        <v>321</v>
      </c>
      <c r="E593" t="s">
        <v>412</v>
      </c>
      <c r="F593" t="s">
        <v>101</v>
      </c>
      <c r="G593" t="s">
        <v>402</v>
      </c>
      <c r="H593" t="s">
        <v>413</v>
      </c>
      <c r="I593" t="s">
        <v>42</v>
      </c>
      <c r="J593" t="s">
        <v>43</v>
      </c>
      <c r="K593" t="s">
        <v>38</v>
      </c>
      <c r="M593">
        <v>151</v>
      </c>
      <c r="N593">
        <v>812</v>
      </c>
      <c r="O593" t="s">
        <v>39</v>
      </c>
      <c r="P593" t="s">
        <v>39</v>
      </c>
      <c r="Q593">
        <v>299.35000000000002</v>
      </c>
      <c r="R593">
        <v>18.739999999999998</v>
      </c>
      <c r="S593">
        <v>261.86</v>
      </c>
      <c r="T593">
        <v>336.83</v>
      </c>
    </row>
    <row r="594" spans="1:29" x14ac:dyDescent="0.2">
      <c r="A594" t="s">
        <v>29</v>
      </c>
      <c r="B594" t="s">
        <v>410</v>
      </c>
      <c r="C594" t="s">
        <v>411</v>
      </c>
      <c r="D594" t="s">
        <v>321</v>
      </c>
      <c r="E594" t="s">
        <v>412</v>
      </c>
      <c r="F594" t="s">
        <v>101</v>
      </c>
      <c r="G594" t="s">
        <v>402</v>
      </c>
      <c r="H594" t="s">
        <v>413</v>
      </c>
      <c r="K594" t="s">
        <v>38</v>
      </c>
      <c r="N594">
        <v>812</v>
      </c>
      <c r="O594" t="s">
        <v>39</v>
      </c>
      <c r="P594" t="s">
        <v>39</v>
      </c>
      <c r="Y594">
        <v>3.36</v>
      </c>
      <c r="Z594">
        <v>0.01</v>
      </c>
      <c r="AA594">
        <v>3.33</v>
      </c>
      <c r="AB594">
        <v>3.39</v>
      </c>
      <c r="AC594">
        <v>3</v>
      </c>
    </row>
    <row r="595" spans="1:29" x14ac:dyDescent="0.2">
      <c r="A595" t="s">
        <v>29</v>
      </c>
      <c r="B595" t="s">
        <v>414</v>
      </c>
      <c r="C595" t="s">
        <v>415</v>
      </c>
      <c r="D595" t="s">
        <v>321</v>
      </c>
      <c r="E595" t="s">
        <v>414</v>
      </c>
      <c r="F595" t="s">
        <v>101</v>
      </c>
      <c r="G595" t="s">
        <v>416</v>
      </c>
      <c r="H595" t="s">
        <v>417</v>
      </c>
      <c r="I595" t="s">
        <v>40</v>
      </c>
      <c r="J595" t="s">
        <v>120</v>
      </c>
      <c r="K595" t="s">
        <v>38</v>
      </c>
      <c r="M595">
        <v>68</v>
      </c>
      <c r="N595">
        <v>806</v>
      </c>
      <c r="O595" t="s">
        <v>39</v>
      </c>
      <c r="P595" t="s">
        <v>39</v>
      </c>
      <c r="Q595">
        <v>131.57</v>
      </c>
      <c r="R595">
        <v>11.99</v>
      </c>
      <c r="S595">
        <v>107.59</v>
      </c>
      <c r="T595">
        <v>155.54</v>
      </c>
      <c r="U595">
        <v>8.56</v>
      </c>
      <c r="V595">
        <v>0.76</v>
      </c>
      <c r="W595">
        <v>7.15</v>
      </c>
      <c r="X595">
        <v>10.210000000000001</v>
      </c>
    </row>
    <row r="596" spans="1:29" x14ac:dyDescent="0.2">
      <c r="A596" t="s">
        <v>29</v>
      </c>
      <c r="B596" t="s">
        <v>414</v>
      </c>
      <c r="C596" t="s">
        <v>415</v>
      </c>
      <c r="D596" t="s">
        <v>321</v>
      </c>
      <c r="E596" t="s">
        <v>414</v>
      </c>
      <c r="F596" t="s">
        <v>101</v>
      </c>
      <c r="G596" t="s">
        <v>416</v>
      </c>
      <c r="H596" t="s">
        <v>417</v>
      </c>
      <c r="I596" t="s">
        <v>105</v>
      </c>
      <c r="J596" t="s">
        <v>121</v>
      </c>
      <c r="K596" t="s">
        <v>38</v>
      </c>
      <c r="M596">
        <v>208</v>
      </c>
      <c r="N596">
        <v>806</v>
      </c>
      <c r="O596" t="s">
        <v>39</v>
      </c>
      <c r="P596" t="s">
        <v>39</v>
      </c>
      <c r="Q596">
        <v>384.8</v>
      </c>
      <c r="R596">
        <v>17.38</v>
      </c>
      <c r="S596">
        <v>350.03</v>
      </c>
      <c r="T596">
        <v>419.57</v>
      </c>
      <c r="U596">
        <v>25.03</v>
      </c>
      <c r="V596">
        <v>1.08</v>
      </c>
      <c r="W596">
        <v>22.94</v>
      </c>
      <c r="X596">
        <v>27.24</v>
      </c>
    </row>
    <row r="597" spans="1:29" x14ac:dyDescent="0.2">
      <c r="A597" t="s">
        <v>29</v>
      </c>
      <c r="B597" t="s">
        <v>414</v>
      </c>
      <c r="C597" t="s">
        <v>415</v>
      </c>
      <c r="D597" t="s">
        <v>321</v>
      </c>
      <c r="E597" t="s">
        <v>414</v>
      </c>
      <c r="F597" t="s">
        <v>101</v>
      </c>
      <c r="G597" t="s">
        <v>416</v>
      </c>
      <c r="H597" t="s">
        <v>417</v>
      </c>
      <c r="I597" t="s">
        <v>107</v>
      </c>
      <c r="J597" t="s">
        <v>122</v>
      </c>
      <c r="K597" t="s">
        <v>38</v>
      </c>
      <c r="M597">
        <v>460</v>
      </c>
      <c r="N597">
        <v>806</v>
      </c>
      <c r="O597" t="s">
        <v>39</v>
      </c>
      <c r="P597" t="s">
        <v>39</v>
      </c>
      <c r="Q597">
        <v>882.64</v>
      </c>
      <c r="R597">
        <v>23.59</v>
      </c>
      <c r="S597">
        <v>835.46</v>
      </c>
      <c r="T597">
        <v>929.82</v>
      </c>
      <c r="U597">
        <v>57.41</v>
      </c>
      <c r="V597">
        <v>1.26</v>
      </c>
      <c r="W597">
        <v>54.87</v>
      </c>
      <c r="X597">
        <v>59.91</v>
      </c>
    </row>
    <row r="598" spans="1:29" x14ac:dyDescent="0.2">
      <c r="A598" t="s">
        <v>29</v>
      </c>
      <c r="B598" t="s">
        <v>414</v>
      </c>
      <c r="C598" t="s">
        <v>415</v>
      </c>
      <c r="D598" t="s">
        <v>321</v>
      </c>
      <c r="E598" t="s">
        <v>414</v>
      </c>
      <c r="F598" t="s">
        <v>101</v>
      </c>
      <c r="G598" t="s">
        <v>416</v>
      </c>
      <c r="H598" t="s">
        <v>417</v>
      </c>
      <c r="I598" t="s">
        <v>123</v>
      </c>
      <c r="J598" t="s">
        <v>124</v>
      </c>
      <c r="K598" t="s">
        <v>38</v>
      </c>
      <c r="M598">
        <v>70</v>
      </c>
      <c r="N598">
        <v>806</v>
      </c>
      <c r="O598" t="s">
        <v>39</v>
      </c>
      <c r="P598" t="s">
        <v>39</v>
      </c>
      <c r="Q598">
        <v>138.43</v>
      </c>
      <c r="R598">
        <v>14.01</v>
      </c>
      <c r="S598">
        <v>110.4</v>
      </c>
      <c r="T598">
        <v>166.45</v>
      </c>
      <c r="U598">
        <v>9</v>
      </c>
      <c r="V598">
        <v>0.93</v>
      </c>
      <c r="W598">
        <v>7.31</v>
      </c>
      <c r="X598">
        <v>11.05</v>
      </c>
    </row>
    <row r="599" spans="1:29" x14ac:dyDescent="0.2">
      <c r="A599" t="s">
        <v>29</v>
      </c>
      <c r="B599" t="s">
        <v>414</v>
      </c>
      <c r="C599" t="s">
        <v>415</v>
      </c>
      <c r="D599" t="s">
        <v>321</v>
      </c>
      <c r="E599" t="s">
        <v>414</v>
      </c>
      <c r="F599" t="s">
        <v>101</v>
      </c>
      <c r="G599" t="s">
        <v>416</v>
      </c>
      <c r="H599" t="s">
        <v>417</v>
      </c>
      <c r="I599" t="s">
        <v>42</v>
      </c>
      <c r="J599" t="s">
        <v>43</v>
      </c>
      <c r="K599" t="s">
        <v>38</v>
      </c>
      <c r="M599">
        <v>157</v>
      </c>
      <c r="N599">
        <v>806</v>
      </c>
      <c r="O599" t="s">
        <v>39</v>
      </c>
      <c r="P599" t="s">
        <v>39</v>
      </c>
      <c r="Q599">
        <v>312.56</v>
      </c>
      <c r="R599">
        <v>19.77</v>
      </c>
      <c r="S599">
        <v>273.02999999999997</v>
      </c>
      <c r="T599">
        <v>352.1</v>
      </c>
    </row>
    <row r="600" spans="1:29" x14ac:dyDescent="0.2">
      <c r="A600" t="s">
        <v>29</v>
      </c>
      <c r="B600" t="s">
        <v>414</v>
      </c>
      <c r="C600" t="s">
        <v>415</v>
      </c>
      <c r="D600" t="s">
        <v>321</v>
      </c>
      <c r="E600" t="s">
        <v>414</v>
      </c>
      <c r="F600" t="s">
        <v>101</v>
      </c>
      <c r="G600" t="s">
        <v>416</v>
      </c>
      <c r="H600" t="s">
        <v>417</v>
      </c>
      <c r="K600" t="s">
        <v>38</v>
      </c>
      <c r="N600">
        <v>806</v>
      </c>
      <c r="O600" t="s">
        <v>39</v>
      </c>
      <c r="P600" t="s">
        <v>39</v>
      </c>
      <c r="Y600">
        <v>2.67</v>
      </c>
      <c r="Z600">
        <v>0.02</v>
      </c>
      <c r="AA600">
        <v>2.63</v>
      </c>
      <c r="AB600">
        <v>2.71</v>
      </c>
      <c r="AC600">
        <v>3</v>
      </c>
    </row>
    <row r="601" spans="1:29" x14ac:dyDescent="0.2">
      <c r="A601" t="s">
        <v>29</v>
      </c>
      <c r="B601" t="s">
        <v>418</v>
      </c>
      <c r="C601" t="s">
        <v>419</v>
      </c>
      <c r="D601" t="s">
        <v>321</v>
      </c>
      <c r="E601" t="s">
        <v>418</v>
      </c>
      <c r="F601" t="s">
        <v>101</v>
      </c>
      <c r="G601" t="s">
        <v>416</v>
      </c>
      <c r="H601" t="s">
        <v>420</v>
      </c>
      <c r="I601" t="s">
        <v>40</v>
      </c>
      <c r="J601" t="s">
        <v>120</v>
      </c>
      <c r="K601" t="s">
        <v>38</v>
      </c>
      <c r="M601">
        <v>52</v>
      </c>
      <c r="N601">
        <v>806</v>
      </c>
      <c r="O601" t="s">
        <v>39</v>
      </c>
      <c r="P601" t="s">
        <v>39</v>
      </c>
      <c r="Q601">
        <v>99.73</v>
      </c>
      <c r="R601">
        <v>9.27</v>
      </c>
      <c r="S601">
        <v>81.180000000000007</v>
      </c>
      <c r="T601">
        <v>118.28</v>
      </c>
      <c r="U601">
        <v>6.49</v>
      </c>
      <c r="V601">
        <v>0.6</v>
      </c>
      <c r="W601">
        <v>5.38</v>
      </c>
      <c r="X601">
        <v>7.8</v>
      </c>
    </row>
    <row r="602" spans="1:29" x14ac:dyDescent="0.2">
      <c r="A602" t="s">
        <v>29</v>
      </c>
      <c r="B602" t="s">
        <v>418</v>
      </c>
      <c r="C602" t="s">
        <v>419</v>
      </c>
      <c r="D602" t="s">
        <v>321</v>
      </c>
      <c r="E602" t="s">
        <v>418</v>
      </c>
      <c r="F602" t="s">
        <v>101</v>
      </c>
      <c r="G602" t="s">
        <v>416</v>
      </c>
      <c r="H602" t="s">
        <v>420</v>
      </c>
      <c r="I602" t="s">
        <v>105</v>
      </c>
      <c r="J602" t="s">
        <v>121</v>
      </c>
      <c r="K602" t="s">
        <v>38</v>
      </c>
      <c r="M602">
        <v>214</v>
      </c>
      <c r="N602">
        <v>806</v>
      </c>
      <c r="O602" t="s">
        <v>39</v>
      </c>
      <c r="P602" t="s">
        <v>39</v>
      </c>
      <c r="Q602">
        <v>396.04</v>
      </c>
      <c r="R602">
        <v>18.920000000000002</v>
      </c>
      <c r="S602">
        <v>358.19</v>
      </c>
      <c r="T602">
        <v>433.89</v>
      </c>
      <c r="U602">
        <v>25.76</v>
      </c>
      <c r="V602">
        <v>1.1599999999999999</v>
      </c>
      <c r="W602">
        <v>23.52</v>
      </c>
      <c r="X602">
        <v>28.14</v>
      </c>
    </row>
    <row r="603" spans="1:29" x14ac:dyDescent="0.2">
      <c r="A603" t="s">
        <v>29</v>
      </c>
      <c r="B603" t="s">
        <v>418</v>
      </c>
      <c r="C603" t="s">
        <v>419</v>
      </c>
      <c r="D603" t="s">
        <v>321</v>
      </c>
      <c r="E603" t="s">
        <v>418</v>
      </c>
      <c r="F603" t="s">
        <v>101</v>
      </c>
      <c r="G603" t="s">
        <v>416</v>
      </c>
      <c r="H603" t="s">
        <v>420</v>
      </c>
      <c r="I603" t="s">
        <v>107</v>
      </c>
      <c r="J603" t="s">
        <v>122</v>
      </c>
      <c r="K603" t="s">
        <v>38</v>
      </c>
      <c r="M603">
        <v>466</v>
      </c>
      <c r="N603">
        <v>806</v>
      </c>
      <c r="O603" t="s">
        <v>39</v>
      </c>
      <c r="P603" t="s">
        <v>39</v>
      </c>
      <c r="Q603">
        <v>894.01</v>
      </c>
      <c r="R603">
        <v>25.3</v>
      </c>
      <c r="S603">
        <v>843.41</v>
      </c>
      <c r="T603">
        <v>944.61</v>
      </c>
      <c r="U603">
        <v>58.15</v>
      </c>
      <c r="V603">
        <v>1.4</v>
      </c>
      <c r="W603">
        <v>55.33</v>
      </c>
      <c r="X603">
        <v>60.92</v>
      </c>
    </row>
    <row r="604" spans="1:29" x14ac:dyDescent="0.2">
      <c r="A604" t="s">
        <v>29</v>
      </c>
      <c r="B604" t="s">
        <v>418</v>
      </c>
      <c r="C604" t="s">
        <v>419</v>
      </c>
      <c r="D604" t="s">
        <v>321</v>
      </c>
      <c r="E604" t="s">
        <v>418</v>
      </c>
      <c r="F604" t="s">
        <v>101</v>
      </c>
      <c r="G604" t="s">
        <v>416</v>
      </c>
      <c r="H604" t="s">
        <v>420</v>
      </c>
      <c r="I604" t="s">
        <v>123</v>
      </c>
      <c r="J604" t="s">
        <v>124</v>
      </c>
      <c r="K604" t="s">
        <v>38</v>
      </c>
      <c r="M604">
        <v>74</v>
      </c>
      <c r="N604">
        <v>806</v>
      </c>
      <c r="O604" t="s">
        <v>39</v>
      </c>
      <c r="P604" t="s">
        <v>39</v>
      </c>
      <c r="Q604">
        <v>147.65</v>
      </c>
      <c r="R604">
        <v>13.24</v>
      </c>
      <c r="S604">
        <v>121.17</v>
      </c>
      <c r="T604">
        <v>174.13</v>
      </c>
      <c r="U604">
        <v>9.6</v>
      </c>
      <c r="V604">
        <v>0.88</v>
      </c>
      <c r="W604">
        <v>7.98</v>
      </c>
      <c r="X604">
        <v>11.51</v>
      </c>
    </row>
    <row r="605" spans="1:29" x14ac:dyDescent="0.2">
      <c r="A605" t="s">
        <v>29</v>
      </c>
      <c r="B605" t="s">
        <v>418</v>
      </c>
      <c r="C605" t="s">
        <v>419</v>
      </c>
      <c r="D605" t="s">
        <v>321</v>
      </c>
      <c r="E605" t="s">
        <v>418</v>
      </c>
      <c r="F605" t="s">
        <v>101</v>
      </c>
      <c r="G605" t="s">
        <v>416</v>
      </c>
      <c r="H605" t="s">
        <v>420</v>
      </c>
      <c r="I605" t="s">
        <v>42</v>
      </c>
      <c r="J605" t="s">
        <v>43</v>
      </c>
      <c r="K605" t="s">
        <v>38</v>
      </c>
      <c r="M605">
        <v>157</v>
      </c>
      <c r="N605">
        <v>806</v>
      </c>
      <c r="O605" t="s">
        <v>39</v>
      </c>
      <c r="P605" t="s">
        <v>39</v>
      </c>
      <c r="Q605">
        <v>312.56</v>
      </c>
      <c r="R605">
        <v>19.77</v>
      </c>
      <c r="S605">
        <v>273.02999999999997</v>
      </c>
      <c r="T605">
        <v>352.1</v>
      </c>
    </row>
    <row r="606" spans="1:29" x14ac:dyDescent="0.2">
      <c r="A606" t="s">
        <v>29</v>
      </c>
      <c r="B606" t="s">
        <v>418</v>
      </c>
      <c r="C606" t="s">
        <v>419</v>
      </c>
      <c r="D606" t="s">
        <v>321</v>
      </c>
      <c r="E606" t="s">
        <v>418</v>
      </c>
      <c r="F606" t="s">
        <v>101</v>
      </c>
      <c r="G606" t="s">
        <v>416</v>
      </c>
      <c r="H606" t="s">
        <v>420</v>
      </c>
      <c r="K606" t="s">
        <v>38</v>
      </c>
      <c r="N606">
        <v>806</v>
      </c>
      <c r="O606" t="s">
        <v>39</v>
      </c>
      <c r="P606" t="s">
        <v>39</v>
      </c>
      <c r="Y606">
        <v>2.71</v>
      </c>
      <c r="Z606">
        <v>0.02</v>
      </c>
      <c r="AA606">
        <v>2.67</v>
      </c>
      <c r="AB606">
        <v>2.75</v>
      </c>
      <c r="AC606">
        <v>3</v>
      </c>
    </row>
    <row r="607" spans="1:29" x14ac:dyDescent="0.2">
      <c r="A607" t="s">
        <v>29</v>
      </c>
      <c r="B607" t="s">
        <v>421</v>
      </c>
      <c r="C607" t="s">
        <v>422</v>
      </c>
      <c r="D607" t="s">
        <v>321</v>
      </c>
      <c r="E607" t="s">
        <v>421</v>
      </c>
      <c r="F607" t="s">
        <v>101</v>
      </c>
      <c r="G607" t="s">
        <v>416</v>
      </c>
      <c r="H607" t="s">
        <v>423</v>
      </c>
      <c r="I607" t="s">
        <v>40</v>
      </c>
      <c r="J607" t="s">
        <v>120</v>
      </c>
      <c r="K607" t="s">
        <v>38</v>
      </c>
      <c r="M607">
        <v>55</v>
      </c>
      <c r="N607">
        <v>806</v>
      </c>
      <c r="O607" t="s">
        <v>39</v>
      </c>
      <c r="P607" t="s">
        <v>39</v>
      </c>
      <c r="Q607">
        <v>106.04</v>
      </c>
      <c r="R607">
        <v>9.4499999999999993</v>
      </c>
      <c r="S607">
        <v>87.14</v>
      </c>
      <c r="T607">
        <v>124.94</v>
      </c>
      <c r="U607">
        <v>6.9</v>
      </c>
      <c r="V607">
        <v>0.6</v>
      </c>
      <c r="W607">
        <v>5.79</v>
      </c>
      <c r="X607">
        <v>8.1999999999999993</v>
      </c>
    </row>
    <row r="608" spans="1:29" x14ac:dyDescent="0.2">
      <c r="A608" t="s">
        <v>29</v>
      </c>
      <c r="B608" t="s">
        <v>421</v>
      </c>
      <c r="C608" t="s">
        <v>422</v>
      </c>
      <c r="D608" t="s">
        <v>321</v>
      </c>
      <c r="E608" t="s">
        <v>421</v>
      </c>
      <c r="F608" t="s">
        <v>101</v>
      </c>
      <c r="G608" t="s">
        <v>416</v>
      </c>
      <c r="H608" t="s">
        <v>423</v>
      </c>
      <c r="I608" t="s">
        <v>105</v>
      </c>
      <c r="J608" t="s">
        <v>121</v>
      </c>
      <c r="K608" t="s">
        <v>38</v>
      </c>
      <c r="M608">
        <v>156</v>
      </c>
      <c r="N608">
        <v>806</v>
      </c>
      <c r="O608" t="s">
        <v>39</v>
      </c>
      <c r="P608" t="s">
        <v>39</v>
      </c>
      <c r="Q608">
        <v>282.83999999999997</v>
      </c>
      <c r="R608">
        <v>17.14</v>
      </c>
      <c r="S608">
        <v>248.56</v>
      </c>
      <c r="T608">
        <v>317.13</v>
      </c>
      <c r="U608">
        <v>18.399999999999999</v>
      </c>
      <c r="V608">
        <v>1.05</v>
      </c>
      <c r="W608">
        <v>16.38</v>
      </c>
      <c r="X608">
        <v>20.6</v>
      </c>
    </row>
    <row r="609" spans="1:29" x14ac:dyDescent="0.2">
      <c r="A609" t="s">
        <v>29</v>
      </c>
      <c r="B609" t="s">
        <v>421</v>
      </c>
      <c r="C609" t="s">
        <v>422</v>
      </c>
      <c r="D609" t="s">
        <v>321</v>
      </c>
      <c r="E609" t="s">
        <v>421</v>
      </c>
      <c r="F609" t="s">
        <v>101</v>
      </c>
      <c r="G609" t="s">
        <v>416</v>
      </c>
      <c r="H609" t="s">
        <v>423</v>
      </c>
      <c r="I609" t="s">
        <v>107</v>
      </c>
      <c r="J609" t="s">
        <v>122</v>
      </c>
      <c r="K609" t="s">
        <v>38</v>
      </c>
      <c r="M609">
        <v>473</v>
      </c>
      <c r="N609">
        <v>806</v>
      </c>
      <c r="O609" t="s">
        <v>39</v>
      </c>
      <c r="P609" t="s">
        <v>39</v>
      </c>
      <c r="Q609">
        <v>901.88</v>
      </c>
      <c r="R609">
        <v>24.05</v>
      </c>
      <c r="S609">
        <v>853.76</v>
      </c>
      <c r="T609">
        <v>950</v>
      </c>
      <c r="U609">
        <v>58.66</v>
      </c>
      <c r="V609">
        <v>1.4</v>
      </c>
      <c r="W609">
        <v>55.83</v>
      </c>
      <c r="X609">
        <v>61.43</v>
      </c>
    </row>
    <row r="610" spans="1:29" x14ac:dyDescent="0.2">
      <c r="A610" t="s">
        <v>29</v>
      </c>
      <c r="B610" t="s">
        <v>421</v>
      </c>
      <c r="C610" t="s">
        <v>422</v>
      </c>
      <c r="D610" t="s">
        <v>321</v>
      </c>
      <c r="E610" t="s">
        <v>421</v>
      </c>
      <c r="F610" t="s">
        <v>101</v>
      </c>
      <c r="G610" t="s">
        <v>416</v>
      </c>
      <c r="H610" t="s">
        <v>423</v>
      </c>
      <c r="I610" t="s">
        <v>123</v>
      </c>
      <c r="J610" t="s">
        <v>124</v>
      </c>
      <c r="K610" t="s">
        <v>38</v>
      </c>
      <c r="M610">
        <v>122</v>
      </c>
      <c r="N610">
        <v>806</v>
      </c>
      <c r="O610" t="s">
        <v>39</v>
      </c>
      <c r="P610" t="s">
        <v>39</v>
      </c>
      <c r="Q610">
        <v>246.67</v>
      </c>
      <c r="R610">
        <v>17.329999999999998</v>
      </c>
      <c r="S610">
        <v>212.02</v>
      </c>
      <c r="T610">
        <v>281.33</v>
      </c>
      <c r="U610">
        <v>16.04</v>
      </c>
      <c r="V610">
        <v>1.1399999999999999</v>
      </c>
      <c r="W610">
        <v>13.9</v>
      </c>
      <c r="X610">
        <v>18.45</v>
      </c>
    </row>
    <row r="611" spans="1:29" x14ac:dyDescent="0.2">
      <c r="A611" t="s">
        <v>29</v>
      </c>
      <c r="B611" t="s">
        <v>421</v>
      </c>
      <c r="C611" t="s">
        <v>422</v>
      </c>
      <c r="D611" t="s">
        <v>321</v>
      </c>
      <c r="E611" t="s">
        <v>421</v>
      </c>
      <c r="F611" t="s">
        <v>101</v>
      </c>
      <c r="G611" t="s">
        <v>416</v>
      </c>
      <c r="H611" t="s">
        <v>423</v>
      </c>
      <c r="I611" t="s">
        <v>42</v>
      </c>
      <c r="J611" t="s">
        <v>43</v>
      </c>
      <c r="K611" t="s">
        <v>38</v>
      </c>
      <c r="M611">
        <v>157</v>
      </c>
      <c r="N611">
        <v>806</v>
      </c>
      <c r="O611" t="s">
        <v>39</v>
      </c>
      <c r="P611" t="s">
        <v>39</v>
      </c>
      <c r="Q611">
        <v>312.56</v>
      </c>
      <c r="R611">
        <v>19.77</v>
      </c>
      <c r="S611">
        <v>273.02999999999997</v>
      </c>
      <c r="T611">
        <v>352.1</v>
      </c>
    </row>
    <row r="612" spans="1:29" x14ac:dyDescent="0.2">
      <c r="A612" t="s">
        <v>29</v>
      </c>
      <c r="B612" t="s">
        <v>421</v>
      </c>
      <c r="C612" t="s">
        <v>422</v>
      </c>
      <c r="D612" t="s">
        <v>321</v>
      </c>
      <c r="E612" t="s">
        <v>421</v>
      </c>
      <c r="F612" t="s">
        <v>101</v>
      </c>
      <c r="G612" t="s">
        <v>416</v>
      </c>
      <c r="H612" t="s">
        <v>423</v>
      </c>
      <c r="K612" t="s">
        <v>38</v>
      </c>
      <c r="N612">
        <v>806</v>
      </c>
      <c r="O612" t="s">
        <v>39</v>
      </c>
      <c r="P612" t="s">
        <v>39</v>
      </c>
      <c r="Y612">
        <v>2.84</v>
      </c>
      <c r="Z612">
        <v>0.02</v>
      </c>
      <c r="AA612">
        <v>2.8</v>
      </c>
      <c r="AB612">
        <v>2.88</v>
      </c>
      <c r="AC612">
        <v>3</v>
      </c>
    </row>
    <row r="613" spans="1:29" x14ac:dyDescent="0.2">
      <c r="A613" t="s">
        <v>29</v>
      </c>
      <c r="B613" t="s">
        <v>424</v>
      </c>
      <c r="C613" t="s">
        <v>425</v>
      </c>
      <c r="D613" t="s">
        <v>321</v>
      </c>
      <c r="E613" t="s">
        <v>424</v>
      </c>
      <c r="F613" t="s">
        <v>101</v>
      </c>
      <c r="G613" t="s">
        <v>416</v>
      </c>
      <c r="H613" t="s">
        <v>426</v>
      </c>
      <c r="I613" t="s">
        <v>40</v>
      </c>
      <c r="J613" t="s">
        <v>120</v>
      </c>
      <c r="K613" t="s">
        <v>38</v>
      </c>
      <c r="M613">
        <v>49</v>
      </c>
      <c r="N613">
        <v>806</v>
      </c>
      <c r="O613" t="s">
        <v>39</v>
      </c>
      <c r="P613" t="s">
        <v>39</v>
      </c>
      <c r="Q613">
        <v>94.08</v>
      </c>
      <c r="R613">
        <v>9.26</v>
      </c>
      <c r="S613">
        <v>75.55</v>
      </c>
      <c r="T613">
        <v>112.61</v>
      </c>
      <c r="U613">
        <v>6.12</v>
      </c>
      <c r="V613">
        <v>0.57999999999999996</v>
      </c>
      <c r="W613">
        <v>5.05</v>
      </c>
      <c r="X613">
        <v>7.39</v>
      </c>
    </row>
    <row r="614" spans="1:29" x14ac:dyDescent="0.2">
      <c r="A614" t="s">
        <v>29</v>
      </c>
      <c r="B614" t="s">
        <v>424</v>
      </c>
      <c r="C614" t="s">
        <v>425</v>
      </c>
      <c r="D614" t="s">
        <v>321</v>
      </c>
      <c r="E614" t="s">
        <v>424</v>
      </c>
      <c r="F614" t="s">
        <v>101</v>
      </c>
      <c r="G614" t="s">
        <v>416</v>
      </c>
      <c r="H614" t="s">
        <v>426</v>
      </c>
      <c r="I614" t="s">
        <v>105</v>
      </c>
      <c r="J614" t="s">
        <v>121</v>
      </c>
      <c r="K614" t="s">
        <v>38</v>
      </c>
      <c r="M614">
        <v>141</v>
      </c>
      <c r="N614">
        <v>806</v>
      </c>
      <c r="O614" t="s">
        <v>39</v>
      </c>
      <c r="P614" t="s">
        <v>39</v>
      </c>
      <c r="Q614">
        <v>252.91</v>
      </c>
      <c r="R614">
        <v>15.24</v>
      </c>
      <c r="S614">
        <v>222.42</v>
      </c>
      <c r="T614">
        <v>283.39</v>
      </c>
      <c r="U614">
        <v>16.45</v>
      </c>
      <c r="V614">
        <v>0.95</v>
      </c>
      <c r="W614">
        <v>14.64</v>
      </c>
      <c r="X614">
        <v>18.43</v>
      </c>
    </row>
    <row r="615" spans="1:29" x14ac:dyDescent="0.2">
      <c r="A615" t="s">
        <v>29</v>
      </c>
      <c r="B615" t="s">
        <v>424</v>
      </c>
      <c r="C615" t="s">
        <v>425</v>
      </c>
      <c r="D615" t="s">
        <v>321</v>
      </c>
      <c r="E615" t="s">
        <v>424</v>
      </c>
      <c r="F615" t="s">
        <v>101</v>
      </c>
      <c r="G615" t="s">
        <v>416</v>
      </c>
      <c r="H615" t="s">
        <v>426</v>
      </c>
      <c r="I615" t="s">
        <v>107</v>
      </c>
      <c r="J615" t="s">
        <v>122</v>
      </c>
      <c r="K615" t="s">
        <v>38</v>
      </c>
      <c r="M615">
        <v>469</v>
      </c>
      <c r="N615">
        <v>806</v>
      </c>
      <c r="O615" t="s">
        <v>39</v>
      </c>
      <c r="P615" t="s">
        <v>39</v>
      </c>
      <c r="Q615">
        <v>899.72</v>
      </c>
      <c r="R615">
        <v>22.9</v>
      </c>
      <c r="S615">
        <v>853.91</v>
      </c>
      <c r="T615">
        <v>945.53</v>
      </c>
      <c r="U615">
        <v>58.52</v>
      </c>
      <c r="V615">
        <v>1.3</v>
      </c>
      <c r="W615">
        <v>55.89</v>
      </c>
      <c r="X615">
        <v>61.1</v>
      </c>
    </row>
    <row r="616" spans="1:29" x14ac:dyDescent="0.2">
      <c r="A616" t="s">
        <v>29</v>
      </c>
      <c r="B616" t="s">
        <v>424</v>
      </c>
      <c r="C616" t="s">
        <v>425</v>
      </c>
      <c r="D616" t="s">
        <v>321</v>
      </c>
      <c r="E616" t="s">
        <v>424</v>
      </c>
      <c r="F616" t="s">
        <v>101</v>
      </c>
      <c r="G616" t="s">
        <v>416</v>
      </c>
      <c r="H616" t="s">
        <v>426</v>
      </c>
      <c r="I616" t="s">
        <v>123</v>
      </c>
      <c r="J616" t="s">
        <v>124</v>
      </c>
      <c r="K616" t="s">
        <v>38</v>
      </c>
      <c r="M616">
        <v>147</v>
      </c>
      <c r="N616">
        <v>806</v>
      </c>
      <c r="O616" t="s">
        <v>39</v>
      </c>
      <c r="P616" t="s">
        <v>39</v>
      </c>
      <c r="Q616">
        <v>290.73</v>
      </c>
      <c r="R616">
        <v>16.98</v>
      </c>
      <c r="S616">
        <v>256.76</v>
      </c>
      <c r="T616">
        <v>324.7</v>
      </c>
      <c r="U616">
        <v>18.91</v>
      </c>
      <c r="V616">
        <v>1.1200000000000001</v>
      </c>
      <c r="W616">
        <v>16.78</v>
      </c>
      <c r="X616">
        <v>21.24</v>
      </c>
    </row>
    <row r="617" spans="1:29" x14ac:dyDescent="0.2">
      <c r="A617" t="s">
        <v>29</v>
      </c>
      <c r="B617" t="s">
        <v>424</v>
      </c>
      <c r="C617" t="s">
        <v>425</v>
      </c>
      <c r="D617" t="s">
        <v>321</v>
      </c>
      <c r="E617" t="s">
        <v>424</v>
      </c>
      <c r="F617" t="s">
        <v>101</v>
      </c>
      <c r="G617" t="s">
        <v>416</v>
      </c>
      <c r="H617" t="s">
        <v>426</v>
      </c>
      <c r="I617" t="s">
        <v>42</v>
      </c>
      <c r="J617" t="s">
        <v>43</v>
      </c>
      <c r="K617" t="s">
        <v>38</v>
      </c>
      <c r="M617">
        <v>157</v>
      </c>
      <c r="N617">
        <v>806</v>
      </c>
      <c r="O617" t="s">
        <v>39</v>
      </c>
      <c r="P617" t="s">
        <v>39</v>
      </c>
      <c r="Q617">
        <v>312.56</v>
      </c>
      <c r="R617">
        <v>19.77</v>
      </c>
      <c r="S617">
        <v>273.02999999999997</v>
      </c>
      <c r="T617">
        <v>352.1</v>
      </c>
    </row>
    <row r="618" spans="1:29" x14ac:dyDescent="0.2">
      <c r="A618" t="s">
        <v>29</v>
      </c>
      <c r="B618" t="s">
        <v>424</v>
      </c>
      <c r="C618" t="s">
        <v>425</v>
      </c>
      <c r="D618" t="s">
        <v>321</v>
      </c>
      <c r="E618" t="s">
        <v>424</v>
      </c>
      <c r="F618" t="s">
        <v>101</v>
      </c>
      <c r="G618" t="s">
        <v>416</v>
      </c>
      <c r="H618" t="s">
        <v>426</v>
      </c>
      <c r="K618" t="s">
        <v>38</v>
      </c>
      <c r="N618">
        <v>806</v>
      </c>
      <c r="O618" t="s">
        <v>39</v>
      </c>
      <c r="P618" t="s">
        <v>39</v>
      </c>
      <c r="Y618">
        <v>2.9</v>
      </c>
      <c r="Z618">
        <v>0.02</v>
      </c>
      <c r="AA618">
        <v>2.86</v>
      </c>
      <c r="AB618">
        <v>2.95</v>
      </c>
      <c r="AC618">
        <v>3</v>
      </c>
    </row>
    <row r="619" spans="1:29" x14ac:dyDescent="0.2">
      <c r="A619" t="s">
        <v>29</v>
      </c>
      <c r="B619" t="s">
        <v>427</v>
      </c>
      <c r="C619" t="s">
        <v>428</v>
      </c>
      <c r="D619" t="s">
        <v>321</v>
      </c>
      <c r="E619" t="s">
        <v>427</v>
      </c>
      <c r="F619" t="s">
        <v>101</v>
      </c>
      <c r="G619" t="s">
        <v>416</v>
      </c>
      <c r="H619" t="s">
        <v>429</v>
      </c>
      <c r="I619" t="s">
        <v>40</v>
      </c>
      <c r="J619" t="s">
        <v>120</v>
      </c>
      <c r="K619" t="s">
        <v>38</v>
      </c>
      <c r="M619">
        <v>90</v>
      </c>
      <c r="N619">
        <v>806</v>
      </c>
      <c r="O619" t="s">
        <v>39</v>
      </c>
      <c r="P619" t="s">
        <v>39</v>
      </c>
      <c r="Q619">
        <v>177.83</v>
      </c>
      <c r="R619">
        <v>13.59</v>
      </c>
      <c r="S619">
        <v>150.65</v>
      </c>
      <c r="T619">
        <v>205.01</v>
      </c>
      <c r="U619">
        <v>11.57</v>
      </c>
      <c r="V619">
        <v>0.83</v>
      </c>
      <c r="W619">
        <v>10</v>
      </c>
      <c r="X619">
        <v>13.34</v>
      </c>
    </row>
    <row r="620" spans="1:29" x14ac:dyDescent="0.2">
      <c r="A620" t="s">
        <v>29</v>
      </c>
      <c r="B620" t="s">
        <v>427</v>
      </c>
      <c r="C620" t="s">
        <v>428</v>
      </c>
      <c r="D620" t="s">
        <v>321</v>
      </c>
      <c r="E620" t="s">
        <v>427</v>
      </c>
      <c r="F620" t="s">
        <v>101</v>
      </c>
      <c r="G620" t="s">
        <v>416</v>
      </c>
      <c r="H620" t="s">
        <v>429</v>
      </c>
      <c r="I620" t="s">
        <v>105</v>
      </c>
      <c r="J620" t="s">
        <v>121</v>
      </c>
      <c r="K620" t="s">
        <v>38</v>
      </c>
      <c r="M620">
        <v>246</v>
      </c>
      <c r="N620">
        <v>806</v>
      </c>
      <c r="O620" t="s">
        <v>39</v>
      </c>
      <c r="P620" t="s">
        <v>39</v>
      </c>
      <c r="Q620">
        <v>451.93</v>
      </c>
      <c r="R620">
        <v>19.100000000000001</v>
      </c>
      <c r="S620">
        <v>413.74</v>
      </c>
      <c r="T620">
        <v>490.13</v>
      </c>
      <c r="U620">
        <v>29.4</v>
      </c>
      <c r="V620">
        <v>1.17</v>
      </c>
      <c r="W620">
        <v>27.12</v>
      </c>
      <c r="X620">
        <v>31.78</v>
      </c>
    </row>
    <row r="621" spans="1:29" x14ac:dyDescent="0.2">
      <c r="A621" t="s">
        <v>29</v>
      </c>
      <c r="B621" t="s">
        <v>427</v>
      </c>
      <c r="C621" t="s">
        <v>428</v>
      </c>
      <c r="D621" t="s">
        <v>321</v>
      </c>
      <c r="E621" t="s">
        <v>427</v>
      </c>
      <c r="F621" t="s">
        <v>101</v>
      </c>
      <c r="G621" t="s">
        <v>416</v>
      </c>
      <c r="H621" t="s">
        <v>429</v>
      </c>
      <c r="I621" t="s">
        <v>107</v>
      </c>
      <c r="J621" t="s">
        <v>122</v>
      </c>
      <c r="K621" t="s">
        <v>38</v>
      </c>
      <c r="M621">
        <v>397</v>
      </c>
      <c r="N621">
        <v>806</v>
      </c>
      <c r="O621" t="s">
        <v>39</v>
      </c>
      <c r="P621" t="s">
        <v>39</v>
      </c>
      <c r="Q621">
        <v>766.14</v>
      </c>
      <c r="R621">
        <v>23.15</v>
      </c>
      <c r="S621">
        <v>719.83</v>
      </c>
      <c r="T621">
        <v>812.44</v>
      </c>
      <c r="U621">
        <v>49.83</v>
      </c>
      <c r="V621">
        <v>1.44</v>
      </c>
      <c r="W621">
        <v>46.96</v>
      </c>
      <c r="X621">
        <v>52.71</v>
      </c>
    </row>
    <row r="622" spans="1:29" x14ac:dyDescent="0.2">
      <c r="A622" t="s">
        <v>29</v>
      </c>
      <c r="B622" t="s">
        <v>427</v>
      </c>
      <c r="C622" t="s">
        <v>428</v>
      </c>
      <c r="D622" t="s">
        <v>321</v>
      </c>
      <c r="E622" t="s">
        <v>427</v>
      </c>
      <c r="F622" t="s">
        <v>101</v>
      </c>
      <c r="G622" t="s">
        <v>416</v>
      </c>
      <c r="H622" t="s">
        <v>429</v>
      </c>
      <c r="I622" t="s">
        <v>123</v>
      </c>
      <c r="J622" t="s">
        <v>124</v>
      </c>
      <c r="K622" t="s">
        <v>38</v>
      </c>
      <c r="M622">
        <v>73</v>
      </c>
      <c r="N622">
        <v>806</v>
      </c>
      <c r="O622" t="s">
        <v>39</v>
      </c>
      <c r="P622" t="s">
        <v>39</v>
      </c>
      <c r="Q622">
        <v>141.53</v>
      </c>
      <c r="R622">
        <v>11.65</v>
      </c>
      <c r="S622">
        <v>118.23</v>
      </c>
      <c r="T622">
        <v>164.83</v>
      </c>
      <c r="U622">
        <v>9.2100000000000009</v>
      </c>
      <c r="V622">
        <v>0.76</v>
      </c>
      <c r="W622">
        <v>7.79</v>
      </c>
      <c r="X622">
        <v>10.85</v>
      </c>
    </row>
    <row r="623" spans="1:29" x14ac:dyDescent="0.2">
      <c r="A623" t="s">
        <v>29</v>
      </c>
      <c r="B623" t="s">
        <v>427</v>
      </c>
      <c r="C623" t="s">
        <v>428</v>
      </c>
      <c r="D623" t="s">
        <v>321</v>
      </c>
      <c r="E623" t="s">
        <v>427</v>
      </c>
      <c r="F623" t="s">
        <v>101</v>
      </c>
      <c r="G623" t="s">
        <v>416</v>
      </c>
      <c r="H623" t="s">
        <v>429</v>
      </c>
      <c r="I623" t="s">
        <v>42</v>
      </c>
      <c r="J623" t="s">
        <v>43</v>
      </c>
      <c r="K623" t="s">
        <v>38</v>
      </c>
      <c r="M623">
        <v>157</v>
      </c>
      <c r="N623">
        <v>806</v>
      </c>
      <c r="O623" t="s">
        <v>39</v>
      </c>
      <c r="P623" t="s">
        <v>39</v>
      </c>
      <c r="Q623">
        <v>312.56</v>
      </c>
      <c r="R623">
        <v>19.77</v>
      </c>
      <c r="S623">
        <v>273.02999999999997</v>
      </c>
      <c r="T623">
        <v>352.1</v>
      </c>
    </row>
    <row r="624" spans="1:29" x14ac:dyDescent="0.2">
      <c r="A624" t="s">
        <v>29</v>
      </c>
      <c r="B624" t="s">
        <v>427</v>
      </c>
      <c r="C624" t="s">
        <v>428</v>
      </c>
      <c r="D624" t="s">
        <v>321</v>
      </c>
      <c r="E624" t="s">
        <v>427</v>
      </c>
      <c r="F624" t="s">
        <v>101</v>
      </c>
      <c r="G624" t="s">
        <v>416</v>
      </c>
      <c r="H624" t="s">
        <v>429</v>
      </c>
      <c r="K624" t="s">
        <v>38</v>
      </c>
      <c r="N624">
        <v>806</v>
      </c>
      <c r="O624" t="s">
        <v>39</v>
      </c>
      <c r="P624" t="s">
        <v>39</v>
      </c>
      <c r="Y624">
        <v>2.57</v>
      </c>
      <c r="Z624">
        <v>0.02</v>
      </c>
      <c r="AA624">
        <v>2.52</v>
      </c>
      <c r="AB624">
        <v>2.61</v>
      </c>
      <c r="AC624">
        <v>3</v>
      </c>
    </row>
    <row r="625" spans="1:29" x14ac:dyDescent="0.2">
      <c r="A625" t="s">
        <v>29</v>
      </c>
      <c r="B625" t="s">
        <v>430</v>
      </c>
      <c r="C625" t="s">
        <v>431</v>
      </c>
      <c r="D625" t="s">
        <v>321</v>
      </c>
      <c r="E625" t="s">
        <v>432</v>
      </c>
      <c r="F625" t="s">
        <v>101</v>
      </c>
      <c r="G625" t="s">
        <v>416</v>
      </c>
      <c r="H625" t="s">
        <v>433</v>
      </c>
      <c r="I625" t="s">
        <v>40</v>
      </c>
      <c r="J625" t="s">
        <v>120</v>
      </c>
      <c r="K625" t="s">
        <v>38</v>
      </c>
      <c r="M625">
        <v>46</v>
      </c>
      <c r="N625">
        <v>806</v>
      </c>
      <c r="O625" t="s">
        <v>39</v>
      </c>
      <c r="P625" t="s">
        <v>39</v>
      </c>
      <c r="Q625">
        <v>89.89</v>
      </c>
      <c r="R625">
        <v>9.52</v>
      </c>
      <c r="S625">
        <v>70.84</v>
      </c>
      <c r="T625">
        <v>108.94</v>
      </c>
      <c r="U625">
        <v>5.84</v>
      </c>
      <c r="V625">
        <v>0.61</v>
      </c>
      <c r="W625">
        <v>4.74</v>
      </c>
      <c r="X625">
        <v>7.18</v>
      </c>
    </row>
    <row r="626" spans="1:29" x14ac:dyDescent="0.2">
      <c r="A626" t="s">
        <v>29</v>
      </c>
      <c r="B626" t="s">
        <v>430</v>
      </c>
      <c r="C626" t="s">
        <v>431</v>
      </c>
      <c r="D626" t="s">
        <v>321</v>
      </c>
      <c r="E626" t="s">
        <v>432</v>
      </c>
      <c r="F626" t="s">
        <v>101</v>
      </c>
      <c r="G626" t="s">
        <v>416</v>
      </c>
      <c r="H626" t="s">
        <v>433</v>
      </c>
      <c r="I626" t="s">
        <v>105</v>
      </c>
      <c r="J626" t="s">
        <v>121</v>
      </c>
      <c r="K626" t="s">
        <v>38</v>
      </c>
      <c r="M626">
        <v>132</v>
      </c>
      <c r="N626">
        <v>806</v>
      </c>
      <c r="O626" t="s">
        <v>39</v>
      </c>
      <c r="P626" t="s">
        <v>39</v>
      </c>
      <c r="Q626">
        <v>247.78</v>
      </c>
      <c r="R626">
        <v>16</v>
      </c>
      <c r="S626">
        <v>215.78</v>
      </c>
      <c r="T626">
        <v>279.79000000000002</v>
      </c>
      <c r="U626">
        <v>16.11</v>
      </c>
      <c r="V626">
        <v>1</v>
      </c>
      <c r="W626">
        <v>14.21</v>
      </c>
      <c r="X626">
        <v>18.2</v>
      </c>
    </row>
    <row r="627" spans="1:29" x14ac:dyDescent="0.2">
      <c r="A627" t="s">
        <v>29</v>
      </c>
      <c r="B627" t="s">
        <v>430</v>
      </c>
      <c r="C627" t="s">
        <v>431</v>
      </c>
      <c r="D627" t="s">
        <v>321</v>
      </c>
      <c r="E627" t="s">
        <v>432</v>
      </c>
      <c r="F627" t="s">
        <v>101</v>
      </c>
      <c r="G627" t="s">
        <v>416</v>
      </c>
      <c r="H627" t="s">
        <v>433</v>
      </c>
      <c r="I627" t="s">
        <v>107</v>
      </c>
      <c r="J627" t="s">
        <v>122</v>
      </c>
      <c r="K627" t="s">
        <v>38</v>
      </c>
      <c r="M627">
        <v>503</v>
      </c>
      <c r="N627">
        <v>806</v>
      </c>
      <c r="O627" t="s">
        <v>39</v>
      </c>
      <c r="P627" t="s">
        <v>39</v>
      </c>
      <c r="Q627">
        <v>960.88</v>
      </c>
      <c r="R627">
        <v>22.9</v>
      </c>
      <c r="S627">
        <v>915.09</v>
      </c>
      <c r="T627">
        <v>1006.68</v>
      </c>
      <c r="U627">
        <v>62.46</v>
      </c>
      <c r="V627">
        <v>1.27</v>
      </c>
      <c r="W627">
        <v>59.89</v>
      </c>
      <c r="X627">
        <v>64.95</v>
      </c>
    </row>
    <row r="628" spans="1:29" x14ac:dyDescent="0.2">
      <c r="A628" t="s">
        <v>29</v>
      </c>
      <c r="B628" t="s">
        <v>430</v>
      </c>
      <c r="C628" t="s">
        <v>431</v>
      </c>
      <c r="D628" t="s">
        <v>321</v>
      </c>
      <c r="E628" t="s">
        <v>432</v>
      </c>
      <c r="F628" t="s">
        <v>101</v>
      </c>
      <c r="G628" t="s">
        <v>416</v>
      </c>
      <c r="H628" t="s">
        <v>433</v>
      </c>
      <c r="I628" t="s">
        <v>123</v>
      </c>
      <c r="J628" t="s">
        <v>124</v>
      </c>
      <c r="K628" t="s">
        <v>38</v>
      </c>
      <c r="M628">
        <v>125</v>
      </c>
      <c r="N628">
        <v>806</v>
      </c>
      <c r="O628" t="s">
        <v>39</v>
      </c>
      <c r="P628" t="s">
        <v>39</v>
      </c>
      <c r="Q628">
        <v>239.91</v>
      </c>
      <c r="R628">
        <v>13</v>
      </c>
      <c r="S628">
        <v>213.91</v>
      </c>
      <c r="T628">
        <v>265.89999999999998</v>
      </c>
      <c r="U628">
        <v>15.59</v>
      </c>
      <c r="V628">
        <v>0.86</v>
      </c>
      <c r="W628">
        <v>13.95</v>
      </c>
      <c r="X628">
        <v>17.39</v>
      </c>
    </row>
    <row r="629" spans="1:29" x14ac:dyDescent="0.2">
      <c r="A629" t="s">
        <v>29</v>
      </c>
      <c r="B629" t="s">
        <v>430</v>
      </c>
      <c r="C629" t="s">
        <v>431</v>
      </c>
      <c r="D629" t="s">
        <v>321</v>
      </c>
      <c r="E629" t="s">
        <v>432</v>
      </c>
      <c r="F629" t="s">
        <v>101</v>
      </c>
      <c r="G629" t="s">
        <v>416</v>
      </c>
      <c r="H629" t="s">
        <v>433</v>
      </c>
      <c r="I629" t="s">
        <v>42</v>
      </c>
      <c r="J629" t="s">
        <v>43</v>
      </c>
      <c r="K629" t="s">
        <v>38</v>
      </c>
      <c r="M629">
        <v>157</v>
      </c>
      <c r="N629">
        <v>806</v>
      </c>
      <c r="O629" t="s">
        <v>39</v>
      </c>
      <c r="P629" t="s">
        <v>39</v>
      </c>
      <c r="Q629">
        <v>311.54000000000002</v>
      </c>
      <c r="R629">
        <v>19.579999999999998</v>
      </c>
      <c r="S629">
        <v>272.38</v>
      </c>
      <c r="T629">
        <v>350.69</v>
      </c>
    </row>
    <row r="630" spans="1:29" x14ac:dyDescent="0.2">
      <c r="A630" t="s">
        <v>29</v>
      </c>
      <c r="B630" t="s">
        <v>430</v>
      </c>
      <c r="C630" t="s">
        <v>431</v>
      </c>
      <c r="D630" t="s">
        <v>321</v>
      </c>
      <c r="E630" t="s">
        <v>432</v>
      </c>
      <c r="F630" t="s">
        <v>101</v>
      </c>
      <c r="G630" t="s">
        <v>416</v>
      </c>
      <c r="H630" t="s">
        <v>433</v>
      </c>
      <c r="K630" t="s">
        <v>38</v>
      </c>
      <c r="N630">
        <v>806</v>
      </c>
      <c r="O630" t="s">
        <v>39</v>
      </c>
      <c r="P630" t="s">
        <v>39</v>
      </c>
      <c r="Y630">
        <v>2.88</v>
      </c>
      <c r="Z630">
        <v>0.02</v>
      </c>
      <c r="AA630">
        <v>2.84</v>
      </c>
      <c r="AB630">
        <v>2.91</v>
      </c>
      <c r="AC630">
        <v>3</v>
      </c>
    </row>
    <row r="631" spans="1:29" x14ac:dyDescent="0.2">
      <c r="A631" t="s">
        <v>29</v>
      </c>
      <c r="B631" t="s">
        <v>434</v>
      </c>
      <c r="C631" t="s">
        <v>435</v>
      </c>
      <c r="D631" t="s">
        <v>321</v>
      </c>
      <c r="E631" t="s">
        <v>85</v>
      </c>
      <c r="F631" t="s">
        <v>101</v>
      </c>
      <c r="G631" t="s">
        <v>436</v>
      </c>
      <c r="H631" t="s">
        <v>437</v>
      </c>
      <c r="I631" t="s">
        <v>36</v>
      </c>
      <c r="J631" t="s">
        <v>438</v>
      </c>
      <c r="K631" t="s">
        <v>38</v>
      </c>
      <c r="M631">
        <v>193</v>
      </c>
      <c r="N631">
        <v>806</v>
      </c>
      <c r="O631" t="s">
        <v>39</v>
      </c>
      <c r="P631" t="s">
        <v>39</v>
      </c>
      <c r="Q631">
        <v>362.69</v>
      </c>
      <c r="R631">
        <v>18.53</v>
      </c>
      <c r="S631">
        <v>325.62</v>
      </c>
      <c r="T631">
        <v>399.76</v>
      </c>
      <c r="U631">
        <v>23.57</v>
      </c>
      <c r="V631">
        <v>1.1100000000000001</v>
      </c>
      <c r="W631">
        <v>21.42</v>
      </c>
      <c r="X631">
        <v>25.86</v>
      </c>
    </row>
    <row r="632" spans="1:29" x14ac:dyDescent="0.2">
      <c r="A632" t="s">
        <v>29</v>
      </c>
      <c r="B632" t="s">
        <v>434</v>
      </c>
      <c r="C632" t="s">
        <v>435</v>
      </c>
      <c r="D632" t="s">
        <v>321</v>
      </c>
      <c r="E632" t="s">
        <v>85</v>
      </c>
      <c r="F632" t="s">
        <v>101</v>
      </c>
      <c r="G632" t="s">
        <v>436</v>
      </c>
      <c r="H632" t="s">
        <v>437</v>
      </c>
      <c r="I632" t="s">
        <v>40</v>
      </c>
      <c r="J632" t="s">
        <v>439</v>
      </c>
      <c r="K632" t="s">
        <v>38</v>
      </c>
      <c r="M632">
        <v>13</v>
      </c>
      <c r="N632">
        <v>806</v>
      </c>
      <c r="O632" t="s">
        <v>39</v>
      </c>
      <c r="P632" t="s">
        <v>39</v>
      </c>
      <c r="Q632">
        <v>26.88</v>
      </c>
      <c r="R632">
        <v>4.95</v>
      </c>
      <c r="S632">
        <v>16.97</v>
      </c>
      <c r="T632">
        <v>36.78</v>
      </c>
      <c r="U632">
        <v>1.75</v>
      </c>
      <c r="V632">
        <v>0.32</v>
      </c>
      <c r="W632">
        <v>1.21</v>
      </c>
      <c r="X632">
        <v>2.52</v>
      </c>
    </row>
    <row r="633" spans="1:29" x14ac:dyDescent="0.2">
      <c r="A633" t="s">
        <v>29</v>
      </c>
      <c r="B633" t="s">
        <v>434</v>
      </c>
      <c r="C633" t="s">
        <v>435</v>
      </c>
      <c r="D633" t="s">
        <v>321</v>
      </c>
      <c r="E633" t="s">
        <v>85</v>
      </c>
      <c r="F633" t="s">
        <v>101</v>
      </c>
      <c r="G633" t="s">
        <v>436</v>
      </c>
      <c r="H633" t="s">
        <v>437</v>
      </c>
      <c r="I633" t="s">
        <v>105</v>
      </c>
      <c r="J633" t="s">
        <v>440</v>
      </c>
      <c r="K633" t="s">
        <v>38</v>
      </c>
      <c r="M633">
        <v>147</v>
      </c>
      <c r="N633">
        <v>806</v>
      </c>
      <c r="O633" t="s">
        <v>39</v>
      </c>
      <c r="P633" t="s">
        <v>39</v>
      </c>
      <c r="Q633">
        <v>270.93</v>
      </c>
      <c r="R633">
        <v>15.36</v>
      </c>
      <c r="S633">
        <v>240.2</v>
      </c>
      <c r="T633">
        <v>301.66000000000003</v>
      </c>
      <c r="U633">
        <v>17.600000000000001</v>
      </c>
      <c r="V633">
        <v>0.97</v>
      </c>
      <c r="W633">
        <v>15.75</v>
      </c>
      <c r="X633">
        <v>19.63</v>
      </c>
    </row>
    <row r="634" spans="1:29" x14ac:dyDescent="0.2">
      <c r="A634" t="s">
        <v>29</v>
      </c>
      <c r="B634" t="s">
        <v>434</v>
      </c>
      <c r="C634" t="s">
        <v>435</v>
      </c>
      <c r="D634" t="s">
        <v>321</v>
      </c>
      <c r="E634" t="s">
        <v>85</v>
      </c>
      <c r="F634" t="s">
        <v>101</v>
      </c>
      <c r="G634" t="s">
        <v>436</v>
      </c>
      <c r="H634" t="s">
        <v>437</v>
      </c>
      <c r="I634" t="s">
        <v>107</v>
      </c>
      <c r="J634" t="s">
        <v>441</v>
      </c>
      <c r="K634" t="s">
        <v>38</v>
      </c>
      <c r="M634">
        <v>280</v>
      </c>
      <c r="N634">
        <v>806</v>
      </c>
      <c r="O634" t="s">
        <v>39</v>
      </c>
      <c r="P634" t="s">
        <v>39</v>
      </c>
      <c r="Q634">
        <v>546.04</v>
      </c>
      <c r="R634">
        <v>17.309999999999999</v>
      </c>
      <c r="S634">
        <v>511.42</v>
      </c>
      <c r="T634">
        <v>580.65</v>
      </c>
      <c r="U634">
        <v>35.479999999999997</v>
      </c>
      <c r="V634">
        <v>1.1100000000000001</v>
      </c>
      <c r="W634">
        <v>33.28</v>
      </c>
      <c r="X634">
        <v>37.74</v>
      </c>
    </row>
    <row r="635" spans="1:29" x14ac:dyDescent="0.2">
      <c r="A635" t="s">
        <v>29</v>
      </c>
      <c r="B635" t="s">
        <v>434</v>
      </c>
      <c r="C635" t="s">
        <v>435</v>
      </c>
      <c r="D635" t="s">
        <v>321</v>
      </c>
      <c r="E635" t="s">
        <v>85</v>
      </c>
      <c r="F635" t="s">
        <v>101</v>
      </c>
      <c r="G635" t="s">
        <v>436</v>
      </c>
      <c r="H635" t="s">
        <v>437</v>
      </c>
      <c r="I635" t="s">
        <v>123</v>
      </c>
      <c r="J635" t="s">
        <v>442</v>
      </c>
      <c r="K635" t="s">
        <v>38</v>
      </c>
      <c r="M635">
        <v>173</v>
      </c>
      <c r="N635">
        <v>806</v>
      </c>
      <c r="O635" t="s">
        <v>39</v>
      </c>
      <c r="P635" t="s">
        <v>39</v>
      </c>
      <c r="Q635">
        <v>332.45</v>
      </c>
      <c r="R635">
        <v>17.190000000000001</v>
      </c>
      <c r="S635">
        <v>298.07</v>
      </c>
      <c r="T635">
        <v>366.84</v>
      </c>
      <c r="U635">
        <v>21.6</v>
      </c>
      <c r="V635">
        <v>1.07</v>
      </c>
      <c r="W635">
        <v>19.54</v>
      </c>
      <c r="X635">
        <v>23.81</v>
      </c>
    </row>
    <row r="636" spans="1:29" x14ac:dyDescent="0.2">
      <c r="A636" t="s">
        <v>29</v>
      </c>
      <c r="B636" t="s">
        <v>434</v>
      </c>
      <c r="C636" t="s">
        <v>435</v>
      </c>
      <c r="D636" t="s">
        <v>321</v>
      </c>
      <c r="E636" t="s">
        <v>85</v>
      </c>
      <c r="F636" t="s">
        <v>101</v>
      </c>
      <c r="G636" t="s">
        <v>436</v>
      </c>
      <c r="H636" t="s">
        <v>437</v>
      </c>
      <c r="I636" t="s">
        <v>42</v>
      </c>
      <c r="J636" t="s">
        <v>43</v>
      </c>
      <c r="K636" t="s">
        <v>38</v>
      </c>
      <c r="M636">
        <v>157</v>
      </c>
      <c r="N636">
        <v>806</v>
      </c>
      <c r="O636" t="s">
        <v>39</v>
      </c>
      <c r="P636" t="s">
        <v>39</v>
      </c>
      <c r="Q636">
        <v>311.01</v>
      </c>
      <c r="R636">
        <v>19.66</v>
      </c>
      <c r="S636">
        <v>271.68</v>
      </c>
      <c r="T636">
        <v>350.35</v>
      </c>
    </row>
    <row r="637" spans="1:29" x14ac:dyDescent="0.2">
      <c r="A637" t="s">
        <v>29</v>
      </c>
      <c r="B637" t="s">
        <v>434</v>
      </c>
      <c r="C637" t="s">
        <v>435</v>
      </c>
      <c r="D637" t="s">
        <v>321</v>
      </c>
      <c r="E637" t="s">
        <v>85</v>
      </c>
      <c r="F637" t="s">
        <v>101</v>
      </c>
      <c r="G637" t="s">
        <v>436</v>
      </c>
      <c r="H637" t="s">
        <v>437</v>
      </c>
      <c r="K637" t="s">
        <v>38</v>
      </c>
      <c r="N637">
        <v>806</v>
      </c>
      <c r="O637" t="s">
        <v>39</v>
      </c>
      <c r="P637" t="s">
        <v>39</v>
      </c>
      <c r="Y637">
        <v>2.2999999999999998</v>
      </c>
      <c r="Z637">
        <v>0.03</v>
      </c>
      <c r="AA637">
        <v>2.23</v>
      </c>
      <c r="AB637">
        <v>2.37</v>
      </c>
      <c r="AC637">
        <v>3</v>
      </c>
    </row>
    <row r="638" spans="1:29" x14ac:dyDescent="0.2">
      <c r="A638" t="s">
        <v>29</v>
      </c>
      <c r="B638" t="s">
        <v>443</v>
      </c>
      <c r="C638" t="s">
        <v>444</v>
      </c>
      <c r="D638" t="s">
        <v>321</v>
      </c>
      <c r="E638" t="s">
        <v>85</v>
      </c>
      <c r="F638" t="s">
        <v>101</v>
      </c>
      <c r="G638" t="s">
        <v>436</v>
      </c>
      <c r="H638" t="s">
        <v>445</v>
      </c>
      <c r="I638" t="s">
        <v>36</v>
      </c>
      <c r="J638" t="s">
        <v>438</v>
      </c>
      <c r="K638" t="s">
        <v>38</v>
      </c>
      <c r="M638">
        <v>93</v>
      </c>
      <c r="N638">
        <v>806</v>
      </c>
      <c r="O638" t="s">
        <v>39</v>
      </c>
      <c r="P638" t="s">
        <v>39</v>
      </c>
      <c r="Q638">
        <v>174.3</v>
      </c>
      <c r="R638">
        <v>12.69</v>
      </c>
      <c r="S638">
        <v>148.91999999999999</v>
      </c>
      <c r="T638">
        <v>199.67</v>
      </c>
      <c r="U638">
        <v>11.33</v>
      </c>
      <c r="V638">
        <v>0.77</v>
      </c>
      <c r="W638">
        <v>9.8699999999999992</v>
      </c>
      <c r="X638">
        <v>12.96</v>
      </c>
    </row>
    <row r="639" spans="1:29" x14ac:dyDescent="0.2">
      <c r="A639" t="s">
        <v>29</v>
      </c>
      <c r="B639" t="s">
        <v>443</v>
      </c>
      <c r="C639" t="s">
        <v>444</v>
      </c>
      <c r="D639" t="s">
        <v>321</v>
      </c>
      <c r="E639" t="s">
        <v>85</v>
      </c>
      <c r="F639" t="s">
        <v>101</v>
      </c>
      <c r="G639" t="s">
        <v>436</v>
      </c>
      <c r="H639" t="s">
        <v>445</v>
      </c>
      <c r="I639" t="s">
        <v>40</v>
      </c>
      <c r="J639" t="s">
        <v>439</v>
      </c>
      <c r="K639" t="s">
        <v>38</v>
      </c>
      <c r="M639">
        <v>57</v>
      </c>
      <c r="N639">
        <v>806</v>
      </c>
      <c r="O639" t="s">
        <v>39</v>
      </c>
      <c r="P639" t="s">
        <v>39</v>
      </c>
      <c r="Q639">
        <v>106.89</v>
      </c>
      <c r="R639">
        <v>10.11</v>
      </c>
      <c r="S639">
        <v>86.68</v>
      </c>
      <c r="T639">
        <v>127.11</v>
      </c>
      <c r="U639">
        <v>6.95</v>
      </c>
      <c r="V639">
        <v>0.66</v>
      </c>
      <c r="W639">
        <v>5.73</v>
      </c>
      <c r="X639">
        <v>8.4</v>
      </c>
    </row>
    <row r="640" spans="1:29" x14ac:dyDescent="0.2">
      <c r="A640" t="s">
        <v>29</v>
      </c>
      <c r="B640" t="s">
        <v>443</v>
      </c>
      <c r="C640" t="s">
        <v>444</v>
      </c>
      <c r="D640" t="s">
        <v>321</v>
      </c>
      <c r="E640" t="s">
        <v>85</v>
      </c>
      <c r="F640" t="s">
        <v>101</v>
      </c>
      <c r="G640" t="s">
        <v>436</v>
      </c>
      <c r="H640" t="s">
        <v>445</v>
      </c>
      <c r="I640" t="s">
        <v>105</v>
      </c>
      <c r="J640" t="s">
        <v>440</v>
      </c>
      <c r="K640" t="s">
        <v>38</v>
      </c>
      <c r="M640">
        <v>204</v>
      </c>
      <c r="N640">
        <v>806</v>
      </c>
      <c r="O640" t="s">
        <v>39</v>
      </c>
      <c r="P640" t="s">
        <v>39</v>
      </c>
      <c r="Q640">
        <v>385.82</v>
      </c>
      <c r="R640">
        <v>19.48</v>
      </c>
      <c r="S640">
        <v>346.86</v>
      </c>
      <c r="T640">
        <v>424.78</v>
      </c>
      <c r="U640">
        <v>25.07</v>
      </c>
      <c r="V640">
        <v>1.2</v>
      </c>
      <c r="W640">
        <v>22.75</v>
      </c>
      <c r="X640">
        <v>27.54</v>
      </c>
    </row>
    <row r="641" spans="1:29" x14ac:dyDescent="0.2">
      <c r="A641" t="s">
        <v>29</v>
      </c>
      <c r="B641" t="s">
        <v>443</v>
      </c>
      <c r="C641" t="s">
        <v>444</v>
      </c>
      <c r="D641" t="s">
        <v>321</v>
      </c>
      <c r="E641" t="s">
        <v>85</v>
      </c>
      <c r="F641" t="s">
        <v>101</v>
      </c>
      <c r="G641" t="s">
        <v>436</v>
      </c>
      <c r="H641" t="s">
        <v>445</v>
      </c>
      <c r="I641" t="s">
        <v>107</v>
      </c>
      <c r="J641" t="s">
        <v>441</v>
      </c>
      <c r="K641" t="s">
        <v>38</v>
      </c>
      <c r="M641">
        <v>273</v>
      </c>
      <c r="N641">
        <v>806</v>
      </c>
      <c r="O641" t="s">
        <v>39</v>
      </c>
      <c r="P641" t="s">
        <v>39</v>
      </c>
      <c r="Q641">
        <v>522.41999999999996</v>
      </c>
      <c r="R641">
        <v>20.88</v>
      </c>
      <c r="S641">
        <v>480.66</v>
      </c>
      <c r="T641">
        <v>564.17999999999995</v>
      </c>
      <c r="U641">
        <v>33.950000000000003</v>
      </c>
      <c r="V641">
        <v>1.29</v>
      </c>
      <c r="W641">
        <v>31.42</v>
      </c>
      <c r="X641">
        <v>36.57</v>
      </c>
    </row>
    <row r="642" spans="1:29" x14ac:dyDescent="0.2">
      <c r="A642" t="s">
        <v>29</v>
      </c>
      <c r="B642" t="s">
        <v>443</v>
      </c>
      <c r="C642" t="s">
        <v>444</v>
      </c>
      <c r="D642" t="s">
        <v>321</v>
      </c>
      <c r="E642" t="s">
        <v>85</v>
      </c>
      <c r="F642" t="s">
        <v>101</v>
      </c>
      <c r="G642" t="s">
        <v>436</v>
      </c>
      <c r="H642" t="s">
        <v>445</v>
      </c>
      <c r="I642" t="s">
        <v>123</v>
      </c>
      <c r="J642" t="s">
        <v>442</v>
      </c>
      <c r="K642" t="s">
        <v>38</v>
      </c>
      <c r="M642">
        <v>179</v>
      </c>
      <c r="N642">
        <v>806</v>
      </c>
      <c r="O642" t="s">
        <v>39</v>
      </c>
      <c r="P642" t="s">
        <v>39</v>
      </c>
      <c r="Q642">
        <v>349.55</v>
      </c>
      <c r="R642">
        <v>19.04</v>
      </c>
      <c r="S642">
        <v>311.47000000000003</v>
      </c>
      <c r="T642">
        <v>387.64</v>
      </c>
      <c r="U642">
        <v>22.71</v>
      </c>
      <c r="V642">
        <v>1.25</v>
      </c>
      <c r="W642">
        <v>20.309999999999999</v>
      </c>
      <c r="X642">
        <v>25.3</v>
      </c>
    </row>
    <row r="643" spans="1:29" x14ac:dyDescent="0.2">
      <c r="A643" t="s">
        <v>29</v>
      </c>
      <c r="B643" t="s">
        <v>443</v>
      </c>
      <c r="C643" t="s">
        <v>444</v>
      </c>
      <c r="D643" t="s">
        <v>321</v>
      </c>
      <c r="E643" t="s">
        <v>85</v>
      </c>
      <c r="F643" t="s">
        <v>101</v>
      </c>
      <c r="G643" t="s">
        <v>436</v>
      </c>
      <c r="H643" t="s">
        <v>445</v>
      </c>
      <c r="I643" t="s">
        <v>42</v>
      </c>
      <c r="J643" t="s">
        <v>43</v>
      </c>
      <c r="K643" t="s">
        <v>38</v>
      </c>
      <c r="M643">
        <v>157</v>
      </c>
      <c r="N643">
        <v>806</v>
      </c>
      <c r="O643" t="s">
        <v>39</v>
      </c>
      <c r="P643" t="s">
        <v>39</v>
      </c>
      <c r="Q643">
        <v>311.01</v>
      </c>
      <c r="R643">
        <v>19.66</v>
      </c>
      <c r="S643">
        <v>271.68</v>
      </c>
      <c r="T643">
        <v>350.35</v>
      </c>
    </row>
    <row r="644" spans="1:29" x14ac:dyDescent="0.2">
      <c r="A644" t="s">
        <v>29</v>
      </c>
      <c r="B644" t="s">
        <v>443</v>
      </c>
      <c r="C644" t="s">
        <v>444</v>
      </c>
      <c r="D644" t="s">
        <v>321</v>
      </c>
      <c r="E644" t="s">
        <v>85</v>
      </c>
      <c r="F644" t="s">
        <v>101</v>
      </c>
      <c r="G644" t="s">
        <v>436</v>
      </c>
      <c r="H644" t="s">
        <v>445</v>
      </c>
      <c r="K644" t="s">
        <v>38</v>
      </c>
      <c r="N644">
        <v>806</v>
      </c>
      <c r="O644" t="s">
        <v>39</v>
      </c>
      <c r="P644" t="s">
        <v>39</v>
      </c>
      <c r="Y644">
        <v>2.5</v>
      </c>
      <c r="Z644">
        <v>0.03</v>
      </c>
      <c r="AA644">
        <v>2.4300000000000002</v>
      </c>
      <c r="AB644">
        <v>2.56</v>
      </c>
      <c r="AC644">
        <v>3</v>
      </c>
    </row>
    <row r="645" spans="1:29" x14ac:dyDescent="0.2">
      <c r="A645" t="s">
        <v>29</v>
      </c>
      <c r="B645" t="s">
        <v>446</v>
      </c>
      <c r="C645" t="s">
        <v>447</v>
      </c>
      <c r="D645" t="s">
        <v>321</v>
      </c>
      <c r="E645" t="s">
        <v>85</v>
      </c>
      <c r="F645" t="s">
        <v>101</v>
      </c>
      <c r="G645" t="s">
        <v>448</v>
      </c>
      <c r="H645" t="s">
        <v>449</v>
      </c>
      <c r="I645" t="s">
        <v>40</v>
      </c>
      <c r="J645" t="s">
        <v>324</v>
      </c>
      <c r="K645" t="s">
        <v>38</v>
      </c>
      <c r="M645">
        <v>39</v>
      </c>
      <c r="N645">
        <v>806</v>
      </c>
      <c r="O645" t="s">
        <v>39</v>
      </c>
      <c r="P645" t="s">
        <v>39</v>
      </c>
      <c r="Q645">
        <v>70.56</v>
      </c>
      <c r="R645">
        <v>7.83</v>
      </c>
      <c r="S645">
        <v>54.89</v>
      </c>
      <c r="T645">
        <v>86.23</v>
      </c>
      <c r="U645">
        <v>4.59</v>
      </c>
      <c r="V645">
        <v>0.49</v>
      </c>
      <c r="W645">
        <v>3.7</v>
      </c>
      <c r="X645">
        <v>5.68</v>
      </c>
    </row>
    <row r="646" spans="1:29" x14ac:dyDescent="0.2">
      <c r="A646" t="s">
        <v>29</v>
      </c>
      <c r="B646" t="s">
        <v>446</v>
      </c>
      <c r="C646" t="s">
        <v>447</v>
      </c>
      <c r="D646" t="s">
        <v>321</v>
      </c>
      <c r="E646" t="s">
        <v>85</v>
      </c>
      <c r="F646" t="s">
        <v>101</v>
      </c>
      <c r="G646" t="s">
        <v>448</v>
      </c>
      <c r="H646" t="s">
        <v>449</v>
      </c>
      <c r="I646" t="s">
        <v>105</v>
      </c>
      <c r="J646" t="s">
        <v>450</v>
      </c>
      <c r="K646" t="s">
        <v>38</v>
      </c>
      <c r="M646">
        <v>227</v>
      </c>
      <c r="N646">
        <v>806</v>
      </c>
      <c r="O646" t="s">
        <v>39</v>
      </c>
      <c r="P646" t="s">
        <v>39</v>
      </c>
      <c r="Q646">
        <v>433.14</v>
      </c>
      <c r="R646">
        <v>17.72</v>
      </c>
      <c r="S646">
        <v>397.69</v>
      </c>
      <c r="T646">
        <v>468.59</v>
      </c>
      <c r="U646">
        <v>28.15</v>
      </c>
      <c r="V646">
        <v>1.21</v>
      </c>
      <c r="W646">
        <v>25.81</v>
      </c>
      <c r="X646">
        <v>30.62</v>
      </c>
    </row>
    <row r="647" spans="1:29" x14ac:dyDescent="0.2">
      <c r="A647" t="s">
        <v>29</v>
      </c>
      <c r="B647" t="s">
        <v>446</v>
      </c>
      <c r="C647" t="s">
        <v>447</v>
      </c>
      <c r="D647" t="s">
        <v>321</v>
      </c>
      <c r="E647" t="s">
        <v>85</v>
      </c>
      <c r="F647" t="s">
        <v>101</v>
      </c>
      <c r="G647" t="s">
        <v>448</v>
      </c>
      <c r="H647" t="s">
        <v>449</v>
      </c>
      <c r="I647" t="s">
        <v>107</v>
      </c>
      <c r="J647" t="s">
        <v>451</v>
      </c>
      <c r="K647" t="s">
        <v>38</v>
      </c>
      <c r="M647">
        <v>441</v>
      </c>
      <c r="N647">
        <v>806</v>
      </c>
      <c r="O647" t="s">
        <v>39</v>
      </c>
      <c r="P647" t="s">
        <v>39</v>
      </c>
      <c r="Q647">
        <v>855.52</v>
      </c>
      <c r="R647">
        <v>25.33</v>
      </c>
      <c r="S647">
        <v>804.85</v>
      </c>
      <c r="T647">
        <v>906.19</v>
      </c>
      <c r="U647">
        <v>55.61</v>
      </c>
      <c r="V647">
        <v>1.35</v>
      </c>
      <c r="W647">
        <v>52.89</v>
      </c>
      <c r="X647">
        <v>58.29</v>
      </c>
    </row>
    <row r="648" spans="1:29" x14ac:dyDescent="0.2">
      <c r="A648" t="s">
        <v>29</v>
      </c>
      <c r="B648" t="s">
        <v>446</v>
      </c>
      <c r="C648" t="s">
        <v>447</v>
      </c>
      <c r="D648" t="s">
        <v>321</v>
      </c>
      <c r="E648" t="s">
        <v>85</v>
      </c>
      <c r="F648" t="s">
        <v>101</v>
      </c>
      <c r="G648" t="s">
        <v>448</v>
      </c>
      <c r="H648" t="s">
        <v>449</v>
      </c>
      <c r="I648" t="s">
        <v>123</v>
      </c>
      <c r="J648" t="s">
        <v>452</v>
      </c>
      <c r="K648" t="s">
        <v>38</v>
      </c>
      <c r="M648">
        <v>49</v>
      </c>
      <c r="N648">
        <v>806</v>
      </c>
      <c r="O648" t="s">
        <v>39</v>
      </c>
      <c r="P648" t="s">
        <v>39</v>
      </c>
      <c r="Q648">
        <v>90.59</v>
      </c>
      <c r="R648">
        <v>9.09</v>
      </c>
      <c r="S648">
        <v>72.41</v>
      </c>
      <c r="T648">
        <v>108.76</v>
      </c>
      <c r="U648">
        <v>5.89</v>
      </c>
      <c r="V648">
        <v>0.59</v>
      </c>
      <c r="W648">
        <v>4.8099999999999996</v>
      </c>
      <c r="X648">
        <v>7.18</v>
      </c>
    </row>
    <row r="649" spans="1:29" x14ac:dyDescent="0.2">
      <c r="A649" t="s">
        <v>29</v>
      </c>
      <c r="B649" t="s">
        <v>446</v>
      </c>
      <c r="C649" t="s">
        <v>447</v>
      </c>
      <c r="D649" t="s">
        <v>321</v>
      </c>
      <c r="E649" t="s">
        <v>85</v>
      </c>
      <c r="F649" t="s">
        <v>101</v>
      </c>
      <c r="G649" t="s">
        <v>448</v>
      </c>
      <c r="H649" t="s">
        <v>449</v>
      </c>
      <c r="I649" t="s">
        <v>328</v>
      </c>
      <c r="J649" t="s">
        <v>453</v>
      </c>
      <c r="K649" t="s">
        <v>38</v>
      </c>
      <c r="M649">
        <v>50</v>
      </c>
      <c r="N649">
        <v>806</v>
      </c>
      <c r="O649" t="s">
        <v>39</v>
      </c>
      <c r="P649" t="s">
        <v>39</v>
      </c>
      <c r="Q649">
        <v>88.7</v>
      </c>
      <c r="R649">
        <v>10.199999999999999</v>
      </c>
      <c r="S649">
        <v>68.3</v>
      </c>
      <c r="T649">
        <v>109.1</v>
      </c>
      <c r="U649">
        <v>5.77</v>
      </c>
      <c r="V649">
        <v>0.66</v>
      </c>
      <c r="W649">
        <v>4.58</v>
      </c>
      <c r="X649">
        <v>7.24</v>
      </c>
    </row>
    <row r="650" spans="1:29" x14ac:dyDescent="0.2">
      <c r="A650" t="s">
        <v>29</v>
      </c>
      <c r="B650" t="s">
        <v>446</v>
      </c>
      <c r="C650" t="s">
        <v>447</v>
      </c>
      <c r="D650" t="s">
        <v>321</v>
      </c>
      <c r="E650" t="s">
        <v>85</v>
      </c>
      <c r="F650" t="s">
        <v>101</v>
      </c>
      <c r="G650" t="s">
        <v>448</v>
      </c>
      <c r="H650" t="s">
        <v>449</v>
      </c>
      <c r="I650" t="s">
        <v>42</v>
      </c>
      <c r="J650" t="s">
        <v>43</v>
      </c>
      <c r="K650" t="s">
        <v>38</v>
      </c>
      <c r="M650">
        <v>157</v>
      </c>
      <c r="N650">
        <v>806</v>
      </c>
      <c r="O650" t="s">
        <v>39</v>
      </c>
      <c r="P650" t="s">
        <v>39</v>
      </c>
      <c r="Q650">
        <v>311.49</v>
      </c>
      <c r="R650">
        <v>19.149999999999999</v>
      </c>
      <c r="S650">
        <v>273.19</v>
      </c>
      <c r="T650">
        <v>349.79</v>
      </c>
    </row>
    <row r="651" spans="1:29" x14ac:dyDescent="0.2">
      <c r="A651" t="s">
        <v>29</v>
      </c>
      <c r="B651" t="s">
        <v>446</v>
      </c>
      <c r="C651" t="s">
        <v>447</v>
      </c>
      <c r="D651" t="s">
        <v>321</v>
      </c>
      <c r="E651" t="s">
        <v>85</v>
      </c>
      <c r="F651" t="s">
        <v>101</v>
      </c>
      <c r="G651" t="s">
        <v>448</v>
      </c>
      <c r="H651" t="s">
        <v>449</v>
      </c>
      <c r="K651" t="s">
        <v>38</v>
      </c>
      <c r="N651">
        <v>806</v>
      </c>
      <c r="O651" t="s">
        <v>39</v>
      </c>
      <c r="P651" t="s">
        <v>39</v>
      </c>
      <c r="Y651">
        <v>2.8</v>
      </c>
      <c r="Z651">
        <v>0.02</v>
      </c>
      <c r="AA651">
        <v>2.76</v>
      </c>
      <c r="AB651">
        <v>2.85</v>
      </c>
      <c r="AC651">
        <v>3</v>
      </c>
    </row>
    <row r="652" spans="1:29" x14ac:dyDescent="0.2">
      <c r="A652" t="s">
        <v>29</v>
      </c>
      <c r="B652" t="s">
        <v>454</v>
      </c>
      <c r="C652" t="s">
        <v>455</v>
      </c>
      <c r="D652" t="s">
        <v>321</v>
      </c>
      <c r="E652" t="s">
        <v>456</v>
      </c>
      <c r="F652" t="s">
        <v>101</v>
      </c>
      <c r="G652" t="s">
        <v>457</v>
      </c>
      <c r="H652" t="s">
        <v>458</v>
      </c>
      <c r="I652" t="s">
        <v>40</v>
      </c>
      <c r="J652" t="s">
        <v>120</v>
      </c>
      <c r="K652" t="s">
        <v>38</v>
      </c>
      <c r="M652">
        <v>4</v>
      </c>
      <c r="N652">
        <v>804</v>
      </c>
      <c r="O652" t="s">
        <v>39</v>
      </c>
      <c r="P652" t="s">
        <v>39</v>
      </c>
      <c r="Q652">
        <v>7.2</v>
      </c>
      <c r="R652">
        <v>2.52</v>
      </c>
      <c r="S652">
        <v>2.16</v>
      </c>
      <c r="T652">
        <v>12.24</v>
      </c>
      <c r="U652">
        <v>0.47</v>
      </c>
      <c r="V652">
        <v>0.16</v>
      </c>
      <c r="W652">
        <v>0.24</v>
      </c>
      <c r="X652">
        <v>0.93</v>
      </c>
    </row>
    <row r="653" spans="1:29" x14ac:dyDescent="0.2">
      <c r="A653" t="s">
        <v>29</v>
      </c>
      <c r="B653" t="s">
        <v>454</v>
      </c>
      <c r="C653" t="s">
        <v>455</v>
      </c>
      <c r="D653" t="s">
        <v>321</v>
      </c>
      <c r="E653" t="s">
        <v>456</v>
      </c>
      <c r="F653" t="s">
        <v>101</v>
      </c>
      <c r="G653" t="s">
        <v>457</v>
      </c>
      <c r="H653" t="s">
        <v>458</v>
      </c>
      <c r="I653" t="s">
        <v>105</v>
      </c>
      <c r="J653" t="s">
        <v>121</v>
      </c>
      <c r="K653" t="s">
        <v>38</v>
      </c>
      <c r="M653">
        <v>52</v>
      </c>
      <c r="N653">
        <v>804</v>
      </c>
      <c r="O653" t="s">
        <v>39</v>
      </c>
      <c r="P653" t="s">
        <v>39</v>
      </c>
      <c r="Q653">
        <v>97</v>
      </c>
      <c r="R653">
        <v>8.36</v>
      </c>
      <c r="S653">
        <v>80.290000000000006</v>
      </c>
      <c r="T653">
        <v>113.72</v>
      </c>
      <c r="U653">
        <v>6.32</v>
      </c>
      <c r="V653">
        <v>0.53</v>
      </c>
      <c r="W653">
        <v>5.35</v>
      </c>
      <c r="X653">
        <v>7.46</v>
      </c>
    </row>
    <row r="654" spans="1:29" x14ac:dyDescent="0.2">
      <c r="A654" t="s">
        <v>29</v>
      </c>
      <c r="B654" t="s">
        <v>454</v>
      </c>
      <c r="C654" t="s">
        <v>455</v>
      </c>
      <c r="D654" t="s">
        <v>321</v>
      </c>
      <c r="E654" t="s">
        <v>456</v>
      </c>
      <c r="F654" t="s">
        <v>101</v>
      </c>
      <c r="G654" t="s">
        <v>457</v>
      </c>
      <c r="H654" t="s">
        <v>458</v>
      </c>
      <c r="I654" t="s">
        <v>107</v>
      </c>
      <c r="J654" t="s">
        <v>122</v>
      </c>
      <c r="K654" t="s">
        <v>38</v>
      </c>
      <c r="M654">
        <v>476</v>
      </c>
      <c r="N654">
        <v>804</v>
      </c>
      <c r="O654" t="s">
        <v>39</v>
      </c>
      <c r="P654" t="s">
        <v>39</v>
      </c>
      <c r="Q654">
        <v>896.56</v>
      </c>
      <c r="R654">
        <v>21.01</v>
      </c>
      <c r="S654">
        <v>854.53</v>
      </c>
      <c r="T654">
        <v>938.59</v>
      </c>
      <c r="U654">
        <v>58.45</v>
      </c>
      <c r="V654">
        <v>1.0900000000000001</v>
      </c>
      <c r="W654">
        <v>56.26</v>
      </c>
      <c r="X654">
        <v>60.6</v>
      </c>
    </row>
    <row r="655" spans="1:29" x14ac:dyDescent="0.2">
      <c r="A655" t="s">
        <v>29</v>
      </c>
      <c r="B655" t="s">
        <v>454</v>
      </c>
      <c r="C655" t="s">
        <v>455</v>
      </c>
      <c r="D655" t="s">
        <v>321</v>
      </c>
      <c r="E655" t="s">
        <v>456</v>
      </c>
      <c r="F655" t="s">
        <v>101</v>
      </c>
      <c r="G655" t="s">
        <v>457</v>
      </c>
      <c r="H655" t="s">
        <v>458</v>
      </c>
      <c r="I655" t="s">
        <v>123</v>
      </c>
      <c r="J655" t="s">
        <v>124</v>
      </c>
      <c r="K655" t="s">
        <v>38</v>
      </c>
      <c r="M655">
        <v>272</v>
      </c>
      <c r="N655">
        <v>804</v>
      </c>
      <c r="O655" t="s">
        <v>39</v>
      </c>
      <c r="P655" t="s">
        <v>39</v>
      </c>
      <c r="Q655">
        <v>533.21</v>
      </c>
      <c r="R655">
        <v>17.45</v>
      </c>
      <c r="S655">
        <v>498.31</v>
      </c>
      <c r="T655">
        <v>568.12</v>
      </c>
      <c r="U655">
        <v>34.76</v>
      </c>
      <c r="V655">
        <v>1.1100000000000001</v>
      </c>
      <c r="W655">
        <v>32.57</v>
      </c>
      <c r="X655">
        <v>37.020000000000003</v>
      </c>
    </row>
    <row r="656" spans="1:29" x14ac:dyDescent="0.2">
      <c r="A656" t="s">
        <v>29</v>
      </c>
      <c r="B656" t="s">
        <v>454</v>
      </c>
      <c r="C656" t="s">
        <v>455</v>
      </c>
      <c r="D656" t="s">
        <v>321</v>
      </c>
      <c r="E656" t="s">
        <v>456</v>
      </c>
      <c r="F656" t="s">
        <v>101</v>
      </c>
      <c r="G656" t="s">
        <v>457</v>
      </c>
      <c r="H656" t="s">
        <v>458</v>
      </c>
      <c r="I656" t="s">
        <v>42</v>
      </c>
      <c r="J656" t="s">
        <v>43</v>
      </c>
      <c r="K656" t="s">
        <v>38</v>
      </c>
      <c r="M656">
        <v>159</v>
      </c>
      <c r="N656">
        <v>804</v>
      </c>
      <c r="O656" t="s">
        <v>39</v>
      </c>
      <c r="P656" t="s">
        <v>39</v>
      </c>
      <c r="Q656">
        <v>316.01</v>
      </c>
      <c r="R656">
        <v>19.62</v>
      </c>
      <c r="S656">
        <v>276.77</v>
      </c>
      <c r="T656">
        <v>355.26</v>
      </c>
    </row>
    <row r="657" spans="1:29" x14ac:dyDescent="0.2">
      <c r="A657" t="s">
        <v>29</v>
      </c>
      <c r="B657" t="s">
        <v>454</v>
      </c>
      <c r="C657" t="s">
        <v>455</v>
      </c>
      <c r="D657" t="s">
        <v>321</v>
      </c>
      <c r="E657" t="s">
        <v>456</v>
      </c>
      <c r="F657" t="s">
        <v>101</v>
      </c>
      <c r="G657" t="s">
        <v>457</v>
      </c>
      <c r="H657" t="s">
        <v>458</v>
      </c>
      <c r="K657" t="s">
        <v>38</v>
      </c>
      <c r="N657">
        <v>804</v>
      </c>
      <c r="O657" t="s">
        <v>39</v>
      </c>
      <c r="P657" t="s">
        <v>39</v>
      </c>
      <c r="Y657">
        <v>3.27</v>
      </c>
      <c r="Z657">
        <v>0.01</v>
      </c>
      <c r="AA657">
        <v>3.25</v>
      </c>
      <c r="AB657">
        <v>3.3</v>
      </c>
      <c r="AC657">
        <v>3</v>
      </c>
    </row>
    <row r="658" spans="1:29" x14ac:dyDescent="0.2">
      <c r="A658" t="s">
        <v>29</v>
      </c>
      <c r="B658" t="s">
        <v>459</v>
      </c>
      <c r="C658" t="s">
        <v>460</v>
      </c>
      <c r="D658" t="s">
        <v>321</v>
      </c>
      <c r="E658" t="s">
        <v>461</v>
      </c>
      <c r="F658" t="s">
        <v>101</v>
      </c>
      <c r="G658" t="s">
        <v>457</v>
      </c>
      <c r="H658" t="s">
        <v>462</v>
      </c>
      <c r="I658" t="s">
        <v>40</v>
      </c>
      <c r="J658" t="s">
        <v>120</v>
      </c>
      <c r="K658" t="s">
        <v>38</v>
      </c>
      <c r="M658">
        <v>4</v>
      </c>
      <c r="N658">
        <v>804</v>
      </c>
      <c r="O658" t="s">
        <v>39</v>
      </c>
      <c r="P658" t="s">
        <v>39</v>
      </c>
      <c r="Q658">
        <v>6.59</v>
      </c>
      <c r="R658">
        <v>2.29</v>
      </c>
      <c r="S658">
        <v>2</v>
      </c>
      <c r="T658">
        <v>11.18</v>
      </c>
      <c r="U658">
        <v>0.43</v>
      </c>
      <c r="V658">
        <v>0.15</v>
      </c>
      <c r="W658">
        <v>0.22</v>
      </c>
      <c r="X658">
        <v>0.85</v>
      </c>
    </row>
    <row r="659" spans="1:29" x14ac:dyDescent="0.2">
      <c r="A659" t="s">
        <v>29</v>
      </c>
      <c r="B659" t="s">
        <v>459</v>
      </c>
      <c r="C659" t="s">
        <v>460</v>
      </c>
      <c r="D659" t="s">
        <v>321</v>
      </c>
      <c r="E659" t="s">
        <v>461</v>
      </c>
      <c r="F659" t="s">
        <v>101</v>
      </c>
      <c r="G659" t="s">
        <v>457</v>
      </c>
      <c r="H659" t="s">
        <v>462</v>
      </c>
      <c r="I659" t="s">
        <v>105</v>
      </c>
      <c r="J659" t="s">
        <v>121</v>
      </c>
      <c r="K659" t="s">
        <v>38</v>
      </c>
      <c r="M659">
        <v>42</v>
      </c>
      <c r="N659">
        <v>804</v>
      </c>
      <c r="O659" t="s">
        <v>39</v>
      </c>
      <c r="P659" t="s">
        <v>39</v>
      </c>
      <c r="Q659">
        <v>79.44</v>
      </c>
      <c r="R659">
        <v>7.98</v>
      </c>
      <c r="S659">
        <v>63.47</v>
      </c>
      <c r="T659">
        <v>95.41</v>
      </c>
      <c r="U659">
        <v>5.18</v>
      </c>
      <c r="V659">
        <v>0.51</v>
      </c>
      <c r="W659">
        <v>4.25</v>
      </c>
      <c r="X659">
        <v>6.3</v>
      </c>
    </row>
    <row r="660" spans="1:29" x14ac:dyDescent="0.2">
      <c r="A660" t="s">
        <v>29</v>
      </c>
      <c r="B660" t="s">
        <v>459</v>
      </c>
      <c r="C660" t="s">
        <v>460</v>
      </c>
      <c r="D660" t="s">
        <v>321</v>
      </c>
      <c r="E660" t="s">
        <v>461</v>
      </c>
      <c r="F660" t="s">
        <v>101</v>
      </c>
      <c r="G660" t="s">
        <v>457</v>
      </c>
      <c r="H660" t="s">
        <v>462</v>
      </c>
      <c r="I660" t="s">
        <v>107</v>
      </c>
      <c r="J660" t="s">
        <v>122</v>
      </c>
      <c r="K660" t="s">
        <v>38</v>
      </c>
      <c r="M660">
        <v>451</v>
      </c>
      <c r="N660">
        <v>804</v>
      </c>
      <c r="O660" t="s">
        <v>39</v>
      </c>
      <c r="P660" t="s">
        <v>39</v>
      </c>
      <c r="Q660">
        <v>849.72</v>
      </c>
      <c r="R660">
        <v>21.29</v>
      </c>
      <c r="S660">
        <v>807.13</v>
      </c>
      <c r="T660">
        <v>892.32</v>
      </c>
      <c r="U660">
        <v>55.39</v>
      </c>
      <c r="V660">
        <v>1.1200000000000001</v>
      </c>
      <c r="W660">
        <v>53.14</v>
      </c>
      <c r="X660">
        <v>57.62</v>
      </c>
    </row>
    <row r="661" spans="1:29" x14ac:dyDescent="0.2">
      <c r="A661" t="s">
        <v>29</v>
      </c>
      <c r="B661" t="s">
        <v>459</v>
      </c>
      <c r="C661" t="s">
        <v>460</v>
      </c>
      <c r="D661" t="s">
        <v>321</v>
      </c>
      <c r="E661" t="s">
        <v>461</v>
      </c>
      <c r="F661" t="s">
        <v>101</v>
      </c>
      <c r="G661" t="s">
        <v>457</v>
      </c>
      <c r="H661" t="s">
        <v>462</v>
      </c>
      <c r="I661" t="s">
        <v>123</v>
      </c>
      <c r="J661" t="s">
        <v>124</v>
      </c>
      <c r="K661" t="s">
        <v>38</v>
      </c>
      <c r="M661">
        <v>307</v>
      </c>
      <c r="N661">
        <v>804</v>
      </c>
      <c r="O661" t="s">
        <v>39</v>
      </c>
      <c r="P661" t="s">
        <v>39</v>
      </c>
      <c r="Q661">
        <v>598.23</v>
      </c>
      <c r="R661">
        <v>18.940000000000001</v>
      </c>
      <c r="S661">
        <v>560.36</v>
      </c>
      <c r="T661">
        <v>636.11</v>
      </c>
      <c r="U661">
        <v>39</v>
      </c>
      <c r="V661">
        <v>1.19</v>
      </c>
      <c r="W661">
        <v>36.659999999999997</v>
      </c>
      <c r="X661">
        <v>41.39</v>
      </c>
    </row>
    <row r="662" spans="1:29" x14ac:dyDescent="0.2">
      <c r="A662" t="s">
        <v>29</v>
      </c>
      <c r="B662" t="s">
        <v>459</v>
      </c>
      <c r="C662" t="s">
        <v>460</v>
      </c>
      <c r="D662" t="s">
        <v>321</v>
      </c>
      <c r="E662" t="s">
        <v>461</v>
      </c>
      <c r="F662" t="s">
        <v>101</v>
      </c>
      <c r="G662" t="s">
        <v>457</v>
      </c>
      <c r="H662" t="s">
        <v>462</v>
      </c>
      <c r="I662" t="s">
        <v>42</v>
      </c>
      <c r="J662" t="s">
        <v>43</v>
      </c>
      <c r="K662" t="s">
        <v>38</v>
      </c>
      <c r="M662">
        <v>159</v>
      </c>
      <c r="N662">
        <v>804</v>
      </c>
      <c r="O662" t="s">
        <v>39</v>
      </c>
      <c r="P662" t="s">
        <v>39</v>
      </c>
      <c r="Q662">
        <v>316.01</v>
      </c>
      <c r="R662">
        <v>19.62</v>
      </c>
      <c r="S662">
        <v>276.77</v>
      </c>
      <c r="T662">
        <v>355.26</v>
      </c>
    </row>
    <row r="663" spans="1:29" x14ac:dyDescent="0.2">
      <c r="A663" t="s">
        <v>29</v>
      </c>
      <c r="B663" t="s">
        <v>459</v>
      </c>
      <c r="C663" t="s">
        <v>460</v>
      </c>
      <c r="D663" t="s">
        <v>321</v>
      </c>
      <c r="E663" t="s">
        <v>461</v>
      </c>
      <c r="F663" t="s">
        <v>101</v>
      </c>
      <c r="G663" t="s">
        <v>457</v>
      </c>
      <c r="H663" t="s">
        <v>462</v>
      </c>
      <c r="K663" t="s">
        <v>38</v>
      </c>
      <c r="N663">
        <v>804</v>
      </c>
      <c r="O663" t="s">
        <v>39</v>
      </c>
      <c r="P663" t="s">
        <v>39</v>
      </c>
      <c r="Y663">
        <v>3.33</v>
      </c>
      <c r="Z663">
        <v>0.01</v>
      </c>
      <c r="AA663">
        <v>3.3</v>
      </c>
      <c r="AB663">
        <v>3.36</v>
      </c>
      <c r="AC663">
        <v>3</v>
      </c>
    </row>
    <row r="664" spans="1:29" x14ac:dyDescent="0.2">
      <c r="A664" t="s">
        <v>29</v>
      </c>
      <c r="B664" t="s">
        <v>463</v>
      </c>
      <c r="C664" t="s">
        <v>464</v>
      </c>
      <c r="D664" t="s">
        <v>321</v>
      </c>
      <c r="E664" t="s">
        <v>465</v>
      </c>
      <c r="F664" t="s">
        <v>101</v>
      </c>
      <c r="G664" t="s">
        <v>457</v>
      </c>
      <c r="H664" t="s">
        <v>466</v>
      </c>
      <c r="I664" t="s">
        <v>40</v>
      </c>
      <c r="J664" t="s">
        <v>120</v>
      </c>
      <c r="K664" t="s">
        <v>38</v>
      </c>
      <c r="M664">
        <v>9</v>
      </c>
      <c r="N664">
        <v>803</v>
      </c>
      <c r="O664" t="s">
        <v>39</v>
      </c>
      <c r="P664" t="s">
        <v>39</v>
      </c>
      <c r="Q664">
        <v>17.760000000000002</v>
      </c>
      <c r="R664">
        <v>4.21</v>
      </c>
      <c r="S664">
        <v>9.33</v>
      </c>
      <c r="T664">
        <v>26.19</v>
      </c>
      <c r="U664">
        <v>1.1599999999999999</v>
      </c>
      <c r="V664">
        <v>0.27</v>
      </c>
      <c r="W664">
        <v>0.73</v>
      </c>
      <c r="X664">
        <v>1.84</v>
      </c>
    </row>
    <row r="665" spans="1:29" x14ac:dyDescent="0.2">
      <c r="A665" t="s">
        <v>29</v>
      </c>
      <c r="B665" t="s">
        <v>463</v>
      </c>
      <c r="C665" t="s">
        <v>464</v>
      </c>
      <c r="D665" t="s">
        <v>321</v>
      </c>
      <c r="E665" t="s">
        <v>465</v>
      </c>
      <c r="F665" t="s">
        <v>101</v>
      </c>
      <c r="G665" t="s">
        <v>457</v>
      </c>
      <c r="H665" t="s">
        <v>466</v>
      </c>
      <c r="I665" t="s">
        <v>105</v>
      </c>
      <c r="J665" t="s">
        <v>121</v>
      </c>
      <c r="K665" t="s">
        <v>38</v>
      </c>
      <c r="M665">
        <v>102</v>
      </c>
      <c r="N665">
        <v>803</v>
      </c>
      <c r="O665" t="s">
        <v>39</v>
      </c>
      <c r="P665" t="s">
        <v>39</v>
      </c>
      <c r="Q665">
        <v>191.18</v>
      </c>
      <c r="R665">
        <v>13.17</v>
      </c>
      <c r="S665">
        <v>164.83</v>
      </c>
      <c r="T665">
        <v>217.52</v>
      </c>
      <c r="U665">
        <v>12.47</v>
      </c>
      <c r="V665">
        <v>0.85</v>
      </c>
      <c r="W665">
        <v>10.87</v>
      </c>
      <c r="X665">
        <v>14.28</v>
      </c>
    </row>
    <row r="666" spans="1:29" x14ac:dyDescent="0.2">
      <c r="A666" t="s">
        <v>29</v>
      </c>
      <c r="B666" t="s">
        <v>463</v>
      </c>
      <c r="C666" t="s">
        <v>464</v>
      </c>
      <c r="D666" t="s">
        <v>321</v>
      </c>
      <c r="E666" t="s">
        <v>465</v>
      </c>
      <c r="F666" t="s">
        <v>101</v>
      </c>
      <c r="G666" t="s">
        <v>457</v>
      </c>
      <c r="H666" t="s">
        <v>466</v>
      </c>
      <c r="I666" t="s">
        <v>107</v>
      </c>
      <c r="J666" t="s">
        <v>122</v>
      </c>
      <c r="K666" t="s">
        <v>38</v>
      </c>
      <c r="M666">
        <v>541</v>
      </c>
      <c r="N666">
        <v>803</v>
      </c>
      <c r="O666" t="s">
        <v>39</v>
      </c>
      <c r="P666" t="s">
        <v>39</v>
      </c>
      <c r="Q666">
        <v>1019.08</v>
      </c>
      <c r="R666">
        <v>26.28</v>
      </c>
      <c r="S666">
        <v>966.51</v>
      </c>
      <c r="T666">
        <v>1071.6400000000001</v>
      </c>
      <c r="U666">
        <v>66.489999999999995</v>
      </c>
      <c r="V666">
        <v>1.43</v>
      </c>
      <c r="W666">
        <v>63.58</v>
      </c>
      <c r="X666">
        <v>69.28</v>
      </c>
    </row>
    <row r="667" spans="1:29" x14ac:dyDescent="0.2">
      <c r="A667" t="s">
        <v>29</v>
      </c>
      <c r="B667" t="s">
        <v>463</v>
      </c>
      <c r="C667" t="s">
        <v>464</v>
      </c>
      <c r="D667" t="s">
        <v>321</v>
      </c>
      <c r="E667" t="s">
        <v>465</v>
      </c>
      <c r="F667" t="s">
        <v>101</v>
      </c>
      <c r="G667" t="s">
        <v>457</v>
      </c>
      <c r="H667" t="s">
        <v>466</v>
      </c>
      <c r="I667" t="s">
        <v>123</v>
      </c>
      <c r="J667" t="s">
        <v>124</v>
      </c>
      <c r="K667" t="s">
        <v>38</v>
      </c>
      <c r="M667">
        <v>151</v>
      </c>
      <c r="N667">
        <v>803</v>
      </c>
      <c r="O667" t="s">
        <v>39</v>
      </c>
      <c r="P667" t="s">
        <v>39</v>
      </c>
      <c r="Q667">
        <v>304.68</v>
      </c>
      <c r="R667">
        <v>16.45</v>
      </c>
      <c r="S667">
        <v>271.77999999999997</v>
      </c>
      <c r="T667">
        <v>337.59</v>
      </c>
      <c r="U667">
        <v>19.88</v>
      </c>
      <c r="V667">
        <v>1.07</v>
      </c>
      <c r="W667">
        <v>17.829999999999998</v>
      </c>
      <c r="X667">
        <v>22.1</v>
      </c>
    </row>
    <row r="668" spans="1:29" x14ac:dyDescent="0.2">
      <c r="A668" t="s">
        <v>29</v>
      </c>
      <c r="B668" t="s">
        <v>463</v>
      </c>
      <c r="C668" t="s">
        <v>464</v>
      </c>
      <c r="D668" t="s">
        <v>321</v>
      </c>
      <c r="E668" t="s">
        <v>465</v>
      </c>
      <c r="F668" t="s">
        <v>101</v>
      </c>
      <c r="G668" t="s">
        <v>457</v>
      </c>
      <c r="H668" t="s">
        <v>466</v>
      </c>
      <c r="I668" t="s">
        <v>42</v>
      </c>
      <c r="J668" t="s">
        <v>43</v>
      </c>
      <c r="K668" t="s">
        <v>38</v>
      </c>
      <c r="M668">
        <v>160</v>
      </c>
      <c r="N668">
        <v>803</v>
      </c>
      <c r="O668" t="s">
        <v>39</v>
      </c>
      <c r="P668" t="s">
        <v>39</v>
      </c>
      <c r="Q668">
        <v>317.31</v>
      </c>
      <c r="R668">
        <v>19.690000000000001</v>
      </c>
      <c r="S668">
        <v>277.93</v>
      </c>
      <c r="T668">
        <v>356.68</v>
      </c>
    </row>
    <row r="669" spans="1:29" x14ac:dyDescent="0.2">
      <c r="A669" t="s">
        <v>29</v>
      </c>
      <c r="B669" t="s">
        <v>463</v>
      </c>
      <c r="C669" t="s">
        <v>464</v>
      </c>
      <c r="D669" t="s">
        <v>321</v>
      </c>
      <c r="E669" t="s">
        <v>465</v>
      </c>
      <c r="F669" t="s">
        <v>101</v>
      </c>
      <c r="G669" t="s">
        <v>457</v>
      </c>
      <c r="H669" t="s">
        <v>466</v>
      </c>
      <c r="K669" t="s">
        <v>38</v>
      </c>
      <c r="N669">
        <v>803</v>
      </c>
      <c r="O669" t="s">
        <v>39</v>
      </c>
      <c r="P669" t="s">
        <v>39</v>
      </c>
      <c r="Y669">
        <v>3.05</v>
      </c>
      <c r="Z669">
        <v>0.01</v>
      </c>
      <c r="AA669">
        <v>3.03</v>
      </c>
      <c r="AB669">
        <v>3.08</v>
      </c>
      <c r="AC669">
        <v>3</v>
      </c>
    </row>
    <row r="670" spans="1:29" x14ac:dyDescent="0.2">
      <c r="A670" t="s">
        <v>29</v>
      </c>
      <c r="B670" t="s">
        <v>467</v>
      </c>
      <c r="C670" t="s">
        <v>468</v>
      </c>
      <c r="D670" t="s">
        <v>321</v>
      </c>
      <c r="E670" t="s">
        <v>469</v>
      </c>
      <c r="F670" t="s">
        <v>101</v>
      </c>
      <c r="G670" t="s">
        <v>457</v>
      </c>
      <c r="H670" t="s">
        <v>470</v>
      </c>
      <c r="I670" t="s">
        <v>40</v>
      </c>
      <c r="J670" t="s">
        <v>120</v>
      </c>
      <c r="K670" t="s">
        <v>38</v>
      </c>
      <c r="M670">
        <v>37</v>
      </c>
      <c r="N670">
        <v>804</v>
      </c>
      <c r="O670" t="s">
        <v>39</v>
      </c>
      <c r="P670" t="s">
        <v>39</v>
      </c>
      <c r="Q670">
        <v>66.510000000000005</v>
      </c>
      <c r="R670">
        <v>7.17</v>
      </c>
      <c r="S670">
        <v>52.18</v>
      </c>
      <c r="T670">
        <v>80.849999999999994</v>
      </c>
      <c r="U670">
        <v>4.34</v>
      </c>
      <c r="V670">
        <v>0.46</v>
      </c>
      <c r="W670">
        <v>3.51</v>
      </c>
      <c r="X670">
        <v>5.35</v>
      </c>
    </row>
    <row r="671" spans="1:29" x14ac:dyDescent="0.2">
      <c r="A671" t="s">
        <v>29</v>
      </c>
      <c r="B671" t="s">
        <v>467</v>
      </c>
      <c r="C671" t="s">
        <v>468</v>
      </c>
      <c r="D671" t="s">
        <v>321</v>
      </c>
      <c r="E671" t="s">
        <v>469</v>
      </c>
      <c r="F671" t="s">
        <v>101</v>
      </c>
      <c r="G671" t="s">
        <v>457</v>
      </c>
      <c r="H671" t="s">
        <v>470</v>
      </c>
      <c r="I671" t="s">
        <v>105</v>
      </c>
      <c r="J671" t="s">
        <v>121</v>
      </c>
      <c r="K671" t="s">
        <v>38</v>
      </c>
      <c r="M671">
        <v>229</v>
      </c>
      <c r="N671">
        <v>804</v>
      </c>
      <c r="O671" t="s">
        <v>39</v>
      </c>
      <c r="P671" t="s">
        <v>39</v>
      </c>
      <c r="Q671">
        <v>421.22</v>
      </c>
      <c r="R671">
        <v>16.989999999999998</v>
      </c>
      <c r="S671">
        <v>387.22</v>
      </c>
      <c r="T671">
        <v>455.21</v>
      </c>
      <c r="U671">
        <v>27.46</v>
      </c>
      <c r="V671">
        <v>1.05</v>
      </c>
      <c r="W671">
        <v>25.4</v>
      </c>
      <c r="X671">
        <v>29.62</v>
      </c>
    </row>
    <row r="672" spans="1:29" x14ac:dyDescent="0.2">
      <c r="A672" t="s">
        <v>29</v>
      </c>
      <c r="B672" t="s">
        <v>467</v>
      </c>
      <c r="C672" t="s">
        <v>468</v>
      </c>
      <c r="D672" t="s">
        <v>321</v>
      </c>
      <c r="E672" t="s">
        <v>469</v>
      </c>
      <c r="F672" t="s">
        <v>101</v>
      </c>
      <c r="G672" t="s">
        <v>457</v>
      </c>
      <c r="H672" t="s">
        <v>470</v>
      </c>
      <c r="I672" t="s">
        <v>107</v>
      </c>
      <c r="J672" t="s">
        <v>122</v>
      </c>
      <c r="K672" t="s">
        <v>38</v>
      </c>
      <c r="M672">
        <v>448</v>
      </c>
      <c r="N672">
        <v>804</v>
      </c>
      <c r="O672" t="s">
        <v>39</v>
      </c>
      <c r="P672" t="s">
        <v>39</v>
      </c>
      <c r="Q672">
        <v>864.07</v>
      </c>
      <c r="R672">
        <v>21.33</v>
      </c>
      <c r="S672">
        <v>821.4</v>
      </c>
      <c r="T672">
        <v>906.73</v>
      </c>
      <c r="U672">
        <v>56.33</v>
      </c>
      <c r="V672">
        <v>1.17</v>
      </c>
      <c r="W672">
        <v>53.98</v>
      </c>
      <c r="X672">
        <v>58.65</v>
      </c>
    </row>
    <row r="673" spans="1:29" x14ac:dyDescent="0.2">
      <c r="A673" t="s">
        <v>29</v>
      </c>
      <c r="B673" t="s">
        <v>467</v>
      </c>
      <c r="C673" t="s">
        <v>468</v>
      </c>
      <c r="D673" t="s">
        <v>321</v>
      </c>
      <c r="E673" t="s">
        <v>469</v>
      </c>
      <c r="F673" t="s">
        <v>101</v>
      </c>
      <c r="G673" t="s">
        <v>457</v>
      </c>
      <c r="H673" t="s">
        <v>470</v>
      </c>
      <c r="I673" t="s">
        <v>123</v>
      </c>
      <c r="J673" t="s">
        <v>124</v>
      </c>
      <c r="K673" t="s">
        <v>38</v>
      </c>
      <c r="M673">
        <v>90</v>
      </c>
      <c r="N673">
        <v>804</v>
      </c>
      <c r="O673" t="s">
        <v>39</v>
      </c>
      <c r="P673" t="s">
        <v>39</v>
      </c>
      <c r="Q673">
        <v>182.19</v>
      </c>
      <c r="R673">
        <v>12.35</v>
      </c>
      <c r="S673">
        <v>157.47999999999999</v>
      </c>
      <c r="T673">
        <v>206.9</v>
      </c>
      <c r="U673">
        <v>11.88</v>
      </c>
      <c r="V673">
        <v>0.8</v>
      </c>
      <c r="W673">
        <v>10.36</v>
      </c>
      <c r="X673">
        <v>13.58</v>
      </c>
    </row>
    <row r="674" spans="1:29" x14ac:dyDescent="0.2">
      <c r="A674" t="s">
        <v>29</v>
      </c>
      <c r="B674" t="s">
        <v>467</v>
      </c>
      <c r="C674" t="s">
        <v>468</v>
      </c>
      <c r="D674" t="s">
        <v>321</v>
      </c>
      <c r="E674" t="s">
        <v>469</v>
      </c>
      <c r="F674" t="s">
        <v>101</v>
      </c>
      <c r="G674" t="s">
        <v>457</v>
      </c>
      <c r="H674" t="s">
        <v>470</v>
      </c>
      <c r="I674" t="s">
        <v>42</v>
      </c>
      <c r="J674" t="s">
        <v>43</v>
      </c>
      <c r="K674" t="s">
        <v>38</v>
      </c>
      <c r="M674">
        <v>159</v>
      </c>
      <c r="N674">
        <v>804</v>
      </c>
      <c r="O674" t="s">
        <v>39</v>
      </c>
      <c r="P674" t="s">
        <v>39</v>
      </c>
      <c r="Q674">
        <v>316.01</v>
      </c>
      <c r="R674">
        <v>19.62</v>
      </c>
      <c r="S674">
        <v>276.77</v>
      </c>
      <c r="T674">
        <v>355.26</v>
      </c>
    </row>
    <row r="675" spans="1:29" x14ac:dyDescent="0.2">
      <c r="A675" t="s">
        <v>29</v>
      </c>
      <c r="B675" t="s">
        <v>467</v>
      </c>
      <c r="C675" t="s">
        <v>468</v>
      </c>
      <c r="D675" t="s">
        <v>321</v>
      </c>
      <c r="E675" t="s">
        <v>469</v>
      </c>
      <c r="F675" t="s">
        <v>101</v>
      </c>
      <c r="G675" t="s">
        <v>457</v>
      </c>
      <c r="H675" t="s">
        <v>470</v>
      </c>
      <c r="K675" t="s">
        <v>38</v>
      </c>
      <c r="N675">
        <v>804</v>
      </c>
      <c r="O675" t="s">
        <v>39</v>
      </c>
      <c r="P675" t="s">
        <v>39</v>
      </c>
      <c r="Y675">
        <v>2.76</v>
      </c>
      <c r="Z675">
        <v>0.02</v>
      </c>
      <c r="AA675">
        <v>2.72</v>
      </c>
      <c r="AB675">
        <v>2.79</v>
      </c>
      <c r="AC675">
        <v>3</v>
      </c>
    </row>
    <row r="676" spans="1:29" x14ac:dyDescent="0.2">
      <c r="A676" t="s">
        <v>29</v>
      </c>
      <c r="B676" t="s">
        <v>471</v>
      </c>
      <c r="C676" t="s">
        <v>472</v>
      </c>
      <c r="D676" t="s">
        <v>321</v>
      </c>
      <c r="E676" t="s">
        <v>473</v>
      </c>
      <c r="F676" t="s">
        <v>101</v>
      </c>
      <c r="G676" t="s">
        <v>457</v>
      </c>
      <c r="H676" t="s">
        <v>474</v>
      </c>
      <c r="I676" t="s">
        <v>40</v>
      </c>
      <c r="J676" t="s">
        <v>120</v>
      </c>
      <c r="K676" t="s">
        <v>38</v>
      </c>
      <c r="M676">
        <v>12</v>
      </c>
      <c r="N676">
        <v>804</v>
      </c>
      <c r="O676" t="s">
        <v>39</v>
      </c>
      <c r="P676" t="s">
        <v>39</v>
      </c>
      <c r="Q676">
        <v>21.33</v>
      </c>
      <c r="R676">
        <v>3.76</v>
      </c>
      <c r="S676">
        <v>13.8</v>
      </c>
      <c r="T676">
        <v>28.86</v>
      </c>
      <c r="U676">
        <v>1.39</v>
      </c>
      <c r="V676">
        <v>0.24</v>
      </c>
      <c r="W676">
        <v>0.98</v>
      </c>
      <c r="X676">
        <v>1.97</v>
      </c>
    </row>
    <row r="677" spans="1:29" x14ac:dyDescent="0.2">
      <c r="A677" t="s">
        <v>29</v>
      </c>
      <c r="B677" t="s">
        <v>471</v>
      </c>
      <c r="C677" t="s">
        <v>472</v>
      </c>
      <c r="D677" t="s">
        <v>321</v>
      </c>
      <c r="E677" t="s">
        <v>473</v>
      </c>
      <c r="F677" t="s">
        <v>101</v>
      </c>
      <c r="G677" t="s">
        <v>457</v>
      </c>
      <c r="H677" t="s">
        <v>474</v>
      </c>
      <c r="I677" t="s">
        <v>105</v>
      </c>
      <c r="J677" t="s">
        <v>121</v>
      </c>
      <c r="K677" t="s">
        <v>38</v>
      </c>
      <c r="M677">
        <v>126</v>
      </c>
      <c r="N677">
        <v>804</v>
      </c>
      <c r="O677" t="s">
        <v>39</v>
      </c>
      <c r="P677" t="s">
        <v>39</v>
      </c>
      <c r="Q677">
        <v>225.45</v>
      </c>
      <c r="R677">
        <v>13.18</v>
      </c>
      <c r="S677">
        <v>199.08</v>
      </c>
      <c r="T677">
        <v>251.81</v>
      </c>
      <c r="U677">
        <v>14.7</v>
      </c>
      <c r="V677">
        <v>0.85</v>
      </c>
      <c r="W677">
        <v>13.07</v>
      </c>
      <c r="X677">
        <v>16.489999999999998</v>
      </c>
    </row>
    <row r="678" spans="1:29" x14ac:dyDescent="0.2">
      <c r="A678" t="s">
        <v>29</v>
      </c>
      <c r="B678" t="s">
        <v>471</v>
      </c>
      <c r="C678" t="s">
        <v>472</v>
      </c>
      <c r="D678" t="s">
        <v>321</v>
      </c>
      <c r="E678" t="s">
        <v>473</v>
      </c>
      <c r="F678" t="s">
        <v>101</v>
      </c>
      <c r="G678" t="s">
        <v>457</v>
      </c>
      <c r="H678" t="s">
        <v>474</v>
      </c>
      <c r="I678" t="s">
        <v>107</v>
      </c>
      <c r="J678" t="s">
        <v>122</v>
      </c>
      <c r="K678" t="s">
        <v>38</v>
      </c>
      <c r="M678">
        <v>521</v>
      </c>
      <c r="N678">
        <v>804</v>
      </c>
      <c r="O678" t="s">
        <v>39</v>
      </c>
      <c r="P678" t="s">
        <v>39</v>
      </c>
      <c r="Q678">
        <v>995.69</v>
      </c>
      <c r="R678">
        <v>23.61</v>
      </c>
      <c r="S678">
        <v>948.47</v>
      </c>
      <c r="T678">
        <v>1042.92</v>
      </c>
      <c r="U678">
        <v>64.91</v>
      </c>
      <c r="V678">
        <v>1.25</v>
      </c>
      <c r="W678">
        <v>62.37</v>
      </c>
      <c r="X678">
        <v>67.37</v>
      </c>
    </row>
    <row r="679" spans="1:29" x14ac:dyDescent="0.2">
      <c r="A679" t="s">
        <v>29</v>
      </c>
      <c r="B679" t="s">
        <v>471</v>
      </c>
      <c r="C679" t="s">
        <v>472</v>
      </c>
      <c r="D679" t="s">
        <v>321</v>
      </c>
      <c r="E679" t="s">
        <v>473</v>
      </c>
      <c r="F679" t="s">
        <v>101</v>
      </c>
      <c r="G679" t="s">
        <v>457</v>
      </c>
      <c r="H679" t="s">
        <v>474</v>
      </c>
      <c r="I679" t="s">
        <v>123</v>
      </c>
      <c r="J679" t="s">
        <v>124</v>
      </c>
      <c r="K679" t="s">
        <v>38</v>
      </c>
      <c r="M679">
        <v>145</v>
      </c>
      <c r="N679">
        <v>804</v>
      </c>
      <c r="O679" t="s">
        <v>39</v>
      </c>
      <c r="P679" t="s">
        <v>39</v>
      </c>
      <c r="Q679">
        <v>291.52</v>
      </c>
      <c r="R679">
        <v>17.579999999999998</v>
      </c>
      <c r="S679">
        <v>256.35000000000002</v>
      </c>
      <c r="T679">
        <v>326.69</v>
      </c>
      <c r="U679">
        <v>19</v>
      </c>
      <c r="V679">
        <v>1.1200000000000001</v>
      </c>
      <c r="W679">
        <v>16.86</v>
      </c>
      <c r="X679">
        <v>21.35</v>
      </c>
    </row>
    <row r="680" spans="1:29" x14ac:dyDescent="0.2">
      <c r="A680" t="s">
        <v>29</v>
      </c>
      <c r="B680" t="s">
        <v>471</v>
      </c>
      <c r="C680" t="s">
        <v>472</v>
      </c>
      <c r="D680" t="s">
        <v>321</v>
      </c>
      <c r="E680" t="s">
        <v>473</v>
      </c>
      <c r="F680" t="s">
        <v>101</v>
      </c>
      <c r="G680" t="s">
        <v>457</v>
      </c>
      <c r="H680" t="s">
        <v>474</v>
      </c>
      <c r="I680" t="s">
        <v>42</v>
      </c>
      <c r="J680" t="s">
        <v>43</v>
      </c>
      <c r="K680" t="s">
        <v>38</v>
      </c>
      <c r="M680">
        <v>159</v>
      </c>
      <c r="N680">
        <v>804</v>
      </c>
      <c r="O680" t="s">
        <v>39</v>
      </c>
      <c r="P680" t="s">
        <v>39</v>
      </c>
      <c r="Q680">
        <v>316.01</v>
      </c>
      <c r="R680">
        <v>19.62</v>
      </c>
      <c r="S680">
        <v>276.77</v>
      </c>
      <c r="T680">
        <v>355.26</v>
      </c>
    </row>
    <row r="681" spans="1:29" x14ac:dyDescent="0.2">
      <c r="A681" t="s">
        <v>29</v>
      </c>
      <c r="B681" t="s">
        <v>471</v>
      </c>
      <c r="C681" t="s">
        <v>472</v>
      </c>
      <c r="D681" t="s">
        <v>321</v>
      </c>
      <c r="E681" t="s">
        <v>473</v>
      </c>
      <c r="F681" t="s">
        <v>101</v>
      </c>
      <c r="G681" t="s">
        <v>457</v>
      </c>
      <c r="H681" t="s">
        <v>474</v>
      </c>
      <c r="K681" t="s">
        <v>38</v>
      </c>
      <c r="N681">
        <v>804</v>
      </c>
      <c r="O681" t="s">
        <v>39</v>
      </c>
      <c r="P681" t="s">
        <v>39</v>
      </c>
      <c r="Y681">
        <v>3.02</v>
      </c>
      <c r="Z681">
        <v>0.02</v>
      </c>
      <c r="AA681">
        <v>2.98</v>
      </c>
      <c r="AB681">
        <v>3.05</v>
      </c>
      <c r="AC681">
        <v>3</v>
      </c>
    </row>
    <row r="682" spans="1:29" x14ac:dyDescent="0.2">
      <c r="A682" t="s">
        <v>29</v>
      </c>
      <c r="B682" t="s">
        <v>475</v>
      </c>
      <c r="C682" t="s">
        <v>476</v>
      </c>
      <c r="D682" t="s">
        <v>321</v>
      </c>
      <c r="E682" t="s">
        <v>477</v>
      </c>
      <c r="F682" t="s">
        <v>101</v>
      </c>
      <c r="G682" t="s">
        <v>457</v>
      </c>
      <c r="H682" t="s">
        <v>478</v>
      </c>
      <c r="I682" t="s">
        <v>40</v>
      </c>
      <c r="J682" t="s">
        <v>120</v>
      </c>
      <c r="K682" t="s">
        <v>38</v>
      </c>
      <c r="M682">
        <v>12</v>
      </c>
      <c r="N682">
        <v>804</v>
      </c>
      <c r="O682" t="s">
        <v>39</v>
      </c>
      <c r="P682" t="s">
        <v>39</v>
      </c>
      <c r="Q682">
        <v>24.66</v>
      </c>
      <c r="R682">
        <v>5.56</v>
      </c>
      <c r="S682">
        <v>13.54</v>
      </c>
      <c r="T682">
        <v>35.79</v>
      </c>
      <c r="U682">
        <v>1.61</v>
      </c>
      <c r="V682">
        <v>0.36</v>
      </c>
      <c r="W682">
        <v>1.03</v>
      </c>
      <c r="X682">
        <v>2.4900000000000002</v>
      </c>
    </row>
    <row r="683" spans="1:29" x14ac:dyDescent="0.2">
      <c r="A683" t="s">
        <v>29</v>
      </c>
      <c r="B683" t="s">
        <v>475</v>
      </c>
      <c r="C683" t="s">
        <v>476</v>
      </c>
      <c r="D683" t="s">
        <v>321</v>
      </c>
      <c r="E683" t="s">
        <v>477</v>
      </c>
      <c r="F683" t="s">
        <v>101</v>
      </c>
      <c r="G683" t="s">
        <v>457</v>
      </c>
      <c r="H683" t="s">
        <v>478</v>
      </c>
      <c r="I683" t="s">
        <v>105</v>
      </c>
      <c r="J683" t="s">
        <v>121</v>
      </c>
      <c r="K683" t="s">
        <v>38</v>
      </c>
      <c r="M683">
        <v>56</v>
      </c>
      <c r="N683">
        <v>804</v>
      </c>
      <c r="O683" t="s">
        <v>39</v>
      </c>
      <c r="P683" t="s">
        <v>39</v>
      </c>
      <c r="Q683">
        <v>103.67</v>
      </c>
      <c r="R683">
        <v>7.88</v>
      </c>
      <c r="S683">
        <v>87.91</v>
      </c>
      <c r="T683">
        <v>119.44</v>
      </c>
      <c r="U683">
        <v>6.76</v>
      </c>
      <c r="V683">
        <v>0.53</v>
      </c>
      <c r="W683">
        <v>5.77</v>
      </c>
      <c r="X683">
        <v>7.9</v>
      </c>
    </row>
    <row r="684" spans="1:29" x14ac:dyDescent="0.2">
      <c r="A684" t="s">
        <v>29</v>
      </c>
      <c r="B684" t="s">
        <v>475</v>
      </c>
      <c r="C684" t="s">
        <v>476</v>
      </c>
      <c r="D684" t="s">
        <v>321</v>
      </c>
      <c r="E684" t="s">
        <v>477</v>
      </c>
      <c r="F684" t="s">
        <v>101</v>
      </c>
      <c r="G684" t="s">
        <v>457</v>
      </c>
      <c r="H684" t="s">
        <v>478</v>
      </c>
      <c r="I684" t="s">
        <v>107</v>
      </c>
      <c r="J684" t="s">
        <v>122</v>
      </c>
      <c r="K684" t="s">
        <v>38</v>
      </c>
      <c r="M684">
        <v>428</v>
      </c>
      <c r="N684">
        <v>804</v>
      </c>
      <c r="O684" t="s">
        <v>39</v>
      </c>
      <c r="P684" t="s">
        <v>39</v>
      </c>
      <c r="Q684">
        <v>807.57</v>
      </c>
      <c r="R684">
        <v>21.68</v>
      </c>
      <c r="S684">
        <v>764.21</v>
      </c>
      <c r="T684">
        <v>850.93</v>
      </c>
      <c r="U684">
        <v>52.65</v>
      </c>
      <c r="V684">
        <v>1.22</v>
      </c>
      <c r="W684">
        <v>50.19</v>
      </c>
      <c r="X684">
        <v>55.08</v>
      </c>
    </row>
    <row r="685" spans="1:29" x14ac:dyDescent="0.2">
      <c r="A685" t="s">
        <v>29</v>
      </c>
      <c r="B685" t="s">
        <v>475</v>
      </c>
      <c r="C685" t="s">
        <v>476</v>
      </c>
      <c r="D685" t="s">
        <v>321</v>
      </c>
      <c r="E685" t="s">
        <v>477</v>
      </c>
      <c r="F685" t="s">
        <v>101</v>
      </c>
      <c r="G685" t="s">
        <v>457</v>
      </c>
      <c r="H685" t="s">
        <v>478</v>
      </c>
      <c r="I685" t="s">
        <v>123</v>
      </c>
      <c r="J685" t="s">
        <v>124</v>
      </c>
      <c r="K685" t="s">
        <v>38</v>
      </c>
      <c r="M685">
        <v>308</v>
      </c>
      <c r="N685">
        <v>804</v>
      </c>
      <c r="O685" t="s">
        <v>39</v>
      </c>
      <c r="P685" t="s">
        <v>39</v>
      </c>
      <c r="Q685">
        <v>598.08000000000004</v>
      </c>
      <c r="R685">
        <v>20.3</v>
      </c>
      <c r="S685">
        <v>557.48</v>
      </c>
      <c r="T685">
        <v>638.67999999999995</v>
      </c>
      <c r="U685">
        <v>38.99</v>
      </c>
      <c r="V685">
        <v>1.22</v>
      </c>
      <c r="W685">
        <v>36.58</v>
      </c>
      <c r="X685">
        <v>41.45</v>
      </c>
    </row>
    <row r="686" spans="1:29" x14ac:dyDescent="0.2">
      <c r="A686" t="s">
        <v>29</v>
      </c>
      <c r="B686" t="s">
        <v>475</v>
      </c>
      <c r="C686" t="s">
        <v>476</v>
      </c>
      <c r="D686" t="s">
        <v>321</v>
      </c>
      <c r="E686" t="s">
        <v>477</v>
      </c>
      <c r="F686" t="s">
        <v>101</v>
      </c>
      <c r="G686" t="s">
        <v>457</v>
      </c>
      <c r="H686" t="s">
        <v>478</v>
      </c>
      <c r="I686" t="s">
        <v>42</v>
      </c>
      <c r="J686" t="s">
        <v>43</v>
      </c>
      <c r="K686" t="s">
        <v>38</v>
      </c>
      <c r="M686">
        <v>159</v>
      </c>
      <c r="N686">
        <v>804</v>
      </c>
      <c r="O686" t="s">
        <v>39</v>
      </c>
      <c r="P686" t="s">
        <v>39</v>
      </c>
      <c r="Q686">
        <v>316.01</v>
      </c>
      <c r="R686">
        <v>19.62</v>
      </c>
      <c r="S686">
        <v>276.77</v>
      </c>
      <c r="T686">
        <v>355.26</v>
      </c>
    </row>
    <row r="687" spans="1:29" x14ac:dyDescent="0.2">
      <c r="A687" t="s">
        <v>29</v>
      </c>
      <c r="B687" t="s">
        <v>475</v>
      </c>
      <c r="C687" t="s">
        <v>476</v>
      </c>
      <c r="D687" t="s">
        <v>321</v>
      </c>
      <c r="E687" t="s">
        <v>477</v>
      </c>
      <c r="F687" t="s">
        <v>101</v>
      </c>
      <c r="G687" t="s">
        <v>457</v>
      </c>
      <c r="H687" t="s">
        <v>478</v>
      </c>
      <c r="K687" t="s">
        <v>38</v>
      </c>
      <c r="N687">
        <v>804</v>
      </c>
      <c r="O687" t="s">
        <v>39</v>
      </c>
      <c r="P687" t="s">
        <v>39</v>
      </c>
      <c r="Y687">
        <v>3.29</v>
      </c>
      <c r="Z687">
        <v>0.02</v>
      </c>
      <c r="AA687">
        <v>3.26</v>
      </c>
      <c r="AB687">
        <v>3.32</v>
      </c>
      <c r="AC687">
        <v>3</v>
      </c>
    </row>
    <row r="688" spans="1:29" x14ac:dyDescent="0.2">
      <c r="A688" t="s">
        <v>29</v>
      </c>
      <c r="B688" t="s">
        <v>479</v>
      </c>
      <c r="C688" t="s">
        <v>480</v>
      </c>
      <c r="D688" t="s">
        <v>321</v>
      </c>
      <c r="E688" t="s">
        <v>481</v>
      </c>
      <c r="F688" t="s">
        <v>101</v>
      </c>
      <c r="G688" t="s">
        <v>457</v>
      </c>
      <c r="H688" t="s">
        <v>482</v>
      </c>
      <c r="I688" t="s">
        <v>40</v>
      </c>
      <c r="J688" t="s">
        <v>120</v>
      </c>
      <c r="K688" t="s">
        <v>38</v>
      </c>
      <c r="M688">
        <v>38</v>
      </c>
      <c r="N688">
        <v>804</v>
      </c>
      <c r="O688" t="s">
        <v>39</v>
      </c>
      <c r="P688" t="s">
        <v>39</v>
      </c>
      <c r="Q688">
        <v>70.08</v>
      </c>
      <c r="R688">
        <v>8.5</v>
      </c>
      <c r="S688">
        <v>53.07</v>
      </c>
      <c r="T688">
        <v>87.09</v>
      </c>
      <c r="U688">
        <v>4.57</v>
      </c>
      <c r="V688">
        <v>0.54</v>
      </c>
      <c r="W688">
        <v>3.6</v>
      </c>
      <c r="X688">
        <v>5.78</v>
      </c>
    </row>
    <row r="689" spans="1:29" x14ac:dyDescent="0.2">
      <c r="A689" t="s">
        <v>29</v>
      </c>
      <c r="B689" t="s">
        <v>479</v>
      </c>
      <c r="C689" t="s">
        <v>480</v>
      </c>
      <c r="D689" t="s">
        <v>321</v>
      </c>
      <c r="E689" t="s">
        <v>481</v>
      </c>
      <c r="F689" t="s">
        <v>101</v>
      </c>
      <c r="G689" t="s">
        <v>457</v>
      </c>
      <c r="H689" t="s">
        <v>482</v>
      </c>
      <c r="I689" t="s">
        <v>105</v>
      </c>
      <c r="J689" t="s">
        <v>121</v>
      </c>
      <c r="K689" t="s">
        <v>38</v>
      </c>
      <c r="M689">
        <v>113</v>
      </c>
      <c r="N689">
        <v>804</v>
      </c>
      <c r="O689" t="s">
        <v>39</v>
      </c>
      <c r="P689" t="s">
        <v>39</v>
      </c>
      <c r="Q689">
        <v>206.64</v>
      </c>
      <c r="R689">
        <v>14.3</v>
      </c>
      <c r="S689">
        <v>178.05</v>
      </c>
      <c r="T689">
        <v>235.24</v>
      </c>
      <c r="U689">
        <v>13.47</v>
      </c>
      <c r="V689">
        <v>0.92</v>
      </c>
      <c r="W689">
        <v>11.74</v>
      </c>
      <c r="X689">
        <v>15.41</v>
      </c>
    </row>
    <row r="690" spans="1:29" x14ac:dyDescent="0.2">
      <c r="A690" t="s">
        <v>29</v>
      </c>
      <c r="B690" t="s">
        <v>479</v>
      </c>
      <c r="C690" t="s">
        <v>480</v>
      </c>
      <c r="D690" t="s">
        <v>321</v>
      </c>
      <c r="E690" t="s">
        <v>481</v>
      </c>
      <c r="F690" t="s">
        <v>101</v>
      </c>
      <c r="G690" t="s">
        <v>457</v>
      </c>
      <c r="H690" t="s">
        <v>482</v>
      </c>
      <c r="I690" t="s">
        <v>107</v>
      </c>
      <c r="J690" t="s">
        <v>122</v>
      </c>
      <c r="K690" t="s">
        <v>38</v>
      </c>
      <c r="M690">
        <v>448</v>
      </c>
      <c r="N690">
        <v>804</v>
      </c>
      <c r="O690" t="s">
        <v>39</v>
      </c>
      <c r="P690" t="s">
        <v>39</v>
      </c>
      <c r="Q690">
        <v>843.65</v>
      </c>
      <c r="R690">
        <v>20.73</v>
      </c>
      <c r="S690">
        <v>802.19</v>
      </c>
      <c r="T690">
        <v>885.12</v>
      </c>
      <c r="U690">
        <v>55</v>
      </c>
      <c r="V690">
        <v>1.1599999999999999</v>
      </c>
      <c r="W690">
        <v>52.66</v>
      </c>
      <c r="X690">
        <v>57.31</v>
      </c>
    </row>
    <row r="691" spans="1:29" x14ac:dyDescent="0.2">
      <c r="A691" t="s">
        <v>29</v>
      </c>
      <c r="B691" t="s">
        <v>479</v>
      </c>
      <c r="C691" t="s">
        <v>480</v>
      </c>
      <c r="D691" t="s">
        <v>321</v>
      </c>
      <c r="E691" t="s">
        <v>481</v>
      </c>
      <c r="F691" t="s">
        <v>101</v>
      </c>
      <c r="G691" t="s">
        <v>457</v>
      </c>
      <c r="H691" t="s">
        <v>482</v>
      </c>
      <c r="I691" t="s">
        <v>123</v>
      </c>
      <c r="J691" t="s">
        <v>124</v>
      </c>
      <c r="K691" t="s">
        <v>38</v>
      </c>
      <c r="M691">
        <v>205</v>
      </c>
      <c r="N691">
        <v>804</v>
      </c>
      <c r="O691" t="s">
        <v>39</v>
      </c>
      <c r="P691" t="s">
        <v>39</v>
      </c>
      <c r="Q691">
        <v>413.61</v>
      </c>
      <c r="R691">
        <v>15.12</v>
      </c>
      <c r="S691">
        <v>383.36</v>
      </c>
      <c r="T691">
        <v>443.85</v>
      </c>
      <c r="U691">
        <v>26.96</v>
      </c>
      <c r="V691">
        <v>0.95</v>
      </c>
      <c r="W691">
        <v>25.11</v>
      </c>
      <c r="X691">
        <v>28.9</v>
      </c>
    </row>
    <row r="692" spans="1:29" x14ac:dyDescent="0.2">
      <c r="A692" t="s">
        <v>29</v>
      </c>
      <c r="B692" t="s">
        <v>479</v>
      </c>
      <c r="C692" t="s">
        <v>480</v>
      </c>
      <c r="D692" t="s">
        <v>321</v>
      </c>
      <c r="E692" t="s">
        <v>481</v>
      </c>
      <c r="F692" t="s">
        <v>101</v>
      </c>
      <c r="G692" t="s">
        <v>457</v>
      </c>
      <c r="H692" t="s">
        <v>482</v>
      </c>
      <c r="I692" t="s">
        <v>42</v>
      </c>
      <c r="J692" t="s">
        <v>43</v>
      </c>
      <c r="K692" t="s">
        <v>38</v>
      </c>
      <c r="M692">
        <v>159</v>
      </c>
      <c r="N692">
        <v>804</v>
      </c>
      <c r="O692" t="s">
        <v>39</v>
      </c>
      <c r="P692" t="s">
        <v>39</v>
      </c>
      <c r="Q692">
        <v>316.01</v>
      </c>
      <c r="R692">
        <v>19.62</v>
      </c>
      <c r="S692">
        <v>276.77</v>
      </c>
      <c r="T692">
        <v>355.26</v>
      </c>
    </row>
    <row r="693" spans="1:29" x14ac:dyDescent="0.2">
      <c r="A693" t="s">
        <v>29</v>
      </c>
      <c r="B693" t="s">
        <v>479</v>
      </c>
      <c r="C693" t="s">
        <v>480</v>
      </c>
      <c r="D693" t="s">
        <v>321</v>
      </c>
      <c r="E693" t="s">
        <v>481</v>
      </c>
      <c r="F693" t="s">
        <v>101</v>
      </c>
      <c r="G693" t="s">
        <v>457</v>
      </c>
      <c r="H693" t="s">
        <v>482</v>
      </c>
      <c r="K693" t="s">
        <v>38</v>
      </c>
      <c r="N693">
        <v>804</v>
      </c>
      <c r="O693" t="s">
        <v>39</v>
      </c>
      <c r="P693" t="s">
        <v>39</v>
      </c>
      <c r="Y693">
        <v>3.04</v>
      </c>
      <c r="Z693">
        <v>0.02</v>
      </c>
      <c r="AA693">
        <v>3.01</v>
      </c>
      <c r="AB693">
        <v>3.08</v>
      </c>
      <c r="AC693">
        <v>3</v>
      </c>
    </row>
    <row r="694" spans="1:29" x14ac:dyDescent="0.2">
      <c r="A694" t="s">
        <v>29</v>
      </c>
      <c r="B694" t="s">
        <v>483</v>
      </c>
      <c r="C694" t="s">
        <v>484</v>
      </c>
      <c r="D694" t="s">
        <v>321</v>
      </c>
      <c r="E694" t="s">
        <v>485</v>
      </c>
      <c r="F694" t="s">
        <v>101</v>
      </c>
      <c r="G694" t="s">
        <v>457</v>
      </c>
      <c r="H694" t="s">
        <v>486</v>
      </c>
      <c r="I694" t="s">
        <v>40</v>
      </c>
      <c r="J694" t="s">
        <v>120</v>
      </c>
      <c r="K694" t="s">
        <v>38</v>
      </c>
      <c r="M694">
        <v>96</v>
      </c>
      <c r="N694">
        <v>803</v>
      </c>
      <c r="O694" t="s">
        <v>39</v>
      </c>
      <c r="P694" t="s">
        <v>39</v>
      </c>
      <c r="Q694">
        <v>181.8</v>
      </c>
      <c r="R694">
        <v>12.27</v>
      </c>
      <c r="S694">
        <v>157.25</v>
      </c>
      <c r="T694">
        <v>206.35</v>
      </c>
      <c r="U694">
        <v>11.86</v>
      </c>
      <c r="V694">
        <v>0.75</v>
      </c>
      <c r="W694">
        <v>10.44</v>
      </c>
      <c r="X694">
        <v>13.45</v>
      </c>
    </row>
    <row r="695" spans="1:29" x14ac:dyDescent="0.2">
      <c r="A695" t="s">
        <v>29</v>
      </c>
      <c r="B695" t="s">
        <v>483</v>
      </c>
      <c r="C695" t="s">
        <v>484</v>
      </c>
      <c r="D695" t="s">
        <v>321</v>
      </c>
      <c r="E695" t="s">
        <v>485</v>
      </c>
      <c r="F695" t="s">
        <v>101</v>
      </c>
      <c r="G695" t="s">
        <v>457</v>
      </c>
      <c r="H695" t="s">
        <v>486</v>
      </c>
      <c r="I695" t="s">
        <v>105</v>
      </c>
      <c r="J695" t="s">
        <v>121</v>
      </c>
      <c r="K695" t="s">
        <v>38</v>
      </c>
      <c r="M695">
        <v>227</v>
      </c>
      <c r="N695">
        <v>803</v>
      </c>
      <c r="O695" t="s">
        <v>39</v>
      </c>
      <c r="P695" t="s">
        <v>39</v>
      </c>
      <c r="Q695">
        <v>426.69</v>
      </c>
      <c r="R695">
        <v>16.38</v>
      </c>
      <c r="S695">
        <v>393.92</v>
      </c>
      <c r="T695">
        <v>459.45</v>
      </c>
      <c r="U695">
        <v>27.84</v>
      </c>
      <c r="V695">
        <v>1.04</v>
      </c>
      <c r="W695">
        <v>25.8</v>
      </c>
      <c r="X695">
        <v>29.97</v>
      </c>
    </row>
    <row r="696" spans="1:29" x14ac:dyDescent="0.2">
      <c r="A696" t="s">
        <v>29</v>
      </c>
      <c r="B696" t="s">
        <v>483</v>
      </c>
      <c r="C696" t="s">
        <v>484</v>
      </c>
      <c r="D696" t="s">
        <v>321</v>
      </c>
      <c r="E696" t="s">
        <v>485</v>
      </c>
      <c r="F696" t="s">
        <v>101</v>
      </c>
      <c r="G696" t="s">
        <v>457</v>
      </c>
      <c r="H696" t="s">
        <v>486</v>
      </c>
      <c r="I696" t="s">
        <v>107</v>
      </c>
      <c r="J696" t="s">
        <v>122</v>
      </c>
      <c r="K696" t="s">
        <v>38</v>
      </c>
      <c r="M696">
        <v>388</v>
      </c>
      <c r="N696">
        <v>803</v>
      </c>
      <c r="O696" t="s">
        <v>39</v>
      </c>
      <c r="P696" t="s">
        <v>39</v>
      </c>
      <c r="Q696">
        <v>741.7</v>
      </c>
      <c r="R696">
        <v>21.97</v>
      </c>
      <c r="S696">
        <v>697.76</v>
      </c>
      <c r="T696">
        <v>785.64</v>
      </c>
      <c r="U696">
        <v>48.39</v>
      </c>
      <c r="V696">
        <v>1.26</v>
      </c>
      <c r="W696">
        <v>45.87</v>
      </c>
      <c r="X696">
        <v>50.92</v>
      </c>
    </row>
    <row r="697" spans="1:29" x14ac:dyDescent="0.2">
      <c r="A697" t="s">
        <v>29</v>
      </c>
      <c r="B697" t="s">
        <v>483</v>
      </c>
      <c r="C697" t="s">
        <v>484</v>
      </c>
      <c r="D697" t="s">
        <v>321</v>
      </c>
      <c r="E697" t="s">
        <v>485</v>
      </c>
      <c r="F697" t="s">
        <v>101</v>
      </c>
      <c r="G697" t="s">
        <v>457</v>
      </c>
      <c r="H697" t="s">
        <v>486</v>
      </c>
      <c r="I697" t="s">
        <v>123</v>
      </c>
      <c r="J697" t="s">
        <v>124</v>
      </c>
      <c r="K697" t="s">
        <v>38</v>
      </c>
      <c r="M697">
        <v>92</v>
      </c>
      <c r="N697">
        <v>803</v>
      </c>
      <c r="O697" t="s">
        <v>39</v>
      </c>
      <c r="P697" t="s">
        <v>39</v>
      </c>
      <c r="Q697">
        <v>182.51</v>
      </c>
      <c r="R697">
        <v>12.66</v>
      </c>
      <c r="S697">
        <v>157.19</v>
      </c>
      <c r="T697">
        <v>207.82</v>
      </c>
      <c r="U697">
        <v>11.91</v>
      </c>
      <c r="V697">
        <v>0.83</v>
      </c>
      <c r="W697">
        <v>10.35</v>
      </c>
      <c r="X697">
        <v>13.67</v>
      </c>
    </row>
    <row r="698" spans="1:29" x14ac:dyDescent="0.2">
      <c r="A698" t="s">
        <v>29</v>
      </c>
      <c r="B698" t="s">
        <v>483</v>
      </c>
      <c r="C698" t="s">
        <v>484</v>
      </c>
      <c r="D698" t="s">
        <v>321</v>
      </c>
      <c r="E698" t="s">
        <v>485</v>
      </c>
      <c r="F698" t="s">
        <v>101</v>
      </c>
      <c r="G698" t="s">
        <v>457</v>
      </c>
      <c r="H698" t="s">
        <v>486</v>
      </c>
      <c r="I698" t="s">
        <v>42</v>
      </c>
      <c r="J698" t="s">
        <v>43</v>
      </c>
      <c r="K698" t="s">
        <v>38</v>
      </c>
      <c r="M698">
        <v>160</v>
      </c>
      <c r="N698">
        <v>803</v>
      </c>
      <c r="O698" t="s">
        <v>39</v>
      </c>
      <c r="P698" t="s">
        <v>39</v>
      </c>
      <c r="Q698">
        <v>317.31</v>
      </c>
      <c r="R698">
        <v>19.87</v>
      </c>
      <c r="S698">
        <v>277.57</v>
      </c>
      <c r="T698">
        <v>357.04</v>
      </c>
    </row>
    <row r="699" spans="1:29" x14ac:dyDescent="0.2">
      <c r="A699" t="s">
        <v>29</v>
      </c>
      <c r="B699" t="s">
        <v>483</v>
      </c>
      <c r="C699" t="s">
        <v>484</v>
      </c>
      <c r="D699" t="s">
        <v>321</v>
      </c>
      <c r="E699" t="s">
        <v>485</v>
      </c>
      <c r="F699" t="s">
        <v>101</v>
      </c>
      <c r="G699" t="s">
        <v>457</v>
      </c>
      <c r="H699" t="s">
        <v>486</v>
      </c>
      <c r="K699" t="s">
        <v>38</v>
      </c>
      <c r="N699">
        <v>803</v>
      </c>
      <c r="O699" t="s">
        <v>39</v>
      </c>
      <c r="P699" t="s">
        <v>39</v>
      </c>
      <c r="Y699">
        <v>2.6</v>
      </c>
      <c r="Z699">
        <v>0.02</v>
      </c>
      <c r="AA699">
        <v>2.56</v>
      </c>
      <c r="AB699">
        <v>2.64</v>
      </c>
      <c r="AC699">
        <v>3</v>
      </c>
    </row>
    <row r="700" spans="1:29" x14ac:dyDescent="0.2">
      <c r="A700" t="s">
        <v>29</v>
      </c>
      <c r="B700" t="s">
        <v>487</v>
      </c>
      <c r="C700" t="s">
        <v>488</v>
      </c>
      <c r="D700" t="s">
        <v>321</v>
      </c>
      <c r="E700" t="s">
        <v>489</v>
      </c>
      <c r="F700" t="s">
        <v>101</v>
      </c>
      <c r="G700" t="s">
        <v>457</v>
      </c>
      <c r="H700" t="s">
        <v>490</v>
      </c>
      <c r="I700" t="s">
        <v>40</v>
      </c>
      <c r="J700" t="s">
        <v>120</v>
      </c>
      <c r="K700" t="s">
        <v>38</v>
      </c>
      <c r="M700">
        <v>129</v>
      </c>
      <c r="N700">
        <v>803</v>
      </c>
      <c r="O700" t="s">
        <v>39</v>
      </c>
      <c r="P700" t="s">
        <v>39</v>
      </c>
      <c r="Q700">
        <v>246.53</v>
      </c>
      <c r="R700">
        <v>15.85</v>
      </c>
      <c r="S700">
        <v>214.83</v>
      </c>
      <c r="T700">
        <v>278.22000000000003</v>
      </c>
      <c r="U700">
        <v>16.079999999999998</v>
      </c>
      <c r="V700">
        <v>0.98</v>
      </c>
      <c r="W700">
        <v>14.21</v>
      </c>
      <c r="X700">
        <v>18.149999999999999</v>
      </c>
    </row>
    <row r="701" spans="1:29" x14ac:dyDescent="0.2">
      <c r="A701" t="s">
        <v>29</v>
      </c>
      <c r="B701" t="s">
        <v>487</v>
      </c>
      <c r="C701" t="s">
        <v>488</v>
      </c>
      <c r="D701" t="s">
        <v>321</v>
      </c>
      <c r="E701" t="s">
        <v>489</v>
      </c>
      <c r="F701" t="s">
        <v>101</v>
      </c>
      <c r="G701" t="s">
        <v>457</v>
      </c>
      <c r="H701" t="s">
        <v>490</v>
      </c>
      <c r="I701" t="s">
        <v>105</v>
      </c>
      <c r="J701" t="s">
        <v>121</v>
      </c>
      <c r="K701" t="s">
        <v>38</v>
      </c>
      <c r="M701">
        <v>260</v>
      </c>
      <c r="N701">
        <v>803</v>
      </c>
      <c r="O701" t="s">
        <v>39</v>
      </c>
      <c r="P701" t="s">
        <v>39</v>
      </c>
      <c r="Q701">
        <v>493.63</v>
      </c>
      <c r="R701">
        <v>17.16</v>
      </c>
      <c r="S701">
        <v>459.31</v>
      </c>
      <c r="T701">
        <v>527.96</v>
      </c>
      <c r="U701">
        <v>32.21</v>
      </c>
      <c r="V701">
        <v>1.1299999999999999</v>
      </c>
      <c r="W701">
        <v>30</v>
      </c>
      <c r="X701">
        <v>34.5</v>
      </c>
    </row>
    <row r="702" spans="1:29" x14ac:dyDescent="0.2">
      <c r="A702" t="s">
        <v>29</v>
      </c>
      <c r="B702" t="s">
        <v>487</v>
      </c>
      <c r="C702" t="s">
        <v>488</v>
      </c>
      <c r="D702" t="s">
        <v>321</v>
      </c>
      <c r="E702" t="s">
        <v>489</v>
      </c>
      <c r="F702" t="s">
        <v>101</v>
      </c>
      <c r="G702" t="s">
        <v>457</v>
      </c>
      <c r="H702" t="s">
        <v>490</v>
      </c>
      <c r="I702" t="s">
        <v>107</v>
      </c>
      <c r="J702" t="s">
        <v>122</v>
      </c>
      <c r="K702" t="s">
        <v>38</v>
      </c>
      <c r="M702">
        <v>328</v>
      </c>
      <c r="N702">
        <v>803</v>
      </c>
      <c r="O702" t="s">
        <v>39</v>
      </c>
      <c r="P702" t="s">
        <v>39</v>
      </c>
      <c r="Q702">
        <v>629.53</v>
      </c>
      <c r="R702">
        <v>20.75</v>
      </c>
      <c r="S702">
        <v>588.02</v>
      </c>
      <c r="T702">
        <v>671.04</v>
      </c>
      <c r="U702">
        <v>41.07</v>
      </c>
      <c r="V702">
        <v>1.21</v>
      </c>
      <c r="W702">
        <v>38.68</v>
      </c>
      <c r="X702">
        <v>43.51</v>
      </c>
    </row>
    <row r="703" spans="1:29" x14ac:dyDescent="0.2">
      <c r="A703" t="s">
        <v>29</v>
      </c>
      <c r="B703" t="s">
        <v>487</v>
      </c>
      <c r="C703" t="s">
        <v>488</v>
      </c>
      <c r="D703" t="s">
        <v>321</v>
      </c>
      <c r="E703" t="s">
        <v>489</v>
      </c>
      <c r="F703" t="s">
        <v>101</v>
      </c>
      <c r="G703" t="s">
        <v>457</v>
      </c>
      <c r="H703" t="s">
        <v>490</v>
      </c>
      <c r="I703" t="s">
        <v>123</v>
      </c>
      <c r="J703" t="s">
        <v>124</v>
      </c>
      <c r="K703" t="s">
        <v>38</v>
      </c>
      <c r="M703">
        <v>86</v>
      </c>
      <c r="N703">
        <v>803</v>
      </c>
      <c r="O703" t="s">
        <v>39</v>
      </c>
      <c r="P703" t="s">
        <v>39</v>
      </c>
      <c r="Q703">
        <v>163.01</v>
      </c>
      <c r="R703">
        <v>11.78</v>
      </c>
      <c r="S703">
        <v>139.44999999999999</v>
      </c>
      <c r="T703">
        <v>186.57</v>
      </c>
      <c r="U703">
        <v>10.64</v>
      </c>
      <c r="V703">
        <v>0.76</v>
      </c>
      <c r="W703">
        <v>9.2200000000000006</v>
      </c>
      <c r="X703">
        <v>12.24</v>
      </c>
    </row>
    <row r="704" spans="1:29" x14ac:dyDescent="0.2">
      <c r="A704" t="s">
        <v>29</v>
      </c>
      <c r="B704" t="s">
        <v>487</v>
      </c>
      <c r="C704" t="s">
        <v>488</v>
      </c>
      <c r="D704" t="s">
        <v>321</v>
      </c>
      <c r="E704" t="s">
        <v>489</v>
      </c>
      <c r="F704" t="s">
        <v>101</v>
      </c>
      <c r="G704" t="s">
        <v>457</v>
      </c>
      <c r="H704" t="s">
        <v>490</v>
      </c>
      <c r="I704" t="s">
        <v>42</v>
      </c>
      <c r="J704" t="s">
        <v>43</v>
      </c>
      <c r="K704" t="s">
        <v>38</v>
      </c>
      <c r="M704">
        <v>160</v>
      </c>
      <c r="N704">
        <v>803</v>
      </c>
      <c r="O704" t="s">
        <v>39</v>
      </c>
      <c r="P704" t="s">
        <v>39</v>
      </c>
      <c r="Q704">
        <v>317.31</v>
      </c>
      <c r="R704">
        <v>19.87</v>
      </c>
      <c r="S704">
        <v>277.57</v>
      </c>
      <c r="T704">
        <v>357.04</v>
      </c>
    </row>
    <row r="705" spans="1:29" x14ac:dyDescent="0.2">
      <c r="A705" t="s">
        <v>29</v>
      </c>
      <c r="B705" t="s">
        <v>487</v>
      </c>
      <c r="C705" t="s">
        <v>488</v>
      </c>
      <c r="D705" t="s">
        <v>321</v>
      </c>
      <c r="E705" t="s">
        <v>489</v>
      </c>
      <c r="F705" t="s">
        <v>101</v>
      </c>
      <c r="G705" t="s">
        <v>457</v>
      </c>
      <c r="H705" t="s">
        <v>490</v>
      </c>
      <c r="K705" t="s">
        <v>38</v>
      </c>
      <c r="N705">
        <v>803</v>
      </c>
      <c r="O705" t="s">
        <v>39</v>
      </c>
      <c r="P705" t="s">
        <v>39</v>
      </c>
      <c r="Y705">
        <v>2.46</v>
      </c>
      <c r="Z705">
        <v>0.02</v>
      </c>
      <c r="AA705">
        <v>2.42</v>
      </c>
      <c r="AB705">
        <v>2.5099999999999998</v>
      </c>
      <c r="AC705">
        <v>3</v>
      </c>
    </row>
    <row r="706" spans="1:29" x14ac:dyDescent="0.2">
      <c r="A706" t="s">
        <v>29</v>
      </c>
      <c r="B706" t="s">
        <v>491</v>
      </c>
      <c r="C706" t="s">
        <v>492</v>
      </c>
      <c r="D706" t="s">
        <v>321</v>
      </c>
      <c r="E706" t="s">
        <v>493</v>
      </c>
      <c r="F706" t="s">
        <v>101</v>
      </c>
      <c r="G706" t="s">
        <v>457</v>
      </c>
      <c r="H706" t="s">
        <v>494</v>
      </c>
      <c r="I706" t="s">
        <v>40</v>
      </c>
      <c r="J706" t="s">
        <v>120</v>
      </c>
      <c r="K706" t="s">
        <v>38</v>
      </c>
      <c r="M706">
        <v>106</v>
      </c>
      <c r="N706">
        <v>803</v>
      </c>
      <c r="O706" t="s">
        <v>39</v>
      </c>
      <c r="P706" t="s">
        <v>39</v>
      </c>
      <c r="Q706">
        <v>203.16</v>
      </c>
      <c r="R706">
        <v>12.05</v>
      </c>
      <c r="S706">
        <v>179.06</v>
      </c>
      <c r="T706">
        <v>227.26</v>
      </c>
      <c r="U706">
        <v>13.26</v>
      </c>
      <c r="V706">
        <v>0.78</v>
      </c>
      <c r="W706">
        <v>11.77</v>
      </c>
      <c r="X706">
        <v>14.9</v>
      </c>
    </row>
    <row r="707" spans="1:29" x14ac:dyDescent="0.2">
      <c r="A707" t="s">
        <v>29</v>
      </c>
      <c r="B707" t="s">
        <v>491</v>
      </c>
      <c r="C707" t="s">
        <v>492</v>
      </c>
      <c r="D707" t="s">
        <v>321</v>
      </c>
      <c r="E707" t="s">
        <v>493</v>
      </c>
      <c r="F707" t="s">
        <v>101</v>
      </c>
      <c r="G707" t="s">
        <v>457</v>
      </c>
      <c r="H707" t="s">
        <v>494</v>
      </c>
      <c r="I707" t="s">
        <v>105</v>
      </c>
      <c r="J707" t="s">
        <v>121</v>
      </c>
      <c r="K707" t="s">
        <v>38</v>
      </c>
      <c r="M707">
        <v>215</v>
      </c>
      <c r="N707">
        <v>803</v>
      </c>
      <c r="O707" t="s">
        <v>39</v>
      </c>
      <c r="P707" t="s">
        <v>39</v>
      </c>
      <c r="Q707">
        <v>405.1</v>
      </c>
      <c r="R707">
        <v>16.739999999999998</v>
      </c>
      <c r="S707">
        <v>371.62</v>
      </c>
      <c r="T707">
        <v>438.58</v>
      </c>
      <c r="U707">
        <v>26.43</v>
      </c>
      <c r="V707">
        <v>1.01</v>
      </c>
      <c r="W707">
        <v>24.45</v>
      </c>
      <c r="X707">
        <v>28.51</v>
      </c>
    </row>
    <row r="708" spans="1:29" x14ac:dyDescent="0.2">
      <c r="A708" t="s">
        <v>29</v>
      </c>
      <c r="B708" t="s">
        <v>491</v>
      </c>
      <c r="C708" t="s">
        <v>492</v>
      </c>
      <c r="D708" t="s">
        <v>321</v>
      </c>
      <c r="E708" t="s">
        <v>493</v>
      </c>
      <c r="F708" t="s">
        <v>101</v>
      </c>
      <c r="G708" t="s">
        <v>457</v>
      </c>
      <c r="H708" t="s">
        <v>494</v>
      </c>
      <c r="I708" t="s">
        <v>107</v>
      </c>
      <c r="J708" t="s">
        <v>122</v>
      </c>
      <c r="K708" t="s">
        <v>38</v>
      </c>
      <c r="M708">
        <v>384</v>
      </c>
      <c r="N708">
        <v>803</v>
      </c>
      <c r="O708" t="s">
        <v>39</v>
      </c>
      <c r="P708" t="s">
        <v>39</v>
      </c>
      <c r="Q708">
        <v>736.06</v>
      </c>
      <c r="R708">
        <v>20.41</v>
      </c>
      <c r="S708">
        <v>695.24</v>
      </c>
      <c r="T708">
        <v>776.88</v>
      </c>
      <c r="U708">
        <v>48.02</v>
      </c>
      <c r="V708">
        <v>1.22</v>
      </c>
      <c r="W708">
        <v>45.59</v>
      </c>
      <c r="X708">
        <v>50.47</v>
      </c>
    </row>
    <row r="709" spans="1:29" x14ac:dyDescent="0.2">
      <c r="A709" t="s">
        <v>29</v>
      </c>
      <c r="B709" t="s">
        <v>491</v>
      </c>
      <c r="C709" t="s">
        <v>492</v>
      </c>
      <c r="D709" t="s">
        <v>321</v>
      </c>
      <c r="E709" t="s">
        <v>493</v>
      </c>
      <c r="F709" t="s">
        <v>101</v>
      </c>
      <c r="G709" t="s">
        <v>457</v>
      </c>
      <c r="H709" t="s">
        <v>494</v>
      </c>
      <c r="I709" t="s">
        <v>123</v>
      </c>
      <c r="J709" t="s">
        <v>124</v>
      </c>
      <c r="K709" t="s">
        <v>38</v>
      </c>
      <c r="M709">
        <v>98</v>
      </c>
      <c r="N709">
        <v>803</v>
      </c>
      <c r="O709" t="s">
        <v>39</v>
      </c>
      <c r="P709" t="s">
        <v>39</v>
      </c>
      <c r="Q709">
        <v>188.38</v>
      </c>
      <c r="R709">
        <v>14.53</v>
      </c>
      <c r="S709">
        <v>159.30000000000001</v>
      </c>
      <c r="T709">
        <v>217.45</v>
      </c>
      <c r="U709">
        <v>12.29</v>
      </c>
      <c r="V709">
        <v>0.92</v>
      </c>
      <c r="W709">
        <v>10.57</v>
      </c>
      <c r="X709">
        <v>14.25</v>
      </c>
    </row>
    <row r="710" spans="1:29" x14ac:dyDescent="0.2">
      <c r="A710" t="s">
        <v>29</v>
      </c>
      <c r="B710" t="s">
        <v>491</v>
      </c>
      <c r="C710" t="s">
        <v>492</v>
      </c>
      <c r="D710" t="s">
        <v>321</v>
      </c>
      <c r="E710" t="s">
        <v>493</v>
      </c>
      <c r="F710" t="s">
        <v>101</v>
      </c>
      <c r="G710" t="s">
        <v>457</v>
      </c>
      <c r="H710" t="s">
        <v>494</v>
      </c>
      <c r="I710" t="s">
        <v>42</v>
      </c>
      <c r="J710" t="s">
        <v>43</v>
      </c>
      <c r="K710" t="s">
        <v>38</v>
      </c>
      <c r="M710">
        <v>160</v>
      </c>
      <c r="N710">
        <v>803</v>
      </c>
      <c r="O710" t="s">
        <v>39</v>
      </c>
      <c r="P710" t="s">
        <v>39</v>
      </c>
      <c r="Q710">
        <v>317.31</v>
      </c>
      <c r="R710">
        <v>19.87</v>
      </c>
      <c r="S710">
        <v>277.57</v>
      </c>
      <c r="T710">
        <v>357.04</v>
      </c>
    </row>
    <row r="711" spans="1:29" x14ac:dyDescent="0.2">
      <c r="A711" t="s">
        <v>29</v>
      </c>
      <c r="B711" t="s">
        <v>491</v>
      </c>
      <c r="C711" t="s">
        <v>492</v>
      </c>
      <c r="D711" t="s">
        <v>321</v>
      </c>
      <c r="E711" t="s">
        <v>493</v>
      </c>
      <c r="F711" t="s">
        <v>101</v>
      </c>
      <c r="G711" t="s">
        <v>457</v>
      </c>
      <c r="H711" t="s">
        <v>494</v>
      </c>
      <c r="K711" t="s">
        <v>38</v>
      </c>
      <c r="N711">
        <v>803</v>
      </c>
      <c r="O711" t="s">
        <v>39</v>
      </c>
      <c r="P711" t="s">
        <v>39</v>
      </c>
      <c r="Y711">
        <v>2.59</v>
      </c>
      <c r="Z711">
        <v>0.02</v>
      </c>
      <c r="AA711">
        <v>2.56</v>
      </c>
      <c r="AB711">
        <v>2.63</v>
      </c>
      <c r="AC711">
        <v>3</v>
      </c>
    </row>
    <row r="712" spans="1:29" x14ac:dyDescent="0.2">
      <c r="A712" t="s">
        <v>29</v>
      </c>
      <c r="B712" t="s">
        <v>495</v>
      </c>
      <c r="C712" t="s">
        <v>496</v>
      </c>
      <c r="D712" t="s">
        <v>321</v>
      </c>
      <c r="E712" t="s">
        <v>85</v>
      </c>
      <c r="F712" t="s">
        <v>86</v>
      </c>
      <c r="H712" t="s">
        <v>497</v>
      </c>
      <c r="K712" t="s">
        <v>38</v>
      </c>
      <c r="O712" t="s">
        <v>39</v>
      </c>
      <c r="P712" t="s">
        <v>39</v>
      </c>
      <c r="Y712">
        <v>0.85</v>
      </c>
      <c r="Z712">
        <v>0.04</v>
      </c>
      <c r="AA712">
        <v>0.77</v>
      </c>
      <c r="AB712">
        <v>0.92</v>
      </c>
      <c r="AC712">
        <v>1</v>
      </c>
    </row>
    <row r="713" spans="1:29" x14ac:dyDescent="0.2">
      <c r="A713" t="s">
        <v>29</v>
      </c>
      <c r="B713" t="s">
        <v>498</v>
      </c>
      <c r="C713" t="s">
        <v>499</v>
      </c>
      <c r="D713" t="s">
        <v>321</v>
      </c>
      <c r="E713" t="s">
        <v>85</v>
      </c>
      <c r="F713" t="s">
        <v>86</v>
      </c>
      <c r="H713" t="s">
        <v>500</v>
      </c>
      <c r="K713" t="s">
        <v>38</v>
      </c>
      <c r="O713" t="s">
        <v>39</v>
      </c>
      <c r="P713" t="s">
        <v>39</v>
      </c>
      <c r="Y713">
        <v>3.24</v>
      </c>
      <c r="Z713">
        <v>0.1</v>
      </c>
      <c r="AA713">
        <v>3.03</v>
      </c>
      <c r="AB713">
        <v>3.44</v>
      </c>
      <c r="AC713">
        <v>3</v>
      </c>
    </row>
    <row r="714" spans="1:29" x14ac:dyDescent="0.2">
      <c r="A714" t="s">
        <v>29</v>
      </c>
      <c r="B714" t="s">
        <v>501</v>
      </c>
      <c r="C714" t="s">
        <v>502</v>
      </c>
      <c r="D714" t="s">
        <v>321</v>
      </c>
      <c r="E714" t="s">
        <v>85</v>
      </c>
      <c r="F714" t="s">
        <v>86</v>
      </c>
      <c r="H714" t="s">
        <v>503</v>
      </c>
      <c r="K714" t="s">
        <v>38</v>
      </c>
      <c r="O714" t="s">
        <v>39</v>
      </c>
      <c r="P714" t="s">
        <v>39</v>
      </c>
      <c r="Y714">
        <v>1.82</v>
      </c>
      <c r="Z714">
        <v>0.05</v>
      </c>
      <c r="AA714">
        <v>1.72</v>
      </c>
      <c r="AB714">
        <v>1.92</v>
      </c>
      <c r="AC714">
        <v>1</v>
      </c>
    </row>
    <row r="715" spans="1:29" x14ac:dyDescent="0.2">
      <c r="A715" t="s">
        <v>29</v>
      </c>
      <c r="B715" t="s">
        <v>504</v>
      </c>
      <c r="C715" t="s">
        <v>505</v>
      </c>
      <c r="D715" t="s">
        <v>321</v>
      </c>
      <c r="E715" t="s">
        <v>85</v>
      </c>
      <c r="F715" t="s">
        <v>86</v>
      </c>
      <c r="H715" t="s">
        <v>506</v>
      </c>
      <c r="K715" t="s">
        <v>38</v>
      </c>
      <c r="O715" t="s">
        <v>39</v>
      </c>
      <c r="P715" t="s">
        <v>39</v>
      </c>
      <c r="Y715">
        <v>4.84</v>
      </c>
      <c r="Z715">
        <v>0.11</v>
      </c>
      <c r="AA715">
        <v>4.62</v>
      </c>
      <c r="AB715">
        <v>5.0599999999999996</v>
      </c>
      <c r="AC715">
        <v>4</v>
      </c>
    </row>
    <row r="716" spans="1:29" x14ac:dyDescent="0.2">
      <c r="A716" t="s">
        <v>29</v>
      </c>
      <c r="B716" t="s">
        <v>507</v>
      </c>
      <c r="C716" t="s">
        <v>508</v>
      </c>
      <c r="D716" t="s">
        <v>321</v>
      </c>
      <c r="E716" t="s">
        <v>85</v>
      </c>
      <c r="F716" t="s">
        <v>86</v>
      </c>
      <c r="H716" t="s">
        <v>509</v>
      </c>
      <c r="K716" t="s">
        <v>38</v>
      </c>
      <c r="O716" t="s">
        <v>39</v>
      </c>
      <c r="P716" t="s">
        <v>39</v>
      </c>
      <c r="Y716">
        <v>33.409999999999997</v>
      </c>
      <c r="Z716">
        <v>0.46</v>
      </c>
      <c r="AA716">
        <v>32.479999999999997</v>
      </c>
      <c r="AB716">
        <v>34.33</v>
      </c>
      <c r="AC716">
        <v>28</v>
      </c>
    </row>
    <row r="717" spans="1:29" x14ac:dyDescent="0.2">
      <c r="A717" t="s">
        <v>29</v>
      </c>
      <c r="B717" t="s">
        <v>510</v>
      </c>
      <c r="C717" t="s">
        <v>511</v>
      </c>
      <c r="D717" t="s">
        <v>321</v>
      </c>
      <c r="E717" t="s">
        <v>85</v>
      </c>
      <c r="F717" t="s">
        <v>86</v>
      </c>
      <c r="H717" t="s">
        <v>512</v>
      </c>
      <c r="K717" t="s">
        <v>38</v>
      </c>
      <c r="O717" t="s">
        <v>39</v>
      </c>
      <c r="P717" t="s">
        <v>39</v>
      </c>
      <c r="Y717">
        <v>21.29</v>
      </c>
      <c r="Z717">
        <v>0.2</v>
      </c>
      <c r="AA717">
        <v>20.89</v>
      </c>
      <c r="AB717">
        <v>21.69</v>
      </c>
      <c r="AC717">
        <v>21</v>
      </c>
    </row>
    <row r="718" spans="1:29" x14ac:dyDescent="0.2">
      <c r="A718" t="s">
        <v>29</v>
      </c>
      <c r="B718" t="s">
        <v>513</v>
      </c>
      <c r="C718" t="s">
        <v>514</v>
      </c>
      <c r="D718" t="s">
        <v>321</v>
      </c>
      <c r="E718" t="s">
        <v>85</v>
      </c>
      <c r="F718" t="s">
        <v>86</v>
      </c>
      <c r="G718" t="s">
        <v>515</v>
      </c>
      <c r="H718" t="s">
        <v>516</v>
      </c>
      <c r="K718" t="s">
        <v>38</v>
      </c>
      <c r="O718" t="s">
        <v>39</v>
      </c>
      <c r="P718" t="s">
        <v>39</v>
      </c>
      <c r="Y718">
        <v>2.97</v>
      </c>
      <c r="Z718">
        <v>0.23</v>
      </c>
      <c r="AA718">
        <v>2.52</v>
      </c>
      <c r="AB718">
        <v>3.43</v>
      </c>
      <c r="AC718">
        <v>1</v>
      </c>
    </row>
    <row r="719" spans="1:29" x14ac:dyDescent="0.2">
      <c r="A719" t="s">
        <v>29</v>
      </c>
      <c r="B719" t="s">
        <v>517</v>
      </c>
      <c r="C719" t="s">
        <v>518</v>
      </c>
      <c r="D719" t="s">
        <v>321</v>
      </c>
      <c r="E719" t="s">
        <v>85</v>
      </c>
      <c r="F719" t="s">
        <v>86</v>
      </c>
      <c r="G719" t="s">
        <v>515</v>
      </c>
      <c r="H719" t="s">
        <v>519</v>
      </c>
      <c r="K719" t="s">
        <v>38</v>
      </c>
      <c r="O719" t="s">
        <v>39</v>
      </c>
      <c r="P719" t="s">
        <v>39</v>
      </c>
      <c r="Y719">
        <v>1.41</v>
      </c>
      <c r="Z719">
        <v>0.06</v>
      </c>
      <c r="AA719">
        <v>1.29</v>
      </c>
      <c r="AB719">
        <v>1.53</v>
      </c>
      <c r="AC719">
        <v>0</v>
      </c>
    </row>
    <row r="720" spans="1:29" x14ac:dyDescent="0.2">
      <c r="A720" t="s">
        <v>29</v>
      </c>
      <c r="B720" t="s">
        <v>520</v>
      </c>
      <c r="C720" t="s">
        <v>521</v>
      </c>
      <c r="D720" t="s">
        <v>321</v>
      </c>
      <c r="E720" t="s">
        <v>85</v>
      </c>
      <c r="F720" t="s">
        <v>86</v>
      </c>
      <c r="G720" t="s">
        <v>515</v>
      </c>
      <c r="H720" t="s">
        <v>522</v>
      </c>
      <c r="K720" t="s">
        <v>38</v>
      </c>
      <c r="O720" t="s">
        <v>39</v>
      </c>
      <c r="P720" t="s">
        <v>39</v>
      </c>
      <c r="Y720">
        <v>0.52</v>
      </c>
      <c r="Z720">
        <v>0.06</v>
      </c>
      <c r="AA720">
        <v>0.4</v>
      </c>
      <c r="AB720">
        <v>0.64</v>
      </c>
      <c r="AC720">
        <v>0</v>
      </c>
    </row>
    <row r="721" spans="1:29" x14ac:dyDescent="0.2">
      <c r="A721" t="s">
        <v>29</v>
      </c>
      <c r="B721" t="s">
        <v>523</v>
      </c>
      <c r="C721" t="s">
        <v>524</v>
      </c>
      <c r="D721" t="s">
        <v>321</v>
      </c>
      <c r="E721" t="s">
        <v>85</v>
      </c>
      <c r="F721" t="s">
        <v>86</v>
      </c>
      <c r="G721" t="s">
        <v>515</v>
      </c>
      <c r="H721" t="s">
        <v>525</v>
      </c>
      <c r="K721" t="s">
        <v>38</v>
      </c>
      <c r="O721" t="s">
        <v>39</v>
      </c>
      <c r="P721" t="s">
        <v>39</v>
      </c>
      <c r="Y721">
        <v>0.1</v>
      </c>
      <c r="Z721">
        <v>0.01</v>
      </c>
      <c r="AA721">
        <v>7.0000000000000007E-2</v>
      </c>
      <c r="AB721">
        <v>0.12</v>
      </c>
      <c r="AC721">
        <v>0</v>
      </c>
    </row>
    <row r="722" spans="1:29" x14ac:dyDescent="0.2">
      <c r="A722" t="s">
        <v>29</v>
      </c>
      <c r="B722" t="s">
        <v>526</v>
      </c>
      <c r="C722" t="s">
        <v>527</v>
      </c>
      <c r="D722" t="s">
        <v>321</v>
      </c>
      <c r="E722" t="s">
        <v>85</v>
      </c>
      <c r="F722" t="s">
        <v>101</v>
      </c>
      <c r="G722" t="s">
        <v>528</v>
      </c>
      <c r="H722" t="s">
        <v>529</v>
      </c>
      <c r="I722" t="s">
        <v>40</v>
      </c>
      <c r="J722" t="s">
        <v>530</v>
      </c>
      <c r="K722" t="s">
        <v>38</v>
      </c>
      <c r="M722">
        <v>3</v>
      </c>
      <c r="N722">
        <v>793</v>
      </c>
      <c r="O722" t="s">
        <v>39</v>
      </c>
      <c r="P722" t="s">
        <v>39</v>
      </c>
      <c r="Q722">
        <v>6.12</v>
      </c>
      <c r="R722">
        <v>2.48</v>
      </c>
      <c r="S722">
        <v>1.1499999999999999</v>
      </c>
      <c r="T722">
        <v>11.09</v>
      </c>
      <c r="U722">
        <v>0.41</v>
      </c>
      <c r="V722">
        <v>0.16</v>
      </c>
      <c r="W722">
        <v>0.18</v>
      </c>
      <c r="X722">
        <v>0.89</v>
      </c>
    </row>
    <row r="723" spans="1:29" x14ac:dyDescent="0.2">
      <c r="A723" t="s">
        <v>29</v>
      </c>
      <c r="B723" t="s">
        <v>526</v>
      </c>
      <c r="C723" t="s">
        <v>527</v>
      </c>
      <c r="D723" t="s">
        <v>321</v>
      </c>
      <c r="E723" t="s">
        <v>85</v>
      </c>
      <c r="F723" t="s">
        <v>101</v>
      </c>
      <c r="G723" t="s">
        <v>528</v>
      </c>
      <c r="H723" t="s">
        <v>529</v>
      </c>
      <c r="I723" t="s">
        <v>105</v>
      </c>
      <c r="J723" t="s">
        <v>531</v>
      </c>
      <c r="K723" t="s">
        <v>38</v>
      </c>
      <c r="M723">
        <v>43</v>
      </c>
      <c r="N723">
        <v>793</v>
      </c>
      <c r="O723" t="s">
        <v>39</v>
      </c>
      <c r="P723" t="s">
        <v>39</v>
      </c>
      <c r="Q723">
        <v>80.08</v>
      </c>
      <c r="R723">
        <v>8.6999999999999993</v>
      </c>
      <c r="S723">
        <v>62.68</v>
      </c>
      <c r="T723">
        <v>97.48</v>
      </c>
      <c r="U723">
        <v>5.31</v>
      </c>
      <c r="V723">
        <v>0.56000000000000005</v>
      </c>
      <c r="W723">
        <v>4.29</v>
      </c>
      <c r="X723">
        <v>6.55</v>
      </c>
    </row>
    <row r="724" spans="1:29" x14ac:dyDescent="0.2">
      <c r="A724" t="s">
        <v>29</v>
      </c>
      <c r="B724" t="s">
        <v>526</v>
      </c>
      <c r="C724" t="s">
        <v>527</v>
      </c>
      <c r="D724" t="s">
        <v>321</v>
      </c>
      <c r="E724" t="s">
        <v>85</v>
      </c>
      <c r="F724" t="s">
        <v>101</v>
      </c>
      <c r="G724" t="s">
        <v>528</v>
      </c>
      <c r="H724" t="s">
        <v>529</v>
      </c>
      <c r="I724" t="s">
        <v>107</v>
      </c>
      <c r="J724" t="s">
        <v>532</v>
      </c>
      <c r="K724" t="s">
        <v>38</v>
      </c>
      <c r="M724">
        <v>142</v>
      </c>
      <c r="N724">
        <v>793</v>
      </c>
      <c r="O724" t="s">
        <v>39</v>
      </c>
      <c r="P724" t="s">
        <v>39</v>
      </c>
      <c r="Q724">
        <v>266.88</v>
      </c>
      <c r="R724">
        <v>15.26</v>
      </c>
      <c r="S724">
        <v>236.36</v>
      </c>
      <c r="T724">
        <v>297.39999999999998</v>
      </c>
      <c r="U724">
        <v>17.690000000000001</v>
      </c>
      <c r="V724">
        <v>0.96</v>
      </c>
      <c r="W724">
        <v>15.86</v>
      </c>
      <c r="X724">
        <v>19.68</v>
      </c>
    </row>
    <row r="725" spans="1:29" x14ac:dyDescent="0.2">
      <c r="A725" t="s">
        <v>29</v>
      </c>
      <c r="B725" t="s">
        <v>526</v>
      </c>
      <c r="C725" t="s">
        <v>527</v>
      </c>
      <c r="D725" t="s">
        <v>321</v>
      </c>
      <c r="E725" t="s">
        <v>85</v>
      </c>
      <c r="F725" t="s">
        <v>101</v>
      </c>
      <c r="G725" t="s">
        <v>528</v>
      </c>
      <c r="H725" t="s">
        <v>529</v>
      </c>
      <c r="I725" t="s">
        <v>123</v>
      </c>
      <c r="J725" t="s">
        <v>533</v>
      </c>
      <c r="K725" t="s">
        <v>38</v>
      </c>
      <c r="M725">
        <v>338</v>
      </c>
      <c r="N725">
        <v>793</v>
      </c>
      <c r="O725" t="s">
        <v>39</v>
      </c>
      <c r="P725" t="s">
        <v>39</v>
      </c>
      <c r="Q725">
        <v>641.88</v>
      </c>
      <c r="R725">
        <v>16.62</v>
      </c>
      <c r="S725">
        <v>608.63</v>
      </c>
      <c r="T725">
        <v>675.12</v>
      </c>
      <c r="U725">
        <v>42.55</v>
      </c>
      <c r="V725">
        <v>1.1000000000000001</v>
      </c>
      <c r="W725">
        <v>40.369999999999997</v>
      </c>
      <c r="X725">
        <v>44.76</v>
      </c>
    </row>
    <row r="726" spans="1:29" x14ac:dyDescent="0.2">
      <c r="A726" t="s">
        <v>29</v>
      </c>
      <c r="B726" t="s">
        <v>526</v>
      </c>
      <c r="C726" t="s">
        <v>527</v>
      </c>
      <c r="D726" t="s">
        <v>321</v>
      </c>
      <c r="E726" t="s">
        <v>85</v>
      </c>
      <c r="F726" t="s">
        <v>101</v>
      </c>
      <c r="G726" t="s">
        <v>528</v>
      </c>
      <c r="H726" t="s">
        <v>529</v>
      </c>
      <c r="I726" t="s">
        <v>328</v>
      </c>
      <c r="J726" t="s">
        <v>534</v>
      </c>
      <c r="K726" t="s">
        <v>38</v>
      </c>
      <c r="M726">
        <v>216</v>
      </c>
      <c r="N726">
        <v>793</v>
      </c>
      <c r="O726" t="s">
        <v>39</v>
      </c>
      <c r="P726" t="s">
        <v>39</v>
      </c>
      <c r="Q726">
        <v>408.85</v>
      </c>
      <c r="R726">
        <v>17.36</v>
      </c>
      <c r="S726">
        <v>374.12</v>
      </c>
      <c r="T726">
        <v>443.58</v>
      </c>
      <c r="U726">
        <v>27.1</v>
      </c>
      <c r="V726">
        <v>1.07</v>
      </c>
      <c r="W726">
        <v>25.02</v>
      </c>
      <c r="X726">
        <v>29.29</v>
      </c>
    </row>
    <row r="727" spans="1:29" x14ac:dyDescent="0.2">
      <c r="A727" t="s">
        <v>29</v>
      </c>
      <c r="B727" t="s">
        <v>526</v>
      </c>
      <c r="C727" t="s">
        <v>527</v>
      </c>
      <c r="D727" t="s">
        <v>321</v>
      </c>
      <c r="E727" t="s">
        <v>85</v>
      </c>
      <c r="F727" t="s">
        <v>101</v>
      </c>
      <c r="G727" t="s">
        <v>528</v>
      </c>
      <c r="H727" t="s">
        <v>529</v>
      </c>
      <c r="I727" t="s">
        <v>330</v>
      </c>
      <c r="J727" t="s">
        <v>535</v>
      </c>
      <c r="K727" t="s">
        <v>38</v>
      </c>
      <c r="M727">
        <v>47</v>
      </c>
      <c r="N727">
        <v>793</v>
      </c>
      <c r="O727" t="s">
        <v>39</v>
      </c>
      <c r="P727" t="s">
        <v>39</v>
      </c>
      <c r="Q727">
        <v>97.11</v>
      </c>
      <c r="R727">
        <v>8.11</v>
      </c>
      <c r="S727">
        <v>80.88</v>
      </c>
      <c r="T727">
        <v>113.34</v>
      </c>
      <c r="U727">
        <v>6.44</v>
      </c>
      <c r="V727">
        <v>0.53</v>
      </c>
      <c r="W727">
        <v>5.46</v>
      </c>
      <c r="X727">
        <v>7.58</v>
      </c>
    </row>
    <row r="728" spans="1:29" x14ac:dyDescent="0.2">
      <c r="A728" t="s">
        <v>29</v>
      </c>
      <c r="B728" t="s">
        <v>526</v>
      </c>
      <c r="C728" t="s">
        <v>527</v>
      </c>
      <c r="D728" t="s">
        <v>321</v>
      </c>
      <c r="E728" t="s">
        <v>85</v>
      </c>
      <c r="F728" t="s">
        <v>101</v>
      </c>
      <c r="G728" t="s">
        <v>528</v>
      </c>
      <c r="H728" t="s">
        <v>529</v>
      </c>
      <c r="I728" t="s">
        <v>536</v>
      </c>
      <c r="J728" t="s">
        <v>537</v>
      </c>
      <c r="K728" t="s">
        <v>38</v>
      </c>
      <c r="M728">
        <v>4</v>
      </c>
      <c r="N728">
        <v>793</v>
      </c>
      <c r="O728" t="s">
        <v>39</v>
      </c>
      <c r="P728" t="s">
        <v>39</v>
      </c>
      <c r="Q728">
        <v>7.74</v>
      </c>
      <c r="R728">
        <v>2.95</v>
      </c>
      <c r="S728">
        <v>1.83</v>
      </c>
      <c r="T728">
        <v>13.64</v>
      </c>
      <c r="U728">
        <v>0.51</v>
      </c>
      <c r="V728">
        <v>0.19</v>
      </c>
      <c r="W728">
        <v>0.24</v>
      </c>
      <c r="X728">
        <v>1.07</v>
      </c>
    </row>
    <row r="729" spans="1:29" x14ac:dyDescent="0.2">
      <c r="A729" t="s">
        <v>29</v>
      </c>
      <c r="B729" t="s">
        <v>526</v>
      </c>
      <c r="C729" t="s">
        <v>527</v>
      </c>
      <c r="D729" t="s">
        <v>321</v>
      </c>
      <c r="E729" t="s">
        <v>85</v>
      </c>
      <c r="F729" t="s">
        <v>101</v>
      </c>
      <c r="G729" t="s">
        <v>528</v>
      </c>
      <c r="H729" t="s">
        <v>529</v>
      </c>
      <c r="I729" t="s">
        <v>42</v>
      </c>
      <c r="J729" t="s">
        <v>43</v>
      </c>
      <c r="K729" t="s">
        <v>38</v>
      </c>
      <c r="M729">
        <v>170</v>
      </c>
      <c r="N729">
        <v>793</v>
      </c>
      <c r="O729" t="s">
        <v>39</v>
      </c>
      <c r="P729" t="s">
        <v>39</v>
      </c>
      <c r="Q729">
        <v>341.35</v>
      </c>
      <c r="R729">
        <v>20.45</v>
      </c>
      <c r="S729">
        <v>300.45</v>
      </c>
      <c r="T729">
        <v>382.25</v>
      </c>
    </row>
    <row r="730" spans="1:29" x14ac:dyDescent="0.2">
      <c r="A730" t="s">
        <v>29</v>
      </c>
      <c r="B730" t="s">
        <v>526</v>
      </c>
      <c r="C730" t="s">
        <v>527</v>
      </c>
      <c r="D730" t="s">
        <v>321</v>
      </c>
      <c r="E730" t="s">
        <v>85</v>
      </c>
      <c r="F730" t="s">
        <v>101</v>
      </c>
      <c r="G730" t="s">
        <v>528</v>
      </c>
      <c r="H730" t="s">
        <v>529</v>
      </c>
      <c r="K730" t="s">
        <v>38</v>
      </c>
      <c r="N730">
        <v>793</v>
      </c>
      <c r="O730" t="s">
        <v>39</v>
      </c>
      <c r="P730" t="s">
        <v>39</v>
      </c>
      <c r="Y730">
        <v>4.12</v>
      </c>
      <c r="Z730">
        <v>0.03</v>
      </c>
      <c r="AA730">
        <v>4.07</v>
      </c>
      <c r="AB730">
        <v>4.17</v>
      </c>
      <c r="AC730">
        <v>4</v>
      </c>
    </row>
    <row r="731" spans="1:29" x14ac:dyDescent="0.2">
      <c r="A731" t="s">
        <v>29</v>
      </c>
      <c r="B731" t="s">
        <v>538</v>
      </c>
      <c r="C731" t="s">
        <v>539</v>
      </c>
      <c r="D731" t="s">
        <v>321</v>
      </c>
      <c r="E731" t="s">
        <v>85</v>
      </c>
      <c r="F731" t="s">
        <v>101</v>
      </c>
      <c r="G731" t="s">
        <v>540</v>
      </c>
      <c r="H731" t="s">
        <v>541</v>
      </c>
      <c r="I731" t="s">
        <v>36</v>
      </c>
      <c r="J731" t="s">
        <v>542</v>
      </c>
      <c r="K731" t="s">
        <v>38</v>
      </c>
      <c r="M731">
        <v>1</v>
      </c>
      <c r="N731">
        <v>793</v>
      </c>
      <c r="O731" t="s">
        <v>39</v>
      </c>
      <c r="P731" t="s">
        <v>39</v>
      </c>
      <c r="Q731">
        <v>2.59</v>
      </c>
      <c r="R731">
        <v>1.77</v>
      </c>
      <c r="S731">
        <v>0</v>
      </c>
      <c r="T731">
        <v>6.13</v>
      </c>
      <c r="U731">
        <v>0.17</v>
      </c>
      <c r="V731">
        <v>0.12</v>
      </c>
      <c r="W731">
        <v>0.05</v>
      </c>
      <c r="X731">
        <v>0.62</v>
      </c>
    </row>
    <row r="732" spans="1:29" x14ac:dyDescent="0.2">
      <c r="A732" t="s">
        <v>29</v>
      </c>
      <c r="B732" t="s">
        <v>538</v>
      </c>
      <c r="C732" t="s">
        <v>539</v>
      </c>
      <c r="D732" t="s">
        <v>321</v>
      </c>
      <c r="E732" t="s">
        <v>85</v>
      </c>
      <c r="F732" t="s">
        <v>101</v>
      </c>
      <c r="G732" t="s">
        <v>540</v>
      </c>
      <c r="H732" t="s">
        <v>541</v>
      </c>
      <c r="I732" t="s">
        <v>40</v>
      </c>
      <c r="J732" t="s">
        <v>543</v>
      </c>
      <c r="K732" t="s">
        <v>38</v>
      </c>
      <c r="M732">
        <v>3</v>
      </c>
      <c r="N732">
        <v>793</v>
      </c>
      <c r="O732" t="s">
        <v>39</v>
      </c>
      <c r="P732" t="s">
        <v>39</v>
      </c>
      <c r="Q732">
        <v>5.3</v>
      </c>
      <c r="R732">
        <v>2.19</v>
      </c>
      <c r="S732">
        <v>0.91</v>
      </c>
      <c r="T732">
        <v>9.69</v>
      </c>
      <c r="U732">
        <v>0.35</v>
      </c>
      <c r="V732">
        <v>0.15</v>
      </c>
      <c r="W732">
        <v>0.16</v>
      </c>
      <c r="X732">
        <v>0.79</v>
      </c>
    </row>
    <row r="733" spans="1:29" x14ac:dyDescent="0.2">
      <c r="A733" t="s">
        <v>29</v>
      </c>
      <c r="B733" t="s">
        <v>538</v>
      </c>
      <c r="C733" t="s">
        <v>539</v>
      </c>
      <c r="D733" t="s">
        <v>321</v>
      </c>
      <c r="E733" t="s">
        <v>85</v>
      </c>
      <c r="F733" t="s">
        <v>101</v>
      </c>
      <c r="G733" t="s">
        <v>540</v>
      </c>
      <c r="H733" t="s">
        <v>541</v>
      </c>
      <c r="I733" t="s">
        <v>105</v>
      </c>
      <c r="J733" t="s">
        <v>544</v>
      </c>
      <c r="K733" t="s">
        <v>38</v>
      </c>
      <c r="M733">
        <v>30</v>
      </c>
      <c r="N733">
        <v>793</v>
      </c>
      <c r="O733" t="s">
        <v>39</v>
      </c>
      <c r="P733" t="s">
        <v>39</v>
      </c>
      <c r="Q733">
        <v>51.34</v>
      </c>
      <c r="R733">
        <v>5.13</v>
      </c>
      <c r="S733">
        <v>41.08</v>
      </c>
      <c r="T733">
        <v>61.59</v>
      </c>
      <c r="U733">
        <v>3.4</v>
      </c>
      <c r="V733">
        <v>0.33</v>
      </c>
      <c r="W733">
        <v>2.8</v>
      </c>
      <c r="X733">
        <v>4.13</v>
      </c>
    </row>
    <row r="734" spans="1:29" x14ac:dyDescent="0.2">
      <c r="A734" t="s">
        <v>29</v>
      </c>
      <c r="B734" t="s">
        <v>538</v>
      </c>
      <c r="C734" t="s">
        <v>539</v>
      </c>
      <c r="D734" t="s">
        <v>321</v>
      </c>
      <c r="E734" t="s">
        <v>85</v>
      </c>
      <c r="F734" t="s">
        <v>101</v>
      </c>
      <c r="G734" t="s">
        <v>540</v>
      </c>
      <c r="H734" t="s">
        <v>541</v>
      </c>
      <c r="I734" t="s">
        <v>107</v>
      </c>
      <c r="J734" t="s">
        <v>545</v>
      </c>
      <c r="K734" t="s">
        <v>38</v>
      </c>
      <c r="M734">
        <v>286</v>
      </c>
      <c r="N734">
        <v>793</v>
      </c>
      <c r="O734" t="s">
        <v>39</v>
      </c>
      <c r="P734" t="s">
        <v>39</v>
      </c>
      <c r="Q734">
        <v>537.36</v>
      </c>
      <c r="R734">
        <v>16.78</v>
      </c>
      <c r="S734">
        <v>503.79</v>
      </c>
      <c r="T734">
        <v>570.91999999999996</v>
      </c>
      <c r="U734">
        <v>35.64</v>
      </c>
      <c r="V734">
        <v>1.1100000000000001</v>
      </c>
      <c r="W734">
        <v>33.450000000000003</v>
      </c>
      <c r="X734">
        <v>37.89</v>
      </c>
    </row>
    <row r="735" spans="1:29" x14ac:dyDescent="0.2">
      <c r="A735" t="s">
        <v>29</v>
      </c>
      <c r="B735" t="s">
        <v>538</v>
      </c>
      <c r="C735" t="s">
        <v>539</v>
      </c>
      <c r="D735" t="s">
        <v>321</v>
      </c>
      <c r="E735" t="s">
        <v>85</v>
      </c>
      <c r="F735" t="s">
        <v>101</v>
      </c>
      <c r="G735" t="s">
        <v>540</v>
      </c>
      <c r="H735" t="s">
        <v>541</v>
      </c>
      <c r="I735" t="s">
        <v>123</v>
      </c>
      <c r="J735" t="s">
        <v>546</v>
      </c>
      <c r="K735" t="s">
        <v>38</v>
      </c>
      <c r="M735">
        <v>473</v>
      </c>
      <c r="N735">
        <v>793</v>
      </c>
      <c r="O735" t="s">
        <v>39</v>
      </c>
      <c r="P735" t="s">
        <v>39</v>
      </c>
      <c r="Q735">
        <v>911.18</v>
      </c>
      <c r="R735">
        <v>22.4</v>
      </c>
      <c r="S735">
        <v>866.39</v>
      </c>
      <c r="T735">
        <v>955.98</v>
      </c>
      <c r="U735">
        <v>60.43</v>
      </c>
      <c r="V735">
        <v>1.0900000000000001</v>
      </c>
      <c r="W735">
        <v>58.24</v>
      </c>
      <c r="X735">
        <v>62.58</v>
      </c>
    </row>
    <row r="736" spans="1:29" x14ac:dyDescent="0.2">
      <c r="A736" t="s">
        <v>29</v>
      </c>
      <c r="B736" t="s">
        <v>538</v>
      </c>
      <c r="C736" t="s">
        <v>539</v>
      </c>
      <c r="D736" t="s">
        <v>321</v>
      </c>
      <c r="E736" t="s">
        <v>85</v>
      </c>
      <c r="F736" t="s">
        <v>101</v>
      </c>
      <c r="G736" t="s">
        <v>540</v>
      </c>
      <c r="H736" t="s">
        <v>541</v>
      </c>
      <c r="I736" t="s">
        <v>42</v>
      </c>
      <c r="J736" t="s">
        <v>43</v>
      </c>
      <c r="K736" t="s">
        <v>38</v>
      </c>
      <c r="M736">
        <v>170</v>
      </c>
      <c r="N736">
        <v>793</v>
      </c>
      <c r="O736" t="s">
        <v>39</v>
      </c>
      <c r="P736" t="s">
        <v>39</v>
      </c>
      <c r="Q736">
        <v>342.24</v>
      </c>
      <c r="R736">
        <v>20.32</v>
      </c>
      <c r="S736">
        <v>301.58</v>
      </c>
      <c r="T736">
        <v>382.89</v>
      </c>
    </row>
    <row r="737" spans="1:29" x14ac:dyDescent="0.2">
      <c r="A737" t="s">
        <v>29</v>
      </c>
      <c r="B737" t="s">
        <v>538</v>
      </c>
      <c r="C737" t="s">
        <v>539</v>
      </c>
      <c r="D737" t="s">
        <v>321</v>
      </c>
      <c r="E737" t="s">
        <v>85</v>
      </c>
      <c r="F737" t="s">
        <v>101</v>
      </c>
      <c r="G737" t="s">
        <v>540</v>
      </c>
      <c r="H737" t="s">
        <v>541</v>
      </c>
      <c r="K737" t="s">
        <v>38</v>
      </c>
      <c r="N737">
        <v>793</v>
      </c>
      <c r="O737" t="s">
        <v>39</v>
      </c>
      <c r="P737" t="s">
        <v>39</v>
      </c>
      <c r="Y737">
        <v>3.56</v>
      </c>
      <c r="Z737">
        <v>0.01</v>
      </c>
      <c r="AA737">
        <v>3.53</v>
      </c>
      <c r="AB737">
        <v>3.58</v>
      </c>
      <c r="AC737">
        <v>4</v>
      </c>
    </row>
    <row r="738" spans="1:29" x14ac:dyDescent="0.2">
      <c r="A738" t="s">
        <v>29</v>
      </c>
      <c r="B738" t="s">
        <v>547</v>
      </c>
      <c r="C738" t="s">
        <v>548</v>
      </c>
      <c r="D738" t="s">
        <v>321</v>
      </c>
      <c r="E738" t="s">
        <v>85</v>
      </c>
      <c r="F738" t="s">
        <v>101</v>
      </c>
      <c r="G738" t="s">
        <v>540</v>
      </c>
      <c r="H738" t="s">
        <v>549</v>
      </c>
      <c r="I738" t="s">
        <v>36</v>
      </c>
      <c r="J738" t="s">
        <v>542</v>
      </c>
      <c r="K738" t="s">
        <v>38</v>
      </c>
      <c r="M738">
        <v>30</v>
      </c>
      <c r="N738">
        <v>793</v>
      </c>
      <c r="O738" t="s">
        <v>39</v>
      </c>
      <c r="P738" t="s">
        <v>39</v>
      </c>
      <c r="Q738">
        <v>64.08</v>
      </c>
      <c r="R738">
        <v>8.5</v>
      </c>
      <c r="S738">
        <v>47.07</v>
      </c>
      <c r="T738">
        <v>81.08</v>
      </c>
      <c r="U738">
        <v>4.25</v>
      </c>
      <c r="V738">
        <v>0.56000000000000005</v>
      </c>
      <c r="W738">
        <v>3.27</v>
      </c>
      <c r="X738">
        <v>5.51</v>
      </c>
    </row>
    <row r="739" spans="1:29" x14ac:dyDescent="0.2">
      <c r="A739" t="s">
        <v>29</v>
      </c>
      <c r="B739" t="s">
        <v>547</v>
      </c>
      <c r="C739" t="s">
        <v>548</v>
      </c>
      <c r="D739" t="s">
        <v>321</v>
      </c>
      <c r="E739" t="s">
        <v>85</v>
      </c>
      <c r="F739" t="s">
        <v>101</v>
      </c>
      <c r="G739" t="s">
        <v>540</v>
      </c>
      <c r="H739" t="s">
        <v>549</v>
      </c>
      <c r="I739" t="s">
        <v>40</v>
      </c>
      <c r="J739" t="s">
        <v>543</v>
      </c>
      <c r="K739" t="s">
        <v>38</v>
      </c>
      <c r="M739">
        <v>36</v>
      </c>
      <c r="N739">
        <v>793</v>
      </c>
      <c r="O739" t="s">
        <v>39</v>
      </c>
      <c r="P739" t="s">
        <v>39</v>
      </c>
      <c r="Q739">
        <v>67.16</v>
      </c>
      <c r="R739">
        <v>7.4</v>
      </c>
      <c r="S739">
        <v>52.35</v>
      </c>
      <c r="T739">
        <v>81.96</v>
      </c>
      <c r="U739">
        <v>4.45</v>
      </c>
      <c r="V739">
        <v>0.49</v>
      </c>
      <c r="W739">
        <v>3.58</v>
      </c>
      <c r="X739">
        <v>5.53</v>
      </c>
    </row>
    <row r="740" spans="1:29" x14ac:dyDescent="0.2">
      <c r="A740" t="s">
        <v>29</v>
      </c>
      <c r="B740" t="s">
        <v>547</v>
      </c>
      <c r="C740" t="s">
        <v>548</v>
      </c>
      <c r="D740" t="s">
        <v>321</v>
      </c>
      <c r="E740" t="s">
        <v>85</v>
      </c>
      <c r="F740" t="s">
        <v>101</v>
      </c>
      <c r="G740" t="s">
        <v>540</v>
      </c>
      <c r="H740" t="s">
        <v>549</v>
      </c>
      <c r="I740" t="s">
        <v>105</v>
      </c>
      <c r="J740" t="s">
        <v>544</v>
      </c>
      <c r="K740" t="s">
        <v>38</v>
      </c>
      <c r="M740">
        <v>187</v>
      </c>
      <c r="N740">
        <v>793</v>
      </c>
      <c r="O740" t="s">
        <v>39</v>
      </c>
      <c r="P740" t="s">
        <v>39</v>
      </c>
      <c r="Q740">
        <v>353.75</v>
      </c>
      <c r="R740">
        <v>16.29</v>
      </c>
      <c r="S740">
        <v>321.17</v>
      </c>
      <c r="T740">
        <v>386.33</v>
      </c>
      <c r="U740">
        <v>23.46</v>
      </c>
      <c r="V740">
        <v>1</v>
      </c>
      <c r="W740">
        <v>21.52</v>
      </c>
      <c r="X740">
        <v>25.53</v>
      </c>
    </row>
    <row r="741" spans="1:29" x14ac:dyDescent="0.2">
      <c r="A741" t="s">
        <v>29</v>
      </c>
      <c r="B741" t="s">
        <v>547</v>
      </c>
      <c r="C741" t="s">
        <v>548</v>
      </c>
      <c r="D741" t="s">
        <v>321</v>
      </c>
      <c r="E741" t="s">
        <v>85</v>
      </c>
      <c r="F741" t="s">
        <v>101</v>
      </c>
      <c r="G741" t="s">
        <v>540</v>
      </c>
      <c r="H741" t="s">
        <v>549</v>
      </c>
      <c r="I741" t="s">
        <v>107</v>
      </c>
      <c r="J741" t="s">
        <v>545</v>
      </c>
      <c r="K741" t="s">
        <v>38</v>
      </c>
      <c r="M741">
        <v>354</v>
      </c>
      <c r="N741">
        <v>793</v>
      </c>
      <c r="O741" t="s">
        <v>39</v>
      </c>
      <c r="P741" t="s">
        <v>39</v>
      </c>
      <c r="Q741">
        <v>657.22</v>
      </c>
      <c r="R741">
        <v>20.38</v>
      </c>
      <c r="S741">
        <v>616.46</v>
      </c>
      <c r="T741">
        <v>697.98</v>
      </c>
      <c r="U741">
        <v>43.59</v>
      </c>
      <c r="V741">
        <v>1.31</v>
      </c>
      <c r="W741">
        <v>40.99</v>
      </c>
      <c r="X741">
        <v>46.23</v>
      </c>
    </row>
    <row r="742" spans="1:29" x14ac:dyDescent="0.2">
      <c r="A742" t="s">
        <v>29</v>
      </c>
      <c r="B742" t="s">
        <v>547</v>
      </c>
      <c r="C742" t="s">
        <v>548</v>
      </c>
      <c r="D742" t="s">
        <v>321</v>
      </c>
      <c r="E742" t="s">
        <v>85</v>
      </c>
      <c r="F742" t="s">
        <v>101</v>
      </c>
      <c r="G742" t="s">
        <v>540</v>
      </c>
      <c r="H742" t="s">
        <v>549</v>
      </c>
      <c r="I742" t="s">
        <v>123</v>
      </c>
      <c r="J742" t="s">
        <v>546</v>
      </c>
      <c r="K742" t="s">
        <v>38</v>
      </c>
      <c r="M742">
        <v>186</v>
      </c>
      <c r="N742">
        <v>793</v>
      </c>
      <c r="O742" t="s">
        <v>39</v>
      </c>
      <c r="P742" t="s">
        <v>39</v>
      </c>
      <c r="Q742">
        <v>365.56</v>
      </c>
      <c r="R742">
        <v>17.420000000000002</v>
      </c>
      <c r="S742">
        <v>330.72</v>
      </c>
      <c r="T742">
        <v>400.41</v>
      </c>
      <c r="U742">
        <v>24.25</v>
      </c>
      <c r="V742">
        <v>1.0900000000000001</v>
      </c>
      <c r="W742">
        <v>22.13</v>
      </c>
      <c r="X742">
        <v>26.49</v>
      </c>
    </row>
    <row r="743" spans="1:29" x14ac:dyDescent="0.2">
      <c r="A743" t="s">
        <v>29</v>
      </c>
      <c r="B743" t="s">
        <v>547</v>
      </c>
      <c r="C743" t="s">
        <v>548</v>
      </c>
      <c r="D743" t="s">
        <v>321</v>
      </c>
      <c r="E743" t="s">
        <v>85</v>
      </c>
      <c r="F743" t="s">
        <v>101</v>
      </c>
      <c r="G743" t="s">
        <v>540</v>
      </c>
      <c r="H743" t="s">
        <v>549</v>
      </c>
      <c r="I743" t="s">
        <v>42</v>
      </c>
      <c r="J743" t="s">
        <v>43</v>
      </c>
      <c r="K743" t="s">
        <v>38</v>
      </c>
      <c r="M743">
        <v>170</v>
      </c>
      <c r="N743">
        <v>793</v>
      </c>
      <c r="O743" t="s">
        <v>39</v>
      </c>
      <c r="P743" t="s">
        <v>39</v>
      </c>
      <c r="Q743">
        <v>342.24</v>
      </c>
      <c r="R743">
        <v>20.32</v>
      </c>
      <c r="S743">
        <v>301.58</v>
      </c>
      <c r="T743">
        <v>382.89</v>
      </c>
    </row>
    <row r="744" spans="1:29" x14ac:dyDescent="0.2">
      <c r="A744" t="s">
        <v>29</v>
      </c>
      <c r="B744" t="s">
        <v>547</v>
      </c>
      <c r="C744" t="s">
        <v>548</v>
      </c>
      <c r="D744" t="s">
        <v>321</v>
      </c>
      <c r="E744" t="s">
        <v>85</v>
      </c>
      <c r="F744" t="s">
        <v>101</v>
      </c>
      <c r="G744" t="s">
        <v>540</v>
      </c>
      <c r="H744" t="s">
        <v>549</v>
      </c>
      <c r="K744" t="s">
        <v>38</v>
      </c>
      <c r="N744">
        <v>793</v>
      </c>
      <c r="O744" t="s">
        <v>39</v>
      </c>
      <c r="P744" t="s">
        <v>39</v>
      </c>
      <c r="Y744">
        <v>2.79</v>
      </c>
      <c r="Z744">
        <v>0.02</v>
      </c>
      <c r="AA744">
        <v>2.74</v>
      </c>
      <c r="AB744">
        <v>2.84</v>
      </c>
      <c r="AC744">
        <v>3</v>
      </c>
    </row>
    <row r="745" spans="1:29" x14ac:dyDescent="0.2">
      <c r="A745" t="s">
        <v>29</v>
      </c>
      <c r="B745" t="s">
        <v>550</v>
      </c>
      <c r="C745" t="s">
        <v>551</v>
      </c>
      <c r="D745" t="s">
        <v>321</v>
      </c>
      <c r="E745" t="s">
        <v>85</v>
      </c>
      <c r="F745" t="s">
        <v>101</v>
      </c>
      <c r="G745" t="s">
        <v>540</v>
      </c>
      <c r="H745" t="s">
        <v>552</v>
      </c>
      <c r="I745" t="s">
        <v>36</v>
      </c>
      <c r="J745" t="s">
        <v>542</v>
      </c>
      <c r="K745" t="s">
        <v>38</v>
      </c>
      <c r="M745">
        <v>21</v>
      </c>
      <c r="N745">
        <v>792</v>
      </c>
      <c r="O745" t="s">
        <v>39</v>
      </c>
      <c r="P745" t="s">
        <v>39</v>
      </c>
      <c r="Q745">
        <v>41.43</v>
      </c>
      <c r="R745">
        <v>6.21</v>
      </c>
      <c r="S745">
        <v>29</v>
      </c>
      <c r="T745">
        <v>53.86</v>
      </c>
      <c r="U745">
        <v>2.75</v>
      </c>
      <c r="V745">
        <v>0.4</v>
      </c>
      <c r="W745">
        <v>2.0499999999999998</v>
      </c>
      <c r="X745">
        <v>3.68</v>
      </c>
    </row>
    <row r="746" spans="1:29" x14ac:dyDescent="0.2">
      <c r="A746" t="s">
        <v>29</v>
      </c>
      <c r="B746" t="s">
        <v>550</v>
      </c>
      <c r="C746" t="s">
        <v>551</v>
      </c>
      <c r="D746" t="s">
        <v>321</v>
      </c>
      <c r="E746" t="s">
        <v>85</v>
      </c>
      <c r="F746" t="s">
        <v>101</v>
      </c>
      <c r="G746" t="s">
        <v>540</v>
      </c>
      <c r="H746" t="s">
        <v>552</v>
      </c>
      <c r="I746" t="s">
        <v>40</v>
      </c>
      <c r="J746" t="s">
        <v>543</v>
      </c>
      <c r="K746" t="s">
        <v>38</v>
      </c>
      <c r="M746">
        <v>8</v>
      </c>
      <c r="N746">
        <v>792</v>
      </c>
      <c r="O746" t="s">
        <v>39</v>
      </c>
      <c r="P746" t="s">
        <v>39</v>
      </c>
      <c r="Q746">
        <v>14.36</v>
      </c>
      <c r="R746">
        <v>3.47</v>
      </c>
      <c r="S746">
        <v>7.42</v>
      </c>
      <c r="T746">
        <v>21.3</v>
      </c>
      <c r="U746">
        <v>0.95</v>
      </c>
      <c r="V746">
        <v>0.23</v>
      </c>
      <c r="W746">
        <v>0.59</v>
      </c>
      <c r="X746">
        <v>1.53</v>
      </c>
    </row>
    <row r="747" spans="1:29" x14ac:dyDescent="0.2">
      <c r="A747" t="s">
        <v>29</v>
      </c>
      <c r="B747" t="s">
        <v>550</v>
      </c>
      <c r="C747" t="s">
        <v>551</v>
      </c>
      <c r="D747" t="s">
        <v>321</v>
      </c>
      <c r="E747" t="s">
        <v>85</v>
      </c>
      <c r="F747" t="s">
        <v>101</v>
      </c>
      <c r="G747" t="s">
        <v>540</v>
      </c>
      <c r="H747" t="s">
        <v>552</v>
      </c>
      <c r="I747" t="s">
        <v>105</v>
      </c>
      <c r="J747" t="s">
        <v>544</v>
      </c>
      <c r="K747" t="s">
        <v>38</v>
      </c>
      <c r="M747">
        <v>165</v>
      </c>
      <c r="N747">
        <v>792</v>
      </c>
      <c r="O747" t="s">
        <v>39</v>
      </c>
      <c r="P747" t="s">
        <v>39</v>
      </c>
      <c r="Q747">
        <v>290.32</v>
      </c>
      <c r="R747">
        <v>13.72</v>
      </c>
      <c r="S747">
        <v>262.88</v>
      </c>
      <c r="T747">
        <v>317.76</v>
      </c>
      <c r="U747">
        <v>19.28</v>
      </c>
      <c r="V747">
        <v>0.91</v>
      </c>
      <c r="W747">
        <v>17.53</v>
      </c>
      <c r="X747">
        <v>21.15</v>
      </c>
    </row>
    <row r="748" spans="1:29" x14ac:dyDescent="0.2">
      <c r="A748" t="s">
        <v>29</v>
      </c>
      <c r="B748" t="s">
        <v>550</v>
      </c>
      <c r="C748" t="s">
        <v>551</v>
      </c>
      <c r="D748" t="s">
        <v>321</v>
      </c>
      <c r="E748" t="s">
        <v>85</v>
      </c>
      <c r="F748" t="s">
        <v>101</v>
      </c>
      <c r="G748" t="s">
        <v>540</v>
      </c>
      <c r="H748" t="s">
        <v>552</v>
      </c>
      <c r="I748" t="s">
        <v>107</v>
      </c>
      <c r="J748" t="s">
        <v>545</v>
      </c>
      <c r="K748" t="s">
        <v>38</v>
      </c>
      <c r="M748">
        <v>377</v>
      </c>
      <c r="N748">
        <v>792</v>
      </c>
      <c r="O748" t="s">
        <v>39</v>
      </c>
      <c r="P748" t="s">
        <v>39</v>
      </c>
      <c r="Q748">
        <v>716.9</v>
      </c>
      <c r="R748">
        <v>18.95</v>
      </c>
      <c r="S748">
        <v>679</v>
      </c>
      <c r="T748">
        <v>754.8</v>
      </c>
      <c r="U748">
        <v>47.6</v>
      </c>
      <c r="V748">
        <v>1.2</v>
      </c>
      <c r="W748">
        <v>45.21</v>
      </c>
      <c r="X748">
        <v>50.01</v>
      </c>
    </row>
    <row r="749" spans="1:29" x14ac:dyDescent="0.2">
      <c r="A749" t="s">
        <v>29</v>
      </c>
      <c r="B749" t="s">
        <v>550</v>
      </c>
      <c r="C749" t="s">
        <v>551</v>
      </c>
      <c r="D749" t="s">
        <v>321</v>
      </c>
      <c r="E749" t="s">
        <v>85</v>
      </c>
      <c r="F749" t="s">
        <v>101</v>
      </c>
      <c r="G749" t="s">
        <v>540</v>
      </c>
      <c r="H749" t="s">
        <v>552</v>
      </c>
      <c r="I749" t="s">
        <v>123</v>
      </c>
      <c r="J749" t="s">
        <v>546</v>
      </c>
      <c r="K749" t="s">
        <v>38</v>
      </c>
      <c r="M749">
        <v>221</v>
      </c>
      <c r="N749">
        <v>792</v>
      </c>
      <c r="O749" t="s">
        <v>39</v>
      </c>
      <c r="P749" t="s">
        <v>39</v>
      </c>
      <c r="Q749">
        <v>442.99</v>
      </c>
      <c r="R749">
        <v>19.18</v>
      </c>
      <c r="S749">
        <v>404.63</v>
      </c>
      <c r="T749">
        <v>481.35</v>
      </c>
      <c r="U749">
        <v>29.42</v>
      </c>
      <c r="V749">
        <v>1.1399999999999999</v>
      </c>
      <c r="W749">
        <v>27.19</v>
      </c>
      <c r="X749">
        <v>31.74</v>
      </c>
    </row>
    <row r="750" spans="1:29" x14ac:dyDescent="0.2">
      <c r="A750" t="s">
        <v>29</v>
      </c>
      <c r="B750" t="s">
        <v>550</v>
      </c>
      <c r="C750" t="s">
        <v>551</v>
      </c>
      <c r="D750" t="s">
        <v>321</v>
      </c>
      <c r="E750" t="s">
        <v>85</v>
      </c>
      <c r="F750" t="s">
        <v>101</v>
      </c>
      <c r="G750" t="s">
        <v>540</v>
      </c>
      <c r="H750" t="s">
        <v>552</v>
      </c>
      <c r="I750" t="s">
        <v>42</v>
      </c>
      <c r="J750" t="s">
        <v>43</v>
      </c>
      <c r="K750" t="s">
        <v>38</v>
      </c>
      <c r="M750">
        <v>171</v>
      </c>
      <c r="N750">
        <v>792</v>
      </c>
      <c r="O750" t="s">
        <v>39</v>
      </c>
      <c r="P750" t="s">
        <v>39</v>
      </c>
      <c r="Q750">
        <v>344</v>
      </c>
      <c r="R750">
        <v>20.29</v>
      </c>
      <c r="S750">
        <v>303.42</v>
      </c>
      <c r="T750">
        <v>384.58</v>
      </c>
    </row>
    <row r="751" spans="1:29" x14ac:dyDescent="0.2">
      <c r="A751" t="s">
        <v>29</v>
      </c>
      <c r="B751" t="s">
        <v>550</v>
      </c>
      <c r="C751" t="s">
        <v>551</v>
      </c>
      <c r="D751" t="s">
        <v>321</v>
      </c>
      <c r="E751" t="s">
        <v>85</v>
      </c>
      <c r="F751" t="s">
        <v>101</v>
      </c>
      <c r="G751" t="s">
        <v>540</v>
      </c>
      <c r="H751" t="s">
        <v>552</v>
      </c>
      <c r="K751" t="s">
        <v>38</v>
      </c>
      <c r="N751">
        <v>792</v>
      </c>
      <c r="O751" t="s">
        <v>39</v>
      </c>
      <c r="P751" t="s">
        <v>39</v>
      </c>
      <c r="Y751">
        <v>3</v>
      </c>
      <c r="Z751">
        <v>0.02</v>
      </c>
      <c r="AA751">
        <v>2.96</v>
      </c>
      <c r="AB751">
        <v>3.04</v>
      </c>
      <c r="AC751">
        <v>3</v>
      </c>
    </row>
    <row r="752" spans="1:29" x14ac:dyDescent="0.2">
      <c r="A752" t="s">
        <v>29</v>
      </c>
      <c r="B752" t="s">
        <v>553</v>
      </c>
      <c r="C752" t="s">
        <v>554</v>
      </c>
      <c r="D752" t="s">
        <v>321</v>
      </c>
      <c r="E752" t="s">
        <v>85</v>
      </c>
      <c r="F752" t="s">
        <v>101</v>
      </c>
      <c r="G752" t="s">
        <v>540</v>
      </c>
      <c r="H752" t="s">
        <v>555</v>
      </c>
      <c r="I752" t="s">
        <v>36</v>
      </c>
      <c r="J752" t="s">
        <v>542</v>
      </c>
      <c r="K752" t="s">
        <v>38</v>
      </c>
      <c r="M752">
        <v>241</v>
      </c>
      <c r="N752">
        <v>793</v>
      </c>
      <c r="O752" t="s">
        <v>39</v>
      </c>
      <c r="P752" t="s">
        <v>39</v>
      </c>
      <c r="Q752">
        <v>447.28</v>
      </c>
      <c r="R752">
        <v>18.72</v>
      </c>
      <c r="S752">
        <v>409.83</v>
      </c>
      <c r="T752">
        <v>484.73</v>
      </c>
      <c r="U752">
        <v>29.67</v>
      </c>
      <c r="V752">
        <v>1.2</v>
      </c>
      <c r="W752">
        <v>27.33</v>
      </c>
      <c r="X752">
        <v>32.11</v>
      </c>
    </row>
    <row r="753" spans="1:29" x14ac:dyDescent="0.2">
      <c r="A753" t="s">
        <v>29</v>
      </c>
      <c r="B753" t="s">
        <v>553</v>
      </c>
      <c r="C753" t="s">
        <v>554</v>
      </c>
      <c r="D753" t="s">
        <v>321</v>
      </c>
      <c r="E753" t="s">
        <v>85</v>
      </c>
      <c r="F753" t="s">
        <v>101</v>
      </c>
      <c r="G753" t="s">
        <v>540</v>
      </c>
      <c r="H753" t="s">
        <v>555</v>
      </c>
      <c r="I753" t="s">
        <v>40</v>
      </c>
      <c r="J753" t="s">
        <v>543</v>
      </c>
      <c r="K753" t="s">
        <v>38</v>
      </c>
      <c r="M753">
        <v>36</v>
      </c>
      <c r="N753">
        <v>793</v>
      </c>
      <c r="O753" t="s">
        <v>39</v>
      </c>
      <c r="P753" t="s">
        <v>39</v>
      </c>
      <c r="Q753">
        <v>65.33</v>
      </c>
      <c r="R753">
        <v>6.89</v>
      </c>
      <c r="S753">
        <v>51.55</v>
      </c>
      <c r="T753">
        <v>79.12</v>
      </c>
      <c r="U753">
        <v>4.33</v>
      </c>
      <c r="V753">
        <v>0.46</v>
      </c>
      <c r="W753">
        <v>3.5</v>
      </c>
      <c r="X753">
        <v>5.35</v>
      </c>
    </row>
    <row r="754" spans="1:29" x14ac:dyDescent="0.2">
      <c r="A754" t="s">
        <v>29</v>
      </c>
      <c r="B754" t="s">
        <v>553</v>
      </c>
      <c r="C754" t="s">
        <v>554</v>
      </c>
      <c r="D754" t="s">
        <v>321</v>
      </c>
      <c r="E754" t="s">
        <v>85</v>
      </c>
      <c r="F754" t="s">
        <v>101</v>
      </c>
      <c r="G754" t="s">
        <v>540</v>
      </c>
      <c r="H754" t="s">
        <v>555</v>
      </c>
      <c r="I754" t="s">
        <v>105</v>
      </c>
      <c r="J754" t="s">
        <v>544</v>
      </c>
      <c r="K754" t="s">
        <v>38</v>
      </c>
      <c r="M754">
        <v>228</v>
      </c>
      <c r="N754">
        <v>793</v>
      </c>
      <c r="O754" t="s">
        <v>39</v>
      </c>
      <c r="P754" t="s">
        <v>39</v>
      </c>
      <c r="Q754">
        <v>438.14</v>
      </c>
      <c r="R754">
        <v>21.97</v>
      </c>
      <c r="S754">
        <v>394.2</v>
      </c>
      <c r="T754">
        <v>482.08</v>
      </c>
      <c r="U754">
        <v>29.06</v>
      </c>
      <c r="V754">
        <v>1.37</v>
      </c>
      <c r="W754">
        <v>26.41</v>
      </c>
      <c r="X754">
        <v>31.86</v>
      </c>
    </row>
    <row r="755" spans="1:29" x14ac:dyDescent="0.2">
      <c r="A755" t="s">
        <v>29</v>
      </c>
      <c r="B755" t="s">
        <v>553</v>
      </c>
      <c r="C755" t="s">
        <v>554</v>
      </c>
      <c r="D755" t="s">
        <v>321</v>
      </c>
      <c r="E755" t="s">
        <v>85</v>
      </c>
      <c r="F755" t="s">
        <v>101</v>
      </c>
      <c r="G755" t="s">
        <v>540</v>
      </c>
      <c r="H755" t="s">
        <v>555</v>
      </c>
      <c r="I755" t="s">
        <v>107</v>
      </c>
      <c r="J755" t="s">
        <v>545</v>
      </c>
      <c r="K755" t="s">
        <v>38</v>
      </c>
      <c r="M755">
        <v>197</v>
      </c>
      <c r="N755">
        <v>793</v>
      </c>
      <c r="O755" t="s">
        <v>39</v>
      </c>
      <c r="P755" t="s">
        <v>39</v>
      </c>
      <c r="Q755">
        <v>379.22</v>
      </c>
      <c r="R755">
        <v>18.61</v>
      </c>
      <c r="S755">
        <v>341.99</v>
      </c>
      <c r="T755">
        <v>416.44</v>
      </c>
      <c r="U755">
        <v>25.15</v>
      </c>
      <c r="V755">
        <v>1.22</v>
      </c>
      <c r="W755">
        <v>22.78</v>
      </c>
      <c r="X755">
        <v>27.68</v>
      </c>
    </row>
    <row r="756" spans="1:29" x14ac:dyDescent="0.2">
      <c r="A756" t="s">
        <v>29</v>
      </c>
      <c r="B756" t="s">
        <v>553</v>
      </c>
      <c r="C756" t="s">
        <v>554</v>
      </c>
      <c r="D756" t="s">
        <v>321</v>
      </c>
      <c r="E756" t="s">
        <v>85</v>
      </c>
      <c r="F756" t="s">
        <v>101</v>
      </c>
      <c r="G756" t="s">
        <v>540</v>
      </c>
      <c r="H756" t="s">
        <v>555</v>
      </c>
      <c r="I756" t="s">
        <v>123</v>
      </c>
      <c r="J756" t="s">
        <v>546</v>
      </c>
      <c r="K756" t="s">
        <v>38</v>
      </c>
      <c r="M756">
        <v>91</v>
      </c>
      <c r="N756">
        <v>793</v>
      </c>
      <c r="O756" t="s">
        <v>39</v>
      </c>
      <c r="P756" t="s">
        <v>39</v>
      </c>
      <c r="Q756">
        <v>177.79</v>
      </c>
      <c r="R756">
        <v>13.54</v>
      </c>
      <c r="S756">
        <v>150.69999999999999</v>
      </c>
      <c r="T756">
        <v>204.88</v>
      </c>
      <c r="U756">
        <v>11.79</v>
      </c>
      <c r="V756">
        <v>0.86</v>
      </c>
      <c r="W756">
        <v>10.17</v>
      </c>
      <c r="X756">
        <v>13.63</v>
      </c>
    </row>
    <row r="757" spans="1:29" x14ac:dyDescent="0.2">
      <c r="A757" t="s">
        <v>29</v>
      </c>
      <c r="B757" t="s">
        <v>553</v>
      </c>
      <c r="C757" t="s">
        <v>554</v>
      </c>
      <c r="D757" t="s">
        <v>321</v>
      </c>
      <c r="E757" t="s">
        <v>85</v>
      </c>
      <c r="F757" t="s">
        <v>101</v>
      </c>
      <c r="G757" t="s">
        <v>540</v>
      </c>
      <c r="H757" t="s">
        <v>555</v>
      </c>
      <c r="I757" t="s">
        <v>42</v>
      </c>
      <c r="J757" t="s">
        <v>43</v>
      </c>
      <c r="K757" t="s">
        <v>38</v>
      </c>
      <c r="M757">
        <v>170</v>
      </c>
      <c r="N757">
        <v>793</v>
      </c>
      <c r="O757" t="s">
        <v>39</v>
      </c>
      <c r="P757" t="s">
        <v>39</v>
      </c>
      <c r="Q757">
        <v>342.24</v>
      </c>
      <c r="R757">
        <v>20.32</v>
      </c>
      <c r="S757">
        <v>301.58</v>
      </c>
      <c r="T757">
        <v>382.89</v>
      </c>
    </row>
    <row r="758" spans="1:29" x14ac:dyDescent="0.2">
      <c r="A758" t="s">
        <v>29</v>
      </c>
      <c r="B758" t="s">
        <v>553</v>
      </c>
      <c r="C758" t="s">
        <v>554</v>
      </c>
      <c r="D758" t="s">
        <v>321</v>
      </c>
      <c r="E758" t="s">
        <v>85</v>
      </c>
      <c r="F758" t="s">
        <v>101</v>
      </c>
      <c r="G758" t="s">
        <v>540</v>
      </c>
      <c r="H758" t="s">
        <v>555</v>
      </c>
      <c r="K758" t="s">
        <v>38</v>
      </c>
      <c r="N758">
        <v>793</v>
      </c>
      <c r="O758" t="s">
        <v>39</v>
      </c>
      <c r="P758" t="s">
        <v>39</v>
      </c>
      <c r="Y758">
        <v>1.85</v>
      </c>
      <c r="Z758">
        <v>0.03</v>
      </c>
      <c r="AA758">
        <v>1.78</v>
      </c>
      <c r="AB758">
        <v>1.92</v>
      </c>
      <c r="AC758">
        <v>2</v>
      </c>
    </row>
    <row r="759" spans="1:29" x14ac:dyDescent="0.2">
      <c r="A759" t="s">
        <v>29</v>
      </c>
      <c r="B759" t="s">
        <v>556</v>
      </c>
      <c r="C759" t="s">
        <v>557</v>
      </c>
      <c r="D759" t="s">
        <v>321</v>
      </c>
      <c r="E759" t="s">
        <v>85</v>
      </c>
      <c r="F759" t="s">
        <v>101</v>
      </c>
      <c r="G759" t="s">
        <v>540</v>
      </c>
      <c r="H759" t="s">
        <v>558</v>
      </c>
      <c r="I759" t="s">
        <v>36</v>
      </c>
      <c r="J759" t="s">
        <v>542</v>
      </c>
      <c r="K759" t="s">
        <v>38</v>
      </c>
      <c r="M759">
        <v>214</v>
      </c>
      <c r="N759">
        <v>793</v>
      </c>
      <c r="O759" t="s">
        <v>39</v>
      </c>
      <c r="P759" t="s">
        <v>39</v>
      </c>
      <c r="Q759">
        <v>406.08</v>
      </c>
      <c r="R759">
        <v>19.11</v>
      </c>
      <c r="S759">
        <v>367.86</v>
      </c>
      <c r="T759">
        <v>444.3</v>
      </c>
      <c r="U759">
        <v>26.93</v>
      </c>
      <c r="V759">
        <v>1.17</v>
      </c>
      <c r="W759">
        <v>24.66</v>
      </c>
      <c r="X759">
        <v>29.34</v>
      </c>
    </row>
    <row r="760" spans="1:29" x14ac:dyDescent="0.2">
      <c r="A760" t="s">
        <v>29</v>
      </c>
      <c r="B760" t="s">
        <v>556</v>
      </c>
      <c r="C760" t="s">
        <v>557</v>
      </c>
      <c r="D760" t="s">
        <v>321</v>
      </c>
      <c r="E760" t="s">
        <v>85</v>
      </c>
      <c r="F760" t="s">
        <v>101</v>
      </c>
      <c r="G760" t="s">
        <v>540</v>
      </c>
      <c r="H760" t="s">
        <v>558</v>
      </c>
      <c r="I760" t="s">
        <v>40</v>
      </c>
      <c r="J760" t="s">
        <v>543</v>
      </c>
      <c r="K760" t="s">
        <v>38</v>
      </c>
      <c r="M760">
        <v>39</v>
      </c>
      <c r="N760">
        <v>793</v>
      </c>
      <c r="O760" t="s">
        <v>39</v>
      </c>
      <c r="P760" t="s">
        <v>39</v>
      </c>
      <c r="Q760">
        <v>74.099999999999994</v>
      </c>
      <c r="R760">
        <v>8.64</v>
      </c>
      <c r="S760">
        <v>56.83</v>
      </c>
      <c r="T760">
        <v>91.38</v>
      </c>
      <c r="U760">
        <v>4.91</v>
      </c>
      <c r="V760">
        <v>0.56999999999999995</v>
      </c>
      <c r="W760">
        <v>3.89</v>
      </c>
      <c r="X760">
        <v>6.19</v>
      </c>
    </row>
    <row r="761" spans="1:29" x14ac:dyDescent="0.2">
      <c r="A761" t="s">
        <v>29</v>
      </c>
      <c r="B761" t="s">
        <v>556</v>
      </c>
      <c r="C761" t="s">
        <v>557</v>
      </c>
      <c r="D761" t="s">
        <v>321</v>
      </c>
      <c r="E761" t="s">
        <v>85</v>
      </c>
      <c r="F761" t="s">
        <v>101</v>
      </c>
      <c r="G761" t="s">
        <v>540</v>
      </c>
      <c r="H761" t="s">
        <v>558</v>
      </c>
      <c r="I761" t="s">
        <v>105</v>
      </c>
      <c r="J761" t="s">
        <v>544</v>
      </c>
      <c r="K761" t="s">
        <v>38</v>
      </c>
      <c r="M761">
        <v>304</v>
      </c>
      <c r="N761">
        <v>793</v>
      </c>
      <c r="O761" t="s">
        <v>39</v>
      </c>
      <c r="P761" t="s">
        <v>39</v>
      </c>
      <c r="Q761">
        <v>571.79999999999995</v>
      </c>
      <c r="R761">
        <v>18.79</v>
      </c>
      <c r="S761">
        <v>534.21</v>
      </c>
      <c r="T761">
        <v>609.39</v>
      </c>
      <c r="U761">
        <v>37.92</v>
      </c>
      <c r="V761">
        <v>1.1399999999999999</v>
      </c>
      <c r="W761">
        <v>35.67</v>
      </c>
      <c r="X761">
        <v>40.229999999999997</v>
      </c>
    </row>
    <row r="762" spans="1:29" x14ac:dyDescent="0.2">
      <c r="A762" t="s">
        <v>29</v>
      </c>
      <c r="B762" t="s">
        <v>556</v>
      </c>
      <c r="C762" t="s">
        <v>557</v>
      </c>
      <c r="D762" t="s">
        <v>321</v>
      </c>
      <c r="E762" t="s">
        <v>85</v>
      </c>
      <c r="F762" t="s">
        <v>101</v>
      </c>
      <c r="G762" t="s">
        <v>540</v>
      </c>
      <c r="H762" t="s">
        <v>558</v>
      </c>
      <c r="I762" t="s">
        <v>107</v>
      </c>
      <c r="J762" t="s">
        <v>545</v>
      </c>
      <c r="K762" t="s">
        <v>38</v>
      </c>
      <c r="M762">
        <v>181</v>
      </c>
      <c r="N762">
        <v>793</v>
      </c>
      <c r="O762" t="s">
        <v>39</v>
      </c>
      <c r="P762" t="s">
        <v>39</v>
      </c>
      <c r="Q762">
        <v>346.55</v>
      </c>
      <c r="R762">
        <v>14.4</v>
      </c>
      <c r="S762">
        <v>317.75</v>
      </c>
      <c r="T762">
        <v>375.36</v>
      </c>
      <c r="U762">
        <v>22.98</v>
      </c>
      <c r="V762">
        <v>0.96</v>
      </c>
      <c r="W762">
        <v>21.12</v>
      </c>
      <c r="X762">
        <v>24.96</v>
      </c>
    </row>
    <row r="763" spans="1:29" x14ac:dyDescent="0.2">
      <c r="A763" t="s">
        <v>29</v>
      </c>
      <c r="B763" t="s">
        <v>556</v>
      </c>
      <c r="C763" t="s">
        <v>557</v>
      </c>
      <c r="D763" t="s">
        <v>321</v>
      </c>
      <c r="E763" t="s">
        <v>85</v>
      </c>
      <c r="F763" t="s">
        <v>101</v>
      </c>
      <c r="G763" t="s">
        <v>540</v>
      </c>
      <c r="H763" t="s">
        <v>558</v>
      </c>
      <c r="I763" t="s">
        <v>123</v>
      </c>
      <c r="J763" t="s">
        <v>546</v>
      </c>
      <c r="K763" t="s">
        <v>38</v>
      </c>
      <c r="M763">
        <v>55</v>
      </c>
      <c r="N763">
        <v>793</v>
      </c>
      <c r="O763" t="s">
        <v>39</v>
      </c>
      <c r="P763" t="s">
        <v>39</v>
      </c>
      <c r="Q763">
        <v>109.23</v>
      </c>
      <c r="R763">
        <v>9.99</v>
      </c>
      <c r="S763">
        <v>89.24</v>
      </c>
      <c r="T763">
        <v>129.22</v>
      </c>
      <c r="U763">
        <v>7.24</v>
      </c>
      <c r="V763">
        <v>0.65</v>
      </c>
      <c r="W763">
        <v>6.06</v>
      </c>
      <c r="X763">
        <v>8.64</v>
      </c>
    </row>
    <row r="764" spans="1:29" x14ac:dyDescent="0.2">
      <c r="A764" t="s">
        <v>29</v>
      </c>
      <c r="B764" t="s">
        <v>556</v>
      </c>
      <c r="C764" t="s">
        <v>557</v>
      </c>
      <c r="D764" t="s">
        <v>321</v>
      </c>
      <c r="E764" t="s">
        <v>85</v>
      </c>
      <c r="F764" t="s">
        <v>101</v>
      </c>
      <c r="G764" t="s">
        <v>540</v>
      </c>
      <c r="H764" t="s">
        <v>558</v>
      </c>
      <c r="I764" t="s">
        <v>42</v>
      </c>
      <c r="J764" t="s">
        <v>43</v>
      </c>
      <c r="K764" t="s">
        <v>38</v>
      </c>
      <c r="M764">
        <v>170</v>
      </c>
      <c r="N764">
        <v>793</v>
      </c>
      <c r="O764" t="s">
        <v>39</v>
      </c>
      <c r="P764" t="s">
        <v>39</v>
      </c>
      <c r="Q764">
        <v>342.24</v>
      </c>
      <c r="R764">
        <v>20.32</v>
      </c>
      <c r="S764">
        <v>301.58</v>
      </c>
      <c r="T764">
        <v>382.89</v>
      </c>
    </row>
    <row r="765" spans="1:29" x14ac:dyDescent="0.2">
      <c r="A765" t="s">
        <v>29</v>
      </c>
      <c r="B765" t="s">
        <v>556</v>
      </c>
      <c r="C765" t="s">
        <v>557</v>
      </c>
      <c r="D765" t="s">
        <v>321</v>
      </c>
      <c r="E765" t="s">
        <v>85</v>
      </c>
      <c r="F765" t="s">
        <v>101</v>
      </c>
      <c r="G765" t="s">
        <v>540</v>
      </c>
      <c r="H765" t="s">
        <v>558</v>
      </c>
      <c r="K765" t="s">
        <v>38</v>
      </c>
      <c r="N765">
        <v>793</v>
      </c>
      <c r="O765" t="s">
        <v>39</v>
      </c>
      <c r="P765" t="s">
        <v>39</v>
      </c>
      <c r="Y765">
        <v>1.79</v>
      </c>
      <c r="Z765">
        <v>0.03</v>
      </c>
      <c r="AA765">
        <v>1.72</v>
      </c>
      <c r="AB765">
        <v>1.85</v>
      </c>
      <c r="AC765">
        <v>2</v>
      </c>
    </row>
    <row r="766" spans="1:29" x14ac:dyDescent="0.2">
      <c r="A766" t="s">
        <v>29</v>
      </c>
      <c r="B766" t="s">
        <v>559</v>
      </c>
      <c r="C766" t="s">
        <v>560</v>
      </c>
      <c r="D766" t="s">
        <v>321</v>
      </c>
      <c r="E766" t="s">
        <v>85</v>
      </c>
      <c r="F766" t="s">
        <v>101</v>
      </c>
      <c r="G766" t="s">
        <v>540</v>
      </c>
      <c r="H766" t="s">
        <v>561</v>
      </c>
      <c r="I766" t="s">
        <v>36</v>
      </c>
      <c r="J766" t="s">
        <v>542</v>
      </c>
      <c r="K766" t="s">
        <v>38</v>
      </c>
      <c r="M766">
        <v>143</v>
      </c>
      <c r="N766">
        <v>792</v>
      </c>
      <c r="O766" t="s">
        <v>39</v>
      </c>
      <c r="P766" t="s">
        <v>39</v>
      </c>
      <c r="Q766">
        <v>260.93</v>
      </c>
      <c r="R766">
        <v>15.29</v>
      </c>
      <c r="S766">
        <v>230.34</v>
      </c>
      <c r="T766">
        <v>291.52</v>
      </c>
      <c r="U766">
        <v>17.329999999999998</v>
      </c>
      <c r="V766">
        <v>1</v>
      </c>
      <c r="W766">
        <v>15.42</v>
      </c>
      <c r="X766">
        <v>19.41</v>
      </c>
    </row>
    <row r="767" spans="1:29" x14ac:dyDescent="0.2">
      <c r="A767" t="s">
        <v>29</v>
      </c>
      <c r="B767" t="s">
        <v>559</v>
      </c>
      <c r="C767" t="s">
        <v>560</v>
      </c>
      <c r="D767" t="s">
        <v>321</v>
      </c>
      <c r="E767" t="s">
        <v>85</v>
      </c>
      <c r="F767" t="s">
        <v>101</v>
      </c>
      <c r="G767" t="s">
        <v>540</v>
      </c>
      <c r="H767" t="s">
        <v>561</v>
      </c>
      <c r="I767" t="s">
        <v>40</v>
      </c>
      <c r="J767" t="s">
        <v>543</v>
      </c>
      <c r="K767" t="s">
        <v>38</v>
      </c>
      <c r="M767">
        <v>13</v>
      </c>
      <c r="N767">
        <v>792</v>
      </c>
      <c r="O767" t="s">
        <v>39</v>
      </c>
      <c r="P767" t="s">
        <v>39</v>
      </c>
      <c r="Q767">
        <v>28.41</v>
      </c>
      <c r="R767">
        <v>5.71</v>
      </c>
      <c r="S767">
        <v>17</v>
      </c>
      <c r="T767">
        <v>39.82</v>
      </c>
      <c r="U767">
        <v>1.89</v>
      </c>
      <c r="V767">
        <v>0.38</v>
      </c>
      <c r="W767">
        <v>1.27</v>
      </c>
      <c r="X767">
        <v>2.8</v>
      </c>
    </row>
    <row r="768" spans="1:29" x14ac:dyDescent="0.2">
      <c r="A768" t="s">
        <v>29</v>
      </c>
      <c r="B768" t="s">
        <v>559</v>
      </c>
      <c r="C768" t="s">
        <v>560</v>
      </c>
      <c r="D768" t="s">
        <v>321</v>
      </c>
      <c r="E768" t="s">
        <v>85</v>
      </c>
      <c r="F768" t="s">
        <v>101</v>
      </c>
      <c r="G768" t="s">
        <v>540</v>
      </c>
      <c r="H768" t="s">
        <v>561</v>
      </c>
      <c r="I768" t="s">
        <v>105</v>
      </c>
      <c r="J768" t="s">
        <v>544</v>
      </c>
      <c r="K768" t="s">
        <v>38</v>
      </c>
      <c r="M768">
        <v>205</v>
      </c>
      <c r="N768">
        <v>792</v>
      </c>
      <c r="O768" t="s">
        <v>39</v>
      </c>
      <c r="P768" t="s">
        <v>39</v>
      </c>
      <c r="Q768">
        <v>392.23</v>
      </c>
      <c r="R768">
        <v>20.059999999999999</v>
      </c>
      <c r="S768">
        <v>352.1</v>
      </c>
      <c r="T768">
        <v>432.37</v>
      </c>
      <c r="U768">
        <v>26.05</v>
      </c>
      <c r="V768">
        <v>1.29</v>
      </c>
      <c r="W768">
        <v>23.55</v>
      </c>
      <c r="X768">
        <v>28.71</v>
      </c>
    </row>
    <row r="769" spans="1:29" x14ac:dyDescent="0.2">
      <c r="A769" t="s">
        <v>29</v>
      </c>
      <c r="B769" t="s">
        <v>559</v>
      </c>
      <c r="C769" t="s">
        <v>560</v>
      </c>
      <c r="D769" t="s">
        <v>321</v>
      </c>
      <c r="E769" t="s">
        <v>85</v>
      </c>
      <c r="F769" t="s">
        <v>101</v>
      </c>
      <c r="G769" t="s">
        <v>540</v>
      </c>
      <c r="H769" t="s">
        <v>561</v>
      </c>
      <c r="I769" t="s">
        <v>107</v>
      </c>
      <c r="J769" t="s">
        <v>545</v>
      </c>
      <c r="K769" t="s">
        <v>38</v>
      </c>
      <c r="M769">
        <v>313</v>
      </c>
      <c r="N769">
        <v>792</v>
      </c>
      <c r="O769" t="s">
        <v>39</v>
      </c>
      <c r="P769" t="s">
        <v>39</v>
      </c>
      <c r="Q769">
        <v>603.01</v>
      </c>
      <c r="R769">
        <v>20.059999999999999</v>
      </c>
      <c r="S769">
        <v>562.87</v>
      </c>
      <c r="T769">
        <v>643.15</v>
      </c>
      <c r="U769">
        <v>40.04</v>
      </c>
      <c r="V769">
        <v>1.23</v>
      </c>
      <c r="W769">
        <v>37.6</v>
      </c>
      <c r="X769">
        <v>42.54</v>
      </c>
    </row>
    <row r="770" spans="1:29" x14ac:dyDescent="0.2">
      <c r="A770" t="s">
        <v>29</v>
      </c>
      <c r="B770" t="s">
        <v>559</v>
      </c>
      <c r="C770" t="s">
        <v>560</v>
      </c>
      <c r="D770" t="s">
        <v>321</v>
      </c>
      <c r="E770" t="s">
        <v>85</v>
      </c>
      <c r="F770" t="s">
        <v>101</v>
      </c>
      <c r="G770" t="s">
        <v>540</v>
      </c>
      <c r="H770" t="s">
        <v>561</v>
      </c>
      <c r="I770" t="s">
        <v>123</v>
      </c>
      <c r="J770" t="s">
        <v>546</v>
      </c>
      <c r="K770" t="s">
        <v>38</v>
      </c>
      <c r="M770">
        <v>118</v>
      </c>
      <c r="N770">
        <v>792</v>
      </c>
      <c r="O770" t="s">
        <v>39</v>
      </c>
      <c r="P770" t="s">
        <v>39</v>
      </c>
      <c r="Q770">
        <v>221.25</v>
      </c>
      <c r="R770">
        <v>13.99</v>
      </c>
      <c r="S770">
        <v>193.27</v>
      </c>
      <c r="T770">
        <v>249.24</v>
      </c>
      <c r="U770">
        <v>14.69</v>
      </c>
      <c r="V770">
        <v>0.89</v>
      </c>
      <c r="W770">
        <v>13</v>
      </c>
      <c r="X770">
        <v>16.57</v>
      </c>
    </row>
    <row r="771" spans="1:29" x14ac:dyDescent="0.2">
      <c r="A771" t="s">
        <v>29</v>
      </c>
      <c r="B771" t="s">
        <v>559</v>
      </c>
      <c r="C771" t="s">
        <v>560</v>
      </c>
      <c r="D771" t="s">
        <v>321</v>
      </c>
      <c r="E771" t="s">
        <v>85</v>
      </c>
      <c r="F771" t="s">
        <v>101</v>
      </c>
      <c r="G771" t="s">
        <v>540</v>
      </c>
      <c r="H771" t="s">
        <v>561</v>
      </c>
      <c r="I771" t="s">
        <v>42</v>
      </c>
      <c r="J771" t="s">
        <v>43</v>
      </c>
      <c r="K771" t="s">
        <v>38</v>
      </c>
      <c r="M771">
        <v>171</v>
      </c>
      <c r="N771">
        <v>792</v>
      </c>
      <c r="O771" t="s">
        <v>39</v>
      </c>
      <c r="P771" t="s">
        <v>39</v>
      </c>
      <c r="Q771">
        <v>344.16</v>
      </c>
      <c r="R771">
        <v>20.29</v>
      </c>
      <c r="S771">
        <v>303.58</v>
      </c>
      <c r="T771">
        <v>384.74</v>
      </c>
    </row>
    <row r="772" spans="1:29" x14ac:dyDescent="0.2">
      <c r="A772" t="s">
        <v>29</v>
      </c>
      <c r="B772" t="s">
        <v>559</v>
      </c>
      <c r="C772" t="s">
        <v>560</v>
      </c>
      <c r="D772" t="s">
        <v>321</v>
      </c>
      <c r="E772" t="s">
        <v>85</v>
      </c>
      <c r="F772" t="s">
        <v>101</v>
      </c>
      <c r="G772" t="s">
        <v>540</v>
      </c>
      <c r="H772" t="s">
        <v>561</v>
      </c>
      <c r="K772" t="s">
        <v>38</v>
      </c>
      <c r="N772">
        <v>792</v>
      </c>
      <c r="O772" t="s">
        <v>39</v>
      </c>
      <c r="P772" t="s">
        <v>39</v>
      </c>
      <c r="Y772">
        <v>2.33</v>
      </c>
      <c r="Z772">
        <v>0.03</v>
      </c>
      <c r="AA772">
        <v>2.27</v>
      </c>
      <c r="AB772">
        <v>2.39</v>
      </c>
      <c r="AC772">
        <v>3</v>
      </c>
    </row>
    <row r="773" spans="1:29" x14ac:dyDescent="0.2">
      <c r="A773" t="s">
        <v>29</v>
      </c>
      <c r="B773" t="s">
        <v>562</v>
      </c>
      <c r="C773" t="s">
        <v>563</v>
      </c>
      <c r="D773" t="s">
        <v>321</v>
      </c>
      <c r="E773" t="s">
        <v>85</v>
      </c>
      <c r="F773" t="s">
        <v>101</v>
      </c>
      <c r="G773" t="s">
        <v>540</v>
      </c>
      <c r="H773" t="s">
        <v>564</v>
      </c>
      <c r="I773" t="s">
        <v>36</v>
      </c>
      <c r="J773" t="s">
        <v>542</v>
      </c>
      <c r="K773" t="s">
        <v>38</v>
      </c>
      <c r="M773">
        <v>139</v>
      </c>
      <c r="N773">
        <v>793</v>
      </c>
      <c r="O773" t="s">
        <v>39</v>
      </c>
      <c r="P773" t="s">
        <v>39</v>
      </c>
      <c r="Q773">
        <v>257.83</v>
      </c>
      <c r="R773">
        <v>13.64</v>
      </c>
      <c r="S773">
        <v>230.54</v>
      </c>
      <c r="T773">
        <v>285.11</v>
      </c>
      <c r="U773">
        <v>17.100000000000001</v>
      </c>
      <c r="V773">
        <v>0.89</v>
      </c>
      <c r="W773">
        <v>15.39</v>
      </c>
      <c r="X773">
        <v>18.96</v>
      </c>
    </row>
    <row r="774" spans="1:29" x14ac:dyDescent="0.2">
      <c r="A774" t="s">
        <v>29</v>
      </c>
      <c r="B774" t="s">
        <v>562</v>
      </c>
      <c r="C774" t="s">
        <v>563</v>
      </c>
      <c r="D774" t="s">
        <v>321</v>
      </c>
      <c r="E774" t="s">
        <v>85</v>
      </c>
      <c r="F774" t="s">
        <v>101</v>
      </c>
      <c r="G774" t="s">
        <v>540</v>
      </c>
      <c r="H774" t="s">
        <v>564</v>
      </c>
      <c r="I774" t="s">
        <v>40</v>
      </c>
      <c r="J774" t="s">
        <v>543</v>
      </c>
      <c r="K774" t="s">
        <v>38</v>
      </c>
      <c r="M774">
        <v>74</v>
      </c>
      <c r="N774">
        <v>793</v>
      </c>
      <c r="O774" t="s">
        <v>39</v>
      </c>
      <c r="P774" t="s">
        <v>39</v>
      </c>
      <c r="Q774">
        <v>149.32</v>
      </c>
      <c r="R774">
        <v>12.61</v>
      </c>
      <c r="S774">
        <v>124.1</v>
      </c>
      <c r="T774">
        <v>174.54</v>
      </c>
      <c r="U774">
        <v>9.9</v>
      </c>
      <c r="V774">
        <v>0.83</v>
      </c>
      <c r="W774">
        <v>8.36</v>
      </c>
      <c r="X774">
        <v>11.69</v>
      </c>
    </row>
    <row r="775" spans="1:29" x14ac:dyDescent="0.2">
      <c r="A775" t="s">
        <v>29</v>
      </c>
      <c r="B775" t="s">
        <v>562</v>
      </c>
      <c r="C775" t="s">
        <v>563</v>
      </c>
      <c r="D775" t="s">
        <v>321</v>
      </c>
      <c r="E775" t="s">
        <v>85</v>
      </c>
      <c r="F775" t="s">
        <v>101</v>
      </c>
      <c r="G775" t="s">
        <v>540</v>
      </c>
      <c r="H775" t="s">
        <v>564</v>
      </c>
      <c r="I775" t="s">
        <v>105</v>
      </c>
      <c r="J775" t="s">
        <v>544</v>
      </c>
      <c r="K775" t="s">
        <v>38</v>
      </c>
      <c r="M775">
        <v>319</v>
      </c>
      <c r="N775">
        <v>793</v>
      </c>
      <c r="O775" t="s">
        <v>39</v>
      </c>
      <c r="P775" t="s">
        <v>39</v>
      </c>
      <c r="Q775">
        <v>591.95000000000005</v>
      </c>
      <c r="R775">
        <v>22.42</v>
      </c>
      <c r="S775">
        <v>547.11</v>
      </c>
      <c r="T775">
        <v>636.79999999999995</v>
      </c>
      <c r="U775">
        <v>39.26</v>
      </c>
      <c r="V775">
        <v>1.36</v>
      </c>
      <c r="W775">
        <v>36.57</v>
      </c>
      <c r="X775">
        <v>42.02</v>
      </c>
    </row>
    <row r="776" spans="1:29" x14ac:dyDescent="0.2">
      <c r="A776" t="s">
        <v>29</v>
      </c>
      <c r="B776" t="s">
        <v>562</v>
      </c>
      <c r="C776" t="s">
        <v>563</v>
      </c>
      <c r="D776" t="s">
        <v>321</v>
      </c>
      <c r="E776" t="s">
        <v>85</v>
      </c>
      <c r="F776" t="s">
        <v>101</v>
      </c>
      <c r="G776" t="s">
        <v>540</v>
      </c>
      <c r="H776" t="s">
        <v>564</v>
      </c>
      <c r="I776" t="s">
        <v>107</v>
      </c>
      <c r="J776" t="s">
        <v>545</v>
      </c>
      <c r="K776" t="s">
        <v>38</v>
      </c>
      <c r="M776">
        <v>208</v>
      </c>
      <c r="N776">
        <v>793</v>
      </c>
      <c r="O776" t="s">
        <v>39</v>
      </c>
      <c r="P776" t="s">
        <v>39</v>
      </c>
      <c r="Q776">
        <v>401.5</v>
      </c>
      <c r="R776">
        <v>19.079999999999998</v>
      </c>
      <c r="S776">
        <v>363.33</v>
      </c>
      <c r="T776">
        <v>439.67</v>
      </c>
      <c r="U776">
        <v>26.63</v>
      </c>
      <c r="V776">
        <v>1.19</v>
      </c>
      <c r="W776">
        <v>24.32</v>
      </c>
      <c r="X776">
        <v>29.07</v>
      </c>
    </row>
    <row r="777" spans="1:29" x14ac:dyDescent="0.2">
      <c r="A777" t="s">
        <v>29</v>
      </c>
      <c r="B777" t="s">
        <v>562</v>
      </c>
      <c r="C777" t="s">
        <v>563</v>
      </c>
      <c r="D777" t="s">
        <v>321</v>
      </c>
      <c r="E777" t="s">
        <v>85</v>
      </c>
      <c r="F777" t="s">
        <v>101</v>
      </c>
      <c r="G777" t="s">
        <v>540</v>
      </c>
      <c r="H777" t="s">
        <v>564</v>
      </c>
      <c r="I777" t="s">
        <v>123</v>
      </c>
      <c r="J777" t="s">
        <v>546</v>
      </c>
      <c r="K777" t="s">
        <v>38</v>
      </c>
      <c r="M777">
        <v>53</v>
      </c>
      <c r="N777">
        <v>793</v>
      </c>
      <c r="O777" t="s">
        <v>39</v>
      </c>
      <c r="P777" t="s">
        <v>39</v>
      </c>
      <c r="Q777">
        <v>107.16</v>
      </c>
      <c r="R777">
        <v>11.66</v>
      </c>
      <c r="S777">
        <v>83.84</v>
      </c>
      <c r="T777">
        <v>130.49</v>
      </c>
      <c r="U777">
        <v>7.11</v>
      </c>
      <c r="V777">
        <v>0.77</v>
      </c>
      <c r="W777">
        <v>5.71</v>
      </c>
      <c r="X777">
        <v>8.81</v>
      </c>
    </row>
    <row r="778" spans="1:29" x14ac:dyDescent="0.2">
      <c r="A778" t="s">
        <v>29</v>
      </c>
      <c r="B778" t="s">
        <v>562</v>
      </c>
      <c r="C778" t="s">
        <v>563</v>
      </c>
      <c r="D778" t="s">
        <v>321</v>
      </c>
      <c r="E778" t="s">
        <v>85</v>
      </c>
      <c r="F778" t="s">
        <v>101</v>
      </c>
      <c r="G778" t="s">
        <v>540</v>
      </c>
      <c r="H778" t="s">
        <v>564</v>
      </c>
      <c r="I778" t="s">
        <v>42</v>
      </c>
      <c r="J778" t="s">
        <v>43</v>
      </c>
      <c r="K778" t="s">
        <v>38</v>
      </c>
      <c r="M778">
        <v>170</v>
      </c>
      <c r="N778">
        <v>793</v>
      </c>
      <c r="O778" t="s">
        <v>39</v>
      </c>
      <c r="P778" t="s">
        <v>39</v>
      </c>
      <c r="Q778">
        <v>342.24</v>
      </c>
      <c r="R778">
        <v>20.32</v>
      </c>
      <c r="S778">
        <v>301.58</v>
      </c>
      <c r="T778">
        <v>382.89</v>
      </c>
    </row>
    <row r="779" spans="1:29" x14ac:dyDescent="0.2">
      <c r="A779" t="s">
        <v>29</v>
      </c>
      <c r="B779" t="s">
        <v>562</v>
      </c>
      <c r="C779" t="s">
        <v>563</v>
      </c>
      <c r="D779" t="s">
        <v>321</v>
      </c>
      <c r="E779" t="s">
        <v>85</v>
      </c>
      <c r="F779" t="s">
        <v>101</v>
      </c>
      <c r="G779" t="s">
        <v>540</v>
      </c>
      <c r="H779" t="s">
        <v>564</v>
      </c>
      <c r="K779" t="s">
        <v>38</v>
      </c>
      <c r="N779">
        <v>793</v>
      </c>
      <c r="O779" t="s">
        <v>39</v>
      </c>
      <c r="P779" t="s">
        <v>39</v>
      </c>
      <c r="Y779">
        <v>1.97</v>
      </c>
      <c r="Z779">
        <v>0.03</v>
      </c>
      <c r="AA779">
        <v>1.9</v>
      </c>
      <c r="AB779">
        <v>2.0299999999999998</v>
      </c>
      <c r="AC779">
        <v>2</v>
      </c>
    </row>
    <row r="780" spans="1:29" x14ac:dyDescent="0.2">
      <c r="A780" t="s">
        <v>29</v>
      </c>
      <c r="B780" t="s">
        <v>565</v>
      </c>
      <c r="C780" t="s">
        <v>566</v>
      </c>
      <c r="D780" t="s">
        <v>321</v>
      </c>
      <c r="E780" t="s">
        <v>85</v>
      </c>
      <c r="F780" t="s">
        <v>101</v>
      </c>
      <c r="G780" t="s">
        <v>540</v>
      </c>
      <c r="H780" t="s">
        <v>567</v>
      </c>
      <c r="I780" t="s">
        <v>36</v>
      </c>
      <c r="J780" t="s">
        <v>542</v>
      </c>
      <c r="K780" t="s">
        <v>38</v>
      </c>
      <c r="M780">
        <v>88</v>
      </c>
      <c r="N780">
        <v>793</v>
      </c>
      <c r="O780" t="s">
        <v>39</v>
      </c>
      <c r="P780" t="s">
        <v>39</v>
      </c>
      <c r="Q780">
        <v>160.88999999999999</v>
      </c>
      <c r="R780">
        <v>11.05</v>
      </c>
      <c r="S780">
        <v>138.79</v>
      </c>
      <c r="T780">
        <v>182.98</v>
      </c>
      <c r="U780">
        <v>10.67</v>
      </c>
      <c r="V780">
        <v>0.72</v>
      </c>
      <c r="W780">
        <v>9.31</v>
      </c>
      <c r="X780">
        <v>12.21</v>
      </c>
    </row>
    <row r="781" spans="1:29" x14ac:dyDescent="0.2">
      <c r="A781" t="s">
        <v>29</v>
      </c>
      <c r="B781" t="s">
        <v>565</v>
      </c>
      <c r="C781" t="s">
        <v>566</v>
      </c>
      <c r="D781" t="s">
        <v>321</v>
      </c>
      <c r="E781" t="s">
        <v>85</v>
      </c>
      <c r="F781" t="s">
        <v>101</v>
      </c>
      <c r="G781" t="s">
        <v>540</v>
      </c>
      <c r="H781" t="s">
        <v>567</v>
      </c>
      <c r="I781" t="s">
        <v>40</v>
      </c>
      <c r="J781" t="s">
        <v>543</v>
      </c>
      <c r="K781" t="s">
        <v>38</v>
      </c>
      <c r="M781">
        <v>24</v>
      </c>
      <c r="N781">
        <v>793</v>
      </c>
      <c r="O781" t="s">
        <v>39</v>
      </c>
      <c r="P781" t="s">
        <v>39</v>
      </c>
      <c r="Q781">
        <v>49.78</v>
      </c>
      <c r="R781">
        <v>7.29</v>
      </c>
      <c r="S781">
        <v>35.200000000000003</v>
      </c>
      <c r="T781">
        <v>64.349999999999994</v>
      </c>
      <c r="U781">
        <v>3.3</v>
      </c>
      <c r="V781">
        <v>0.48</v>
      </c>
      <c r="W781">
        <v>2.4700000000000002</v>
      </c>
      <c r="X781">
        <v>4.4000000000000004</v>
      </c>
    </row>
    <row r="782" spans="1:29" x14ac:dyDescent="0.2">
      <c r="A782" t="s">
        <v>29</v>
      </c>
      <c r="B782" t="s">
        <v>565</v>
      </c>
      <c r="C782" t="s">
        <v>566</v>
      </c>
      <c r="D782" t="s">
        <v>321</v>
      </c>
      <c r="E782" t="s">
        <v>85</v>
      </c>
      <c r="F782" t="s">
        <v>101</v>
      </c>
      <c r="G782" t="s">
        <v>540</v>
      </c>
      <c r="H782" t="s">
        <v>567</v>
      </c>
      <c r="I782" t="s">
        <v>105</v>
      </c>
      <c r="J782" t="s">
        <v>544</v>
      </c>
      <c r="K782" t="s">
        <v>38</v>
      </c>
      <c r="M782">
        <v>252</v>
      </c>
      <c r="N782">
        <v>793</v>
      </c>
      <c r="O782" t="s">
        <v>39</v>
      </c>
      <c r="P782" t="s">
        <v>39</v>
      </c>
      <c r="Q782">
        <v>472.44</v>
      </c>
      <c r="R782">
        <v>18.91</v>
      </c>
      <c r="S782">
        <v>434.61</v>
      </c>
      <c r="T782">
        <v>510.27</v>
      </c>
      <c r="U782">
        <v>31.33</v>
      </c>
      <c r="V782">
        <v>1.1000000000000001</v>
      </c>
      <c r="W782">
        <v>29.19</v>
      </c>
      <c r="X782">
        <v>33.56</v>
      </c>
    </row>
    <row r="783" spans="1:29" x14ac:dyDescent="0.2">
      <c r="A783" t="s">
        <v>29</v>
      </c>
      <c r="B783" t="s">
        <v>565</v>
      </c>
      <c r="C783" t="s">
        <v>566</v>
      </c>
      <c r="D783" t="s">
        <v>321</v>
      </c>
      <c r="E783" t="s">
        <v>85</v>
      </c>
      <c r="F783" t="s">
        <v>101</v>
      </c>
      <c r="G783" t="s">
        <v>540</v>
      </c>
      <c r="H783" t="s">
        <v>567</v>
      </c>
      <c r="I783" t="s">
        <v>107</v>
      </c>
      <c r="J783" t="s">
        <v>545</v>
      </c>
      <c r="K783" t="s">
        <v>38</v>
      </c>
      <c r="M783">
        <v>325</v>
      </c>
      <c r="N783">
        <v>793</v>
      </c>
      <c r="O783" t="s">
        <v>39</v>
      </c>
      <c r="P783" t="s">
        <v>39</v>
      </c>
      <c r="Q783">
        <v>616.46</v>
      </c>
      <c r="R783">
        <v>17.28</v>
      </c>
      <c r="S783">
        <v>581.9</v>
      </c>
      <c r="T783">
        <v>651.02</v>
      </c>
      <c r="U783">
        <v>40.89</v>
      </c>
      <c r="V783">
        <v>1.1599999999999999</v>
      </c>
      <c r="W783">
        <v>38.58</v>
      </c>
      <c r="X783">
        <v>43.23</v>
      </c>
    </row>
    <row r="784" spans="1:29" x14ac:dyDescent="0.2">
      <c r="A784" t="s">
        <v>29</v>
      </c>
      <c r="B784" t="s">
        <v>565</v>
      </c>
      <c r="C784" t="s">
        <v>566</v>
      </c>
      <c r="D784" t="s">
        <v>321</v>
      </c>
      <c r="E784" t="s">
        <v>85</v>
      </c>
      <c r="F784" t="s">
        <v>101</v>
      </c>
      <c r="G784" t="s">
        <v>540</v>
      </c>
      <c r="H784" t="s">
        <v>567</v>
      </c>
      <c r="I784" t="s">
        <v>123</v>
      </c>
      <c r="J784" t="s">
        <v>546</v>
      </c>
      <c r="K784" t="s">
        <v>38</v>
      </c>
      <c r="M784">
        <v>104</v>
      </c>
      <c r="N784">
        <v>793</v>
      </c>
      <c r="O784" t="s">
        <v>39</v>
      </c>
      <c r="P784" t="s">
        <v>39</v>
      </c>
      <c r="Q784">
        <v>208.2</v>
      </c>
      <c r="R784">
        <v>12.45</v>
      </c>
      <c r="S784">
        <v>183.29</v>
      </c>
      <c r="T784">
        <v>233.11</v>
      </c>
      <c r="U784">
        <v>13.81</v>
      </c>
      <c r="V784">
        <v>0.78</v>
      </c>
      <c r="W784">
        <v>12.32</v>
      </c>
      <c r="X784">
        <v>15.45</v>
      </c>
    </row>
    <row r="785" spans="1:29" x14ac:dyDescent="0.2">
      <c r="A785" t="s">
        <v>29</v>
      </c>
      <c r="B785" t="s">
        <v>565</v>
      </c>
      <c r="C785" t="s">
        <v>566</v>
      </c>
      <c r="D785" t="s">
        <v>321</v>
      </c>
      <c r="E785" t="s">
        <v>85</v>
      </c>
      <c r="F785" t="s">
        <v>101</v>
      </c>
      <c r="G785" t="s">
        <v>540</v>
      </c>
      <c r="H785" t="s">
        <v>567</v>
      </c>
      <c r="I785" t="s">
        <v>42</v>
      </c>
      <c r="J785" t="s">
        <v>43</v>
      </c>
      <c r="K785" t="s">
        <v>38</v>
      </c>
      <c r="M785">
        <v>170</v>
      </c>
      <c r="N785">
        <v>793</v>
      </c>
      <c r="O785" t="s">
        <v>39</v>
      </c>
      <c r="P785" t="s">
        <v>39</v>
      </c>
      <c r="Q785">
        <v>342.24</v>
      </c>
      <c r="R785">
        <v>20.32</v>
      </c>
      <c r="S785">
        <v>301.58</v>
      </c>
      <c r="T785">
        <v>382.89</v>
      </c>
    </row>
    <row r="786" spans="1:29" x14ac:dyDescent="0.2">
      <c r="A786" t="s">
        <v>29</v>
      </c>
      <c r="B786" t="s">
        <v>565</v>
      </c>
      <c r="C786" t="s">
        <v>566</v>
      </c>
      <c r="D786" t="s">
        <v>321</v>
      </c>
      <c r="E786" t="s">
        <v>85</v>
      </c>
      <c r="F786" t="s">
        <v>101</v>
      </c>
      <c r="G786" t="s">
        <v>540</v>
      </c>
      <c r="H786" t="s">
        <v>567</v>
      </c>
      <c r="K786" t="s">
        <v>38</v>
      </c>
      <c r="N786">
        <v>793</v>
      </c>
      <c r="O786" t="s">
        <v>39</v>
      </c>
      <c r="P786" t="s">
        <v>39</v>
      </c>
      <c r="Y786">
        <v>2.44</v>
      </c>
      <c r="Z786">
        <v>0.03</v>
      </c>
      <c r="AA786">
        <v>2.39</v>
      </c>
      <c r="AB786">
        <v>2.4900000000000002</v>
      </c>
      <c r="AC786">
        <v>3</v>
      </c>
    </row>
    <row r="787" spans="1:29" x14ac:dyDescent="0.2">
      <c r="A787" t="s">
        <v>29</v>
      </c>
      <c r="B787" t="s">
        <v>568</v>
      </c>
      <c r="C787" t="s">
        <v>569</v>
      </c>
      <c r="D787" t="s">
        <v>321</v>
      </c>
      <c r="E787" t="s">
        <v>85</v>
      </c>
      <c r="F787" t="s">
        <v>101</v>
      </c>
      <c r="G787" t="s">
        <v>540</v>
      </c>
      <c r="H787" t="s">
        <v>570</v>
      </c>
      <c r="I787" t="s">
        <v>36</v>
      </c>
      <c r="J787" t="s">
        <v>542</v>
      </c>
      <c r="K787" t="s">
        <v>38</v>
      </c>
      <c r="M787">
        <v>53</v>
      </c>
      <c r="N787">
        <v>793</v>
      </c>
      <c r="O787" t="s">
        <v>39</v>
      </c>
      <c r="P787" t="s">
        <v>39</v>
      </c>
      <c r="Q787">
        <v>102.09</v>
      </c>
      <c r="R787">
        <v>10.29</v>
      </c>
      <c r="S787">
        <v>81.489999999999995</v>
      </c>
      <c r="T787">
        <v>122.68</v>
      </c>
      <c r="U787">
        <v>6.77</v>
      </c>
      <c r="V787">
        <v>0.67</v>
      </c>
      <c r="W787">
        <v>5.54</v>
      </c>
      <c r="X787">
        <v>8.25</v>
      </c>
    </row>
    <row r="788" spans="1:29" x14ac:dyDescent="0.2">
      <c r="A788" t="s">
        <v>29</v>
      </c>
      <c r="B788" t="s">
        <v>568</v>
      </c>
      <c r="C788" t="s">
        <v>569</v>
      </c>
      <c r="D788" t="s">
        <v>321</v>
      </c>
      <c r="E788" t="s">
        <v>85</v>
      </c>
      <c r="F788" t="s">
        <v>101</v>
      </c>
      <c r="G788" t="s">
        <v>540</v>
      </c>
      <c r="H788" t="s">
        <v>570</v>
      </c>
      <c r="I788" t="s">
        <v>40</v>
      </c>
      <c r="J788" t="s">
        <v>543</v>
      </c>
      <c r="K788" t="s">
        <v>38</v>
      </c>
      <c r="M788">
        <v>42</v>
      </c>
      <c r="N788">
        <v>793</v>
      </c>
      <c r="O788" t="s">
        <v>39</v>
      </c>
      <c r="P788" t="s">
        <v>39</v>
      </c>
      <c r="Q788">
        <v>76.849999999999994</v>
      </c>
      <c r="R788">
        <v>8.32</v>
      </c>
      <c r="S788">
        <v>60.21</v>
      </c>
      <c r="T788">
        <v>93.49</v>
      </c>
      <c r="U788">
        <v>5.0999999999999996</v>
      </c>
      <c r="V788">
        <v>0.55000000000000004</v>
      </c>
      <c r="W788">
        <v>4.0999999999999996</v>
      </c>
      <c r="X788">
        <v>6.31</v>
      </c>
    </row>
    <row r="789" spans="1:29" x14ac:dyDescent="0.2">
      <c r="A789" t="s">
        <v>29</v>
      </c>
      <c r="B789" t="s">
        <v>568</v>
      </c>
      <c r="C789" t="s">
        <v>569</v>
      </c>
      <c r="D789" t="s">
        <v>321</v>
      </c>
      <c r="E789" t="s">
        <v>85</v>
      </c>
      <c r="F789" t="s">
        <v>101</v>
      </c>
      <c r="G789" t="s">
        <v>540</v>
      </c>
      <c r="H789" t="s">
        <v>570</v>
      </c>
      <c r="I789" t="s">
        <v>105</v>
      </c>
      <c r="J789" t="s">
        <v>544</v>
      </c>
      <c r="K789" t="s">
        <v>38</v>
      </c>
      <c r="M789">
        <v>343</v>
      </c>
      <c r="N789">
        <v>793</v>
      </c>
      <c r="O789" t="s">
        <v>39</v>
      </c>
      <c r="P789" t="s">
        <v>39</v>
      </c>
      <c r="Q789">
        <v>655.05999999999995</v>
      </c>
      <c r="R789">
        <v>21.79</v>
      </c>
      <c r="S789">
        <v>611.47</v>
      </c>
      <c r="T789">
        <v>698.66</v>
      </c>
      <c r="U789">
        <v>43.45</v>
      </c>
      <c r="V789">
        <v>1.24</v>
      </c>
      <c r="W789">
        <v>40.99</v>
      </c>
      <c r="X789">
        <v>45.94</v>
      </c>
    </row>
    <row r="790" spans="1:29" x14ac:dyDescent="0.2">
      <c r="A790" t="s">
        <v>29</v>
      </c>
      <c r="B790" t="s">
        <v>568</v>
      </c>
      <c r="C790" t="s">
        <v>569</v>
      </c>
      <c r="D790" t="s">
        <v>321</v>
      </c>
      <c r="E790" t="s">
        <v>85</v>
      </c>
      <c r="F790" t="s">
        <v>101</v>
      </c>
      <c r="G790" t="s">
        <v>540</v>
      </c>
      <c r="H790" t="s">
        <v>570</v>
      </c>
      <c r="I790" t="s">
        <v>107</v>
      </c>
      <c r="J790" t="s">
        <v>545</v>
      </c>
      <c r="K790" t="s">
        <v>38</v>
      </c>
      <c r="M790">
        <v>302</v>
      </c>
      <c r="N790">
        <v>793</v>
      </c>
      <c r="O790" t="s">
        <v>39</v>
      </c>
      <c r="P790" t="s">
        <v>39</v>
      </c>
      <c r="Q790">
        <v>570.83000000000004</v>
      </c>
      <c r="R790">
        <v>17.12</v>
      </c>
      <c r="S790">
        <v>536.59</v>
      </c>
      <c r="T790">
        <v>605.07000000000005</v>
      </c>
      <c r="U790">
        <v>37.86</v>
      </c>
      <c r="V790">
        <v>1.1100000000000001</v>
      </c>
      <c r="W790">
        <v>35.659999999999997</v>
      </c>
      <c r="X790">
        <v>40.11</v>
      </c>
    </row>
    <row r="791" spans="1:29" x14ac:dyDescent="0.2">
      <c r="A791" t="s">
        <v>29</v>
      </c>
      <c r="B791" t="s">
        <v>568</v>
      </c>
      <c r="C791" t="s">
        <v>569</v>
      </c>
      <c r="D791" t="s">
        <v>321</v>
      </c>
      <c r="E791" t="s">
        <v>85</v>
      </c>
      <c r="F791" t="s">
        <v>101</v>
      </c>
      <c r="G791" t="s">
        <v>540</v>
      </c>
      <c r="H791" t="s">
        <v>570</v>
      </c>
      <c r="I791" t="s">
        <v>123</v>
      </c>
      <c r="J791" t="s">
        <v>546</v>
      </c>
      <c r="K791" t="s">
        <v>38</v>
      </c>
      <c r="M791">
        <v>53</v>
      </c>
      <c r="N791">
        <v>793</v>
      </c>
      <c r="O791" t="s">
        <v>39</v>
      </c>
      <c r="P791" t="s">
        <v>39</v>
      </c>
      <c r="Q791">
        <v>102.93</v>
      </c>
      <c r="R791">
        <v>9.1199999999999992</v>
      </c>
      <c r="S791">
        <v>84.68</v>
      </c>
      <c r="T791">
        <v>121.17</v>
      </c>
      <c r="U791">
        <v>6.83</v>
      </c>
      <c r="V791">
        <v>0.59</v>
      </c>
      <c r="W791">
        <v>5.73</v>
      </c>
      <c r="X791">
        <v>8.11</v>
      </c>
    </row>
    <row r="792" spans="1:29" x14ac:dyDescent="0.2">
      <c r="A792" t="s">
        <v>29</v>
      </c>
      <c r="B792" t="s">
        <v>568</v>
      </c>
      <c r="C792" t="s">
        <v>569</v>
      </c>
      <c r="D792" t="s">
        <v>321</v>
      </c>
      <c r="E792" t="s">
        <v>85</v>
      </c>
      <c r="F792" t="s">
        <v>101</v>
      </c>
      <c r="G792" t="s">
        <v>540</v>
      </c>
      <c r="H792" t="s">
        <v>570</v>
      </c>
      <c r="I792" t="s">
        <v>42</v>
      </c>
      <c r="J792" t="s">
        <v>43</v>
      </c>
      <c r="K792" t="s">
        <v>38</v>
      </c>
      <c r="M792">
        <v>170</v>
      </c>
      <c r="N792">
        <v>793</v>
      </c>
      <c r="O792" t="s">
        <v>39</v>
      </c>
      <c r="P792" t="s">
        <v>39</v>
      </c>
      <c r="Q792">
        <v>342.24</v>
      </c>
      <c r="R792">
        <v>20.32</v>
      </c>
      <c r="S792">
        <v>301.58</v>
      </c>
      <c r="T792">
        <v>382.89</v>
      </c>
    </row>
    <row r="793" spans="1:29" x14ac:dyDescent="0.2">
      <c r="A793" t="s">
        <v>29</v>
      </c>
      <c r="B793" t="s">
        <v>568</v>
      </c>
      <c r="C793" t="s">
        <v>569</v>
      </c>
      <c r="D793" t="s">
        <v>321</v>
      </c>
      <c r="E793" t="s">
        <v>85</v>
      </c>
      <c r="F793" t="s">
        <v>101</v>
      </c>
      <c r="G793" t="s">
        <v>540</v>
      </c>
      <c r="H793" t="s">
        <v>570</v>
      </c>
      <c r="K793" t="s">
        <v>38</v>
      </c>
      <c r="N793">
        <v>793</v>
      </c>
      <c r="O793" t="s">
        <v>39</v>
      </c>
      <c r="P793" t="s">
        <v>39</v>
      </c>
      <c r="Y793">
        <v>2.33</v>
      </c>
      <c r="Z793">
        <v>0.02</v>
      </c>
      <c r="AA793">
        <v>2.2799999999999998</v>
      </c>
      <c r="AB793">
        <v>2.38</v>
      </c>
      <c r="AC793">
        <v>2</v>
      </c>
    </row>
    <row r="794" spans="1:29" x14ac:dyDescent="0.2">
      <c r="A794" t="s">
        <v>29</v>
      </c>
      <c r="B794" t="s">
        <v>571</v>
      </c>
      <c r="C794" t="s">
        <v>572</v>
      </c>
      <c r="D794" t="s">
        <v>321</v>
      </c>
      <c r="E794" t="s">
        <v>85</v>
      </c>
      <c r="F794" t="s">
        <v>101</v>
      </c>
      <c r="G794" t="s">
        <v>540</v>
      </c>
      <c r="H794" t="s">
        <v>573</v>
      </c>
      <c r="I794" t="s">
        <v>36</v>
      </c>
      <c r="J794" t="s">
        <v>542</v>
      </c>
      <c r="K794" t="s">
        <v>38</v>
      </c>
      <c r="M794">
        <v>5</v>
      </c>
      <c r="N794">
        <v>792</v>
      </c>
      <c r="O794" t="s">
        <v>39</v>
      </c>
      <c r="P794" t="s">
        <v>39</v>
      </c>
      <c r="Q794">
        <v>11.58</v>
      </c>
      <c r="R794">
        <v>3.24</v>
      </c>
      <c r="S794">
        <v>5.09</v>
      </c>
      <c r="T794">
        <v>18.059999999999999</v>
      </c>
      <c r="U794">
        <v>0.77</v>
      </c>
      <c r="V794">
        <v>0.22</v>
      </c>
      <c r="W794">
        <v>0.44</v>
      </c>
      <c r="X794">
        <v>1.34</v>
      </c>
    </row>
    <row r="795" spans="1:29" x14ac:dyDescent="0.2">
      <c r="A795" t="s">
        <v>29</v>
      </c>
      <c r="B795" t="s">
        <v>571</v>
      </c>
      <c r="C795" t="s">
        <v>572</v>
      </c>
      <c r="D795" t="s">
        <v>321</v>
      </c>
      <c r="E795" t="s">
        <v>85</v>
      </c>
      <c r="F795" t="s">
        <v>101</v>
      </c>
      <c r="G795" t="s">
        <v>540</v>
      </c>
      <c r="H795" t="s">
        <v>573</v>
      </c>
      <c r="I795" t="s">
        <v>40</v>
      </c>
      <c r="J795" t="s">
        <v>543</v>
      </c>
      <c r="K795" t="s">
        <v>38</v>
      </c>
      <c r="M795">
        <v>29</v>
      </c>
      <c r="N795">
        <v>792</v>
      </c>
      <c r="O795" t="s">
        <v>39</v>
      </c>
      <c r="P795" t="s">
        <v>39</v>
      </c>
      <c r="Q795">
        <v>54.34</v>
      </c>
      <c r="R795">
        <v>7.7</v>
      </c>
      <c r="S795">
        <v>38.94</v>
      </c>
      <c r="T795">
        <v>69.75</v>
      </c>
      <c r="U795">
        <v>3.61</v>
      </c>
      <c r="V795">
        <v>0.51</v>
      </c>
      <c r="W795">
        <v>2.72</v>
      </c>
      <c r="X795">
        <v>4.7699999999999996</v>
      </c>
    </row>
    <row r="796" spans="1:29" x14ac:dyDescent="0.2">
      <c r="A796" t="s">
        <v>29</v>
      </c>
      <c r="B796" t="s">
        <v>571</v>
      </c>
      <c r="C796" t="s">
        <v>572</v>
      </c>
      <c r="D796" t="s">
        <v>321</v>
      </c>
      <c r="E796" t="s">
        <v>85</v>
      </c>
      <c r="F796" t="s">
        <v>101</v>
      </c>
      <c r="G796" t="s">
        <v>540</v>
      </c>
      <c r="H796" t="s">
        <v>573</v>
      </c>
      <c r="I796" t="s">
        <v>105</v>
      </c>
      <c r="J796" t="s">
        <v>544</v>
      </c>
      <c r="K796" t="s">
        <v>38</v>
      </c>
      <c r="M796">
        <v>213</v>
      </c>
      <c r="N796">
        <v>792</v>
      </c>
      <c r="O796" t="s">
        <v>39</v>
      </c>
      <c r="P796" t="s">
        <v>39</v>
      </c>
      <c r="Q796">
        <v>408.69</v>
      </c>
      <c r="R796">
        <v>15.83</v>
      </c>
      <c r="S796">
        <v>377.03</v>
      </c>
      <c r="T796">
        <v>440.35</v>
      </c>
      <c r="U796">
        <v>27.13</v>
      </c>
      <c r="V796">
        <v>1</v>
      </c>
      <c r="W796">
        <v>25.17</v>
      </c>
      <c r="X796">
        <v>29.18</v>
      </c>
    </row>
    <row r="797" spans="1:29" x14ac:dyDescent="0.2">
      <c r="A797" t="s">
        <v>29</v>
      </c>
      <c r="B797" t="s">
        <v>571</v>
      </c>
      <c r="C797" t="s">
        <v>572</v>
      </c>
      <c r="D797" t="s">
        <v>321</v>
      </c>
      <c r="E797" t="s">
        <v>85</v>
      </c>
      <c r="F797" t="s">
        <v>101</v>
      </c>
      <c r="G797" t="s">
        <v>540</v>
      </c>
      <c r="H797" t="s">
        <v>573</v>
      </c>
      <c r="I797" t="s">
        <v>107</v>
      </c>
      <c r="J797" t="s">
        <v>545</v>
      </c>
      <c r="K797" t="s">
        <v>38</v>
      </c>
      <c r="M797">
        <v>384</v>
      </c>
      <c r="N797">
        <v>792</v>
      </c>
      <c r="O797" t="s">
        <v>39</v>
      </c>
      <c r="P797" t="s">
        <v>39</v>
      </c>
      <c r="Q797">
        <v>718.05</v>
      </c>
      <c r="R797">
        <v>20.56</v>
      </c>
      <c r="S797">
        <v>676.92</v>
      </c>
      <c r="T797">
        <v>759.19</v>
      </c>
      <c r="U797">
        <v>47.66</v>
      </c>
      <c r="V797">
        <v>1.21</v>
      </c>
      <c r="W797">
        <v>45.25</v>
      </c>
      <c r="X797">
        <v>50.09</v>
      </c>
    </row>
    <row r="798" spans="1:29" x14ac:dyDescent="0.2">
      <c r="A798" t="s">
        <v>29</v>
      </c>
      <c r="B798" t="s">
        <v>571</v>
      </c>
      <c r="C798" t="s">
        <v>572</v>
      </c>
      <c r="D798" t="s">
        <v>321</v>
      </c>
      <c r="E798" t="s">
        <v>85</v>
      </c>
      <c r="F798" t="s">
        <v>101</v>
      </c>
      <c r="G798" t="s">
        <v>540</v>
      </c>
      <c r="H798" t="s">
        <v>573</v>
      </c>
      <c r="I798" t="s">
        <v>123</v>
      </c>
      <c r="J798" t="s">
        <v>546</v>
      </c>
      <c r="K798" t="s">
        <v>38</v>
      </c>
      <c r="M798">
        <v>161</v>
      </c>
      <c r="N798">
        <v>792</v>
      </c>
      <c r="O798" t="s">
        <v>39</v>
      </c>
      <c r="P798" t="s">
        <v>39</v>
      </c>
      <c r="Q798">
        <v>313.81</v>
      </c>
      <c r="R798">
        <v>17.32</v>
      </c>
      <c r="S798">
        <v>279.17</v>
      </c>
      <c r="T798">
        <v>348.44</v>
      </c>
      <c r="U798">
        <v>20.83</v>
      </c>
      <c r="V798">
        <v>1.0900000000000001</v>
      </c>
      <c r="W798">
        <v>18.73</v>
      </c>
      <c r="X798">
        <v>23.1</v>
      </c>
    </row>
    <row r="799" spans="1:29" x14ac:dyDescent="0.2">
      <c r="A799" t="s">
        <v>29</v>
      </c>
      <c r="B799" t="s">
        <v>571</v>
      </c>
      <c r="C799" t="s">
        <v>572</v>
      </c>
      <c r="D799" t="s">
        <v>321</v>
      </c>
      <c r="E799" t="s">
        <v>85</v>
      </c>
      <c r="F799" t="s">
        <v>101</v>
      </c>
      <c r="G799" t="s">
        <v>540</v>
      </c>
      <c r="H799" t="s">
        <v>573</v>
      </c>
      <c r="I799" t="s">
        <v>42</v>
      </c>
      <c r="J799" t="s">
        <v>43</v>
      </c>
      <c r="K799" t="s">
        <v>38</v>
      </c>
      <c r="M799">
        <v>171</v>
      </c>
      <c r="N799">
        <v>792</v>
      </c>
      <c r="O799" t="s">
        <v>39</v>
      </c>
      <c r="P799" t="s">
        <v>39</v>
      </c>
      <c r="Q799">
        <v>343.53</v>
      </c>
      <c r="R799">
        <v>20.23</v>
      </c>
      <c r="S799">
        <v>303.05</v>
      </c>
      <c r="T799">
        <v>384</v>
      </c>
    </row>
    <row r="800" spans="1:29" x14ac:dyDescent="0.2">
      <c r="A800" t="s">
        <v>29</v>
      </c>
      <c r="B800" t="s">
        <v>571</v>
      </c>
      <c r="C800" t="s">
        <v>572</v>
      </c>
      <c r="D800" t="s">
        <v>321</v>
      </c>
      <c r="E800" t="s">
        <v>85</v>
      </c>
      <c r="F800" t="s">
        <v>101</v>
      </c>
      <c r="G800" t="s">
        <v>540</v>
      </c>
      <c r="H800" t="s">
        <v>573</v>
      </c>
      <c r="K800" t="s">
        <v>38</v>
      </c>
      <c r="N800">
        <v>792</v>
      </c>
      <c r="O800" t="s">
        <v>39</v>
      </c>
      <c r="P800" t="s">
        <v>39</v>
      </c>
      <c r="Y800">
        <v>2.84</v>
      </c>
      <c r="Z800">
        <v>0.02</v>
      </c>
      <c r="AA800">
        <v>2.8</v>
      </c>
      <c r="AB800">
        <v>2.89</v>
      </c>
      <c r="AC800">
        <v>3</v>
      </c>
    </row>
    <row r="801" spans="1:29" x14ac:dyDescent="0.2">
      <c r="A801" t="s">
        <v>29</v>
      </c>
      <c r="B801" t="s">
        <v>574</v>
      </c>
      <c r="C801" t="s">
        <v>575</v>
      </c>
      <c r="D801" t="s">
        <v>321</v>
      </c>
      <c r="E801" t="s">
        <v>85</v>
      </c>
      <c r="F801" t="s">
        <v>101</v>
      </c>
      <c r="G801" t="s">
        <v>576</v>
      </c>
      <c r="H801" t="s">
        <v>577</v>
      </c>
      <c r="I801" t="s">
        <v>40</v>
      </c>
      <c r="J801" t="s">
        <v>120</v>
      </c>
      <c r="K801" t="s">
        <v>38</v>
      </c>
      <c r="M801">
        <v>7</v>
      </c>
      <c r="N801">
        <v>787</v>
      </c>
      <c r="O801" t="s">
        <v>39</v>
      </c>
      <c r="P801" t="s">
        <v>39</v>
      </c>
      <c r="Q801">
        <v>13.56</v>
      </c>
      <c r="R801">
        <v>3.15</v>
      </c>
      <c r="S801">
        <v>7.26</v>
      </c>
      <c r="T801">
        <v>19.86</v>
      </c>
      <c r="U801">
        <v>0.91</v>
      </c>
      <c r="V801">
        <v>0.21</v>
      </c>
      <c r="W801">
        <v>0.56999999999999995</v>
      </c>
      <c r="X801">
        <v>1.43</v>
      </c>
    </row>
    <row r="802" spans="1:29" x14ac:dyDescent="0.2">
      <c r="A802" t="s">
        <v>29</v>
      </c>
      <c r="B802" t="s">
        <v>574</v>
      </c>
      <c r="C802" t="s">
        <v>575</v>
      </c>
      <c r="D802" t="s">
        <v>321</v>
      </c>
      <c r="E802" t="s">
        <v>85</v>
      </c>
      <c r="F802" t="s">
        <v>101</v>
      </c>
      <c r="G802" t="s">
        <v>576</v>
      </c>
      <c r="H802" t="s">
        <v>577</v>
      </c>
      <c r="I802" t="s">
        <v>105</v>
      </c>
      <c r="J802" t="s">
        <v>121</v>
      </c>
      <c r="K802" t="s">
        <v>38</v>
      </c>
      <c r="M802">
        <v>45</v>
      </c>
      <c r="N802">
        <v>787</v>
      </c>
      <c r="O802" t="s">
        <v>39</v>
      </c>
      <c r="P802" t="s">
        <v>39</v>
      </c>
      <c r="Q802">
        <v>78.42</v>
      </c>
      <c r="R802">
        <v>7.35</v>
      </c>
      <c r="S802">
        <v>63.71</v>
      </c>
      <c r="T802">
        <v>93.13</v>
      </c>
      <c r="U802">
        <v>5.24</v>
      </c>
      <c r="V802">
        <v>0.49</v>
      </c>
      <c r="W802">
        <v>4.3499999999999996</v>
      </c>
      <c r="X802">
        <v>6.3</v>
      </c>
    </row>
    <row r="803" spans="1:29" x14ac:dyDescent="0.2">
      <c r="A803" t="s">
        <v>29</v>
      </c>
      <c r="B803" t="s">
        <v>574</v>
      </c>
      <c r="C803" t="s">
        <v>575</v>
      </c>
      <c r="D803" t="s">
        <v>321</v>
      </c>
      <c r="E803" t="s">
        <v>85</v>
      </c>
      <c r="F803" t="s">
        <v>101</v>
      </c>
      <c r="G803" t="s">
        <v>576</v>
      </c>
      <c r="H803" t="s">
        <v>577</v>
      </c>
      <c r="I803" t="s">
        <v>107</v>
      </c>
      <c r="J803" t="s">
        <v>122</v>
      </c>
      <c r="K803" t="s">
        <v>38</v>
      </c>
      <c r="M803">
        <v>385</v>
      </c>
      <c r="N803">
        <v>787</v>
      </c>
      <c r="O803" t="s">
        <v>39</v>
      </c>
      <c r="P803" t="s">
        <v>39</v>
      </c>
      <c r="Q803">
        <v>730.99</v>
      </c>
      <c r="R803">
        <v>20.63</v>
      </c>
      <c r="S803">
        <v>689.73</v>
      </c>
      <c r="T803">
        <v>772.26</v>
      </c>
      <c r="U803">
        <v>48.87</v>
      </c>
      <c r="V803">
        <v>1.3</v>
      </c>
      <c r="W803">
        <v>46.28</v>
      </c>
      <c r="X803">
        <v>51.46</v>
      </c>
    </row>
    <row r="804" spans="1:29" x14ac:dyDescent="0.2">
      <c r="A804" t="s">
        <v>29</v>
      </c>
      <c r="B804" t="s">
        <v>574</v>
      </c>
      <c r="C804" t="s">
        <v>575</v>
      </c>
      <c r="D804" t="s">
        <v>321</v>
      </c>
      <c r="E804" t="s">
        <v>85</v>
      </c>
      <c r="F804" t="s">
        <v>101</v>
      </c>
      <c r="G804" t="s">
        <v>576</v>
      </c>
      <c r="H804" t="s">
        <v>577</v>
      </c>
      <c r="I804" t="s">
        <v>123</v>
      </c>
      <c r="J804" t="s">
        <v>124</v>
      </c>
      <c r="K804" t="s">
        <v>38</v>
      </c>
      <c r="M804">
        <v>350</v>
      </c>
      <c r="N804">
        <v>787</v>
      </c>
      <c r="O804" t="s">
        <v>39</v>
      </c>
      <c r="P804" t="s">
        <v>39</v>
      </c>
      <c r="Q804">
        <v>672.89</v>
      </c>
      <c r="R804">
        <v>22.47</v>
      </c>
      <c r="S804">
        <v>627.94000000000005</v>
      </c>
      <c r="T804">
        <v>717.85</v>
      </c>
      <c r="U804">
        <v>44.98</v>
      </c>
      <c r="V804">
        <v>1.3</v>
      </c>
      <c r="W804">
        <v>42.4</v>
      </c>
      <c r="X804">
        <v>47.59</v>
      </c>
    </row>
    <row r="805" spans="1:29" x14ac:dyDescent="0.2">
      <c r="A805" t="s">
        <v>29</v>
      </c>
      <c r="B805" t="s">
        <v>574</v>
      </c>
      <c r="C805" t="s">
        <v>575</v>
      </c>
      <c r="D805" t="s">
        <v>321</v>
      </c>
      <c r="E805" t="s">
        <v>85</v>
      </c>
      <c r="F805" t="s">
        <v>101</v>
      </c>
      <c r="G805" t="s">
        <v>576</v>
      </c>
      <c r="H805" t="s">
        <v>577</v>
      </c>
      <c r="I805" t="s">
        <v>42</v>
      </c>
      <c r="J805" t="s">
        <v>43</v>
      </c>
      <c r="K805" t="s">
        <v>38</v>
      </c>
      <c r="M805">
        <v>173</v>
      </c>
      <c r="N805">
        <v>787</v>
      </c>
      <c r="O805" t="s">
        <v>39</v>
      </c>
      <c r="P805" t="s">
        <v>39</v>
      </c>
      <c r="Q805">
        <v>348.63</v>
      </c>
      <c r="R805">
        <v>20.309999999999999</v>
      </c>
      <c r="S805">
        <v>308.01</v>
      </c>
      <c r="T805">
        <v>389.26</v>
      </c>
    </row>
    <row r="806" spans="1:29" x14ac:dyDescent="0.2">
      <c r="A806" t="s">
        <v>29</v>
      </c>
      <c r="B806" t="s">
        <v>574</v>
      </c>
      <c r="C806" t="s">
        <v>575</v>
      </c>
      <c r="D806" t="s">
        <v>321</v>
      </c>
      <c r="E806" t="s">
        <v>85</v>
      </c>
      <c r="F806" t="s">
        <v>101</v>
      </c>
      <c r="G806" t="s">
        <v>576</v>
      </c>
      <c r="H806" t="s">
        <v>577</v>
      </c>
      <c r="I806" t="s">
        <v>125</v>
      </c>
      <c r="J806" t="s">
        <v>126</v>
      </c>
      <c r="K806" t="s">
        <v>38</v>
      </c>
      <c r="M806">
        <v>3</v>
      </c>
      <c r="N806">
        <v>787</v>
      </c>
      <c r="O806" t="s">
        <v>39</v>
      </c>
      <c r="P806" t="s">
        <v>39</v>
      </c>
    </row>
    <row r="807" spans="1:29" x14ac:dyDescent="0.2">
      <c r="A807" t="s">
        <v>29</v>
      </c>
      <c r="B807" t="s">
        <v>574</v>
      </c>
      <c r="C807" t="s">
        <v>575</v>
      </c>
      <c r="D807" t="s">
        <v>321</v>
      </c>
      <c r="E807" t="s">
        <v>85</v>
      </c>
      <c r="F807" t="s">
        <v>101</v>
      </c>
      <c r="G807" t="s">
        <v>576</v>
      </c>
      <c r="H807" t="s">
        <v>577</v>
      </c>
      <c r="K807" t="s">
        <v>38</v>
      </c>
      <c r="N807">
        <v>787</v>
      </c>
      <c r="O807" t="s">
        <v>39</v>
      </c>
      <c r="P807" t="s">
        <v>39</v>
      </c>
      <c r="Y807">
        <v>3.38</v>
      </c>
      <c r="Z807">
        <v>0.02</v>
      </c>
      <c r="AA807">
        <v>3.35</v>
      </c>
      <c r="AB807">
        <v>3.41</v>
      </c>
      <c r="AC807">
        <v>3</v>
      </c>
    </row>
    <row r="808" spans="1:29" x14ac:dyDescent="0.2">
      <c r="A808" t="s">
        <v>29</v>
      </c>
      <c r="B808" t="s">
        <v>578</v>
      </c>
      <c r="C808" t="s">
        <v>579</v>
      </c>
      <c r="D808" t="s">
        <v>321</v>
      </c>
      <c r="E808" t="s">
        <v>580</v>
      </c>
      <c r="F808" t="s">
        <v>101</v>
      </c>
      <c r="G808" t="s">
        <v>576</v>
      </c>
      <c r="H808" t="s">
        <v>581</v>
      </c>
      <c r="I808" t="s">
        <v>40</v>
      </c>
      <c r="J808" t="s">
        <v>120</v>
      </c>
      <c r="K808" t="s">
        <v>38</v>
      </c>
      <c r="M808">
        <v>15</v>
      </c>
      <c r="N808">
        <v>788</v>
      </c>
      <c r="O808" t="s">
        <v>39</v>
      </c>
      <c r="P808" t="s">
        <v>39</v>
      </c>
      <c r="Q808">
        <v>27.92</v>
      </c>
      <c r="R808">
        <v>5.67</v>
      </c>
      <c r="S808">
        <v>16.57</v>
      </c>
      <c r="T808">
        <v>39.270000000000003</v>
      </c>
      <c r="U808">
        <v>1.87</v>
      </c>
      <c r="V808">
        <v>0.37</v>
      </c>
      <c r="W808">
        <v>1.25</v>
      </c>
      <c r="X808">
        <v>2.78</v>
      </c>
    </row>
    <row r="809" spans="1:29" x14ac:dyDescent="0.2">
      <c r="A809" t="s">
        <v>29</v>
      </c>
      <c r="B809" t="s">
        <v>578</v>
      </c>
      <c r="C809" t="s">
        <v>579</v>
      </c>
      <c r="D809" t="s">
        <v>321</v>
      </c>
      <c r="E809" t="s">
        <v>580</v>
      </c>
      <c r="F809" t="s">
        <v>101</v>
      </c>
      <c r="G809" t="s">
        <v>576</v>
      </c>
      <c r="H809" t="s">
        <v>581</v>
      </c>
      <c r="I809" t="s">
        <v>105</v>
      </c>
      <c r="J809" t="s">
        <v>121</v>
      </c>
      <c r="K809" t="s">
        <v>38</v>
      </c>
      <c r="M809">
        <v>56</v>
      </c>
      <c r="N809">
        <v>788</v>
      </c>
      <c r="O809" t="s">
        <v>39</v>
      </c>
      <c r="P809" t="s">
        <v>39</v>
      </c>
      <c r="Q809">
        <v>101</v>
      </c>
      <c r="R809">
        <v>9.8800000000000008</v>
      </c>
      <c r="S809">
        <v>81.239999999999995</v>
      </c>
      <c r="T809">
        <v>120.77</v>
      </c>
      <c r="U809">
        <v>6.75</v>
      </c>
      <c r="V809">
        <v>0.64</v>
      </c>
      <c r="W809">
        <v>5.58</v>
      </c>
      <c r="X809">
        <v>8.14</v>
      </c>
    </row>
    <row r="810" spans="1:29" x14ac:dyDescent="0.2">
      <c r="A810" t="s">
        <v>29</v>
      </c>
      <c r="B810" t="s">
        <v>578</v>
      </c>
      <c r="C810" t="s">
        <v>579</v>
      </c>
      <c r="D810" t="s">
        <v>321</v>
      </c>
      <c r="E810" t="s">
        <v>580</v>
      </c>
      <c r="F810" t="s">
        <v>101</v>
      </c>
      <c r="G810" t="s">
        <v>576</v>
      </c>
      <c r="H810" t="s">
        <v>581</v>
      </c>
      <c r="I810" t="s">
        <v>107</v>
      </c>
      <c r="J810" t="s">
        <v>122</v>
      </c>
      <c r="K810" t="s">
        <v>38</v>
      </c>
      <c r="M810">
        <v>384</v>
      </c>
      <c r="N810">
        <v>788</v>
      </c>
      <c r="O810" t="s">
        <v>39</v>
      </c>
      <c r="P810" t="s">
        <v>39</v>
      </c>
      <c r="Q810">
        <v>737.8</v>
      </c>
      <c r="R810">
        <v>23.94</v>
      </c>
      <c r="S810">
        <v>689.91</v>
      </c>
      <c r="T810">
        <v>785.7</v>
      </c>
      <c r="U810">
        <v>49.3</v>
      </c>
      <c r="V810">
        <v>1.48</v>
      </c>
      <c r="W810">
        <v>46.34</v>
      </c>
      <c r="X810">
        <v>52.26</v>
      </c>
    </row>
    <row r="811" spans="1:29" x14ac:dyDescent="0.2">
      <c r="A811" t="s">
        <v>29</v>
      </c>
      <c r="B811" t="s">
        <v>578</v>
      </c>
      <c r="C811" t="s">
        <v>579</v>
      </c>
      <c r="D811" t="s">
        <v>321</v>
      </c>
      <c r="E811" t="s">
        <v>580</v>
      </c>
      <c r="F811" t="s">
        <v>101</v>
      </c>
      <c r="G811" t="s">
        <v>576</v>
      </c>
      <c r="H811" t="s">
        <v>581</v>
      </c>
      <c r="I811" t="s">
        <v>123</v>
      </c>
      <c r="J811" t="s">
        <v>124</v>
      </c>
      <c r="K811" t="s">
        <v>38</v>
      </c>
      <c r="M811">
        <v>333</v>
      </c>
      <c r="N811">
        <v>788</v>
      </c>
      <c r="O811" t="s">
        <v>39</v>
      </c>
      <c r="P811" t="s">
        <v>39</v>
      </c>
      <c r="Q811">
        <v>629.87</v>
      </c>
      <c r="R811">
        <v>22.03</v>
      </c>
      <c r="S811">
        <v>585.80999999999995</v>
      </c>
      <c r="T811">
        <v>673.93</v>
      </c>
      <c r="U811">
        <v>42.09</v>
      </c>
      <c r="V811">
        <v>1.39</v>
      </c>
      <c r="W811">
        <v>39.33</v>
      </c>
      <c r="X811">
        <v>44.89</v>
      </c>
    </row>
    <row r="812" spans="1:29" x14ac:dyDescent="0.2">
      <c r="A812" t="s">
        <v>29</v>
      </c>
      <c r="B812" t="s">
        <v>578</v>
      </c>
      <c r="C812" t="s">
        <v>579</v>
      </c>
      <c r="D812" t="s">
        <v>321</v>
      </c>
      <c r="E812" t="s">
        <v>580</v>
      </c>
      <c r="F812" t="s">
        <v>101</v>
      </c>
      <c r="G812" t="s">
        <v>576</v>
      </c>
      <c r="H812" t="s">
        <v>581</v>
      </c>
      <c r="I812" t="s">
        <v>42</v>
      </c>
      <c r="J812" t="s">
        <v>43</v>
      </c>
      <c r="K812" t="s">
        <v>38</v>
      </c>
      <c r="M812">
        <v>173</v>
      </c>
      <c r="N812">
        <v>788</v>
      </c>
      <c r="O812" t="s">
        <v>39</v>
      </c>
      <c r="P812" t="s">
        <v>39</v>
      </c>
      <c r="Q812">
        <v>348.63</v>
      </c>
      <c r="R812">
        <v>20.309999999999999</v>
      </c>
      <c r="S812">
        <v>308.01</v>
      </c>
      <c r="T812">
        <v>389.26</v>
      </c>
    </row>
    <row r="813" spans="1:29" x14ac:dyDescent="0.2">
      <c r="A813" t="s">
        <v>29</v>
      </c>
      <c r="B813" t="s">
        <v>578</v>
      </c>
      <c r="C813" t="s">
        <v>579</v>
      </c>
      <c r="D813" t="s">
        <v>321</v>
      </c>
      <c r="E813" t="s">
        <v>580</v>
      </c>
      <c r="F813" t="s">
        <v>101</v>
      </c>
      <c r="G813" t="s">
        <v>576</v>
      </c>
      <c r="H813" t="s">
        <v>581</v>
      </c>
      <c r="I813" t="s">
        <v>125</v>
      </c>
      <c r="J813" t="s">
        <v>126</v>
      </c>
      <c r="K813" t="s">
        <v>38</v>
      </c>
      <c r="M813">
        <v>2</v>
      </c>
      <c r="N813">
        <v>788</v>
      </c>
      <c r="O813" t="s">
        <v>39</v>
      </c>
      <c r="P813" t="s">
        <v>39</v>
      </c>
    </row>
    <row r="814" spans="1:29" x14ac:dyDescent="0.2">
      <c r="A814" t="s">
        <v>29</v>
      </c>
      <c r="B814" t="s">
        <v>578</v>
      </c>
      <c r="C814" t="s">
        <v>579</v>
      </c>
      <c r="D814" t="s">
        <v>321</v>
      </c>
      <c r="E814" t="s">
        <v>580</v>
      </c>
      <c r="F814" t="s">
        <v>101</v>
      </c>
      <c r="G814" t="s">
        <v>576</v>
      </c>
      <c r="H814" t="s">
        <v>581</v>
      </c>
      <c r="K814" t="s">
        <v>38</v>
      </c>
      <c r="N814">
        <v>788</v>
      </c>
      <c r="O814" t="s">
        <v>39</v>
      </c>
      <c r="P814" t="s">
        <v>39</v>
      </c>
      <c r="Y814">
        <v>3.32</v>
      </c>
      <c r="Z814">
        <v>0.02</v>
      </c>
      <c r="AA814">
        <v>3.28</v>
      </c>
      <c r="AB814">
        <v>3.35</v>
      </c>
      <c r="AC814">
        <v>3</v>
      </c>
    </row>
    <row r="815" spans="1:29" x14ac:dyDescent="0.2">
      <c r="A815" t="s">
        <v>29</v>
      </c>
      <c r="B815" t="s">
        <v>582</v>
      </c>
      <c r="C815" t="s">
        <v>583</v>
      </c>
      <c r="D815" t="s">
        <v>321</v>
      </c>
      <c r="E815" t="s">
        <v>584</v>
      </c>
      <c r="F815" t="s">
        <v>101</v>
      </c>
      <c r="G815" t="s">
        <v>576</v>
      </c>
      <c r="H815" t="s">
        <v>585</v>
      </c>
      <c r="I815" t="s">
        <v>40</v>
      </c>
      <c r="J815" t="s">
        <v>120</v>
      </c>
      <c r="K815" t="s">
        <v>38</v>
      </c>
      <c r="M815">
        <v>8</v>
      </c>
      <c r="N815">
        <v>789</v>
      </c>
      <c r="O815" t="s">
        <v>39</v>
      </c>
      <c r="P815" t="s">
        <v>39</v>
      </c>
      <c r="Q815">
        <v>14.85</v>
      </c>
      <c r="R815">
        <v>3.74</v>
      </c>
      <c r="S815">
        <v>7.37</v>
      </c>
      <c r="T815">
        <v>22.34</v>
      </c>
      <c r="U815">
        <v>0.99</v>
      </c>
      <c r="V815">
        <v>0.25</v>
      </c>
      <c r="W815">
        <v>0.6</v>
      </c>
      <c r="X815">
        <v>1.63</v>
      </c>
    </row>
    <row r="816" spans="1:29" x14ac:dyDescent="0.2">
      <c r="A816" t="s">
        <v>29</v>
      </c>
      <c r="B816" t="s">
        <v>582</v>
      </c>
      <c r="C816" t="s">
        <v>583</v>
      </c>
      <c r="D816" t="s">
        <v>321</v>
      </c>
      <c r="E816" t="s">
        <v>584</v>
      </c>
      <c r="F816" t="s">
        <v>101</v>
      </c>
      <c r="G816" t="s">
        <v>576</v>
      </c>
      <c r="H816" t="s">
        <v>585</v>
      </c>
      <c r="I816" t="s">
        <v>105</v>
      </c>
      <c r="J816" t="s">
        <v>121</v>
      </c>
      <c r="K816" t="s">
        <v>38</v>
      </c>
      <c r="M816">
        <v>54</v>
      </c>
      <c r="N816">
        <v>789</v>
      </c>
      <c r="O816" t="s">
        <v>39</v>
      </c>
      <c r="P816" t="s">
        <v>39</v>
      </c>
      <c r="Q816">
        <v>98.48</v>
      </c>
      <c r="R816">
        <v>8.6199999999999992</v>
      </c>
      <c r="S816">
        <v>81.239999999999995</v>
      </c>
      <c r="T816">
        <v>115.73</v>
      </c>
      <c r="U816">
        <v>6.57</v>
      </c>
      <c r="V816">
        <v>0.56000000000000005</v>
      </c>
      <c r="W816">
        <v>5.53</v>
      </c>
      <c r="X816">
        <v>7.77</v>
      </c>
    </row>
    <row r="817" spans="1:29" x14ac:dyDescent="0.2">
      <c r="A817" t="s">
        <v>29</v>
      </c>
      <c r="B817" t="s">
        <v>582</v>
      </c>
      <c r="C817" t="s">
        <v>583</v>
      </c>
      <c r="D817" t="s">
        <v>321</v>
      </c>
      <c r="E817" t="s">
        <v>584</v>
      </c>
      <c r="F817" t="s">
        <v>101</v>
      </c>
      <c r="G817" t="s">
        <v>576</v>
      </c>
      <c r="H817" t="s">
        <v>585</v>
      </c>
      <c r="I817" t="s">
        <v>107</v>
      </c>
      <c r="J817" t="s">
        <v>122</v>
      </c>
      <c r="K817" t="s">
        <v>38</v>
      </c>
      <c r="M817">
        <v>365</v>
      </c>
      <c r="N817">
        <v>789</v>
      </c>
      <c r="O817" t="s">
        <v>39</v>
      </c>
      <c r="P817" t="s">
        <v>39</v>
      </c>
      <c r="Q817">
        <v>687.82</v>
      </c>
      <c r="R817">
        <v>20.76</v>
      </c>
      <c r="S817">
        <v>646.29</v>
      </c>
      <c r="T817">
        <v>729.35</v>
      </c>
      <c r="U817">
        <v>45.85</v>
      </c>
      <c r="V817">
        <v>1.31</v>
      </c>
      <c r="W817">
        <v>43.25</v>
      </c>
      <c r="X817">
        <v>48.47</v>
      </c>
    </row>
    <row r="818" spans="1:29" x14ac:dyDescent="0.2">
      <c r="A818" t="s">
        <v>29</v>
      </c>
      <c r="B818" t="s">
        <v>582</v>
      </c>
      <c r="C818" t="s">
        <v>583</v>
      </c>
      <c r="D818" t="s">
        <v>321</v>
      </c>
      <c r="E818" t="s">
        <v>584</v>
      </c>
      <c r="F818" t="s">
        <v>101</v>
      </c>
      <c r="G818" t="s">
        <v>576</v>
      </c>
      <c r="H818" t="s">
        <v>585</v>
      </c>
      <c r="I818" t="s">
        <v>123</v>
      </c>
      <c r="J818" t="s">
        <v>124</v>
      </c>
      <c r="K818" t="s">
        <v>38</v>
      </c>
      <c r="M818">
        <v>362</v>
      </c>
      <c r="N818">
        <v>789</v>
      </c>
      <c r="O818" t="s">
        <v>39</v>
      </c>
      <c r="P818" t="s">
        <v>39</v>
      </c>
      <c r="Q818">
        <v>698.92</v>
      </c>
      <c r="R818">
        <v>22.01</v>
      </c>
      <c r="S818">
        <v>654.9</v>
      </c>
      <c r="T818">
        <v>742.95</v>
      </c>
      <c r="U818">
        <v>46.59</v>
      </c>
      <c r="V818">
        <v>1.29</v>
      </c>
      <c r="W818">
        <v>44.03</v>
      </c>
      <c r="X818">
        <v>49.17</v>
      </c>
    </row>
    <row r="819" spans="1:29" x14ac:dyDescent="0.2">
      <c r="A819" t="s">
        <v>29</v>
      </c>
      <c r="B819" t="s">
        <v>582</v>
      </c>
      <c r="C819" t="s">
        <v>583</v>
      </c>
      <c r="D819" t="s">
        <v>321</v>
      </c>
      <c r="E819" t="s">
        <v>584</v>
      </c>
      <c r="F819" t="s">
        <v>101</v>
      </c>
      <c r="G819" t="s">
        <v>576</v>
      </c>
      <c r="H819" t="s">
        <v>585</v>
      </c>
      <c r="I819" t="s">
        <v>42</v>
      </c>
      <c r="J819" t="s">
        <v>43</v>
      </c>
      <c r="K819" t="s">
        <v>38</v>
      </c>
      <c r="M819">
        <v>173</v>
      </c>
      <c r="N819">
        <v>789</v>
      </c>
      <c r="O819" t="s">
        <v>39</v>
      </c>
      <c r="P819" t="s">
        <v>39</v>
      </c>
      <c r="Q819">
        <v>348.63</v>
      </c>
      <c r="R819">
        <v>20.309999999999999</v>
      </c>
      <c r="S819">
        <v>308.01</v>
      </c>
      <c r="T819">
        <v>389.26</v>
      </c>
    </row>
    <row r="820" spans="1:29" x14ac:dyDescent="0.2">
      <c r="A820" t="s">
        <v>29</v>
      </c>
      <c r="B820" t="s">
        <v>582</v>
      </c>
      <c r="C820" t="s">
        <v>583</v>
      </c>
      <c r="D820" t="s">
        <v>321</v>
      </c>
      <c r="E820" t="s">
        <v>584</v>
      </c>
      <c r="F820" t="s">
        <v>101</v>
      </c>
      <c r="G820" t="s">
        <v>576</v>
      </c>
      <c r="H820" t="s">
        <v>585</v>
      </c>
      <c r="I820" t="s">
        <v>125</v>
      </c>
      <c r="J820" t="s">
        <v>126</v>
      </c>
      <c r="K820" t="s">
        <v>38</v>
      </c>
      <c r="M820">
        <v>1</v>
      </c>
      <c r="N820">
        <v>789</v>
      </c>
      <c r="O820" t="s">
        <v>39</v>
      </c>
      <c r="P820" t="s">
        <v>39</v>
      </c>
    </row>
    <row r="821" spans="1:29" x14ac:dyDescent="0.2">
      <c r="A821" t="s">
        <v>29</v>
      </c>
      <c r="B821" t="s">
        <v>582</v>
      </c>
      <c r="C821" t="s">
        <v>583</v>
      </c>
      <c r="D821" t="s">
        <v>321</v>
      </c>
      <c r="E821" t="s">
        <v>584</v>
      </c>
      <c r="F821" t="s">
        <v>101</v>
      </c>
      <c r="G821" t="s">
        <v>576</v>
      </c>
      <c r="H821" t="s">
        <v>585</v>
      </c>
      <c r="K821" t="s">
        <v>38</v>
      </c>
      <c r="N821">
        <v>789</v>
      </c>
      <c r="O821" t="s">
        <v>39</v>
      </c>
      <c r="P821" t="s">
        <v>39</v>
      </c>
      <c r="Y821">
        <v>3.38</v>
      </c>
      <c r="Z821">
        <v>0.02</v>
      </c>
      <c r="AA821">
        <v>3.35</v>
      </c>
      <c r="AB821">
        <v>3.41</v>
      </c>
      <c r="AC821">
        <v>3</v>
      </c>
    </row>
    <row r="822" spans="1:29" x14ac:dyDescent="0.2">
      <c r="A822" t="s">
        <v>29</v>
      </c>
      <c r="B822" t="s">
        <v>586</v>
      </c>
      <c r="C822" t="s">
        <v>587</v>
      </c>
      <c r="D822" t="s">
        <v>321</v>
      </c>
      <c r="E822" t="s">
        <v>85</v>
      </c>
      <c r="F822" t="s">
        <v>101</v>
      </c>
      <c r="G822" t="s">
        <v>576</v>
      </c>
      <c r="H822" t="s">
        <v>588</v>
      </c>
      <c r="I822" t="s">
        <v>40</v>
      </c>
      <c r="J822" t="s">
        <v>120</v>
      </c>
      <c r="K822" t="s">
        <v>38</v>
      </c>
      <c r="M822">
        <v>4</v>
      </c>
      <c r="N822">
        <v>788</v>
      </c>
      <c r="O822" t="s">
        <v>39</v>
      </c>
      <c r="P822" t="s">
        <v>39</v>
      </c>
      <c r="Q822">
        <v>6.45</v>
      </c>
      <c r="R822">
        <v>2.25</v>
      </c>
      <c r="S822">
        <v>1.95</v>
      </c>
      <c r="T822">
        <v>10.95</v>
      </c>
      <c r="U822">
        <v>0.43</v>
      </c>
      <c r="V822">
        <v>0.15</v>
      </c>
      <c r="W822">
        <v>0.22</v>
      </c>
      <c r="X822">
        <v>0.85</v>
      </c>
    </row>
    <row r="823" spans="1:29" x14ac:dyDescent="0.2">
      <c r="A823" t="s">
        <v>29</v>
      </c>
      <c r="B823" t="s">
        <v>586</v>
      </c>
      <c r="C823" t="s">
        <v>587</v>
      </c>
      <c r="D823" t="s">
        <v>321</v>
      </c>
      <c r="E823" t="s">
        <v>85</v>
      </c>
      <c r="F823" t="s">
        <v>101</v>
      </c>
      <c r="G823" t="s">
        <v>576</v>
      </c>
      <c r="H823" t="s">
        <v>588</v>
      </c>
      <c r="I823" t="s">
        <v>105</v>
      </c>
      <c r="J823" t="s">
        <v>121</v>
      </c>
      <c r="K823" t="s">
        <v>38</v>
      </c>
      <c r="M823">
        <v>52</v>
      </c>
      <c r="N823">
        <v>788</v>
      </c>
      <c r="O823" t="s">
        <v>39</v>
      </c>
      <c r="P823" t="s">
        <v>39</v>
      </c>
      <c r="Q823">
        <v>96.73</v>
      </c>
      <c r="R823">
        <v>8.92</v>
      </c>
      <c r="S823">
        <v>78.88</v>
      </c>
      <c r="T823">
        <v>114.58</v>
      </c>
      <c r="U823">
        <v>6.46</v>
      </c>
      <c r="V823">
        <v>0.59</v>
      </c>
      <c r="W823">
        <v>5.38</v>
      </c>
      <c r="X823">
        <v>7.74</v>
      </c>
    </row>
    <row r="824" spans="1:29" x14ac:dyDescent="0.2">
      <c r="A824" t="s">
        <v>29</v>
      </c>
      <c r="B824" t="s">
        <v>586</v>
      </c>
      <c r="C824" t="s">
        <v>587</v>
      </c>
      <c r="D824" t="s">
        <v>321</v>
      </c>
      <c r="E824" t="s">
        <v>85</v>
      </c>
      <c r="F824" t="s">
        <v>101</v>
      </c>
      <c r="G824" t="s">
        <v>576</v>
      </c>
      <c r="H824" t="s">
        <v>588</v>
      </c>
      <c r="I824" t="s">
        <v>107</v>
      </c>
      <c r="J824" t="s">
        <v>122</v>
      </c>
      <c r="K824" t="s">
        <v>38</v>
      </c>
      <c r="M824">
        <v>404</v>
      </c>
      <c r="N824">
        <v>788</v>
      </c>
      <c r="O824" t="s">
        <v>39</v>
      </c>
      <c r="P824" t="s">
        <v>39</v>
      </c>
      <c r="Q824">
        <v>761.91</v>
      </c>
      <c r="R824">
        <v>22.55</v>
      </c>
      <c r="S824">
        <v>716.8</v>
      </c>
      <c r="T824">
        <v>807.02</v>
      </c>
      <c r="U824">
        <v>50.9</v>
      </c>
      <c r="V824">
        <v>1.4</v>
      </c>
      <c r="W824">
        <v>48.11</v>
      </c>
      <c r="X824">
        <v>53.68</v>
      </c>
    </row>
    <row r="825" spans="1:29" x14ac:dyDescent="0.2">
      <c r="A825" t="s">
        <v>29</v>
      </c>
      <c r="B825" t="s">
        <v>586</v>
      </c>
      <c r="C825" t="s">
        <v>587</v>
      </c>
      <c r="D825" t="s">
        <v>321</v>
      </c>
      <c r="E825" t="s">
        <v>85</v>
      </c>
      <c r="F825" t="s">
        <v>101</v>
      </c>
      <c r="G825" t="s">
        <v>576</v>
      </c>
      <c r="H825" t="s">
        <v>588</v>
      </c>
      <c r="I825" t="s">
        <v>123</v>
      </c>
      <c r="J825" t="s">
        <v>124</v>
      </c>
      <c r="K825" t="s">
        <v>38</v>
      </c>
      <c r="M825">
        <v>328</v>
      </c>
      <c r="N825">
        <v>788</v>
      </c>
      <c r="O825" t="s">
        <v>39</v>
      </c>
      <c r="P825" t="s">
        <v>39</v>
      </c>
      <c r="Q825">
        <v>631.80999999999995</v>
      </c>
      <c r="R825">
        <v>22.02</v>
      </c>
      <c r="S825">
        <v>587.76</v>
      </c>
      <c r="T825">
        <v>675.86</v>
      </c>
      <c r="U825">
        <v>42.21</v>
      </c>
      <c r="V825">
        <v>1.3</v>
      </c>
      <c r="W825">
        <v>39.630000000000003</v>
      </c>
      <c r="X825">
        <v>44.83</v>
      </c>
    </row>
    <row r="826" spans="1:29" x14ac:dyDescent="0.2">
      <c r="A826" t="s">
        <v>29</v>
      </c>
      <c r="B826" t="s">
        <v>586</v>
      </c>
      <c r="C826" t="s">
        <v>587</v>
      </c>
      <c r="D826" t="s">
        <v>321</v>
      </c>
      <c r="E826" t="s">
        <v>85</v>
      </c>
      <c r="F826" t="s">
        <v>101</v>
      </c>
      <c r="G826" t="s">
        <v>576</v>
      </c>
      <c r="H826" t="s">
        <v>588</v>
      </c>
      <c r="I826" t="s">
        <v>42</v>
      </c>
      <c r="J826" t="s">
        <v>43</v>
      </c>
      <c r="K826" t="s">
        <v>38</v>
      </c>
      <c r="M826">
        <v>173</v>
      </c>
      <c r="N826">
        <v>788</v>
      </c>
      <c r="O826" t="s">
        <v>39</v>
      </c>
      <c r="P826" t="s">
        <v>39</v>
      </c>
      <c r="Q826">
        <v>348.63</v>
      </c>
      <c r="R826">
        <v>20.309999999999999</v>
      </c>
      <c r="S826">
        <v>308.01</v>
      </c>
      <c r="T826">
        <v>389.26</v>
      </c>
    </row>
    <row r="827" spans="1:29" x14ac:dyDescent="0.2">
      <c r="A827" t="s">
        <v>29</v>
      </c>
      <c r="B827" t="s">
        <v>586</v>
      </c>
      <c r="C827" t="s">
        <v>587</v>
      </c>
      <c r="D827" t="s">
        <v>321</v>
      </c>
      <c r="E827" t="s">
        <v>85</v>
      </c>
      <c r="F827" t="s">
        <v>101</v>
      </c>
      <c r="G827" t="s">
        <v>576</v>
      </c>
      <c r="H827" t="s">
        <v>588</v>
      </c>
      <c r="I827" t="s">
        <v>125</v>
      </c>
      <c r="J827" t="s">
        <v>126</v>
      </c>
      <c r="K827" t="s">
        <v>38</v>
      </c>
      <c r="M827">
        <v>2</v>
      </c>
      <c r="N827">
        <v>788</v>
      </c>
      <c r="O827" t="s">
        <v>39</v>
      </c>
      <c r="P827" t="s">
        <v>39</v>
      </c>
    </row>
    <row r="828" spans="1:29" x14ac:dyDescent="0.2">
      <c r="A828" t="s">
        <v>29</v>
      </c>
      <c r="B828" t="s">
        <v>586</v>
      </c>
      <c r="C828" t="s">
        <v>587</v>
      </c>
      <c r="D828" t="s">
        <v>321</v>
      </c>
      <c r="E828" t="s">
        <v>85</v>
      </c>
      <c r="F828" t="s">
        <v>101</v>
      </c>
      <c r="G828" t="s">
        <v>576</v>
      </c>
      <c r="H828" t="s">
        <v>588</v>
      </c>
      <c r="K828" t="s">
        <v>38</v>
      </c>
      <c r="N828">
        <v>788</v>
      </c>
      <c r="O828" t="s">
        <v>39</v>
      </c>
      <c r="P828" t="s">
        <v>39</v>
      </c>
      <c r="Y828">
        <v>3.35</v>
      </c>
      <c r="Z828">
        <v>0.01</v>
      </c>
      <c r="AA828">
        <v>3.32</v>
      </c>
      <c r="AB828">
        <v>3.38</v>
      </c>
      <c r="AC828">
        <v>3</v>
      </c>
    </row>
    <row r="829" spans="1:29" x14ac:dyDescent="0.2">
      <c r="A829" t="s">
        <v>29</v>
      </c>
      <c r="B829" t="s">
        <v>589</v>
      </c>
      <c r="C829" t="s">
        <v>590</v>
      </c>
      <c r="D829" t="s">
        <v>321</v>
      </c>
      <c r="E829" t="s">
        <v>591</v>
      </c>
      <c r="F829" t="s">
        <v>101</v>
      </c>
      <c r="G829" t="s">
        <v>576</v>
      </c>
      <c r="H829" t="s">
        <v>592</v>
      </c>
      <c r="I829" t="s">
        <v>40</v>
      </c>
      <c r="J829" t="s">
        <v>120</v>
      </c>
      <c r="K829" t="s">
        <v>38</v>
      </c>
      <c r="M829">
        <v>8</v>
      </c>
      <c r="N829">
        <v>787</v>
      </c>
      <c r="O829" t="s">
        <v>39</v>
      </c>
      <c r="P829" t="s">
        <v>39</v>
      </c>
      <c r="Q829">
        <v>15.41</v>
      </c>
      <c r="R829">
        <v>3.52</v>
      </c>
      <c r="S829">
        <v>8.36</v>
      </c>
      <c r="T829">
        <v>22.46</v>
      </c>
      <c r="U829">
        <v>1.03</v>
      </c>
      <c r="V829">
        <v>0.24</v>
      </c>
      <c r="W829">
        <v>0.65</v>
      </c>
      <c r="X829">
        <v>1.62</v>
      </c>
    </row>
    <row r="830" spans="1:29" x14ac:dyDescent="0.2">
      <c r="A830" t="s">
        <v>29</v>
      </c>
      <c r="B830" t="s">
        <v>589</v>
      </c>
      <c r="C830" t="s">
        <v>590</v>
      </c>
      <c r="D830" t="s">
        <v>321</v>
      </c>
      <c r="E830" t="s">
        <v>591</v>
      </c>
      <c r="F830" t="s">
        <v>101</v>
      </c>
      <c r="G830" t="s">
        <v>576</v>
      </c>
      <c r="H830" t="s">
        <v>592</v>
      </c>
      <c r="I830" t="s">
        <v>105</v>
      </c>
      <c r="J830" t="s">
        <v>121</v>
      </c>
      <c r="K830" t="s">
        <v>38</v>
      </c>
      <c r="M830">
        <v>23</v>
      </c>
      <c r="N830">
        <v>787</v>
      </c>
      <c r="O830" t="s">
        <v>39</v>
      </c>
      <c r="P830" t="s">
        <v>39</v>
      </c>
      <c r="Q830">
        <v>42.59</v>
      </c>
      <c r="R830">
        <v>6.71</v>
      </c>
      <c r="S830">
        <v>29.17</v>
      </c>
      <c r="T830">
        <v>56</v>
      </c>
      <c r="U830">
        <v>2.85</v>
      </c>
      <c r="V830">
        <v>0.44</v>
      </c>
      <c r="W830">
        <v>2.09</v>
      </c>
      <c r="X830">
        <v>3.88</v>
      </c>
    </row>
    <row r="831" spans="1:29" x14ac:dyDescent="0.2">
      <c r="A831" t="s">
        <v>29</v>
      </c>
      <c r="B831" t="s">
        <v>589</v>
      </c>
      <c r="C831" t="s">
        <v>590</v>
      </c>
      <c r="D831" t="s">
        <v>321</v>
      </c>
      <c r="E831" t="s">
        <v>591</v>
      </c>
      <c r="F831" t="s">
        <v>101</v>
      </c>
      <c r="G831" t="s">
        <v>576</v>
      </c>
      <c r="H831" t="s">
        <v>592</v>
      </c>
      <c r="I831" t="s">
        <v>107</v>
      </c>
      <c r="J831" t="s">
        <v>122</v>
      </c>
      <c r="K831" t="s">
        <v>38</v>
      </c>
      <c r="M831">
        <v>280</v>
      </c>
      <c r="N831">
        <v>787</v>
      </c>
      <c r="O831" t="s">
        <v>39</v>
      </c>
      <c r="P831" t="s">
        <v>39</v>
      </c>
      <c r="Q831">
        <v>533.4</v>
      </c>
      <c r="R831">
        <v>21.5</v>
      </c>
      <c r="S831">
        <v>490.4</v>
      </c>
      <c r="T831">
        <v>576.4</v>
      </c>
      <c r="U831">
        <v>35.67</v>
      </c>
      <c r="V831">
        <v>1.38</v>
      </c>
      <c r="W831">
        <v>32.97</v>
      </c>
      <c r="X831">
        <v>38.47</v>
      </c>
    </row>
    <row r="832" spans="1:29" x14ac:dyDescent="0.2">
      <c r="A832" t="s">
        <v>29</v>
      </c>
      <c r="B832" t="s">
        <v>589</v>
      </c>
      <c r="C832" t="s">
        <v>590</v>
      </c>
      <c r="D832" t="s">
        <v>321</v>
      </c>
      <c r="E832" t="s">
        <v>591</v>
      </c>
      <c r="F832" t="s">
        <v>101</v>
      </c>
      <c r="G832" t="s">
        <v>576</v>
      </c>
      <c r="H832" t="s">
        <v>592</v>
      </c>
      <c r="I832" t="s">
        <v>123</v>
      </c>
      <c r="J832" t="s">
        <v>124</v>
      </c>
      <c r="K832" t="s">
        <v>38</v>
      </c>
      <c r="M832">
        <v>476</v>
      </c>
      <c r="N832">
        <v>787</v>
      </c>
      <c r="O832" t="s">
        <v>39</v>
      </c>
      <c r="P832" t="s">
        <v>39</v>
      </c>
      <c r="Q832">
        <v>903.79</v>
      </c>
      <c r="R832">
        <v>24.09</v>
      </c>
      <c r="S832">
        <v>855.61</v>
      </c>
      <c r="T832">
        <v>951.98</v>
      </c>
      <c r="U832">
        <v>60.45</v>
      </c>
      <c r="V832">
        <v>1.36</v>
      </c>
      <c r="W832">
        <v>57.69</v>
      </c>
      <c r="X832">
        <v>63.14</v>
      </c>
    </row>
    <row r="833" spans="1:29" x14ac:dyDescent="0.2">
      <c r="A833" t="s">
        <v>29</v>
      </c>
      <c r="B833" t="s">
        <v>589</v>
      </c>
      <c r="C833" t="s">
        <v>590</v>
      </c>
      <c r="D833" t="s">
        <v>321</v>
      </c>
      <c r="E833" t="s">
        <v>591</v>
      </c>
      <c r="F833" t="s">
        <v>101</v>
      </c>
      <c r="G833" t="s">
        <v>576</v>
      </c>
      <c r="H833" t="s">
        <v>592</v>
      </c>
      <c r="I833" t="s">
        <v>42</v>
      </c>
      <c r="J833" t="s">
        <v>43</v>
      </c>
      <c r="K833" t="s">
        <v>38</v>
      </c>
      <c r="M833">
        <v>173</v>
      </c>
      <c r="N833">
        <v>787</v>
      </c>
      <c r="O833" t="s">
        <v>39</v>
      </c>
      <c r="P833" t="s">
        <v>39</v>
      </c>
      <c r="Q833">
        <v>348.63</v>
      </c>
      <c r="R833">
        <v>20.309999999999999</v>
      </c>
      <c r="S833">
        <v>308.01</v>
      </c>
      <c r="T833">
        <v>389.26</v>
      </c>
    </row>
    <row r="834" spans="1:29" x14ac:dyDescent="0.2">
      <c r="A834" t="s">
        <v>29</v>
      </c>
      <c r="B834" t="s">
        <v>589</v>
      </c>
      <c r="C834" t="s">
        <v>590</v>
      </c>
      <c r="D834" t="s">
        <v>321</v>
      </c>
      <c r="E834" t="s">
        <v>591</v>
      </c>
      <c r="F834" t="s">
        <v>101</v>
      </c>
      <c r="G834" t="s">
        <v>576</v>
      </c>
      <c r="H834" t="s">
        <v>592</v>
      </c>
      <c r="I834" t="s">
        <v>125</v>
      </c>
      <c r="J834" t="s">
        <v>126</v>
      </c>
      <c r="K834" t="s">
        <v>38</v>
      </c>
      <c r="M834">
        <v>3</v>
      </c>
      <c r="N834">
        <v>787</v>
      </c>
      <c r="O834" t="s">
        <v>39</v>
      </c>
      <c r="P834" t="s">
        <v>39</v>
      </c>
    </row>
    <row r="835" spans="1:29" x14ac:dyDescent="0.2">
      <c r="A835" t="s">
        <v>29</v>
      </c>
      <c r="B835" t="s">
        <v>589</v>
      </c>
      <c r="C835" t="s">
        <v>590</v>
      </c>
      <c r="D835" t="s">
        <v>321</v>
      </c>
      <c r="E835" t="s">
        <v>591</v>
      </c>
      <c r="F835" t="s">
        <v>101</v>
      </c>
      <c r="G835" t="s">
        <v>576</v>
      </c>
      <c r="H835" t="s">
        <v>592</v>
      </c>
      <c r="K835" t="s">
        <v>38</v>
      </c>
      <c r="N835">
        <v>787</v>
      </c>
      <c r="O835" t="s">
        <v>39</v>
      </c>
      <c r="P835" t="s">
        <v>39</v>
      </c>
      <c r="Y835">
        <v>3.56</v>
      </c>
      <c r="Z835">
        <v>0.02</v>
      </c>
      <c r="AA835">
        <v>3.52</v>
      </c>
      <c r="AB835">
        <v>3.59</v>
      </c>
      <c r="AC835">
        <v>4</v>
      </c>
    </row>
    <row r="836" spans="1:29" x14ac:dyDescent="0.2">
      <c r="A836" t="s">
        <v>29</v>
      </c>
      <c r="B836" t="s">
        <v>593</v>
      </c>
      <c r="C836" t="s">
        <v>594</v>
      </c>
      <c r="D836" t="s">
        <v>321</v>
      </c>
      <c r="E836" t="s">
        <v>595</v>
      </c>
      <c r="F836" t="s">
        <v>101</v>
      </c>
      <c r="G836" t="s">
        <v>576</v>
      </c>
      <c r="H836" t="s">
        <v>596</v>
      </c>
      <c r="I836" t="s">
        <v>40</v>
      </c>
      <c r="J836" t="s">
        <v>120</v>
      </c>
      <c r="K836" t="s">
        <v>38</v>
      </c>
      <c r="M836">
        <v>10</v>
      </c>
      <c r="N836">
        <v>789</v>
      </c>
      <c r="O836" t="s">
        <v>39</v>
      </c>
      <c r="P836" t="s">
        <v>39</v>
      </c>
      <c r="Q836">
        <v>17.559999999999999</v>
      </c>
      <c r="R836">
        <v>3.65</v>
      </c>
      <c r="S836">
        <v>10.25</v>
      </c>
      <c r="T836">
        <v>24.87</v>
      </c>
      <c r="U836">
        <v>1.17</v>
      </c>
      <c r="V836">
        <v>0.24</v>
      </c>
      <c r="W836">
        <v>0.78</v>
      </c>
      <c r="X836">
        <v>1.76</v>
      </c>
    </row>
    <row r="837" spans="1:29" x14ac:dyDescent="0.2">
      <c r="A837" t="s">
        <v>29</v>
      </c>
      <c r="B837" t="s">
        <v>593</v>
      </c>
      <c r="C837" t="s">
        <v>594</v>
      </c>
      <c r="D837" t="s">
        <v>321</v>
      </c>
      <c r="E837" t="s">
        <v>595</v>
      </c>
      <c r="F837" t="s">
        <v>101</v>
      </c>
      <c r="G837" t="s">
        <v>576</v>
      </c>
      <c r="H837" t="s">
        <v>596</v>
      </c>
      <c r="I837" t="s">
        <v>105</v>
      </c>
      <c r="J837" t="s">
        <v>121</v>
      </c>
      <c r="K837" t="s">
        <v>38</v>
      </c>
      <c r="M837">
        <v>71</v>
      </c>
      <c r="N837">
        <v>789</v>
      </c>
      <c r="O837" t="s">
        <v>39</v>
      </c>
      <c r="P837" t="s">
        <v>39</v>
      </c>
      <c r="Q837">
        <v>129.88</v>
      </c>
      <c r="R837">
        <v>11.87</v>
      </c>
      <c r="S837">
        <v>106.15</v>
      </c>
      <c r="T837">
        <v>153.61000000000001</v>
      </c>
      <c r="U837">
        <v>8.67</v>
      </c>
      <c r="V837">
        <v>0.76</v>
      </c>
      <c r="W837">
        <v>7.27</v>
      </c>
      <c r="X837">
        <v>10.3</v>
      </c>
    </row>
    <row r="838" spans="1:29" x14ac:dyDescent="0.2">
      <c r="A838" t="s">
        <v>29</v>
      </c>
      <c r="B838" t="s">
        <v>593</v>
      </c>
      <c r="C838" t="s">
        <v>594</v>
      </c>
      <c r="D838" t="s">
        <v>321</v>
      </c>
      <c r="E838" t="s">
        <v>595</v>
      </c>
      <c r="F838" t="s">
        <v>101</v>
      </c>
      <c r="G838" t="s">
        <v>576</v>
      </c>
      <c r="H838" t="s">
        <v>596</v>
      </c>
      <c r="I838" t="s">
        <v>107</v>
      </c>
      <c r="J838" t="s">
        <v>122</v>
      </c>
      <c r="K838" t="s">
        <v>38</v>
      </c>
      <c r="M838">
        <v>413</v>
      </c>
      <c r="N838">
        <v>789</v>
      </c>
      <c r="O838" t="s">
        <v>39</v>
      </c>
      <c r="P838" t="s">
        <v>39</v>
      </c>
      <c r="Q838">
        <v>773.27</v>
      </c>
      <c r="R838">
        <v>21.03</v>
      </c>
      <c r="S838">
        <v>731.2</v>
      </c>
      <c r="T838">
        <v>815.34</v>
      </c>
      <c r="U838">
        <v>51.6</v>
      </c>
      <c r="V838">
        <v>1.38</v>
      </c>
      <c r="W838">
        <v>48.84</v>
      </c>
      <c r="X838">
        <v>54.35</v>
      </c>
    </row>
    <row r="839" spans="1:29" x14ac:dyDescent="0.2">
      <c r="A839" t="s">
        <v>29</v>
      </c>
      <c r="B839" t="s">
        <v>593</v>
      </c>
      <c r="C839" t="s">
        <v>594</v>
      </c>
      <c r="D839" t="s">
        <v>321</v>
      </c>
      <c r="E839" t="s">
        <v>595</v>
      </c>
      <c r="F839" t="s">
        <v>101</v>
      </c>
      <c r="G839" t="s">
        <v>576</v>
      </c>
      <c r="H839" t="s">
        <v>596</v>
      </c>
      <c r="I839" t="s">
        <v>123</v>
      </c>
      <c r="J839" t="s">
        <v>124</v>
      </c>
      <c r="K839" t="s">
        <v>38</v>
      </c>
      <c r="M839">
        <v>295</v>
      </c>
      <c r="N839">
        <v>789</v>
      </c>
      <c r="O839" t="s">
        <v>39</v>
      </c>
      <c r="P839" t="s">
        <v>39</v>
      </c>
      <c r="Q839">
        <v>577.95000000000005</v>
      </c>
      <c r="R839">
        <v>22.32</v>
      </c>
      <c r="S839">
        <v>533.30999999999995</v>
      </c>
      <c r="T839">
        <v>622.59</v>
      </c>
      <c r="U839">
        <v>38.56</v>
      </c>
      <c r="V839">
        <v>1.34</v>
      </c>
      <c r="W839">
        <v>35.909999999999997</v>
      </c>
      <c r="X839">
        <v>41.28</v>
      </c>
    </row>
    <row r="840" spans="1:29" x14ac:dyDescent="0.2">
      <c r="A840" t="s">
        <v>29</v>
      </c>
      <c r="B840" t="s">
        <v>593</v>
      </c>
      <c r="C840" t="s">
        <v>594</v>
      </c>
      <c r="D840" t="s">
        <v>321</v>
      </c>
      <c r="E840" t="s">
        <v>595</v>
      </c>
      <c r="F840" t="s">
        <v>101</v>
      </c>
      <c r="G840" t="s">
        <v>576</v>
      </c>
      <c r="H840" t="s">
        <v>596</v>
      </c>
      <c r="I840" t="s">
        <v>42</v>
      </c>
      <c r="J840" t="s">
        <v>43</v>
      </c>
      <c r="K840" t="s">
        <v>38</v>
      </c>
      <c r="M840">
        <v>173</v>
      </c>
      <c r="N840">
        <v>789</v>
      </c>
      <c r="O840" t="s">
        <v>39</v>
      </c>
      <c r="P840" t="s">
        <v>39</v>
      </c>
      <c r="Q840">
        <v>348.63</v>
      </c>
      <c r="R840">
        <v>20.309999999999999</v>
      </c>
      <c r="S840">
        <v>308.01</v>
      </c>
      <c r="T840">
        <v>389.26</v>
      </c>
    </row>
    <row r="841" spans="1:29" x14ac:dyDescent="0.2">
      <c r="A841" t="s">
        <v>29</v>
      </c>
      <c r="B841" t="s">
        <v>593</v>
      </c>
      <c r="C841" t="s">
        <v>594</v>
      </c>
      <c r="D841" t="s">
        <v>321</v>
      </c>
      <c r="E841" t="s">
        <v>595</v>
      </c>
      <c r="F841" t="s">
        <v>101</v>
      </c>
      <c r="G841" t="s">
        <v>576</v>
      </c>
      <c r="H841" t="s">
        <v>596</v>
      </c>
      <c r="I841" t="s">
        <v>125</v>
      </c>
      <c r="J841" t="s">
        <v>126</v>
      </c>
      <c r="K841" t="s">
        <v>38</v>
      </c>
      <c r="M841">
        <v>1</v>
      </c>
      <c r="N841">
        <v>789</v>
      </c>
      <c r="O841" t="s">
        <v>39</v>
      </c>
      <c r="P841" t="s">
        <v>39</v>
      </c>
    </row>
    <row r="842" spans="1:29" x14ac:dyDescent="0.2">
      <c r="A842" t="s">
        <v>29</v>
      </c>
      <c r="B842" t="s">
        <v>593</v>
      </c>
      <c r="C842" t="s">
        <v>594</v>
      </c>
      <c r="D842" t="s">
        <v>321</v>
      </c>
      <c r="E842" t="s">
        <v>595</v>
      </c>
      <c r="F842" t="s">
        <v>101</v>
      </c>
      <c r="G842" t="s">
        <v>576</v>
      </c>
      <c r="H842" t="s">
        <v>596</v>
      </c>
      <c r="K842" t="s">
        <v>38</v>
      </c>
      <c r="N842">
        <v>789</v>
      </c>
      <c r="O842" t="s">
        <v>39</v>
      </c>
      <c r="P842" t="s">
        <v>39</v>
      </c>
      <c r="Y842">
        <v>3.28</v>
      </c>
      <c r="Z842">
        <v>0.02</v>
      </c>
      <c r="AA842">
        <v>3.24</v>
      </c>
      <c r="AB842">
        <v>3.31</v>
      </c>
      <c r="AC842">
        <v>3</v>
      </c>
    </row>
    <row r="843" spans="1:29" x14ac:dyDescent="0.2">
      <c r="A843" t="s">
        <v>29</v>
      </c>
      <c r="B843" t="s">
        <v>597</v>
      </c>
      <c r="C843" t="s">
        <v>598</v>
      </c>
      <c r="D843" t="s">
        <v>321</v>
      </c>
      <c r="E843" t="s">
        <v>599</v>
      </c>
      <c r="F843" t="s">
        <v>101</v>
      </c>
      <c r="G843" t="s">
        <v>576</v>
      </c>
      <c r="H843" t="s">
        <v>600</v>
      </c>
      <c r="I843" t="s">
        <v>40</v>
      </c>
      <c r="J843" t="s">
        <v>120</v>
      </c>
      <c r="K843" t="s">
        <v>38</v>
      </c>
      <c r="M843">
        <v>9</v>
      </c>
      <c r="N843">
        <v>788</v>
      </c>
      <c r="O843" t="s">
        <v>39</v>
      </c>
      <c r="P843" t="s">
        <v>39</v>
      </c>
      <c r="Q843">
        <v>14.42</v>
      </c>
      <c r="R843">
        <v>2.75</v>
      </c>
      <c r="S843">
        <v>8.91</v>
      </c>
      <c r="T843">
        <v>19.93</v>
      </c>
      <c r="U843">
        <v>0.96</v>
      </c>
      <c r="V843">
        <v>0.18</v>
      </c>
      <c r="W843">
        <v>0.66</v>
      </c>
      <c r="X843">
        <v>1.41</v>
      </c>
    </row>
    <row r="844" spans="1:29" x14ac:dyDescent="0.2">
      <c r="A844" t="s">
        <v>29</v>
      </c>
      <c r="B844" t="s">
        <v>597</v>
      </c>
      <c r="C844" t="s">
        <v>598</v>
      </c>
      <c r="D844" t="s">
        <v>321</v>
      </c>
      <c r="E844" t="s">
        <v>599</v>
      </c>
      <c r="F844" t="s">
        <v>101</v>
      </c>
      <c r="G844" t="s">
        <v>576</v>
      </c>
      <c r="H844" t="s">
        <v>600</v>
      </c>
      <c r="I844" t="s">
        <v>105</v>
      </c>
      <c r="J844" t="s">
        <v>121</v>
      </c>
      <c r="K844" t="s">
        <v>38</v>
      </c>
      <c r="M844">
        <v>42</v>
      </c>
      <c r="N844">
        <v>788</v>
      </c>
      <c r="O844" t="s">
        <v>39</v>
      </c>
      <c r="P844" t="s">
        <v>39</v>
      </c>
      <c r="Q844">
        <v>81.95</v>
      </c>
      <c r="R844">
        <v>9.08</v>
      </c>
      <c r="S844">
        <v>63.79</v>
      </c>
      <c r="T844">
        <v>100.11</v>
      </c>
      <c r="U844">
        <v>5.47</v>
      </c>
      <c r="V844">
        <v>0.57999999999999996</v>
      </c>
      <c r="W844">
        <v>4.41</v>
      </c>
      <c r="X844">
        <v>6.76</v>
      </c>
    </row>
    <row r="845" spans="1:29" x14ac:dyDescent="0.2">
      <c r="A845" t="s">
        <v>29</v>
      </c>
      <c r="B845" t="s">
        <v>597</v>
      </c>
      <c r="C845" t="s">
        <v>598</v>
      </c>
      <c r="D845" t="s">
        <v>321</v>
      </c>
      <c r="E845" t="s">
        <v>599</v>
      </c>
      <c r="F845" t="s">
        <v>101</v>
      </c>
      <c r="G845" t="s">
        <v>576</v>
      </c>
      <c r="H845" t="s">
        <v>600</v>
      </c>
      <c r="I845" t="s">
        <v>107</v>
      </c>
      <c r="J845" t="s">
        <v>122</v>
      </c>
      <c r="K845" t="s">
        <v>38</v>
      </c>
      <c r="M845">
        <v>367</v>
      </c>
      <c r="N845">
        <v>788</v>
      </c>
      <c r="O845" t="s">
        <v>39</v>
      </c>
      <c r="P845" t="s">
        <v>39</v>
      </c>
      <c r="Q845">
        <v>686.8</v>
      </c>
      <c r="R845">
        <v>21.14</v>
      </c>
      <c r="S845">
        <v>644.52</v>
      </c>
      <c r="T845">
        <v>729.08</v>
      </c>
      <c r="U845">
        <v>45.82</v>
      </c>
      <c r="V845">
        <v>1.35</v>
      </c>
      <c r="W845">
        <v>43.13</v>
      </c>
      <c r="X845">
        <v>48.54</v>
      </c>
    </row>
    <row r="846" spans="1:29" x14ac:dyDescent="0.2">
      <c r="A846" t="s">
        <v>29</v>
      </c>
      <c r="B846" t="s">
        <v>597</v>
      </c>
      <c r="C846" t="s">
        <v>598</v>
      </c>
      <c r="D846" t="s">
        <v>321</v>
      </c>
      <c r="E846" t="s">
        <v>599</v>
      </c>
      <c r="F846" t="s">
        <v>101</v>
      </c>
      <c r="G846" t="s">
        <v>576</v>
      </c>
      <c r="H846" t="s">
        <v>600</v>
      </c>
      <c r="I846" t="s">
        <v>123</v>
      </c>
      <c r="J846" t="s">
        <v>124</v>
      </c>
      <c r="K846" t="s">
        <v>38</v>
      </c>
      <c r="M846">
        <v>370</v>
      </c>
      <c r="N846">
        <v>788</v>
      </c>
      <c r="O846" t="s">
        <v>39</v>
      </c>
      <c r="P846" t="s">
        <v>39</v>
      </c>
      <c r="Q846">
        <v>715.61</v>
      </c>
      <c r="R846">
        <v>22.35</v>
      </c>
      <c r="S846">
        <v>670.91</v>
      </c>
      <c r="T846">
        <v>760.31</v>
      </c>
      <c r="U846">
        <v>47.75</v>
      </c>
      <c r="V846">
        <v>1.32</v>
      </c>
      <c r="W846">
        <v>45.13</v>
      </c>
      <c r="X846">
        <v>50.38</v>
      </c>
    </row>
    <row r="847" spans="1:29" x14ac:dyDescent="0.2">
      <c r="A847" t="s">
        <v>29</v>
      </c>
      <c r="B847" t="s">
        <v>597</v>
      </c>
      <c r="C847" t="s">
        <v>598</v>
      </c>
      <c r="D847" t="s">
        <v>321</v>
      </c>
      <c r="E847" t="s">
        <v>599</v>
      </c>
      <c r="F847" t="s">
        <v>101</v>
      </c>
      <c r="G847" t="s">
        <v>576</v>
      </c>
      <c r="H847" t="s">
        <v>600</v>
      </c>
      <c r="I847" t="s">
        <v>42</v>
      </c>
      <c r="J847" t="s">
        <v>43</v>
      </c>
      <c r="K847" t="s">
        <v>38</v>
      </c>
      <c r="M847">
        <v>173</v>
      </c>
      <c r="N847">
        <v>788</v>
      </c>
      <c r="O847" t="s">
        <v>39</v>
      </c>
      <c r="P847" t="s">
        <v>39</v>
      </c>
      <c r="Q847">
        <v>348.63</v>
      </c>
      <c r="R847">
        <v>20.309999999999999</v>
      </c>
      <c r="S847">
        <v>308.01</v>
      </c>
      <c r="T847">
        <v>389.26</v>
      </c>
    </row>
    <row r="848" spans="1:29" x14ac:dyDescent="0.2">
      <c r="A848" t="s">
        <v>29</v>
      </c>
      <c r="B848" t="s">
        <v>597</v>
      </c>
      <c r="C848" t="s">
        <v>598</v>
      </c>
      <c r="D848" t="s">
        <v>321</v>
      </c>
      <c r="E848" t="s">
        <v>599</v>
      </c>
      <c r="F848" t="s">
        <v>101</v>
      </c>
      <c r="G848" t="s">
        <v>576</v>
      </c>
      <c r="H848" t="s">
        <v>600</v>
      </c>
      <c r="I848" t="s">
        <v>125</v>
      </c>
      <c r="J848" t="s">
        <v>126</v>
      </c>
      <c r="K848" t="s">
        <v>38</v>
      </c>
      <c r="M848">
        <v>2</v>
      </c>
      <c r="N848">
        <v>788</v>
      </c>
      <c r="O848" t="s">
        <v>39</v>
      </c>
      <c r="P848" t="s">
        <v>39</v>
      </c>
    </row>
    <row r="849" spans="1:29" x14ac:dyDescent="0.2">
      <c r="A849" t="s">
        <v>29</v>
      </c>
      <c r="B849" t="s">
        <v>597</v>
      </c>
      <c r="C849" t="s">
        <v>598</v>
      </c>
      <c r="D849" t="s">
        <v>321</v>
      </c>
      <c r="E849" t="s">
        <v>599</v>
      </c>
      <c r="F849" t="s">
        <v>101</v>
      </c>
      <c r="G849" t="s">
        <v>576</v>
      </c>
      <c r="H849" t="s">
        <v>600</v>
      </c>
      <c r="K849" t="s">
        <v>38</v>
      </c>
      <c r="N849">
        <v>788</v>
      </c>
      <c r="O849" t="s">
        <v>39</v>
      </c>
      <c r="P849" t="s">
        <v>39</v>
      </c>
      <c r="Y849">
        <v>3.4</v>
      </c>
      <c r="Z849">
        <v>0.02</v>
      </c>
      <c r="AA849">
        <v>3.37</v>
      </c>
      <c r="AB849">
        <v>3.44</v>
      </c>
      <c r="AC849">
        <v>3</v>
      </c>
    </row>
    <row r="850" spans="1:29" x14ac:dyDescent="0.2">
      <c r="A850" t="s">
        <v>29</v>
      </c>
      <c r="B850" t="s">
        <v>601</v>
      </c>
      <c r="C850" t="s">
        <v>602</v>
      </c>
      <c r="D850" t="s">
        <v>321</v>
      </c>
      <c r="E850" t="s">
        <v>601</v>
      </c>
      <c r="F850" t="s">
        <v>101</v>
      </c>
      <c r="H850" t="s">
        <v>603</v>
      </c>
      <c r="I850" t="s">
        <v>40</v>
      </c>
      <c r="J850" t="s">
        <v>604</v>
      </c>
      <c r="K850" t="s">
        <v>38</v>
      </c>
      <c r="M850">
        <v>166</v>
      </c>
      <c r="N850">
        <v>732</v>
      </c>
      <c r="O850" t="s">
        <v>39</v>
      </c>
      <c r="P850" t="s">
        <v>39</v>
      </c>
      <c r="Q850">
        <v>318.93</v>
      </c>
      <c r="R850">
        <v>14.97</v>
      </c>
      <c r="S850">
        <v>288.98</v>
      </c>
      <c r="T850">
        <v>348.88</v>
      </c>
      <c r="U850">
        <v>22.95</v>
      </c>
      <c r="V850">
        <v>1.03</v>
      </c>
      <c r="W850">
        <v>20.95</v>
      </c>
      <c r="X850">
        <v>25.08</v>
      </c>
    </row>
    <row r="851" spans="1:29" x14ac:dyDescent="0.2">
      <c r="A851" t="s">
        <v>29</v>
      </c>
      <c r="B851" t="s">
        <v>601</v>
      </c>
      <c r="C851" t="s">
        <v>602</v>
      </c>
      <c r="D851" t="s">
        <v>321</v>
      </c>
      <c r="E851" t="s">
        <v>601</v>
      </c>
      <c r="F851" t="s">
        <v>101</v>
      </c>
      <c r="H851" t="s">
        <v>603</v>
      </c>
      <c r="I851" t="s">
        <v>105</v>
      </c>
      <c r="J851" t="s">
        <v>605</v>
      </c>
      <c r="K851" t="s">
        <v>38</v>
      </c>
      <c r="M851">
        <v>108</v>
      </c>
      <c r="N851">
        <v>732</v>
      </c>
      <c r="O851" t="s">
        <v>39</v>
      </c>
      <c r="P851" t="s">
        <v>39</v>
      </c>
      <c r="Q851">
        <v>203.29</v>
      </c>
      <c r="R851">
        <v>10.67</v>
      </c>
      <c r="S851">
        <v>181.94</v>
      </c>
      <c r="T851">
        <v>224.63</v>
      </c>
      <c r="U851">
        <v>14.63</v>
      </c>
      <c r="V851">
        <v>0.75</v>
      </c>
      <c r="W851">
        <v>13.2</v>
      </c>
      <c r="X851">
        <v>16.190000000000001</v>
      </c>
    </row>
    <row r="852" spans="1:29" x14ac:dyDescent="0.2">
      <c r="A852" t="s">
        <v>29</v>
      </c>
      <c r="B852" t="s">
        <v>601</v>
      </c>
      <c r="C852" t="s">
        <v>602</v>
      </c>
      <c r="D852" t="s">
        <v>321</v>
      </c>
      <c r="E852" t="s">
        <v>601</v>
      </c>
      <c r="F852" t="s">
        <v>101</v>
      </c>
      <c r="H852" t="s">
        <v>603</v>
      </c>
      <c r="I852" t="s">
        <v>107</v>
      </c>
      <c r="J852" t="s">
        <v>606</v>
      </c>
      <c r="K852" t="s">
        <v>38</v>
      </c>
      <c r="M852">
        <v>154</v>
      </c>
      <c r="N852">
        <v>732</v>
      </c>
      <c r="O852" t="s">
        <v>39</v>
      </c>
      <c r="P852" t="s">
        <v>39</v>
      </c>
      <c r="Q852">
        <v>296.85000000000002</v>
      </c>
      <c r="R852">
        <v>18.52</v>
      </c>
      <c r="S852">
        <v>259.81</v>
      </c>
      <c r="T852">
        <v>333.89</v>
      </c>
      <c r="U852">
        <v>21.36</v>
      </c>
      <c r="V852">
        <v>1.22</v>
      </c>
      <c r="W852">
        <v>19.02</v>
      </c>
      <c r="X852">
        <v>23.9</v>
      </c>
    </row>
    <row r="853" spans="1:29" x14ac:dyDescent="0.2">
      <c r="A853" t="s">
        <v>29</v>
      </c>
      <c r="B853" t="s">
        <v>601</v>
      </c>
      <c r="C853" t="s">
        <v>602</v>
      </c>
      <c r="D853" t="s">
        <v>321</v>
      </c>
      <c r="E853" t="s">
        <v>601</v>
      </c>
      <c r="F853" t="s">
        <v>101</v>
      </c>
      <c r="H853" t="s">
        <v>603</v>
      </c>
      <c r="I853" t="s">
        <v>123</v>
      </c>
      <c r="J853" t="s">
        <v>607</v>
      </c>
      <c r="K853" t="s">
        <v>38</v>
      </c>
      <c r="M853">
        <v>304</v>
      </c>
      <c r="N853">
        <v>732</v>
      </c>
      <c r="O853" t="s">
        <v>39</v>
      </c>
      <c r="P853" t="s">
        <v>39</v>
      </c>
      <c r="Q853">
        <v>570.57000000000005</v>
      </c>
      <c r="R853">
        <v>18.84</v>
      </c>
      <c r="S853">
        <v>532.9</v>
      </c>
      <c r="T853">
        <v>608.25</v>
      </c>
      <c r="U853">
        <v>41.06</v>
      </c>
      <c r="V853">
        <v>1.32</v>
      </c>
      <c r="W853">
        <v>38.450000000000003</v>
      </c>
      <c r="X853">
        <v>43.72</v>
      </c>
    </row>
    <row r="854" spans="1:29" x14ac:dyDescent="0.2">
      <c r="A854" t="s">
        <v>29</v>
      </c>
      <c r="B854" t="s">
        <v>601</v>
      </c>
      <c r="C854" t="s">
        <v>602</v>
      </c>
      <c r="D854" t="s">
        <v>321</v>
      </c>
      <c r="E854" t="s">
        <v>601</v>
      </c>
      <c r="F854" t="s">
        <v>101</v>
      </c>
      <c r="H854" t="s">
        <v>603</v>
      </c>
      <c r="I854" t="s">
        <v>42</v>
      </c>
      <c r="J854" t="s">
        <v>43</v>
      </c>
      <c r="K854" t="s">
        <v>38</v>
      </c>
      <c r="M854">
        <v>174</v>
      </c>
      <c r="N854">
        <v>732</v>
      </c>
      <c r="O854" t="s">
        <v>39</v>
      </c>
      <c r="P854" t="s">
        <v>39</v>
      </c>
      <c r="Q854">
        <v>349.92</v>
      </c>
      <c r="R854">
        <v>20.55</v>
      </c>
      <c r="S854">
        <v>308.82</v>
      </c>
      <c r="T854">
        <v>391.03</v>
      </c>
    </row>
    <row r="855" spans="1:29" x14ac:dyDescent="0.2">
      <c r="A855" t="s">
        <v>29</v>
      </c>
      <c r="B855" t="s">
        <v>601</v>
      </c>
      <c r="C855" t="s">
        <v>602</v>
      </c>
      <c r="D855" t="s">
        <v>321</v>
      </c>
      <c r="E855" t="s">
        <v>601</v>
      </c>
      <c r="F855" t="s">
        <v>101</v>
      </c>
      <c r="H855" t="s">
        <v>603</v>
      </c>
      <c r="I855" t="s">
        <v>125</v>
      </c>
      <c r="J855" t="s">
        <v>126</v>
      </c>
      <c r="K855" t="s">
        <v>38</v>
      </c>
      <c r="M855">
        <v>57</v>
      </c>
      <c r="N855">
        <v>732</v>
      </c>
      <c r="O855" t="s">
        <v>39</v>
      </c>
      <c r="P855" t="s">
        <v>39</v>
      </c>
    </row>
    <row r="856" spans="1:29" x14ac:dyDescent="0.2">
      <c r="A856" t="s">
        <v>29</v>
      </c>
      <c r="B856" t="s">
        <v>601</v>
      </c>
      <c r="C856" t="s">
        <v>602</v>
      </c>
      <c r="D856" t="s">
        <v>321</v>
      </c>
      <c r="E856" t="s">
        <v>601</v>
      </c>
      <c r="F856" t="s">
        <v>101</v>
      </c>
      <c r="H856" t="s">
        <v>603</v>
      </c>
      <c r="K856" t="s">
        <v>38</v>
      </c>
      <c r="N856">
        <v>732</v>
      </c>
      <c r="O856" t="s">
        <v>39</v>
      </c>
      <c r="P856" t="s">
        <v>39</v>
      </c>
      <c r="Y856">
        <v>2.81</v>
      </c>
      <c r="Z856">
        <v>0.03</v>
      </c>
      <c r="AA856">
        <v>2.75</v>
      </c>
      <c r="AB856">
        <v>2.86</v>
      </c>
      <c r="AC856">
        <v>3</v>
      </c>
    </row>
    <row r="857" spans="1:29" x14ac:dyDescent="0.2">
      <c r="A857" t="s">
        <v>29</v>
      </c>
      <c r="B857" t="s">
        <v>608</v>
      </c>
      <c r="C857" t="s">
        <v>609</v>
      </c>
      <c r="D857" t="s">
        <v>321</v>
      </c>
      <c r="E857" t="s">
        <v>608</v>
      </c>
      <c r="F857" t="s">
        <v>101</v>
      </c>
      <c r="G857" t="s">
        <v>610</v>
      </c>
      <c r="H857" t="s">
        <v>611</v>
      </c>
      <c r="I857" t="s">
        <v>40</v>
      </c>
      <c r="J857" t="s">
        <v>120</v>
      </c>
      <c r="K857" t="s">
        <v>38</v>
      </c>
      <c r="M857">
        <v>21</v>
      </c>
      <c r="N857">
        <v>723</v>
      </c>
      <c r="O857" t="s">
        <v>39</v>
      </c>
      <c r="P857" t="s">
        <v>39</v>
      </c>
      <c r="Q857">
        <v>39.33</v>
      </c>
      <c r="R857">
        <v>6.32</v>
      </c>
      <c r="S857">
        <v>26.67</v>
      </c>
      <c r="T857">
        <v>51.98</v>
      </c>
      <c r="U857">
        <v>2.87</v>
      </c>
      <c r="V857">
        <v>0.47</v>
      </c>
      <c r="W857">
        <v>2.0699999999999998</v>
      </c>
      <c r="X857">
        <v>3.97</v>
      </c>
    </row>
    <row r="858" spans="1:29" x14ac:dyDescent="0.2">
      <c r="A858" t="s">
        <v>29</v>
      </c>
      <c r="B858" t="s">
        <v>608</v>
      </c>
      <c r="C858" t="s">
        <v>609</v>
      </c>
      <c r="D858" t="s">
        <v>321</v>
      </c>
      <c r="E858" t="s">
        <v>608</v>
      </c>
      <c r="F858" t="s">
        <v>101</v>
      </c>
      <c r="G858" t="s">
        <v>610</v>
      </c>
      <c r="H858" t="s">
        <v>611</v>
      </c>
      <c r="I858" t="s">
        <v>105</v>
      </c>
      <c r="J858" t="s">
        <v>121</v>
      </c>
      <c r="K858" t="s">
        <v>38</v>
      </c>
      <c r="M858">
        <v>55</v>
      </c>
      <c r="N858">
        <v>723</v>
      </c>
      <c r="O858" t="s">
        <v>39</v>
      </c>
      <c r="P858" t="s">
        <v>39</v>
      </c>
      <c r="Q858">
        <v>103.72</v>
      </c>
      <c r="R858">
        <v>10.210000000000001</v>
      </c>
      <c r="S858">
        <v>83.3</v>
      </c>
      <c r="T858">
        <v>124.15</v>
      </c>
      <c r="U858">
        <v>7.58</v>
      </c>
      <c r="V858">
        <v>0.73</v>
      </c>
      <c r="W858">
        <v>6.24</v>
      </c>
      <c r="X858">
        <v>9.17</v>
      </c>
    </row>
    <row r="859" spans="1:29" x14ac:dyDescent="0.2">
      <c r="A859" t="s">
        <v>29</v>
      </c>
      <c r="B859" t="s">
        <v>608</v>
      </c>
      <c r="C859" t="s">
        <v>609</v>
      </c>
      <c r="D859" t="s">
        <v>321</v>
      </c>
      <c r="E859" t="s">
        <v>608</v>
      </c>
      <c r="F859" t="s">
        <v>101</v>
      </c>
      <c r="G859" t="s">
        <v>610</v>
      </c>
      <c r="H859" t="s">
        <v>611</v>
      </c>
      <c r="I859" t="s">
        <v>107</v>
      </c>
      <c r="J859" t="s">
        <v>122</v>
      </c>
      <c r="K859" t="s">
        <v>38</v>
      </c>
      <c r="M859">
        <v>340</v>
      </c>
      <c r="N859">
        <v>723</v>
      </c>
      <c r="O859" t="s">
        <v>39</v>
      </c>
      <c r="P859" t="s">
        <v>39</v>
      </c>
      <c r="Q859">
        <v>640.42999999999995</v>
      </c>
      <c r="R859">
        <v>22.47</v>
      </c>
      <c r="S859">
        <v>595.49</v>
      </c>
      <c r="T859">
        <v>685.37</v>
      </c>
      <c r="U859">
        <v>46.78</v>
      </c>
      <c r="V859">
        <v>1.4</v>
      </c>
      <c r="W859">
        <v>43.99</v>
      </c>
      <c r="X859">
        <v>49.58</v>
      </c>
    </row>
    <row r="860" spans="1:29" x14ac:dyDescent="0.2">
      <c r="A860" t="s">
        <v>29</v>
      </c>
      <c r="B860" t="s">
        <v>608</v>
      </c>
      <c r="C860" t="s">
        <v>609</v>
      </c>
      <c r="D860" t="s">
        <v>321</v>
      </c>
      <c r="E860" t="s">
        <v>608</v>
      </c>
      <c r="F860" t="s">
        <v>101</v>
      </c>
      <c r="G860" t="s">
        <v>610</v>
      </c>
      <c r="H860" t="s">
        <v>611</v>
      </c>
      <c r="I860" t="s">
        <v>123</v>
      </c>
      <c r="J860" t="s">
        <v>124</v>
      </c>
      <c r="K860" t="s">
        <v>38</v>
      </c>
      <c r="M860">
        <v>307</v>
      </c>
      <c r="N860">
        <v>723</v>
      </c>
      <c r="O860" t="s">
        <v>39</v>
      </c>
      <c r="P860" t="s">
        <v>39</v>
      </c>
      <c r="Q860">
        <v>585.69000000000005</v>
      </c>
      <c r="R860">
        <v>21.23</v>
      </c>
      <c r="S860">
        <v>543.23</v>
      </c>
      <c r="T860">
        <v>628.15</v>
      </c>
      <c r="U860">
        <v>42.78</v>
      </c>
      <c r="V860">
        <v>1.45</v>
      </c>
      <c r="W860">
        <v>39.909999999999997</v>
      </c>
      <c r="X860">
        <v>45.69</v>
      </c>
    </row>
    <row r="861" spans="1:29" x14ac:dyDescent="0.2">
      <c r="A861" t="s">
        <v>29</v>
      </c>
      <c r="B861" t="s">
        <v>608</v>
      </c>
      <c r="C861" t="s">
        <v>609</v>
      </c>
      <c r="D861" t="s">
        <v>321</v>
      </c>
      <c r="E861" t="s">
        <v>608</v>
      </c>
      <c r="F861" t="s">
        <v>101</v>
      </c>
      <c r="G861" t="s">
        <v>610</v>
      </c>
      <c r="H861" t="s">
        <v>611</v>
      </c>
      <c r="I861" t="s">
        <v>42</v>
      </c>
      <c r="J861" t="s">
        <v>43</v>
      </c>
      <c r="K861" t="s">
        <v>38</v>
      </c>
      <c r="M861">
        <v>179</v>
      </c>
      <c r="N861">
        <v>723</v>
      </c>
      <c r="O861" t="s">
        <v>39</v>
      </c>
      <c r="P861" t="s">
        <v>39</v>
      </c>
      <c r="Q861">
        <v>361.81</v>
      </c>
      <c r="R861">
        <v>20.32</v>
      </c>
      <c r="S861">
        <v>321.14999999999998</v>
      </c>
      <c r="T861">
        <v>402.46</v>
      </c>
    </row>
    <row r="862" spans="1:29" x14ac:dyDescent="0.2">
      <c r="A862" t="s">
        <v>29</v>
      </c>
      <c r="B862" t="s">
        <v>608</v>
      </c>
      <c r="C862" t="s">
        <v>609</v>
      </c>
      <c r="D862" t="s">
        <v>321</v>
      </c>
      <c r="E862" t="s">
        <v>608</v>
      </c>
      <c r="F862" t="s">
        <v>101</v>
      </c>
      <c r="G862" t="s">
        <v>610</v>
      </c>
      <c r="H862" t="s">
        <v>611</v>
      </c>
      <c r="I862" t="s">
        <v>125</v>
      </c>
      <c r="J862" t="s">
        <v>126</v>
      </c>
      <c r="K862" t="s">
        <v>38</v>
      </c>
      <c r="M862">
        <v>61</v>
      </c>
      <c r="N862">
        <v>723</v>
      </c>
      <c r="O862" t="s">
        <v>39</v>
      </c>
      <c r="P862" t="s">
        <v>39</v>
      </c>
    </row>
    <row r="863" spans="1:29" x14ac:dyDescent="0.2">
      <c r="A863" t="s">
        <v>29</v>
      </c>
      <c r="B863" t="s">
        <v>608</v>
      </c>
      <c r="C863" t="s">
        <v>609</v>
      </c>
      <c r="D863" t="s">
        <v>321</v>
      </c>
      <c r="E863" t="s">
        <v>608</v>
      </c>
      <c r="F863" t="s">
        <v>101</v>
      </c>
      <c r="G863" t="s">
        <v>610</v>
      </c>
      <c r="H863" t="s">
        <v>611</v>
      </c>
      <c r="K863" t="s">
        <v>38</v>
      </c>
      <c r="N863">
        <v>723</v>
      </c>
      <c r="O863" t="s">
        <v>39</v>
      </c>
      <c r="P863" t="s">
        <v>39</v>
      </c>
      <c r="Y863">
        <v>3.29</v>
      </c>
      <c r="Z863">
        <v>0.02</v>
      </c>
      <c r="AA863">
        <v>3.25</v>
      </c>
      <c r="AB863">
        <v>3.34</v>
      </c>
      <c r="AC863">
        <v>3</v>
      </c>
    </row>
    <row r="864" spans="1:29" x14ac:dyDescent="0.2">
      <c r="A864" t="s">
        <v>29</v>
      </c>
      <c r="B864" t="s">
        <v>612</v>
      </c>
      <c r="C864" t="s">
        <v>613</v>
      </c>
      <c r="D864" t="s">
        <v>321</v>
      </c>
      <c r="E864" t="s">
        <v>612</v>
      </c>
      <c r="F864" t="s">
        <v>101</v>
      </c>
      <c r="G864" t="s">
        <v>610</v>
      </c>
      <c r="H864" t="s">
        <v>614</v>
      </c>
      <c r="I864" t="s">
        <v>40</v>
      </c>
      <c r="J864" t="s">
        <v>120</v>
      </c>
      <c r="K864" t="s">
        <v>38</v>
      </c>
      <c r="M864">
        <v>83</v>
      </c>
      <c r="N864">
        <v>626</v>
      </c>
      <c r="O864" t="s">
        <v>39</v>
      </c>
      <c r="P864" t="s">
        <v>39</v>
      </c>
      <c r="Q864">
        <v>160.32</v>
      </c>
      <c r="R864">
        <v>12.33</v>
      </c>
      <c r="S864">
        <v>135.66</v>
      </c>
      <c r="T864">
        <v>184.98</v>
      </c>
      <c r="U864">
        <v>13.51</v>
      </c>
      <c r="V864">
        <v>1.01</v>
      </c>
      <c r="W864">
        <v>11.61</v>
      </c>
      <c r="X864">
        <v>15.66</v>
      </c>
    </row>
    <row r="865" spans="1:29" x14ac:dyDescent="0.2">
      <c r="A865" t="s">
        <v>29</v>
      </c>
      <c r="B865" t="s">
        <v>612</v>
      </c>
      <c r="C865" t="s">
        <v>613</v>
      </c>
      <c r="D865" t="s">
        <v>321</v>
      </c>
      <c r="E865" t="s">
        <v>612</v>
      </c>
      <c r="F865" t="s">
        <v>101</v>
      </c>
      <c r="G865" t="s">
        <v>610</v>
      </c>
      <c r="H865" t="s">
        <v>614</v>
      </c>
      <c r="I865" t="s">
        <v>105</v>
      </c>
      <c r="J865" t="s">
        <v>121</v>
      </c>
      <c r="K865" t="s">
        <v>38</v>
      </c>
      <c r="M865">
        <v>138</v>
      </c>
      <c r="N865">
        <v>626</v>
      </c>
      <c r="O865" t="s">
        <v>39</v>
      </c>
      <c r="P865" t="s">
        <v>39</v>
      </c>
      <c r="Q865">
        <v>256.92</v>
      </c>
      <c r="R865">
        <v>14.78</v>
      </c>
      <c r="S865">
        <v>227.36</v>
      </c>
      <c r="T865">
        <v>286.48</v>
      </c>
      <c r="U865">
        <v>21.64</v>
      </c>
      <c r="V865">
        <v>1.1299999999999999</v>
      </c>
      <c r="W865">
        <v>19.47</v>
      </c>
      <c r="X865">
        <v>23.99</v>
      </c>
    </row>
    <row r="866" spans="1:29" x14ac:dyDescent="0.2">
      <c r="A866" t="s">
        <v>29</v>
      </c>
      <c r="B866" t="s">
        <v>612</v>
      </c>
      <c r="C866" t="s">
        <v>613</v>
      </c>
      <c r="D866" t="s">
        <v>321</v>
      </c>
      <c r="E866" t="s">
        <v>612</v>
      </c>
      <c r="F866" t="s">
        <v>101</v>
      </c>
      <c r="G866" t="s">
        <v>610</v>
      </c>
      <c r="H866" t="s">
        <v>614</v>
      </c>
      <c r="I866" t="s">
        <v>107</v>
      </c>
      <c r="J866" t="s">
        <v>122</v>
      </c>
      <c r="K866" t="s">
        <v>38</v>
      </c>
      <c r="M866">
        <v>292</v>
      </c>
      <c r="N866">
        <v>626</v>
      </c>
      <c r="O866" t="s">
        <v>39</v>
      </c>
      <c r="P866" t="s">
        <v>39</v>
      </c>
      <c r="Q866">
        <v>544.26</v>
      </c>
      <c r="R866">
        <v>18.260000000000002</v>
      </c>
      <c r="S866">
        <v>507.75</v>
      </c>
      <c r="T866">
        <v>580.78</v>
      </c>
      <c r="U866">
        <v>45.85</v>
      </c>
      <c r="V866">
        <v>1.35</v>
      </c>
      <c r="W866">
        <v>43.16</v>
      </c>
      <c r="X866">
        <v>48.56</v>
      </c>
    </row>
    <row r="867" spans="1:29" x14ac:dyDescent="0.2">
      <c r="A867" t="s">
        <v>29</v>
      </c>
      <c r="B867" t="s">
        <v>612</v>
      </c>
      <c r="C867" t="s">
        <v>613</v>
      </c>
      <c r="D867" t="s">
        <v>321</v>
      </c>
      <c r="E867" t="s">
        <v>612</v>
      </c>
      <c r="F867" t="s">
        <v>101</v>
      </c>
      <c r="G867" t="s">
        <v>610</v>
      </c>
      <c r="H867" t="s">
        <v>614</v>
      </c>
      <c r="I867" t="s">
        <v>123</v>
      </c>
      <c r="J867" t="s">
        <v>124</v>
      </c>
      <c r="K867" t="s">
        <v>38</v>
      </c>
      <c r="M867">
        <v>113</v>
      </c>
      <c r="N867">
        <v>626</v>
      </c>
      <c r="O867" t="s">
        <v>39</v>
      </c>
      <c r="P867" t="s">
        <v>39</v>
      </c>
      <c r="Q867">
        <v>225.5</v>
      </c>
      <c r="R867">
        <v>16.52</v>
      </c>
      <c r="S867">
        <v>192.44</v>
      </c>
      <c r="T867">
        <v>258.55</v>
      </c>
      <c r="U867">
        <v>19</v>
      </c>
      <c r="V867">
        <v>1.35</v>
      </c>
      <c r="W867">
        <v>16.440000000000001</v>
      </c>
      <c r="X867">
        <v>21.85</v>
      </c>
    </row>
    <row r="868" spans="1:29" x14ac:dyDescent="0.2">
      <c r="A868" t="s">
        <v>29</v>
      </c>
      <c r="B868" t="s">
        <v>612</v>
      </c>
      <c r="C868" t="s">
        <v>613</v>
      </c>
      <c r="D868" t="s">
        <v>321</v>
      </c>
      <c r="E868" t="s">
        <v>612</v>
      </c>
      <c r="F868" t="s">
        <v>101</v>
      </c>
      <c r="G868" t="s">
        <v>610</v>
      </c>
      <c r="H868" t="s">
        <v>614</v>
      </c>
      <c r="I868" t="s">
        <v>42</v>
      </c>
      <c r="J868" t="s">
        <v>43</v>
      </c>
      <c r="K868" t="s">
        <v>38</v>
      </c>
      <c r="M868">
        <v>181</v>
      </c>
      <c r="N868">
        <v>626</v>
      </c>
      <c r="O868" t="s">
        <v>39</v>
      </c>
      <c r="P868" t="s">
        <v>39</v>
      </c>
      <c r="Q868">
        <v>364.66</v>
      </c>
      <c r="R868">
        <v>20.74</v>
      </c>
      <c r="S868">
        <v>323.17</v>
      </c>
      <c r="T868">
        <v>406.15</v>
      </c>
    </row>
    <row r="869" spans="1:29" x14ac:dyDescent="0.2">
      <c r="A869" t="s">
        <v>29</v>
      </c>
      <c r="B869" t="s">
        <v>612</v>
      </c>
      <c r="C869" t="s">
        <v>613</v>
      </c>
      <c r="D869" t="s">
        <v>321</v>
      </c>
      <c r="E869" t="s">
        <v>612</v>
      </c>
      <c r="F869" t="s">
        <v>101</v>
      </c>
      <c r="G869" t="s">
        <v>610</v>
      </c>
      <c r="H869" t="s">
        <v>614</v>
      </c>
      <c r="I869" t="s">
        <v>125</v>
      </c>
      <c r="J869" t="s">
        <v>126</v>
      </c>
      <c r="K869" t="s">
        <v>38</v>
      </c>
      <c r="M869">
        <v>156</v>
      </c>
      <c r="N869">
        <v>626</v>
      </c>
      <c r="O869" t="s">
        <v>39</v>
      </c>
      <c r="P869" t="s">
        <v>39</v>
      </c>
    </row>
    <row r="870" spans="1:29" x14ac:dyDescent="0.2">
      <c r="A870" t="s">
        <v>29</v>
      </c>
      <c r="B870" t="s">
        <v>612</v>
      </c>
      <c r="C870" t="s">
        <v>613</v>
      </c>
      <c r="D870" t="s">
        <v>321</v>
      </c>
      <c r="E870" t="s">
        <v>612</v>
      </c>
      <c r="F870" t="s">
        <v>101</v>
      </c>
      <c r="G870" t="s">
        <v>610</v>
      </c>
      <c r="H870" t="s">
        <v>614</v>
      </c>
      <c r="K870" t="s">
        <v>38</v>
      </c>
      <c r="N870">
        <v>626</v>
      </c>
      <c r="O870" t="s">
        <v>39</v>
      </c>
      <c r="P870" t="s">
        <v>39</v>
      </c>
      <c r="Y870">
        <v>2.7</v>
      </c>
      <c r="Z870">
        <v>0.03</v>
      </c>
      <c r="AA870">
        <v>2.64</v>
      </c>
      <c r="AB870">
        <v>2.76</v>
      </c>
      <c r="AC870">
        <v>3</v>
      </c>
    </row>
    <row r="871" spans="1:29" x14ac:dyDescent="0.2">
      <c r="A871" t="s">
        <v>29</v>
      </c>
      <c r="B871" t="s">
        <v>615</v>
      </c>
      <c r="C871" t="s">
        <v>616</v>
      </c>
      <c r="D871" t="s">
        <v>321</v>
      </c>
      <c r="E871" t="s">
        <v>617</v>
      </c>
      <c r="F871" t="s">
        <v>101</v>
      </c>
      <c r="G871" t="s">
        <v>610</v>
      </c>
      <c r="H871" t="s">
        <v>618</v>
      </c>
      <c r="I871" t="s">
        <v>40</v>
      </c>
      <c r="J871" t="s">
        <v>120</v>
      </c>
      <c r="K871" t="s">
        <v>38</v>
      </c>
      <c r="M871">
        <v>15</v>
      </c>
      <c r="N871">
        <v>736</v>
      </c>
      <c r="O871" t="s">
        <v>39</v>
      </c>
      <c r="P871" t="s">
        <v>39</v>
      </c>
      <c r="Q871">
        <v>28.8</v>
      </c>
      <c r="R871">
        <v>5.47</v>
      </c>
      <c r="S871">
        <v>17.87</v>
      </c>
      <c r="T871">
        <v>39.74</v>
      </c>
      <c r="U871">
        <v>2.06</v>
      </c>
      <c r="V871">
        <v>0.39</v>
      </c>
      <c r="W871">
        <v>1.41</v>
      </c>
      <c r="X871">
        <v>3.01</v>
      </c>
    </row>
    <row r="872" spans="1:29" x14ac:dyDescent="0.2">
      <c r="A872" t="s">
        <v>29</v>
      </c>
      <c r="B872" t="s">
        <v>615</v>
      </c>
      <c r="C872" t="s">
        <v>616</v>
      </c>
      <c r="D872" t="s">
        <v>321</v>
      </c>
      <c r="E872" t="s">
        <v>617</v>
      </c>
      <c r="F872" t="s">
        <v>101</v>
      </c>
      <c r="G872" t="s">
        <v>610</v>
      </c>
      <c r="H872" t="s">
        <v>618</v>
      </c>
      <c r="I872" t="s">
        <v>105</v>
      </c>
      <c r="J872" t="s">
        <v>121</v>
      </c>
      <c r="K872" t="s">
        <v>38</v>
      </c>
      <c r="M872">
        <v>73</v>
      </c>
      <c r="N872">
        <v>736</v>
      </c>
      <c r="O872" t="s">
        <v>39</v>
      </c>
      <c r="P872" t="s">
        <v>39</v>
      </c>
      <c r="Q872">
        <v>132.75</v>
      </c>
      <c r="R872">
        <v>11.02</v>
      </c>
      <c r="S872">
        <v>110.7</v>
      </c>
      <c r="T872">
        <v>154.79</v>
      </c>
      <c r="U872">
        <v>9.51</v>
      </c>
      <c r="V872">
        <v>0.76</v>
      </c>
      <c r="W872">
        <v>8.09</v>
      </c>
      <c r="X872">
        <v>11.14</v>
      </c>
    </row>
    <row r="873" spans="1:29" x14ac:dyDescent="0.2">
      <c r="A873" t="s">
        <v>29</v>
      </c>
      <c r="B873" t="s">
        <v>615</v>
      </c>
      <c r="C873" t="s">
        <v>616</v>
      </c>
      <c r="D873" t="s">
        <v>321</v>
      </c>
      <c r="E873" t="s">
        <v>617</v>
      </c>
      <c r="F873" t="s">
        <v>101</v>
      </c>
      <c r="G873" t="s">
        <v>610</v>
      </c>
      <c r="H873" t="s">
        <v>618</v>
      </c>
      <c r="I873" t="s">
        <v>107</v>
      </c>
      <c r="J873" t="s">
        <v>122</v>
      </c>
      <c r="K873" t="s">
        <v>38</v>
      </c>
      <c r="M873">
        <v>391</v>
      </c>
      <c r="N873">
        <v>736</v>
      </c>
      <c r="O873" t="s">
        <v>39</v>
      </c>
      <c r="P873" t="s">
        <v>39</v>
      </c>
      <c r="Q873">
        <v>731.91</v>
      </c>
      <c r="R873">
        <v>25.91</v>
      </c>
      <c r="S873">
        <v>680.09</v>
      </c>
      <c r="T873">
        <v>783.73</v>
      </c>
      <c r="U873">
        <v>52.42</v>
      </c>
      <c r="V873">
        <v>1.47</v>
      </c>
      <c r="W873">
        <v>49.48</v>
      </c>
      <c r="X873">
        <v>55.35</v>
      </c>
    </row>
    <row r="874" spans="1:29" x14ac:dyDescent="0.2">
      <c r="A874" t="s">
        <v>29</v>
      </c>
      <c r="B874" t="s">
        <v>615</v>
      </c>
      <c r="C874" t="s">
        <v>616</v>
      </c>
      <c r="D874" t="s">
        <v>321</v>
      </c>
      <c r="E874" t="s">
        <v>617</v>
      </c>
      <c r="F874" t="s">
        <v>101</v>
      </c>
      <c r="G874" t="s">
        <v>610</v>
      </c>
      <c r="H874" t="s">
        <v>618</v>
      </c>
      <c r="I874" t="s">
        <v>123</v>
      </c>
      <c r="J874" t="s">
        <v>124</v>
      </c>
      <c r="K874" t="s">
        <v>38</v>
      </c>
      <c r="M874">
        <v>257</v>
      </c>
      <c r="N874">
        <v>736</v>
      </c>
      <c r="O874" t="s">
        <v>39</v>
      </c>
      <c r="P874" t="s">
        <v>39</v>
      </c>
      <c r="Q874">
        <v>502.67</v>
      </c>
      <c r="R874">
        <v>19.54</v>
      </c>
      <c r="S874">
        <v>463.59</v>
      </c>
      <c r="T874">
        <v>541.75</v>
      </c>
      <c r="U874">
        <v>36</v>
      </c>
      <c r="V874">
        <v>1.47</v>
      </c>
      <c r="W874">
        <v>33.119999999999997</v>
      </c>
      <c r="X874">
        <v>38.99</v>
      </c>
    </row>
    <row r="875" spans="1:29" x14ac:dyDescent="0.2">
      <c r="A875" t="s">
        <v>29</v>
      </c>
      <c r="B875" t="s">
        <v>615</v>
      </c>
      <c r="C875" t="s">
        <v>616</v>
      </c>
      <c r="D875" t="s">
        <v>321</v>
      </c>
      <c r="E875" t="s">
        <v>617</v>
      </c>
      <c r="F875" t="s">
        <v>101</v>
      </c>
      <c r="G875" t="s">
        <v>610</v>
      </c>
      <c r="H875" t="s">
        <v>618</v>
      </c>
      <c r="I875" t="s">
        <v>42</v>
      </c>
      <c r="J875" t="s">
        <v>43</v>
      </c>
      <c r="K875" t="s">
        <v>38</v>
      </c>
      <c r="M875">
        <v>179</v>
      </c>
      <c r="N875">
        <v>736</v>
      </c>
      <c r="O875" t="s">
        <v>39</v>
      </c>
      <c r="P875" t="s">
        <v>39</v>
      </c>
      <c r="Q875">
        <v>361.81</v>
      </c>
      <c r="R875">
        <v>20.32</v>
      </c>
      <c r="S875">
        <v>321.14999999999998</v>
      </c>
      <c r="T875">
        <v>402.46</v>
      </c>
    </row>
    <row r="876" spans="1:29" x14ac:dyDescent="0.2">
      <c r="A876" t="s">
        <v>29</v>
      </c>
      <c r="B876" t="s">
        <v>615</v>
      </c>
      <c r="C876" t="s">
        <v>616</v>
      </c>
      <c r="D876" t="s">
        <v>321</v>
      </c>
      <c r="E876" t="s">
        <v>617</v>
      </c>
      <c r="F876" t="s">
        <v>101</v>
      </c>
      <c r="G876" t="s">
        <v>610</v>
      </c>
      <c r="H876" t="s">
        <v>618</v>
      </c>
      <c r="I876" t="s">
        <v>125</v>
      </c>
      <c r="J876" t="s">
        <v>126</v>
      </c>
      <c r="K876" t="s">
        <v>38</v>
      </c>
      <c r="M876">
        <v>48</v>
      </c>
      <c r="N876">
        <v>736</v>
      </c>
      <c r="O876" t="s">
        <v>39</v>
      </c>
      <c r="P876" t="s">
        <v>39</v>
      </c>
    </row>
    <row r="877" spans="1:29" x14ac:dyDescent="0.2">
      <c r="A877" t="s">
        <v>29</v>
      </c>
      <c r="B877" t="s">
        <v>615</v>
      </c>
      <c r="C877" t="s">
        <v>616</v>
      </c>
      <c r="D877" t="s">
        <v>321</v>
      </c>
      <c r="E877" t="s">
        <v>617</v>
      </c>
      <c r="F877" t="s">
        <v>101</v>
      </c>
      <c r="G877" t="s">
        <v>610</v>
      </c>
      <c r="H877" t="s">
        <v>618</v>
      </c>
      <c r="K877" t="s">
        <v>38</v>
      </c>
      <c r="N877">
        <v>736</v>
      </c>
      <c r="O877" t="s">
        <v>39</v>
      </c>
      <c r="P877" t="s">
        <v>39</v>
      </c>
      <c r="Y877">
        <v>3.22</v>
      </c>
      <c r="Z877">
        <v>0.02</v>
      </c>
      <c r="AA877">
        <v>3.18</v>
      </c>
      <c r="AB877">
        <v>3.26</v>
      </c>
      <c r="AC877">
        <v>3</v>
      </c>
    </row>
    <row r="878" spans="1:29" x14ac:dyDescent="0.2">
      <c r="A878" t="s">
        <v>29</v>
      </c>
      <c r="B878" t="s">
        <v>617</v>
      </c>
      <c r="C878" t="s">
        <v>619</v>
      </c>
      <c r="D878" t="s">
        <v>321</v>
      </c>
      <c r="E878" t="s">
        <v>620</v>
      </c>
      <c r="F878" t="s">
        <v>101</v>
      </c>
      <c r="G878" t="s">
        <v>610</v>
      </c>
      <c r="H878" t="s">
        <v>621</v>
      </c>
      <c r="I878" t="s">
        <v>40</v>
      </c>
      <c r="J878" t="s">
        <v>120</v>
      </c>
      <c r="K878" t="s">
        <v>38</v>
      </c>
      <c r="M878">
        <v>10</v>
      </c>
      <c r="N878">
        <v>755</v>
      </c>
      <c r="O878" t="s">
        <v>39</v>
      </c>
      <c r="P878" t="s">
        <v>39</v>
      </c>
      <c r="Q878">
        <v>18.5</v>
      </c>
      <c r="R878">
        <v>4.22</v>
      </c>
      <c r="S878">
        <v>10.050000000000001</v>
      </c>
      <c r="T878">
        <v>26.95</v>
      </c>
      <c r="U878">
        <v>1.29</v>
      </c>
      <c r="V878">
        <v>0.28999999999999998</v>
      </c>
      <c r="W878">
        <v>0.82</v>
      </c>
      <c r="X878">
        <v>2.02</v>
      </c>
    </row>
    <row r="879" spans="1:29" x14ac:dyDescent="0.2">
      <c r="A879" t="s">
        <v>29</v>
      </c>
      <c r="B879" t="s">
        <v>617</v>
      </c>
      <c r="C879" t="s">
        <v>619</v>
      </c>
      <c r="D879" t="s">
        <v>321</v>
      </c>
      <c r="E879" t="s">
        <v>620</v>
      </c>
      <c r="F879" t="s">
        <v>101</v>
      </c>
      <c r="G879" t="s">
        <v>610</v>
      </c>
      <c r="H879" t="s">
        <v>621</v>
      </c>
      <c r="I879" t="s">
        <v>105</v>
      </c>
      <c r="J879" t="s">
        <v>121</v>
      </c>
      <c r="K879" t="s">
        <v>38</v>
      </c>
      <c r="M879">
        <v>46</v>
      </c>
      <c r="N879">
        <v>755</v>
      </c>
      <c r="O879" t="s">
        <v>39</v>
      </c>
      <c r="P879" t="s">
        <v>39</v>
      </c>
      <c r="Q879">
        <v>84.01</v>
      </c>
      <c r="R879">
        <v>7.8</v>
      </c>
      <c r="S879">
        <v>68.400000000000006</v>
      </c>
      <c r="T879">
        <v>99.62</v>
      </c>
      <c r="U879">
        <v>5.85</v>
      </c>
      <c r="V879">
        <v>0.52</v>
      </c>
      <c r="W879">
        <v>4.9000000000000004</v>
      </c>
      <c r="X879">
        <v>6.97</v>
      </c>
    </row>
    <row r="880" spans="1:29" x14ac:dyDescent="0.2">
      <c r="A880" t="s">
        <v>29</v>
      </c>
      <c r="B880" t="s">
        <v>617</v>
      </c>
      <c r="C880" t="s">
        <v>619</v>
      </c>
      <c r="D880" t="s">
        <v>321</v>
      </c>
      <c r="E880" t="s">
        <v>620</v>
      </c>
      <c r="F880" t="s">
        <v>101</v>
      </c>
      <c r="G880" t="s">
        <v>610</v>
      </c>
      <c r="H880" t="s">
        <v>621</v>
      </c>
      <c r="I880" t="s">
        <v>107</v>
      </c>
      <c r="J880" t="s">
        <v>122</v>
      </c>
      <c r="K880" t="s">
        <v>38</v>
      </c>
      <c r="M880">
        <v>391</v>
      </c>
      <c r="N880">
        <v>755</v>
      </c>
      <c r="O880" t="s">
        <v>39</v>
      </c>
      <c r="P880" t="s">
        <v>39</v>
      </c>
      <c r="Q880">
        <v>731.3</v>
      </c>
      <c r="R880">
        <v>22.11</v>
      </c>
      <c r="S880">
        <v>687.08</v>
      </c>
      <c r="T880">
        <v>775.53</v>
      </c>
      <c r="U880">
        <v>50.96</v>
      </c>
      <c r="V880">
        <v>1.35</v>
      </c>
      <c r="W880">
        <v>48.25</v>
      </c>
      <c r="X880">
        <v>53.66</v>
      </c>
    </row>
    <row r="881" spans="1:29" x14ac:dyDescent="0.2">
      <c r="A881" t="s">
        <v>29</v>
      </c>
      <c r="B881" t="s">
        <v>617</v>
      </c>
      <c r="C881" t="s">
        <v>619</v>
      </c>
      <c r="D881" t="s">
        <v>321</v>
      </c>
      <c r="E881" t="s">
        <v>620</v>
      </c>
      <c r="F881" t="s">
        <v>101</v>
      </c>
      <c r="G881" t="s">
        <v>610</v>
      </c>
      <c r="H881" t="s">
        <v>621</v>
      </c>
      <c r="I881" t="s">
        <v>123</v>
      </c>
      <c r="J881" t="s">
        <v>124</v>
      </c>
      <c r="K881" t="s">
        <v>38</v>
      </c>
      <c r="M881">
        <v>308</v>
      </c>
      <c r="N881">
        <v>755</v>
      </c>
      <c r="O881" t="s">
        <v>39</v>
      </c>
      <c r="P881" t="s">
        <v>39</v>
      </c>
      <c r="Q881">
        <v>601.29999999999995</v>
      </c>
      <c r="R881">
        <v>20.94</v>
      </c>
      <c r="S881">
        <v>559.41999999999996</v>
      </c>
      <c r="T881">
        <v>643.17999999999995</v>
      </c>
      <c r="U881">
        <v>41.9</v>
      </c>
      <c r="V881">
        <v>1.37</v>
      </c>
      <c r="W881">
        <v>39.19</v>
      </c>
      <c r="X881">
        <v>44.66</v>
      </c>
    </row>
    <row r="882" spans="1:29" x14ac:dyDescent="0.2">
      <c r="A882" t="s">
        <v>29</v>
      </c>
      <c r="B882" t="s">
        <v>617</v>
      </c>
      <c r="C882" t="s">
        <v>619</v>
      </c>
      <c r="D882" t="s">
        <v>321</v>
      </c>
      <c r="E882" t="s">
        <v>620</v>
      </c>
      <c r="F882" t="s">
        <v>101</v>
      </c>
      <c r="G882" t="s">
        <v>610</v>
      </c>
      <c r="H882" t="s">
        <v>621</v>
      </c>
      <c r="I882" t="s">
        <v>42</v>
      </c>
      <c r="J882" t="s">
        <v>43</v>
      </c>
      <c r="K882" t="s">
        <v>38</v>
      </c>
      <c r="M882">
        <v>178</v>
      </c>
      <c r="N882">
        <v>755</v>
      </c>
      <c r="O882" t="s">
        <v>39</v>
      </c>
      <c r="P882" t="s">
        <v>39</v>
      </c>
      <c r="Q882">
        <v>359.63</v>
      </c>
      <c r="R882">
        <v>20.38</v>
      </c>
      <c r="S882">
        <v>318.87</v>
      </c>
      <c r="T882">
        <v>400.39</v>
      </c>
    </row>
    <row r="883" spans="1:29" x14ac:dyDescent="0.2">
      <c r="A883" t="s">
        <v>29</v>
      </c>
      <c r="B883" t="s">
        <v>617</v>
      </c>
      <c r="C883" t="s">
        <v>619</v>
      </c>
      <c r="D883" t="s">
        <v>321</v>
      </c>
      <c r="E883" t="s">
        <v>620</v>
      </c>
      <c r="F883" t="s">
        <v>101</v>
      </c>
      <c r="G883" t="s">
        <v>610</v>
      </c>
      <c r="H883" t="s">
        <v>621</v>
      </c>
      <c r="I883" t="s">
        <v>125</v>
      </c>
      <c r="J883" t="s">
        <v>126</v>
      </c>
      <c r="K883" t="s">
        <v>38</v>
      </c>
      <c r="M883">
        <v>30</v>
      </c>
      <c r="N883">
        <v>755</v>
      </c>
      <c r="O883" t="s">
        <v>39</v>
      </c>
      <c r="P883" t="s">
        <v>39</v>
      </c>
    </row>
    <row r="884" spans="1:29" x14ac:dyDescent="0.2">
      <c r="A884" t="s">
        <v>29</v>
      </c>
      <c r="B884" t="s">
        <v>617</v>
      </c>
      <c r="C884" t="s">
        <v>619</v>
      </c>
      <c r="D884" t="s">
        <v>321</v>
      </c>
      <c r="E884" t="s">
        <v>620</v>
      </c>
      <c r="F884" t="s">
        <v>101</v>
      </c>
      <c r="G884" t="s">
        <v>610</v>
      </c>
      <c r="H884" t="s">
        <v>621</v>
      </c>
      <c r="K884" t="s">
        <v>38</v>
      </c>
      <c r="N884">
        <v>755</v>
      </c>
      <c r="O884" t="s">
        <v>39</v>
      </c>
      <c r="P884" t="s">
        <v>39</v>
      </c>
      <c r="Y884">
        <v>3.33</v>
      </c>
      <c r="Z884">
        <v>0.02</v>
      </c>
      <c r="AA884">
        <v>3.3</v>
      </c>
      <c r="AB884">
        <v>3.37</v>
      </c>
      <c r="AC884">
        <v>3</v>
      </c>
    </row>
    <row r="885" spans="1:29" x14ac:dyDescent="0.2">
      <c r="A885" t="s">
        <v>29</v>
      </c>
      <c r="B885" t="s">
        <v>620</v>
      </c>
      <c r="C885" t="s">
        <v>622</v>
      </c>
      <c r="D885" t="s">
        <v>321</v>
      </c>
      <c r="E885" t="s">
        <v>623</v>
      </c>
      <c r="F885" t="s">
        <v>101</v>
      </c>
      <c r="G885" t="s">
        <v>610</v>
      </c>
      <c r="H885" t="s">
        <v>624</v>
      </c>
      <c r="I885" t="s">
        <v>40</v>
      </c>
      <c r="J885" t="s">
        <v>120</v>
      </c>
      <c r="K885" t="s">
        <v>38</v>
      </c>
      <c r="M885">
        <v>11</v>
      </c>
      <c r="N885">
        <v>756</v>
      </c>
      <c r="O885" t="s">
        <v>39</v>
      </c>
      <c r="P885" t="s">
        <v>39</v>
      </c>
      <c r="Q885">
        <v>20.47</v>
      </c>
      <c r="R885">
        <v>4.45</v>
      </c>
      <c r="S885">
        <v>11.58</v>
      </c>
      <c r="T885">
        <v>29.36</v>
      </c>
      <c r="U885">
        <v>1.42</v>
      </c>
      <c r="V885">
        <v>0.31</v>
      </c>
      <c r="W885">
        <v>0.93</v>
      </c>
      <c r="X885">
        <v>2.1800000000000002</v>
      </c>
    </row>
    <row r="886" spans="1:29" x14ac:dyDescent="0.2">
      <c r="A886" t="s">
        <v>29</v>
      </c>
      <c r="B886" t="s">
        <v>620</v>
      </c>
      <c r="C886" t="s">
        <v>622</v>
      </c>
      <c r="D886" t="s">
        <v>321</v>
      </c>
      <c r="E886" t="s">
        <v>623</v>
      </c>
      <c r="F886" t="s">
        <v>101</v>
      </c>
      <c r="G886" t="s">
        <v>610</v>
      </c>
      <c r="H886" t="s">
        <v>624</v>
      </c>
      <c r="I886" t="s">
        <v>105</v>
      </c>
      <c r="J886" t="s">
        <v>121</v>
      </c>
      <c r="K886" t="s">
        <v>38</v>
      </c>
      <c r="M886">
        <v>58</v>
      </c>
      <c r="N886">
        <v>756</v>
      </c>
      <c r="O886" t="s">
        <v>39</v>
      </c>
      <c r="P886" t="s">
        <v>39</v>
      </c>
      <c r="Q886">
        <v>106.88</v>
      </c>
      <c r="R886">
        <v>9.1199999999999992</v>
      </c>
      <c r="S886">
        <v>88.64</v>
      </c>
      <c r="T886">
        <v>125.12</v>
      </c>
      <c r="U886">
        <v>7.44</v>
      </c>
      <c r="V886">
        <v>0.61</v>
      </c>
      <c r="W886">
        <v>6.32</v>
      </c>
      <c r="X886">
        <v>8.74</v>
      </c>
    </row>
    <row r="887" spans="1:29" x14ac:dyDescent="0.2">
      <c r="A887" t="s">
        <v>29</v>
      </c>
      <c r="B887" t="s">
        <v>620</v>
      </c>
      <c r="C887" t="s">
        <v>622</v>
      </c>
      <c r="D887" t="s">
        <v>321</v>
      </c>
      <c r="E887" t="s">
        <v>623</v>
      </c>
      <c r="F887" t="s">
        <v>101</v>
      </c>
      <c r="G887" t="s">
        <v>610</v>
      </c>
      <c r="H887" t="s">
        <v>624</v>
      </c>
      <c r="I887" t="s">
        <v>107</v>
      </c>
      <c r="J887" t="s">
        <v>122</v>
      </c>
      <c r="K887" t="s">
        <v>38</v>
      </c>
      <c r="M887">
        <v>419</v>
      </c>
      <c r="N887">
        <v>756</v>
      </c>
      <c r="O887" t="s">
        <v>39</v>
      </c>
      <c r="P887" t="s">
        <v>39</v>
      </c>
      <c r="Q887">
        <v>781.24</v>
      </c>
      <c r="R887">
        <v>23.33</v>
      </c>
      <c r="S887">
        <v>734.58</v>
      </c>
      <c r="T887">
        <v>827.9</v>
      </c>
      <c r="U887">
        <v>54.37</v>
      </c>
      <c r="V887">
        <v>1.36</v>
      </c>
      <c r="W887">
        <v>51.65</v>
      </c>
      <c r="X887">
        <v>57.07</v>
      </c>
    </row>
    <row r="888" spans="1:29" x14ac:dyDescent="0.2">
      <c r="A888" t="s">
        <v>29</v>
      </c>
      <c r="B888" t="s">
        <v>620</v>
      </c>
      <c r="C888" t="s">
        <v>622</v>
      </c>
      <c r="D888" t="s">
        <v>321</v>
      </c>
      <c r="E888" t="s">
        <v>623</v>
      </c>
      <c r="F888" t="s">
        <v>101</v>
      </c>
      <c r="G888" t="s">
        <v>610</v>
      </c>
      <c r="H888" t="s">
        <v>624</v>
      </c>
      <c r="I888" t="s">
        <v>123</v>
      </c>
      <c r="J888" t="s">
        <v>124</v>
      </c>
      <c r="K888" t="s">
        <v>38</v>
      </c>
      <c r="M888">
        <v>268</v>
      </c>
      <c r="N888">
        <v>756</v>
      </c>
      <c r="O888" t="s">
        <v>39</v>
      </c>
      <c r="P888" t="s">
        <v>39</v>
      </c>
      <c r="Q888">
        <v>528.28</v>
      </c>
      <c r="R888">
        <v>21.1</v>
      </c>
      <c r="S888">
        <v>486.07</v>
      </c>
      <c r="T888">
        <v>570.49</v>
      </c>
      <c r="U888">
        <v>36.770000000000003</v>
      </c>
      <c r="V888">
        <v>1.45</v>
      </c>
      <c r="W888">
        <v>33.92</v>
      </c>
      <c r="X888">
        <v>39.700000000000003</v>
      </c>
    </row>
    <row r="889" spans="1:29" x14ac:dyDescent="0.2">
      <c r="A889" t="s">
        <v>29</v>
      </c>
      <c r="B889" t="s">
        <v>620</v>
      </c>
      <c r="C889" t="s">
        <v>622</v>
      </c>
      <c r="D889" t="s">
        <v>321</v>
      </c>
      <c r="E889" t="s">
        <v>623</v>
      </c>
      <c r="F889" t="s">
        <v>101</v>
      </c>
      <c r="G889" t="s">
        <v>610</v>
      </c>
      <c r="H889" t="s">
        <v>624</v>
      </c>
      <c r="I889" t="s">
        <v>42</v>
      </c>
      <c r="J889" t="s">
        <v>43</v>
      </c>
      <c r="K889" t="s">
        <v>38</v>
      </c>
      <c r="M889">
        <v>178</v>
      </c>
      <c r="N889">
        <v>756</v>
      </c>
      <c r="O889" t="s">
        <v>39</v>
      </c>
      <c r="P889" t="s">
        <v>39</v>
      </c>
      <c r="Q889">
        <v>359.63</v>
      </c>
      <c r="R889">
        <v>20.38</v>
      </c>
      <c r="S889">
        <v>318.87</v>
      </c>
      <c r="T889">
        <v>400.39</v>
      </c>
    </row>
    <row r="890" spans="1:29" x14ac:dyDescent="0.2">
      <c r="A890" t="s">
        <v>29</v>
      </c>
      <c r="B890" t="s">
        <v>620</v>
      </c>
      <c r="C890" t="s">
        <v>622</v>
      </c>
      <c r="D890" t="s">
        <v>321</v>
      </c>
      <c r="E890" t="s">
        <v>623</v>
      </c>
      <c r="F890" t="s">
        <v>101</v>
      </c>
      <c r="G890" t="s">
        <v>610</v>
      </c>
      <c r="H890" t="s">
        <v>624</v>
      </c>
      <c r="I890" t="s">
        <v>125</v>
      </c>
      <c r="J890" t="s">
        <v>126</v>
      </c>
      <c r="K890" t="s">
        <v>38</v>
      </c>
      <c r="M890">
        <v>29</v>
      </c>
      <c r="N890">
        <v>756</v>
      </c>
      <c r="O890" t="s">
        <v>39</v>
      </c>
      <c r="P890" t="s">
        <v>39</v>
      </c>
    </row>
    <row r="891" spans="1:29" x14ac:dyDescent="0.2">
      <c r="A891" t="s">
        <v>29</v>
      </c>
      <c r="B891" t="s">
        <v>620</v>
      </c>
      <c r="C891" t="s">
        <v>622</v>
      </c>
      <c r="D891" t="s">
        <v>321</v>
      </c>
      <c r="E891" t="s">
        <v>623</v>
      </c>
      <c r="F891" t="s">
        <v>101</v>
      </c>
      <c r="G891" t="s">
        <v>610</v>
      </c>
      <c r="H891" t="s">
        <v>624</v>
      </c>
      <c r="K891" t="s">
        <v>38</v>
      </c>
      <c r="N891">
        <v>756</v>
      </c>
      <c r="O891" t="s">
        <v>39</v>
      </c>
      <c r="P891" t="s">
        <v>39</v>
      </c>
      <c r="Y891">
        <v>3.26</v>
      </c>
      <c r="Z891">
        <v>0.02</v>
      </c>
      <c r="AA891">
        <v>3.23</v>
      </c>
      <c r="AB891">
        <v>3.3</v>
      </c>
      <c r="AC891">
        <v>3</v>
      </c>
    </row>
    <row r="892" spans="1:29" x14ac:dyDescent="0.2">
      <c r="A892" t="s">
        <v>29</v>
      </c>
      <c r="B892" t="s">
        <v>623</v>
      </c>
      <c r="C892" t="s">
        <v>625</v>
      </c>
      <c r="D892" t="s">
        <v>321</v>
      </c>
      <c r="E892" t="s">
        <v>626</v>
      </c>
      <c r="F892" t="s">
        <v>101</v>
      </c>
      <c r="G892" t="s">
        <v>610</v>
      </c>
      <c r="H892" t="s">
        <v>627</v>
      </c>
      <c r="I892" t="s">
        <v>40</v>
      </c>
      <c r="J892" t="s">
        <v>120</v>
      </c>
      <c r="K892" t="s">
        <v>38</v>
      </c>
      <c r="M892">
        <v>14</v>
      </c>
      <c r="N892">
        <v>754</v>
      </c>
      <c r="O892" t="s">
        <v>39</v>
      </c>
      <c r="P892" t="s">
        <v>39</v>
      </c>
      <c r="Q892">
        <v>26.5</v>
      </c>
      <c r="R892">
        <v>4.7</v>
      </c>
      <c r="S892">
        <v>17.100000000000001</v>
      </c>
      <c r="T892">
        <v>35.9</v>
      </c>
      <c r="U892">
        <v>1.85</v>
      </c>
      <c r="V892">
        <v>0.32</v>
      </c>
      <c r="W892">
        <v>1.3</v>
      </c>
      <c r="X892">
        <v>2.62</v>
      </c>
    </row>
    <row r="893" spans="1:29" x14ac:dyDescent="0.2">
      <c r="A893" t="s">
        <v>29</v>
      </c>
      <c r="B893" t="s">
        <v>623</v>
      </c>
      <c r="C893" t="s">
        <v>625</v>
      </c>
      <c r="D893" t="s">
        <v>321</v>
      </c>
      <c r="E893" t="s">
        <v>626</v>
      </c>
      <c r="F893" t="s">
        <v>101</v>
      </c>
      <c r="G893" t="s">
        <v>610</v>
      </c>
      <c r="H893" t="s">
        <v>627</v>
      </c>
      <c r="I893" t="s">
        <v>105</v>
      </c>
      <c r="J893" t="s">
        <v>121</v>
      </c>
      <c r="K893" t="s">
        <v>38</v>
      </c>
      <c r="M893">
        <v>68</v>
      </c>
      <c r="N893">
        <v>754</v>
      </c>
      <c r="O893" t="s">
        <v>39</v>
      </c>
      <c r="P893" t="s">
        <v>39</v>
      </c>
      <c r="Q893">
        <v>121.73</v>
      </c>
      <c r="R893">
        <v>9.7200000000000006</v>
      </c>
      <c r="S893">
        <v>102.29</v>
      </c>
      <c r="T893">
        <v>141.16</v>
      </c>
      <c r="U893">
        <v>8.49</v>
      </c>
      <c r="V893">
        <v>0.65</v>
      </c>
      <c r="W893">
        <v>7.28</v>
      </c>
      <c r="X893">
        <v>9.8800000000000008</v>
      </c>
    </row>
    <row r="894" spans="1:29" x14ac:dyDescent="0.2">
      <c r="A894" t="s">
        <v>29</v>
      </c>
      <c r="B894" t="s">
        <v>623</v>
      </c>
      <c r="C894" t="s">
        <v>625</v>
      </c>
      <c r="D894" t="s">
        <v>321</v>
      </c>
      <c r="E894" t="s">
        <v>626</v>
      </c>
      <c r="F894" t="s">
        <v>101</v>
      </c>
      <c r="G894" t="s">
        <v>610</v>
      </c>
      <c r="H894" t="s">
        <v>627</v>
      </c>
      <c r="I894" t="s">
        <v>107</v>
      </c>
      <c r="J894" t="s">
        <v>122</v>
      </c>
      <c r="K894" t="s">
        <v>38</v>
      </c>
      <c r="M894">
        <v>383</v>
      </c>
      <c r="N894">
        <v>754</v>
      </c>
      <c r="O894" t="s">
        <v>39</v>
      </c>
      <c r="P894" t="s">
        <v>39</v>
      </c>
      <c r="Q894">
        <v>722.15</v>
      </c>
      <c r="R894">
        <v>20.03</v>
      </c>
      <c r="S894">
        <v>682.08</v>
      </c>
      <c r="T894">
        <v>762.22</v>
      </c>
      <c r="U894">
        <v>50.38</v>
      </c>
      <c r="V894">
        <v>1.26</v>
      </c>
      <c r="W894">
        <v>47.87</v>
      </c>
      <c r="X894">
        <v>52.89</v>
      </c>
    </row>
    <row r="895" spans="1:29" x14ac:dyDescent="0.2">
      <c r="A895" t="s">
        <v>29</v>
      </c>
      <c r="B895" t="s">
        <v>623</v>
      </c>
      <c r="C895" t="s">
        <v>625</v>
      </c>
      <c r="D895" t="s">
        <v>321</v>
      </c>
      <c r="E895" t="s">
        <v>626</v>
      </c>
      <c r="F895" t="s">
        <v>101</v>
      </c>
      <c r="G895" t="s">
        <v>610</v>
      </c>
      <c r="H895" t="s">
        <v>627</v>
      </c>
      <c r="I895" t="s">
        <v>123</v>
      </c>
      <c r="J895" t="s">
        <v>124</v>
      </c>
      <c r="K895" t="s">
        <v>38</v>
      </c>
      <c r="M895">
        <v>289</v>
      </c>
      <c r="N895">
        <v>754</v>
      </c>
      <c r="O895" t="s">
        <v>39</v>
      </c>
      <c r="P895" t="s">
        <v>39</v>
      </c>
      <c r="Q895">
        <v>562.97</v>
      </c>
      <c r="R895">
        <v>21.01</v>
      </c>
      <c r="S895">
        <v>520.94000000000005</v>
      </c>
      <c r="T895">
        <v>605</v>
      </c>
      <c r="U895">
        <v>39.28</v>
      </c>
      <c r="V895">
        <v>1.33</v>
      </c>
      <c r="W895">
        <v>36.64</v>
      </c>
      <c r="X895">
        <v>41.97</v>
      </c>
    </row>
    <row r="896" spans="1:29" x14ac:dyDescent="0.2">
      <c r="A896" t="s">
        <v>29</v>
      </c>
      <c r="B896" t="s">
        <v>623</v>
      </c>
      <c r="C896" t="s">
        <v>625</v>
      </c>
      <c r="D896" t="s">
        <v>321</v>
      </c>
      <c r="E896" t="s">
        <v>626</v>
      </c>
      <c r="F896" t="s">
        <v>101</v>
      </c>
      <c r="G896" t="s">
        <v>610</v>
      </c>
      <c r="H896" t="s">
        <v>627</v>
      </c>
      <c r="I896" t="s">
        <v>42</v>
      </c>
      <c r="J896" t="s">
        <v>43</v>
      </c>
      <c r="K896" t="s">
        <v>38</v>
      </c>
      <c r="M896">
        <v>178</v>
      </c>
      <c r="N896">
        <v>754</v>
      </c>
      <c r="O896" t="s">
        <v>39</v>
      </c>
      <c r="P896" t="s">
        <v>39</v>
      </c>
      <c r="Q896">
        <v>359.63</v>
      </c>
      <c r="R896">
        <v>20.38</v>
      </c>
      <c r="S896">
        <v>318.87</v>
      </c>
      <c r="T896">
        <v>400.39</v>
      </c>
    </row>
    <row r="897" spans="1:29" x14ac:dyDescent="0.2">
      <c r="A897" t="s">
        <v>29</v>
      </c>
      <c r="B897" t="s">
        <v>623</v>
      </c>
      <c r="C897" t="s">
        <v>625</v>
      </c>
      <c r="D897" t="s">
        <v>321</v>
      </c>
      <c r="E897" t="s">
        <v>626</v>
      </c>
      <c r="F897" t="s">
        <v>101</v>
      </c>
      <c r="G897" t="s">
        <v>610</v>
      </c>
      <c r="H897" t="s">
        <v>627</v>
      </c>
      <c r="I897" t="s">
        <v>125</v>
      </c>
      <c r="J897" t="s">
        <v>126</v>
      </c>
      <c r="K897" t="s">
        <v>38</v>
      </c>
      <c r="M897">
        <v>31</v>
      </c>
      <c r="N897">
        <v>754</v>
      </c>
      <c r="O897" t="s">
        <v>39</v>
      </c>
      <c r="P897" t="s">
        <v>39</v>
      </c>
    </row>
    <row r="898" spans="1:29" x14ac:dyDescent="0.2">
      <c r="A898" t="s">
        <v>29</v>
      </c>
      <c r="B898" t="s">
        <v>623</v>
      </c>
      <c r="C898" t="s">
        <v>625</v>
      </c>
      <c r="D898" t="s">
        <v>321</v>
      </c>
      <c r="E898" t="s">
        <v>626</v>
      </c>
      <c r="F898" t="s">
        <v>101</v>
      </c>
      <c r="G898" t="s">
        <v>610</v>
      </c>
      <c r="H898" t="s">
        <v>627</v>
      </c>
      <c r="K898" t="s">
        <v>38</v>
      </c>
      <c r="N898">
        <v>754</v>
      </c>
      <c r="O898" t="s">
        <v>39</v>
      </c>
      <c r="P898" t="s">
        <v>39</v>
      </c>
      <c r="Y898">
        <v>3.27</v>
      </c>
      <c r="Z898">
        <v>0.02</v>
      </c>
      <c r="AA898">
        <v>3.24</v>
      </c>
      <c r="AB898">
        <v>3.31</v>
      </c>
      <c r="AC898">
        <v>3</v>
      </c>
    </row>
    <row r="899" spans="1:29" x14ac:dyDescent="0.2">
      <c r="A899" t="s">
        <v>29</v>
      </c>
      <c r="B899" t="s">
        <v>626</v>
      </c>
      <c r="C899" t="s">
        <v>628</v>
      </c>
      <c r="D899" t="s">
        <v>321</v>
      </c>
      <c r="E899" t="s">
        <v>629</v>
      </c>
      <c r="F899" t="s">
        <v>101</v>
      </c>
      <c r="G899" t="s">
        <v>610</v>
      </c>
      <c r="H899" t="s">
        <v>630</v>
      </c>
      <c r="I899" t="s">
        <v>40</v>
      </c>
      <c r="J899" t="s">
        <v>120</v>
      </c>
      <c r="K899" t="s">
        <v>38</v>
      </c>
      <c r="M899">
        <v>83</v>
      </c>
      <c r="N899">
        <v>741</v>
      </c>
      <c r="O899" t="s">
        <v>39</v>
      </c>
      <c r="P899" t="s">
        <v>39</v>
      </c>
      <c r="Q899">
        <v>160.35</v>
      </c>
      <c r="R899">
        <v>12.07</v>
      </c>
      <c r="S899">
        <v>136.21</v>
      </c>
      <c r="T899">
        <v>184.49</v>
      </c>
      <c r="U899">
        <v>11.37</v>
      </c>
      <c r="V899">
        <v>0.83</v>
      </c>
      <c r="W899">
        <v>9.81</v>
      </c>
      <c r="X899">
        <v>13.13</v>
      </c>
    </row>
    <row r="900" spans="1:29" x14ac:dyDescent="0.2">
      <c r="A900" t="s">
        <v>29</v>
      </c>
      <c r="B900" t="s">
        <v>626</v>
      </c>
      <c r="C900" t="s">
        <v>628</v>
      </c>
      <c r="D900" t="s">
        <v>321</v>
      </c>
      <c r="E900" t="s">
        <v>629</v>
      </c>
      <c r="F900" t="s">
        <v>101</v>
      </c>
      <c r="G900" t="s">
        <v>610</v>
      </c>
      <c r="H900" t="s">
        <v>630</v>
      </c>
      <c r="I900" t="s">
        <v>105</v>
      </c>
      <c r="J900" t="s">
        <v>121</v>
      </c>
      <c r="K900" t="s">
        <v>38</v>
      </c>
      <c r="M900">
        <v>229</v>
      </c>
      <c r="N900">
        <v>741</v>
      </c>
      <c r="O900" t="s">
        <v>39</v>
      </c>
      <c r="P900" t="s">
        <v>39</v>
      </c>
      <c r="Q900">
        <v>425.4</v>
      </c>
      <c r="R900">
        <v>17.36</v>
      </c>
      <c r="S900">
        <v>390.68</v>
      </c>
      <c r="T900">
        <v>460.12</v>
      </c>
      <c r="U900">
        <v>30.15</v>
      </c>
      <c r="V900">
        <v>1.17</v>
      </c>
      <c r="W900">
        <v>27.86</v>
      </c>
      <c r="X900">
        <v>32.549999999999997</v>
      </c>
    </row>
    <row r="901" spans="1:29" x14ac:dyDescent="0.2">
      <c r="A901" t="s">
        <v>29</v>
      </c>
      <c r="B901" t="s">
        <v>626</v>
      </c>
      <c r="C901" t="s">
        <v>628</v>
      </c>
      <c r="D901" t="s">
        <v>321</v>
      </c>
      <c r="E901" t="s">
        <v>629</v>
      </c>
      <c r="F901" t="s">
        <v>101</v>
      </c>
      <c r="G901" t="s">
        <v>610</v>
      </c>
      <c r="H901" t="s">
        <v>630</v>
      </c>
      <c r="I901" t="s">
        <v>107</v>
      </c>
      <c r="J901" t="s">
        <v>122</v>
      </c>
      <c r="K901" t="s">
        <v>38</v>
      </c>
      <c r="M901">
        <v>318</v>
      </c>
      <c r="N901">
        <v>741</v>
      </c>
      <c r="O901" t="s">
        <v>39</v>
      </c>
      <c r="P901" t="s">
        <v>39</v>
      </c>
      <c r="Q901">
        <v>606.73</v>
      </c>
      <c r="R901">
        <v>20.63</v>
      </c>
      <c r="S901">
        <v>565.47</v>
      </c>
      <c r="T901">
        <v>647.98</v>
      </c>
      <c r="U901">
        <v>43.01</v>
      </c>
      <c r="V901">
        <v>1.25</v>
      </c>
      <c r="W901">
        <v>40.520000000000003</v>
      </c>
      <c r="X901">
        <v>45.53</v>
      </c>
    </row>
    <row r="902" spans="1:29" x14ac:dyDescent="0.2">
      <c r="A902" t="s">
        <v>29</v>
      </c>
      <c r="B902" t="s">
        <v>626</v>
      </c>
      <c r="C902" t="s">
        <v>628</v>
      </c>
      <c r="D902" t="s">
        <v>321</v>
      </c>
      <c r="E902" t="s">
        <v>629</v>
      </c>
      <c r="F902" t="s">
        <v>101</v>
      </c>
      <c r="G902" t="s">
        <v>610</v>
      </c>
      <c r="H902" t="s">
        <v>630</v>
      </c>
      <c r="I902" t="s">
        <v>123</v>
      </c>
      <c r="J902" t="s">
        <v>124</v>
      </c>
      <c r="K902" t="s">
        <v>38</v>
      </c>
      <c r="M902">
        <v>111</v>
      </c>
      <c r="N902">
        <v>741</v>
      </c>
      <c r="O902" t="s">
        <v>39</v>
      </c>
      <c r="P902" t="s">
        <v>39</v>
      </c>
      <c r="Q902">
        <v>218.26</v>
      </c>
      <c r="R902">
        <v>13.33</v>
      </c>
      <c r="S902">
        <v>191.6</v>
      </c>
      <c r="T902">
        <v>244.91</v>
      </c>
      <c r="U902">
        <v>15.47</v>
      </c>
      <c r="V902">
        <v>0.93</v>
      </c>
      <c r="W902">
        <v>13.7</v>
      </c>
      <c r="X902">
        <v>17.43</v>
      </c>
    </row>
    <row r="903" spans="1:29" x14ac:dyDescent="0.2">
      <c r="A903" t="s">
        <v>29</v>
      </c>
      <c r="B903" t="s">
        <v>626</v>
      </c>
      <c r="C903" t="s">
        <v>628</v>
      </c>
      <c r="D903" t="s">
        <v>321</v>
      </c>
      <c r="E903" t="s">
        <v>629</v>
      </c>
      <c r="F903" t="s">
        <v>101</v>
      </c>
      <c r="G903" t="s">
        <v>610</v>
      </c>
      <c r="H903" t="s">
        <v>630</v>
      </c>
      <c r="I903" t="s">
        <v>42</v>
      </c>
      <c r="J903" t="s">
        <v>43</v>
      </c>
      <c r="K903" t="s">
        <v>38</v>
      </c>
      <c r="M903">
        <v>178</v>
      </c>
      <c r="N903">
        <v>741</v>
      </c>
      <c r="O903" t="s">
        <v>39</v>
      </c>
      <c r="P903" t="s">
        <v>39</v>
      </c>
      <c r="Q903">
        <v>359.63</v>
      </c>
      <c r="R903">
        <v>20.38</v>
      </c>
      <c r="S903">
        <v>318.87</v>
      </c>
      <c r="T903">
        <v>400.39</v>
      </c>
    </row>
    <row r="904" spans="1:29" x14ac:dyDescent="0.2">
      <c r="A904" t="s">
        <v>29</v>
      </c>
      <c r="B904" t="s">
        <v>626</v>
      </c>
      <c r="C904" t="s">
        <v>628</v>
      </c>
      <c r="D904" t="s">
        <v>321</v>
      </c>
      <c r="E904" t="s">
        <v>629</v>
      </c>
      <c r="F904" t="s">
        <v>101</v>
      </c>
      <c r="G904" t="s">
        <v>610</v>
      </c>
      <c r="H904" t="s">
        <v>630</v>
      </c>
      <c r="I904" t="s">
        <v>125</v>
      </c>
      <c r="J904" t="s">
        <v>126</v>
      </c>
      <c r="K904" t="s">
        <v>38</v>
      </c>
      <c r="M904">
        <v>44</v>
      </c>
      <c r="N904">
        <v>741</v>
      </c>
      <c r="O904" t="s">
        <v>39</v>
      </c>
      <c r="P904" t="s">
        <v>39</v>
      </c>
    </row>
    <row r="905" spans="1:29" x14ac:dyDescent="0.2">
      <c r="A905" t="s">
        <v>29</v>
      </c>
      <c r="B905" t="s">
        <v>626</v>
      </c>
      <c r="C905" t="s">
        <v>628</v>
      </c>
      <c r="D905" t="s">
        <v>321</v>
      </c>
      <c r="E905" t="s">
        <v>629</v>
      </c>
      <c r="F905" t="s">
        <v>101</v>
      </c>
      <c r="G905" t="s">
        <v>610</v>
      </c>
      <c r="H905" t="s">
        <v>630</v>
      </c>
      <c r="K905" t="s">
        <v>38</v>
      </c>
      <c r="N905">
        <v>741</v>
      </c>
      <c r="O905" t="s">
        <v>39</v>
      </c>
      <c r="P905" t="s">
        <v>39</v>
      </c>
      <c r="Y905">
        <v>2.63</v>
      </c>
      <c r="Z905">
        <v>0.02</v>
      </c>
      <c r="AA905">
        <v>2.58</v>
      </c>
      <c r="AB905">
        <v>2.67</v>
      </c>
      <c r="AC905">
        <v>3</v>
      </c>
    </row>
    <row r="906" spans="1:29" x14ac:dyDescent="0.2">
      <c r="A906" t="s">
        <v>29</v>
      </c>
      <c r="B906" t="s">
        <v>629</v>
      </c>
      <c r="C906" t="s">
        <v>631</v>
      </c>
      <c r="D906" t="s">
        <v>321</v>
      </c>
      <c r="E906" t="s">
        <v>632</v>
      </c>
      <c r="F906" t="s">
        <v>101</v>
      </c>
      <c r="G906" t="s">
        <v>610</v>
      </c>
      <c r="H906" t="s">
        <v>633</v>
      </c>
      <c r="I906" t="s">
        <v>40</v>
      </c>
      <c r="J906" t="s">
        <v>120</v>
      </c>
      <c r="K906" t="s">
        <v>38</v>
      </c>
      <c r="M906">
        <v>32</v>
      </c>
      <c r="N906">
        <v>750</v>
      </c>
      <c r="O906" t="s">
        <v>39</v>
      </c>
      <c r="P906" t="s">
        <v>39</v>
      </c>
      <c r="Q906">
        <v>59.21</v>
      </c>
      <c r="R906">
        <v>7.56</v>
      </c>
      <c r="S906">
        <v>44.08</v>
      </c>
      <c r="T906">
        <v>74.349999999999994</v>
      </c>
      <c r="U906">
        <v>4.16</v>
      </c>
      <c r="V906">
        <v>0.53</v>
      </c>
      <c r="W906">
        <v>3.22</v>
      </c>
      <c r="X906">
        <v>5.36</v>
      </c>
    </row>
    <row r="907" spans="1:29" x14ac:dyDescent="0.2">
      <c r="A907" t="s">
        <v>29</v>
      </c>
      <c r="B907" t="s">
        <v>629</v>
      </c>
      <c r="C907" t="s">
        <v>631</v>
      </c>
      <c r="D907" t="s">
        <v>321</v>
      </c>
      <c r="E907" t="s">
        <v>632</v>
      </c>
      <c r="F907" t="s">
        <v>101</v>
      </c>
      <c r="G907" t="s">
        <v>610</v>
      </c>
      <c r="H907" t="s">
        <v>633</v>
      </c>
      <c r="I907" t="s">
        <v>105</v>
      </c>
      <c r="J907" t="s">
        <v>121</v>
      </c>
      <c r="K907" t="s">
        <v>38</v>
      </c>
      <c r="M907">
        <v>117</v>
      </c>
      <c r="N907">
        <v>750</v>
      </c>
      <c r="O907" t="s">
        <v>39</v>
      </c>
      <c r="P907" t="s">
        <v>39</v>
      </c>
      <c r="Q907">
        <v>213.03</v>
      </c>
      <c r="R907">
        <v>13.58</v>
      </c>
      <c r="S907">
        <v>185.86</v>
      </c>
      <c r="T907">
        <v>240.2</v>
      </c>
      <c r="U907">
        <v>14.95</v>
      </c>
      <c r="V907">
        <v>0.91</v>
      </c>
      <c r="W907">
        <v>13.22</v>
      </c>
      <c r="X907">
        <v>16.86</v>
      </c>
    </row>
    <row r="908" spans="1:29" x14ac:dyDescent="0.2">
      <c r="A908" t="s">
        <v>29</v>
      </c>
      <c r="B908" t="s">
        <v>629</v>
      </c>
      <c r="C908" t="s">
        <v>631</v>
      </c>
      <c r="D908" t="s">
        <v>321</v>
      </c>
      <c r="E908" t="s">
        <v>632</v>
      </c>
      <c r="F908" t="s">
        <v>101</v>
      </c>
      <c r="G908" t="s">
        <v>610</v>
      </c>
      <c r="H908" t="s">
        <v>633</v>
      </c>
      <c r="I908" t="s">
        <v>107</v>
      </c>
      <c r="J908" t="s">
        <v>122</v>
      </c>
      <c r="K908" t="s">
        <v>38</v>
      </c>
      <c r="M908">
        <v>415</v>
      </c>
      <c r="N908">
        <v>750</v>
      </c>
      <c r="O908" t="s">
        <v>39</v>
      </c>
      <c r="P908" t="s">
        <v>39</v>
      </c>
      <c r="Q908">
        <v>777.27</v>
      </c>
      <c r="R908">
        <v>20.32</v>
      </c>
      <c r="S908">
        <v>736.63</v>
      </c>
      <c r="T908">
        <v>817.92</v>
      </c>
      <c r="U908">
        <v>54.55</v>
      </c>
      <c r="V908">
        <v>1.1499999999999999</v>
      </c>
      <c r="W908">
        <v>52.25</v>
      </c>
      <c r="X908">
        <v>56.84</v>
      </c>
    </row>
    <row r="909" spans="1:29" x14ac:dyDescent="0.2">
      <c r="A909" t="s">
        <v>29</v>
      </c>
      <c r="B909" t="s">
        <v>629</v>
      </c>
      <c r="C909" t="s">
        <v>631</v>
      </c>
      <c r="D909" t="s">
        <v>321</v>
      </c>
      <c r="E909" t="s">
        <v>632</v>
      </c>
      <c r="F909" t="s">
        <v>101</v>
      </c>
      <c r="G909" t="s">
        <v>610</v>
      </c>
      <c r="H909" t="s">
        <v>633</v>
      </c>
      <c r="I909" t="s">
        <v>123</v>
      </c>
      <c r="J909" t="s">
        <v>124</v>
      </c>
      <c r="K909" t="s">
        <v>38</v>
      </c>
      <c r="M909">
        <v>186</v>
      </c>
      <c r="N909">
        <v>750</v>
      </c>
      <c r="O909" t="s">
        <v>39</v>
      </c>
      <c r="P909" t="s">
        <v>39</v>
      </c>
      <c r="Q909">
        <v>375.26</v>
      </c>
      <c r="R909">
        <v>14.81</v>
      </c>
      <c r="S909">
        <v>345.64</v>
      </c>
      <c r="T909">
        <v>404.88</v>
      </c>
      <c r="U909">
        <v>26.34</v>
      </c>
      <c r="V909">
        <v>0.98</v>
      </c>
      <c r="W909">
        <v>24.44</v>
      </c>
      <c r="X909">
        <v>28.33</v>
      </c>
    </row>
    <row r="910" spans="1:29" x14ac:dyDescent="0.2">
      <c r="A910" t="s">
        <v>29</v>
      </c>
      <c r="B910" t="s">
        <v>629</v>
      </c>
      <c r="C910" t="s">
        <v>631</v>
      </c>
      <c r="D910" t="s">
        <v>321</v>
      </c>
      <c r="E910" t="s">
        <v>632</v>
      </c>
      <c r="F910" t="s">
        <v>101</v>
      </c>
      <c r="G910" t="s">
        <v>610</v>
      </c>
      <c r="H910" t="s">
        <v>633</v>
      </c>
      <c r="I910" t="s">
        <v>42</v>
      </c>
      <c r="J910" t="s">
        <v>43</v>
      </c>
      <c r="K910" t="s">
        <v>38</v>
      </c>
      <c r="M910">
        <v>179</v>
      </c>
      <c r="N910">
        <v>750</v>
      </c>
      <c r="O910" t="s">
        <v>39</v>
      </c>
      <c r="P910" t="s">
        <v>39</v>
      </c>
      <c r="Q910">
        <v>361.81</v>
      </c>
      <c r="R910">
        <v>20.32</v>
      </c>
      <c r="S910">
        <v>321.14999999999998</v>
      </c>
      <c r="T910">
        <v>402.46</v>
      </c>
    </row>
    <row r="911" spans="1:29" x14ac:dyDescent="0.2">
      <c r="A911" t="s">
        <v>29</v>
      </c>
      <c r="B911" t="s">
        <v>629</v>
      </c>
      <c r="C911" t="s">
        <v>631</v>
      </c>
      <c r="D911" t="s">
        <v>321</v>
      </c>
      <c r="E911" t="s">
        <v>632</v>
      </c>
      <c r="F911" t="s">
        <v>101</v>
      </c>
      <c r="G911" t="s">
        <v>610</v>
      </c>
      <c r="H911" t="s">
        <v>633</v>
      </c>
      <c r="I911" t="s">
        <v>125</v>
      </c>
      <c r="J911" t="s">
        <v>126</v>
      </c>
      <c r="K911" t="s">
        <v>38</v>
      </c>
      <c r="M911">
        <v>34</v>
      </c>
      <c r="N911">
        <v>750</v>
      </c>
      <c r="O911" t="s">
        <v>39</v>
      </c>
      <c r="P911" t="s">
        <v>39</v>
      </c>
    </row>
    <row r="912" spans="1:29" x14ac:dyDescent="0.2">
      <c r="A912" t="s">
        <v>29</v>
      </c>
      <c r="B912" t="s">
        <v>629</v>
      </c>
      <c r="C912" t="s">
        <v>631</v>
      </c>
      <c r="D912" t="s">
        <v>321</v>
      </c>
      <c r="E912" t="s">
        <v>632</v>
      </c>
      <c r="F912" t="s">
        <v>101</v>
      </c>
      <c r="G912" t="s">
        <v>610</v>
      </c>
      <c r="H912" t="s">
        <v>633</v>
      </c>
      <c r="K912" t="s">
        <v>38</v>
      </c>
      <c r="N912">
        <v>750</v>
      </c>
      <c r="O912" t="s">
        <v>39</v>
      </c>
      <c r="P912" t="s">
        <v>39</v>
      </c>
      <c r="Y912">
        <v>3.03</v>
      </c>
      <c r="Z912">
        <v>0.02</v>
      </c>
      <c r="AA912">
        <v>3</v>
      </c>
      <c r="AB912">
        <v>3.07</v>
      </c>
      <c r="AC912">
        <v>3</v>
      </c>
    </row>
    <row r="913" spans="1:29" x14ac:dyDescent="0.2">
      <c r="A913" t="s">
        <v>29</v>
      </c>
      <c r="B913" t="s">
        <v>634</v>
      </c>
      <c r="C913" t="s">
        <v>635</v>
      </c>
      <c r="D913" t="s">
        <v>321</v>
      </c>
      <c r="E913" t="s">
        <v>538</v>
      </c>
      <c r="F913" t="s">
        <v>101</v>
      </c>
      <c r="G913" t="s">
        <v>636</v>
      </c>
      <c r="H913" t="s">
        <v>637</v>
      </c>
      <c r="I913" t="s">
        <v>40</v>
      </c>
      <c r="J913" t="s">
        <v>120</v>
      </c>
      <c r="K913" t="s">
        <v>38</v>
      </c>
      <c r="M913">
        <v>84</v>
      </c>
      <c r="N913">
        <v>691</v>
      </c>
      <c r="O913" t="s">
        <v>39</v>
      </c>
      <c r="P913" t="s">
        <v>39</v>
      </c>
      <c r="Q913">
        <v>157.35</v>
      </c>
      <c r="R913">
        <v>10.130000000000001</v>
      </c>
      <c r="S913">
        <v>137.08000000000001</v>
      </c>
      <c r="T913">
        <v>177.62</v>
      </c>
      <c r="U913">
        <v>11.96</v>
      </c>
      <c r="V913">
        <v>0.78</v>
      </c>
      <c r="W913">
        <v>10.48</v>
      </c>
      <c r="X913">
        <v>13.61</v>
      </c>
    </row>
    <row r="914" spans="1:29" x14ac:dyDescent="0.2">
      <c r="A914" t="s">
        <v>29</v>
      </c>
      <c r="B914" t="s">
        <v>634</v>
      </c>
      <c r="C914" t="s">
        <v>635</v>
      </c>
      <c r="D914" t="s">
        <v>321</v>
      </c>
      <c r="E914" t="s">
        <v>538</v>
      </c>
      <c r="F914" t="s">
        <v>101</v>
      </c>
      <c r="G914" t="s">
        <v>636</v>
      </c>
      <c r="H914" t="s">
        <v>637</v>
      </c>
      <c r="I914" t="s">
        <v>105</v>
      </c>
      <c r="J914" t="s">
        <v>121</v>
      </c>
      <c r="K914" t="s">
        <v>38</v>
      </c>
      <c r="M914">
        <v>177</v>
      </c>
      <c r="N914">
        <v>691</v>
      </c>
      <c r="O914" t="s">
        <v>39</v>
      </c>
      <c r="P914" t="s">
        <v>39</v>
      </c>
      <c r="Q914">
        <v>339.11</v>
      </c>
      <c r="R914">
        <v>18.920000000000002</v>
      </c>
      <c r="S914">
        <v>301.26</v>
      </c>
      <c r="T914">
        <v>376.96</v>
      </c>
      <c r="U914">
        <v>25.77</v>
      </c>
      <c r="V914">
        <v>1.33</v>
      </c>
      <c r="W914">
        <v>23.2</v>
      </c>
      <c r="X914">
        <v>28.52</v>
      </c>
    </row>
    <row r="915" spans="1:29" x14ac:dyDescent="0.2">
      <c r="A915" t="s">
        <v>29</v>
      </c>
      <c r="B915" t="s">
        <v>634</v>
      </c>
      <c r="C915" t="s">
        <v>635</v>
      </c>
      <c r="D915" t="s">
        <v>321</v>
      </c>
      <c r="E915" t="s">
        <v>538</v>
      </c>
      <c r="F915" t="s">
        <v>101</v>
      </c>
      <c r="G915" t="s">
        <v>636</v>
      </c>
      <c r="H915" t="s">
        <v>637</v>
      </c>
      <c r="I915" t="s">
        <v>107</v>
      </c>
      <c r="J915" t="s">
        <v>122</v>
      </c>
      <c r="K915" t="s">
        <v>38</v>
      </c>
      <c r="M915">
        <v>316</v>
      </c>
      <c r="N915">
        <v>691</v>
      </c>
      <c r="O915" t="s">
        <v>39</v>
      </c>
      <c r="P915" t="s">
        <v>39</v>
      </c>
      <c r="Q915">
        <v>602.29999999999995</v>
      </c>
      <c r="R915">
        <v>21.43</v>
      </c>
      <c r="S915">
        <v>559.42999999999995</v>
      </c>
      <c r="T915">
        <v>645.16999999999996</v>
      </c>
      <c r="U915">
        <v>45.77</v>
      </c>
      <c r="V915">
        <v>1.48</v>
      </c>
      <c r="W915">
        <v>42.83</v>
      </c>
      <c r="X915">
        <v>48.74</v>
      </c>
    </row>
    <row r="916" spans="1:29" x14ac:dyDescent="0.2">
      <c r="A916" t="s">
        <v>29</v>
      </c>
      <c r="B916" t="s">
        <v>634</v>
      </c>
      <c r="C916" t="s">
        <v>635</v>
      </c>
      <c r="D916" t="s">
        <v>321</v>
      </c>
      <c r="E916" t="s">
        <v>538</v>
      </c>
      <c r="F916" t="s">
        <v>101</v>
      </c>
      <c r="G916" t="s">
        <v>636</v>
      </c>
      <c r="H916" t="s">
        <v>637</v>
      </c>
      <c r="I916" t="s">
        <v>123</v>
      </c>
      <c r="J916" t="s">
        <v>124</v>
      </c>
      <c r="K916" t="s">
        <v>38</v>
      </c>
      <c r="M916">
        <v>114</v>
      </c>
      <c r="N916">
        <v>691</v>
      </c>
      <c r="O916" t="s">
        <v>39</v>
      </c>
      <c r="P916" t="s">
        <v>39</v>
      </c>
      <c r="Q916">
        <v>217.23</v>
      </c>
      <c r="R916">
        <v>16.329999999999998</v>
      </c>
      <c r="S916">
        <v>184.57</v>
      </c>
      <c r="T916">
        <v>249.9</v>
      </c>
      <c r="U916">
        <v>16.510000000000002</v>
      </c>
      <c r="V916">
        <v>1.17</v>
      </c>
      <c r="W916">
        <v>14.29</v>
      </c>
      <c r="X916">
        <v>18.989999999999998</v>
      </c>
    </row>
    <row r="917" spans="1:29" x14ac:dyDescent="0.2">
      <c r="A917" t="s">
        <v>29</v>
      </c>
      <c r="B917" t="s">
        <v>634</v>
      </c>
      <c r="C917" t="s">
        <v>635</v>
      </c>
      <c r="D917" t="s">
        <v>321</v>
      </c>
      <c r="E917" t="s">
        <v>538</v>
      </c>
      <c r="F917" t="s">
        <v>101</v>
      </c>
      <c r="G917" t="s">
        <v>636</v>
      </c>
      <c r="H917" t="s">
        <v>637</v>
      </c>
      <c r="I917" t="s">
        <v>42</v>
      </c>
      <c r="J917" t="s">
        <v>43</v>
      </c>
      <c r="K917" t="s">
        <v>38</v>
      </c>
      <c r="M917">
        <v>178</v>
      </c>
      <c r="N917">
        <v>691</v>
      </c>
      <c r="O917" t="s">
        <v>39</v>
      </c>
      <c r="P917" t="s">
        <v>39</v>
      </c>
      <c r="Q917">
        <v>358.07</v>
      </c>
      <c r="R917">
        <v>20.399999999999999</v>
      </c>
      <c r="S917">
        <v>317.26</v>
      </c>
      <c r="T917">
        <v>398.89</v>
      </c>
    </row>
    <row r="918" spans="1:29" x14ac:dyDescent="0.2">
      <c r="A918" t="s">
        <v>29</v>
      </c>
      <c r="B918" t="s">
        <v>634</v>
      </c>
      <c r="C918" t="s">
        <v>635</v>
      </c>
      <c r="D918" t="s">
        <v>321</v>
      </c>
      <c r="E918" t="s">
        <v>538</v>
      </c>
      <c r="F918" t="s">
        <v>101</v>
      </c>
      <c r="G918" t="s">
        <v>636</v>
      </c>
      <c r="H918" t="s">
        <v>637</v>
      </c>
      <c r="I918" t="s">
        <v>125</v>
      </c>
      <c r="J918" t="s">
        <v>126</v>
      </c>
      <c r="K918" t="s">
        <v>38</v>
      </c>
      <c r="M918">
        <v>94</v>
      </c>
      <c r="N918">
        <v>691</v>
      </c>
      <c r="O918" t="s">
        <v>39</v>
      </c>
      <c r="P918" t="s">
        <v>39</v>
      </c>
    </row>
    <row r="919" spans="1:29" x14ac:dyDescent="0.2">
      <c r="A919" t="s">
        <v>29</v>
      </c>
      <c r="B919" t="s">
        <v>634</v>
      </c>
      <c r="C919" t="s">
        <v>635</v>
      </c>
      <c r="D919" t="s">
        <v>321</v>
      </c>
      <c r="E919" t="s">
        <v>538</v>
      </c>
      <c r="F919" t="s">
        <v>101</v>
      </c>
      <c r="G919" t="s">
        <v>636</v>
      </c>
      <c r="H919" t="s">
        <v>637</v>
      </c>
      <c r="K919" t="s">
        <v>38</v>
      </c>
      <c r="N919">
        <v>691</v>
      </c>
      <c r="O919" t="s">
        <v>39</v>
      </c>
      <c r="P919" t="s">
        <v>39</v>
      </c>
      <c r="Y919">
        <v>2.67</v>
      </c>
      <c r="Z919">
        <v>0.02</v>
      </c>
      <c r="AA919">
        <v>2.62</v>
      </c>
      <c r="AB919">
        <v>2.72</v>
      </c>
      <c r="AC919">
        <v>3</v>
      </c>
    </row>
    <row r="920" spans="1:29" x14ac:dyDescent="0.2">
      <c r="A920" t="s">
        <v>29</v>
      </c>
      <c r="B920" t="s">
        <v>638</v>
      </c>
      <c r="C920" t="s">
        <v>639</v>
      </c>
      <c r="D920" t="s">
        <v>321</v>
      </c>
      <c r="E920" t="s">
        <v>547</v>
      </c>
      <c r="F920" t="s">
        <v>101</v>
      </c>
      <c r="G920" t="s">
        <v>636</v>
      </c>
      <c r="H920" t="s">
        <v>640</v>
      </c>
      <c r="I920" t="s">
        <v>40</v>
      </c>
      <c r="J920" t="s">
        <v>120</v>
      </c>
      <c r="K920" t="s">
        <v>38</v>
      </c>
      <c r="M920">
        <v>42</v>
      </c>
      <c r="N920">
        <v>724</v>
      </c>
      <c r="O920" t="s">
        <v>39</v>
      </c>
      <c r="P920" t="s">
        <v>39</v>
      </c>
      <c r="Q920">
        <v>79</v>
      </c>
      <c r="R920">
        <v>8.44</v>
      </c>
      <c r="S920">
        <v>62.12</v>
      </c>
      <c r="T920">
        <v>95.89</v>
      </c>
      <c r="U920">
        <v>5.75</v>
      </c>
      <c r="V920">
        <v>0.6</v>
      </c>
      <c r="W920">
        <v>4.67</v>
      </c>
      <c r="X920">
        <v>7.07</v>
      </c>
    </row>
    <row r="921" spans="1:29" x14ac:dyDescent="0.2">
      <c r="A921" t="s">
        <v>29</v>
      </c>
      <c r="B921" t="s">
        <v>638</v>
      </c>
      <c r="C921" t="s">
        <v>639</v>
      </c>
      <c r="D921" t="s">
        <v>321</v>
      </c>
      <c r="E921" t="s">
        <v>547</v>
      </c>
      <c r="F921" t="s">
        <v>101</v>
      </c>
      <c r="G921" t="s">
        <v>636</v>
      </c>
      <c r="H921" t="s">
        <v>640</v>
      </c>
      <c r="I921" t="s">
        <v>105</v>
      </c>
      <c r="J921" t="s">
        <v>121</v>
      </c>
      <c r="K921" t="s">
        <v>38</v>
      </c>
      <c r="M921">
        <v>87</v>
      </c>
      <c r="N921">
        <v>724</v>
      </c>
      <c r="O921" t="s">
        <v>39</v>
      </c>
      <c r="P921" t="s">
        <v>39</v>
      </c>
      <c r="Q921">
        <v>173.78</v>
      </c>
      <c r="R921">
        <v>12.57</v>
      </c>
      <c r="S921">
        <v>148.63</v>
      </c>
      <c r="T921">
        <v>198.92</v>
      </c>
      <c r="U921">
        <v>12.65</v>
      </c>
      <c r="V921">
        <v>0.91</v>
      </c>
      <c r="W921">
        <v>10.93</v>
      </c>
      <c r="X921">
        <v>14.59</v>
      </c>
    </row>
    <row r="922" spans="1:29" x14ac:dyDescent="0.2">
      <c r="A922" t="s">
        <v>29</v>
      </c>
      <c r="B922" t="s">
        <v>638</v>
      </c>
      <c r="C922" t="s">
        <v>639</v>
      </c>
      <c r="D922" t="s">
        <v>321</v>
      </c>
      <c r="E922" t="s">
        <v>547</v>
      </c>
      <c r="F922" t="s">
        <v>101</v>
      </c>
      <c r="G922" t="s">
        <v>636</v>
      </c>
      <c r="H922" t="s">
        <v>640</v>
      </c>
      <c r="I922" t="s">
        <v>107</v>
      </c>
      <c r="J922" t="s">
        <v>122</v>
      </c>
      <c r="K922" t="s">
        <v>38</v>
      </c>
      <c r="M922">
        <v>374</v>
      </c>
      <c r="N922">
        <v>724</v>
      </c>
      <c r="O922" t="s">
        <v>39</v>
      </c>
      <c r="P922" t="s">
        <v>39</v>
      </c>
      <c r="Q922">
        <v>702.61</v>
      </c>
      <c r="R922">
        <v>25.29</v>
      </c>
      <c r="S922">
        <v>652.02</v>
      </c>
      <c r="T922">
        <v>753.19</v>
      </c>
      <c r="U922">
        <v>51.13</v>
      </c>
      <c r="V922">
        <v>1.49</v>
      </c>
      <c r="W922">
        <v>48.15</v>
      </c>
      <c r="X922">
        <v>54.11</v>
      </c>
    </row>
    <row r="923" spans="1:29" x14ac:dyDescent="0.2">
      <c r="A923" t="s">
        <v>29</v>
      </c>
      <c r="B923" t="s">
        <v>638</v>
      </c>
      <c r="C923" t="s">
        <v>639</v>
      </c>
      <c r="D923" t="s">
        <v>321</v>
      </c>
      <c r="E923" t="s">
        <v>547</v>
      </c>
      <c r="F923" t="s">
        <v>101</v>
      </c>
      <c r="G923" t="s">
        <v>636</v>
      </c>
      <c r="H923" t="s">
        <v>640</v>
      </c>
      <c r="I923" t="s">
        <v>123</v>
      </c>
      <c r="J923" t="s">
        <v>124</v>
      </c>
      <c r="K923" t="s">
        <v>38</v>
      </c>
      <c r="M923">
        <v>221</v>
      </c>
      <c r="N923">
        <v>724</v>
      </c>
      <c r="O923" t="s">
        <v>39</v>
      </c>
      <c r="P923" t="s">
        <v>39</v>
      </c>
      <c r="Q923">
        <v>418.65</v>
      </c>
      <c r="R923">
        <v>19.37</v>
      </c>
      <c r="S923">
        <v>379.91</v>
      </c>
      <c r="T923">
        <v>457.4</v>
      </c>
      <c r="U923">
        <v>30.47</v>
      </c>
      <c r="V923">
        <v>1.38</v>
      </c>
      <c r="W923">
        <v>27.78</v>
      </c>
      <c r="X923">
        <v>33.299999999999997</v>
      </c>
    </row>
    <row r="924" spans="1:29" x14ac:dyDescent="0.2">
      <c r="A924" t="s">
        <v>29</v>
      </c>
      <c r="B924" t="s">
        <v>638</v>
      </c>
      <c r="C924" t="s">
        <v>639</v>
      </c>
      <c r="D924" t="s">
        <v>321</v>
      </c>
      <c r="E924" t="s">
        <v>547</v>
      </c>
      <c r="F924" t="s">
        <v>101</v>
      </c>
      <c r="G924" t="s">
        <v>636</v>
      </c>
      <c r="H924" t="s">
        <v>640</v>
      </c>
      <c r="I924" t="s">
        <v>42</v>
      </c>
      <c r="J924" t="s">
        <v>43</v>
      </c>
      <c r="K924" t="s">
        <v>38</v>
      </c>
      <c r="M924">
        <v>179</v>
      </c>
      <c r="N924">
        <v>724</v>
      </c>
      <c r="O924" t="s">
        <v>39</v>
      </c>
      <c r="P924" t="s">
        <v>39</v>
      </c>
      <c r="Q924">
        <v>360.78</v>
      </c>
      <c r="R924">
        <v>20.09</v>
      </c>
      <c r="S924">
        <v>320.58999999999997</v>
      </c>
      <c r="T924">
        <v>400.97</v>
      </c>
    </row>
    <row r="925" spans="1:29" x14ac:dyDescent="0.2">
      <c r="A925" t="s">
        <v>29</v>
      </c>
      <c r="B925" t="s">
        <v>638</v>
      </c>
      <c r="C925" t="s">
        <v>639</v>
      </c>
      <c r="D925" t="s">
        <v>321</v>
      </c>
      <c r="E925" t="s">
        <v>547</v>
      </c>
      <c r="F925" t="s">
        <v>101</v>
      </c>
      <c r="G925" t="s">
        <v>636</v>
      </c>
      <c r="H925" t="s">
        <v>640</v>
      </c>
      <c r="I925" t="s">
        <v>125</v>
      </c>
      <c r="J925" t="s">
        <v>126</v>
      </c>
      <c r="K925" t="s">
        <v>38</v>
      </c>
      <c r="M925">
        <v>60</v>
      </c>
      <c r="N925">
        <v>724</v>
      </c>
      <c r="O925" t="s">
        <v>39</v>
      </c>
      <c r="P925" t="s">
        <v>39</v>
      </c>
    </row>
    <row r="926" spans="1:29" x14ac:dyDescent="0.2">
      <c r="A926" t="s">
        <v>29</v>
      </c>
      <c r="B926" t="s">
        <v>638</v>
      </c>
      <c r="C926" t="s">
        <v>639</v>
      </c>
      <c r="D926" t="s">
        <v>321</v>
      </c>
      <c r="E926" t="s">
        <v>547</v>
      </c>
      <c r="F926" t="s">
        <v>101</v>
      </c>
      <c r="G926" t="s">
        <v>636</v>
      </c>
      <c r="H926" t="s">
        <v>640</v>
      </c>
      <c r="K926" t="s">
        <v>38</v>
      </c>
      <c r="N926">
        <v>724</v>
      </c>
      <c r="O926" t="s">
        <v>39</v>
      </c>
      <c r="P926" t="s">
        <v>39</v>
      </c>
      <c r="Y926">
        <v>3.06</v>
      </c>
      <c r="Z926">
        <v>0.02</v>
      </c>
      <c r="AA926">
        <v>3.02</v>
      </c>
      <c r="AB926">
        <v>3.11</v>
      </c>
      <c r="AC926">
        <v>3</v>
      </c>
    </row>
    <row r="927" spans="1:29" x14ac:dyDescent="0.2">
      <c r="A927" t="s">
        <v>29</v>
      </c>
      <c r="B927" t="s">
        <v>641</v>
      </c>
      <c r="C927" t="s">
        <v>642</v>
      </c>
      <c r="D927" t="s">
        <v>321</v>
      </c>
      <c r="E927" t="s">
        <v>643</v>
      </c>
      <c r="F927" t="s">
        <v>101</v>
      </c>
      <c r="G927" t="s">
        <v>644</v>
      </c>
      <c r="H927" t="s">
        <v>645</v>
      </c>
      <c r="I927" t="s">
        <v>40</v>
      </c>
      <c r="J927" t="s">
        <v>604</v>
      </c>
      <c r="K927" t="s">
        <v>38</v>
      </c>
      <c r="M927">
        <v>285</v>
      </c>
      <c r="N927">
        <v>733</v>
      </c>
      <c r="O927" t="s">
        <v>39</v>
      </c>
      <c r="P927" t="s">
        <v>39</v>
      </c>
      <c r="Q927">
        <v>529.75</v>
      </c>
      <c r="R927">
        <v>20.12</v>
      </c>
      <c r="S927">
        <v>489.5</v>
      </c>
      <c r="T927">
        <v>570.01</v>
      </c>
      <c r="U927">
        <v>37.979999999999997</v>
      </c>
      <c r="V927">
        <v>1.33</v>
      </c>
      <c r="W927">
        <v>35.35</v>
      </c>
      <c r="X927">
        <v>40.68</v>
      </c>
    </row>
    <row r="928" spans="1:29" x14ac:dyDescent="0.2">
      <c r="A928" t="s">
        <v>29</v>
      </c>
      <c r="B928" t="s">
        <v>641</v>
      </c>
      <c r="C928" t="s">
        <v>642</v>
      </c>
      <c r="D928" t="s">
        <v>321</v>
      </c>
      <c r="E928" t="s">
        <v>643</v>
      </c>
      <c r="F928" t="s">
        <v>101</v>
      </c>
      <c r="G928" t="s">
        <v>644</v>
      </c>
      <c r="H928" t="s">
        <v>645</v>
      </c>
      <c r="I928" t="s">
        <v>105</v>
      </c>
      <c r="J928" t="s">
        <v>605</v>
      </c>
      <c r="K928" t="s">
        <v>38</v>
      </c>
      <c r="M928">
        <v>127</v>
      </c>
      <c r="N928">
        <v>733</v>
      </c>
      <c r="O928" t="s">
        <v>39</v>
      </c>
      <c r="P928" t="s">
        <v>39</v>
      </c>
      <c r="Q928">
        <v>239.59</v>
      </c>
      <c r="R928">
        <v>15.65</v>
      </c>
      <c r="S928">
        <v>208.28</v>
      </c>
      <c r="T928">
        <v>270.89</v>
      </c>
      <c r="U928">
        <v>17.18</v>
      </c>
      <c r="V928">
        <v>1.08</v>
      </c>
      <c r="W928">
        <v>15.13</v>
      </c>
      <c r="X928">
        <v>19.440000000000001</v>
      </c>
    </row>
    <row r="929" spans="1:29" x14ac:dyDescent="0.2">
      <c r="A929" t="s">
        <v>29</v>
      </c>
      <c r="B929" t="s">
        <v>641</v>
      </c>
      <c r="C929" t="s">
        <v>642</v>
      </c>
      <c r="D929" t="s">
        <v>321</v>
      </c>
      <c r="E929" t="s">
        <v>643</v>
      </c>
      <c r="F929" t="s">
        <v>101</v>
      </c>
      <c r="G929" t="s">
        <v>644</v>
      </c>
      <c r="H929" t="s">
        <v>645</v>
      </c>
      <c r="I929" t="s">
        <v>107</v>
      </c>
      <c r="J929" t="s">
        <v>606</v>
      </c>
      <c r="K929" t="s">
        <v>38</v>
      </c>
      <c r="M929">
        <v>146</v>
      </c>
      <c r="N929">
        <v>733</v>
      </c>
      <c r="O929" t="s">
        <v>39</v>
      </c>
      <c r="P929" t="s">
        <v>39</v>
      </c>
      <c r="Q929">
        <v>290.92</v>
      </c>
      <c r="R929">
        <v>15.13</v>
      </c>
      <c r="S929">
        <v>260.66000000000003</v>
      </c>
      <c r="T929">
        <v>321.19</v>
      </c>
      <c r="U929">
        <v>20.86</v>
      </c>
      <c r="V929">
        <v>1.07</v>
      </c>
      <c r="W929">
        <v>18.809999999999999</v>
      </c>
      <c r="X929">
        <v>23.06</v>
      </c>
    </row>
    <row r="930" spans="1:29" x14ac:dyDescent="0.2">
      <c r="A930" t="s">
        <v>29</v>
      </c>
      <c r="B930" t="s">
        <v>641</v>
      </c>
      <c r="C930" t="s">
        <v>642</v>
      </c>
      <c r="D930" t="s">
        <v>321</v>
      </c>
      <c r="E930" t="s">
        <v>643</v>
      </c>
      <c r="F930" t="s">
        <v>101</v>
      </c>
      <c r="G930" t="s">
        <v>644</v>
      </c>
      <c r="H930" t="s">
        <v>645</v>
      </c>
      <c r="I930" t="s">
        <v>123</v>
      </c>
      <c r="J930" t="s">
        <v>607</v>
      </c>
      <c r="K930" t="s">
        <v>38</v>
      </c>
      <c r="M930">
        <v>175</v>
      </c>
      <c r="N930">
        <v>733</v>
      </c>
      <c r="O930" t="s">
        <v>39</v>
      </c>
      <c r="P930" t="s">
        <v>39</v>
      </c>
      <c r="Q930">
        <v>334.69</v>
      </c>
      <c r="R930">
        <v>18.86</v>
      </c>
      <c r="S930">
        <v>296.95999999999998</v>
      </c>
      <c r="T930">
        <v>372.42</v>
      </c>
      <c r="U930">
        <v>23.99</v>
      </c>
      <c r="V930">
        <v>1.24</v>
      </c>
      <c r="W930">
        <v>21.61</v>
      </c>
      <c r="X930">
        <v>26.55</v>
      </c>
    </row>
    <row r="931" spans="1:29" x14ac:dyDescent="0.2">
      <c r="A931" t="s">
        <v>29</v>
      </c>
      <c r="B931" t="s">
        <v>641</v>
      </c>
      <c r="C931" t="s">
        <v>642</v>
      </c>
      <c r="D931" t="s">
        <v>321</v>
      </c>
      <c r="E931" t="s">
        <v>643</v>
      </c>
      <c r="F931" t="s">
        <v>101</v>
      </c>
      <c r="G931" t="s">
        <v>644</v>
      </c>
      <c r="H931" t="s">
        <v>645</v>
      </c>
      <c r="I931" t="s">
        <v>42</v>
      </c>
      <c r="J931" t="s">
        <v>43</v>
      </c>
      <c r="K931" t="s">
        <v>38</v>
      </c>
      <c r="M931">
        <v>177</v>
      </c>
      <c r="N931">
        <v>733</v>
      </c>
      <c r="O931" t="s">
        <v>39</v>
      </c>
      <c r="P931" t="s">
        <v>39</v>
      </c>
      <c r="Q931">
        <v>356.31</v>
      </c>
      <c r="R931">
        <v>20.53</v>
      </c>
      <c r="S931">
        <v>315.24</v>
      </c>
      <c r="T931">
        <v>397.38</v>
      </c>
    </row>
    <row r="932" spans="1:29" x14ac:dyDescent="0.2">
      <c r="A932" t="s">
        <v>29</v>
      </c>
      <c r="B932" t="s">
        <v>641</v>
      </c>
      <c r="C932" t="s">
        <v>642</v>
      </c>
      <c r="D932" t="s">
        <v>321</v>
      </c>
      <c r="E932" t="s">
        <v>643</v>
      </c>
      <c r="F932" t="s">
        <v>101</v>
      </c>
      <c r="G932" t="s">
        <v>644</v>
      </c>
      <c r="H932" t="s">
        <v>645</v>
      </c>
      <c r="I932" t="s">
        <v>125</v>
      </c>
      <c r="J932" t="s">
        <v>646</v>
      </c>
      <c r="K932" t="s">
        <v>38</v>
      </c>
      <c r="M932">
        <v>53</v>
      </c>
      <c r="N932">
        <v>733</v>
      </c>
      <c r="O932" t="s">
        <v>39</v>
      </c>
      <c r="P932" t="s">
        <v>39</v>
      </c>
    </row>
    <row r="933" spans="1:29" x14ac:dyDescent="0.2">
      <c r="A933" t="s">
        <v>29</v>
      </c>
      <c r="B933" t="s">
        <v>641</v>
      </c>
      <c r="C933" t="s">
        <v>642</v>
      </c>
      <c r="D933" t="s">
        <v>321</v>
      </c>
      <c r="E933" t="s">
        <v>643</v>
      </c>
      <c r="F933" t="s">
        <v>101</v>
      </c>
      <c r="G933" t="s">
        <v>644</v>
      </c>
      <c r="H933" t="s">
        <v>645</v>
      </c>
      <c r="K933" t="s">
        <v>38</v>
      </c>
      <c r="N933">
        <v>733</v>
      </c>
      <c r="O933" t="s">
        <v>39</v>
      </c>
      <c r="P933" t="s">
        <v>39</v>
      </c>
      <c r="Y933">
        <v>2.31</v>
      </c>
      <c r="Z933">
        <v>0.03</v>
      </c>
      <c r="AA933">
        <v>2.2400000000000002</v>
      </c>
      <c r="AB933">
        <v>2.38</v>
      </c>
      <c r="AC933">
        <v>2</v>
      </c>
    </row>
    <row r="934" spans="1:29" x14ac:dyDescent="0.2">
      <c r="A934" t="s">
        <v>29</v>
      </c>
      <c r="B934" t="s">
        <v>647</v>
      </c>
      <c r="C934" t="s">
        <v>648</v>
      </c>
      <c r="D934" t="s">
        <v>321</v>
      </c>
      <c r="E934" t="s">
        <v>649</v>
      </c>
      <c r="F934" t="s">
        <v>101</v>
      </c>
      <c r="G934" t="s">
        <v>644</v>
      </c>
      <c r="H934" t="s">
        <v>650</v>
      </c>
      <c r="I934" t="s">
        <v>40</v>
      </c>
      <c r="J934" t="s">
        <v>604</v>
      </c>
      <c r="K934" t="s">
        <v>38</v>
      </c>
      <c r="M934">
        <v>454</v>
      </c>
      <c r="N934">
        <v>615</v>
      </c>
      <c r="O934" t="s">
        <v>39</v>
      </c>
      <c r="P934" t="s">
        <v>39</v>
      </c>
      <c r="Q934">
        <v>850.6</v>
      </c>
      <c r="R934">
        <v>23.58</v>
      </c>
      <c r="S934">
        <v>803.43</v>
      </c>
      <c r="T934">
        <v>897.76</v>
      </c>
      <c r="U934">
        <v>72.81</v>
      </c>
      <c r="V934">
        <v>1.39</v>
      </c>
      <c r="W934">
        <v>69.95</v>
      </c>
      <c r="X934">
        <v>75.5</v>
      </c>
    </row>
    <row r="935" spans="1:29" x14ac:dyDescent="0.2">
      <c r="A935" t="s">
        <v>29</v>
      </c>
      <c r="B935" t="s">
        <v>647</v>
      </c>
      <c r="C935" t="s">
        <v>648</v>
      </c>
      <c r="D935" t="s">
        <v>321</v>
      </c>
      <c r="E935" t="s">
        <v>649</v>
      </c>
      <c r="F935" t="s">
        <v>101</v>
      </c>
      <c r="G935" t="s">
        <v>644</v>
      </c>
      <c r="H935" t="s">
        <v>650</v>
      </c>
      <c r="I935" t="s">
        <v>105</v>
      </c>
      <c r="J935" t="s">
        <v>605</v>
      </c>
      <c r="K935" t="s">
        <v>38</v>
      </c>
      <c r="M935">
        <v>56</v>
      </c>
      <c r="N935">
        <v>615</v>
      </c>
      <c r="O935" t="s">
        <v>39</v>
      </c>
      <c r="P935" t="s">
        <v>39</v>
      </c>
      <c r="Q935">
        <v>110.29</v>
      </c>
      <c r="R935">
        <v>11.69</v>
      </c>
      <c r="S935">
        <v>86.91</v>
      </c>
      <c r="T935">
        <v>133.66999999999999</v>
      </c>
      <c r="U935">
        <v>9.44</v>
      </c>
      <c r="V935">
        <v>0.97</v>
      </c>
      <c r="W935">
        <v>7.67</v>
      </c>
      <c r="X935">
        <v>11.57</v>
      </c>
    </row>
    <row r="936" spans="1:29" x14ac:dyDescent="0.2">
      <c r="A936" t="s">
        <v>29</v>
      </c>
      <c r="B936" t="s">
        <v>647</v>
      </c>
      <c r="C936" t="s">
        <v>648</v>
      </c>
      <c r="D936" t="s">
        <v>321</v>
      </c>
      <c r="E936" t="s">
        <v>649</v>
      </c>
      <c r="F936" t="s">
        <v>101</v>
      </c>
      <c r="G936" t="s">
        <v>644</v>
      </c>
      <c r="H936" t="s">
        <v>650</v>
      </c>
      <c r="I936" t="s">
        <v>107</v>
      </c>
      <c r="J936" t="s">
        <v>606</v>
      </c>
      <c r="K936" t="s">
        <v>38</v>
      </c>
      <c r="M936">
        <v>48</v>
      </c>
      <c r="N936">
        <v>615</v>
      </c>
      <c r="O936" t="s">
        <v>39</v>
      </c>
      <c r="P936" t="s">
        <v>39</v>
      </c>
      <c r="Q936">
        <v>100.78</v>
      </c>
      <c r="R936">
        <v>11.1</v>
      </c>
      <c r="S936">
        <v>78.58</v>
      </c>
      <c r="T936">
        <v>122.97</v>
      </c>
      <c r="U936">
        <v>8.6300000000000008</v>
      </c>
      <c r="V936">
        <v>0.94</v>
      </c>
      <c r="W936">
        <v>6.93</v>
      </c>
      <c r="X936">
        <v>10.69</v>
      </c>
    </row>
    <row r="937" spans="1:29" x14ac:dyDescent="0.2">
      <c r="A937" t="s">
        <v>29</v>
      </c>
      <c r="B937" t="s">
        <v>647</v>
      </c>
      <c r="C937" t="s">
        <v>648</v>
      </c>
      <c r="D937" t="s">
        <v>321</v>
      </c>
      <c r="E937" t="s">
        <v>649</v>
      </c>
      <c r="F937" t="s">
        <v>101</v>
      </c>
      <c r="G937" t="s">
        <v>644</v>
      </c>
      <c r="H937" t="s">
        <v>650</v>
      </c>
      <c r="I937" t="s">
        <v>123</v>
      </c>
      <c r="J937" t="s">
        <v>607</v>
      </c>
      <c r="K937" t="s">
        <v>38</v>
      </c>
      <c r="M937">
        <v>57</v>
      </c>
      <c r="N937">
        <v>615</v>
      </c>
      <c r="O937" t="s">
        <v>39</v>
      </c>
      <c r="P937" t="s">
        <v>39</v>
      </c>
      <c r="Q937">
        <v>106.51</v>
      </c>
      <c r="R937">
        <v>8.11</v>
      </c>
      <c r="S937">
        <v>90.28</v>
      </c>
      <c r="T937">
        <v>122.74</v>
      </c>
      <c r="U937">
        <v>9.1199999999999992</v>
      </c>
      <c r="V937">
        <v>0.64</v>
      </c>
      <c r="W937">
        <v>7.91</v>
      </c>
      <c r="X937">
        <v>10.48</v>
      </c>
    </row>
    <row r="938" spans="1:29" x14ac:dyDescent="0.2">
      <c r="A938" t="s">
        <v>29</v>
      </c>
      <c r="B938" t="s">
        <v>647</v>
      </c>
      <c r="C938" t="s">
        <v>648</v>
      </c>
      <c r="D938" t="s">
        <v>321</v>
      </c>
      <c r="E938" t="s">
        <v>649</v>
      </c>
      <c r="F938" t="s">
        <v>101</v>
      </c>
      <c r="G938" t="s">
        <v>644</v>
      </c>
      <c r="H938" t="s">
        <v>650</v>
      </c>
      <c r="I938" t="s">
        <v>42</v>
      </c>
      <c r="J938" t="s">
        <v>43</v>
      </c>
      <c r="K938" t="s">
        <v>38</v>
      </c>
      <c r="M938">
        <v>178</v>
      </c>
      <c r="N938">
        <v>615</v>
      </c>
      <c r="O938" t="s">
        <v>39</v>
      </c>
      <c r="P938" t="s">
        <v>39</v>
      </c>
      <c r="Q938">
        <v>357.6</v>
      </c>
      <c r="R938">
        <v>20.77</v>
      </c>
      <c r="S938">
        <v>316.05</v>
      </c>
      <c r="T938">
        <v>399.15</v>
      </c>
    </row>
    <row r="939" spans="1:29" x14ac:dyDescent="0.2">
      <c r="A939" t="s">
        <v>29</v>
      </c>
      <c r="B939" t="s">
        <v>647</v>
      </c>
      <c r="C939" t="s">
        <v>648</v>
      </c>
      <c r="D939" t="s">
        <v>321</v>
      </c>
      <c r="E939" t="s">
        <v>649</v>
      </c>
      <c r="F939" t="s">
        <v>101</v>
      </c>
      <c r="G939" t="s">
        <v>644</v>
      </c>
      <c r="H939" t="s">
        <v>650</v>
      </c>
      <c r="I939" t="s">
        <v>125</v>
      </c>
      <c r="J939" t="s">
        <v>646</v>
      </c>
      <c r="K939" t="s">
        <v>38</v>
      </c>
      <c r="M939">
        <v>170</v>
      </c>
      <c r="N939">
        <v>615</v>
      </c>
      <c r="O939" t="s">
        <v>39</v>
      </c>
      <c r="P939" t="s">
        <v>39</v>
      </c>
    </row>
    <row r="940" spans="1:29" x14ac:dyDescent="0.2">
      <c r="A940" t="s">
        <v>29</v>
      </c>
      <c r="B940" t="s">
        <v>647</v>
      </c>
      <c r="C940" t="s">
        <v>648</v>
      </c>
      <c r="D940" t="s">
        <v>321</v>
      </c>
      <c r="E940" t="s">
        <v>649</v>
      </c>
      <c r="F940" t="s">
        <v>101</v>
      </c>
      <c r="G940" t="s">
        <v>644</v>
      </c>
      <c r="H940" t="s">
        <v>650</v>
      </c>
      <c r="K940" t="s">
        <v>38</v>
      </c>
      <c r="N940">
        <v>615</v>
      </c>
      <c r="O940" t="s">
        <v>39</v>
      </c>
      <c r="P940" t="s">
        <v>39</v>
      </c>
      <c r="Y940">
        <v>1.54</v>
      </c>
      <c r="Z940">
        <v>0.03</v>
      </c>
      <c r="AA940">
        <v>1.49</v>
      </c>
      <c r="AB940">
        <v>1.59</v>
      </c>
      <c r="AC940">
        <v>1</v>
      </c>
    </row>
    <row r="941" spans="1:29" x14ac:dyDescent="0.2">
      <c r="A941" t="s">
        <v>29</v>
      </c>
      <c r="B941" t="s">
        <v>651</v>
      </c>
      <c r="C941" t="s">
        <v>652</v>
      </c>
      <c r="D941" t="s">
        <v>653</v>
      </c>
      <c r="E941" t="s">
        <v>651</v>
      </c>
      <c r="F941" t="s">
        <v>101</v>
      </c>
      <c r="G941" t="s">
        <v>654</v>
      </c>
      <c r="H941" t="s">
        <v>655</v>
      </c>
      <c r="I941" t="s">
        <v>36</v>
      </c>
      <c r="J941" t="s">
        <v>656</v>
      </c>
      <c r="K941" t="s">
        <v>38</v>
      </c>
      <c r="M941">
        <v>26</v>
      </c>
      <c r="N941">
        <v>766</v>
      </c>
      <c r="O941" t="s">
        <v>39</v>
      </c>
      <c r="P941" t="s">
        <v>39</v>
      </c>
      <c r="Q941">
        <v>43.69</v>
      </c>
      <c r="R941">
        <v>5.94</v>
      </c>
      <c r="S941">
        <v>31.81</v>
      </c>
      <c r="T941">
        <v>55.58</v>
      </c>
      <c r="U941">
        <v>3</v>
      </c>
      <c r="V941">
        <v>0.41</v>
      </c>
      <c r="W941">
        <v>2.29</v>
      </c>
      <c r="X941">
        <v>3.92</v>
      </c>
    </row>
    <row r="942" spans="1:29" x14ac:dyDescent="0.2">
      <c r="A942" t="s">
        <v>29</v>
      </c>
      <c r="B942" t="s">
        <v>651</v>
      </c>
      <c r="C942" t="s">
        <v>652</v>
      </c>
      <c r="D942" t="s">
        <v>653</v>
      </c>
      <c r="E942" t="s">
        <v>651</v>
      </c>
      <c r="F942" t="s">
        <v>101</v>
      </c>
      <c r="G942" t="s">
        <v>654</v>
      </c>
      <c r="H942" t="s">
        <v>655</v>
      </c>
      <c r="I942" t="s">
        <v>40</v>
      </c>
      <c r="J942" t="s">
        <v>120</v>
      </c>
      <c r="K942" t="s">
        <v>38</v>
      </c>
      <c r="M942">
        <v>67</v>
      </c>
      <c r="N942">
        <v>766</v>
      </c>
      <c r="O942" t="s">
        <v>39</v>
      </c>
      <c r="P942" t="s">
        <v>39</v>
      </c>
      <c r="Q942">
        <v>129.75</v>
      </c>
      <c r="R942">
        <v>10.99</v>
      </c>
      <c r="S942">
        <v>107.77</v>
      </c>
      <c r="T942">
        <v>151.72</v>
      </c>
      <c r="U942">
        <v>8.9</v>
      </c>
      <c r="V942">
        <v>0.73</v>
      </c>
      <c r="W942">
        <v>7.55</v>
      </c>
      <c r="X942">
        <v>10.46</v>
      </c>
    </row>
    <row r="943" spans="1:29" x14ac:dyDescent="0.2">
      <c r="A943" t="s">
        <v>29</v>
      </c>
      <c r="B943" t="s">
        <v>651</v>
      </c>
      <c r="C943" t="s">
        <v>652</v>
      </c>
      <c r="D943" t="s">
        <v>653</v>
      </c>
      <c r="E943" t="s">
        <v>651</v>
      </c>
      <c r="F943" t="s">
        <v>101</v>
      </c>
      <c r="G943" t="s">
        <v>654</v>
      </c>
      <c r="H943" t="s">
        <v>655</v>
      </c>
      <c r="I943" t="s">
        <v>105</v>
      </c>
      <c r="J943" t="s">
        <v>121</v>
      </c>
      <c r="K943" t="s">
        <v>38</v>
      </c>
      <c r="M943">
        <v>175</v>
      </c>
      <c r="N943">
        <v>766</v>
      </c>
      <c r="O943" t="s">
        <v>39</v>
      </c>
      <c r="P943" t="s">
        <v>39</v>
      </c>
      <c r="Q943">
        <v>326.39</v>
      </c>
      <c r="R943">
        <v>15.9</v>
      </c>
      <c r="S943">
        <v>294.60000000000002</v>
      </c>
      <c r="T943">
        <v>358.19</v>
      </c>
      <c r="U943">
        <v>22.38</v>
      </c>
      <c r="V943">
        <v>1.04</v>
      </c>
      <c r="W943">
        <v>20.37</v>
      </c>
      <c r="X943">
        <v>24.53</v>
      </c>
    </row>
    <row r="944" spans="1:29" x14ac:dyDescent="0.2">
      <c r="A944" t="s">
        <v>29</v>
      </c>
      <c r="B944" t="s">
        <v>651</v>
      </c>
      <c r="C944" t="s">
        <v>652</v>
      </c>
      <c r="D944" t="s">
        <v>653</v>
      </c>
      <c r="E944" t="s">
        <v>651</v>
      </c>
      <c r="F944" t="s">
        <v>101</v>
      </c>
      <c r="G944" t="s">
        <v>654</v>
      </c>
      <c r="H944" t="s">
        <v>655</v>
      </c>
      <c r="I944" t="s">
        <v>107</v>
      </c>
      <c r="J944" t="s">
        <v>122</v>
      </c>
      <c r="K944" t="s">
        <v>38</v>
      </c>
      <c r="M944">
        <v>382</v>
      </c>
      <c r="N944">
        <v>766</v>
      </c>
      <c r="O944" t="s">
        <v>39</v>
      </c>
      <c r="P944" t="s">
        <v>39</v>
      </c>
      <c r="Q944">
        <v>730.94</v>
      </c>
      <c r="R944">
        <v>19.73</v>
      </c>
      <c r="S944">
        <v>691.48</v>
      </c>
      <c r="T944">
        <v>770.41</v>
      </c>
      <c r="U944">
        <v>50.13</v>
      </c>
      <c r="V944">
        <v>1.21</v>
      </c>
      <c r="W944">
        <v>47.7</v>
      </c>
      <c r="X944">
        <v>52.55</v>
      </c>
    </row>
    <row r="945" spans="1:29" x14ac:dyDescent="0.2">
      <c r="A945" t="s">
        <v>29</v>
      </c>
      <c r="B945" t="s">
        <v>651</v>
      </c>
      <c r="C945" t="s">
        <v>652</v>
      </c>
      <c r="D945" t="s">
        <v>653</v>
      </c>
      <c r="E945" t="s">
        <v>651</v>
      </c>
      <c r="F945" t="s">
        <v>101</v>
      </c>
      <c r="G945" t="s">
        <v>654</v>
      </c>
      <c r="H945" t="s">
        <v>655</v>
      </c>
      <c r="I945" t="s">
        <v>123</v>
      </c>
      <c r="J945" t="s">
        <v>124</v>
      </c>
      <c r="K945" t="s">
        <v>38</v>
      </c>
      <c r="M945">
        <v>116</v>
      </c>
      <c r="N945">
        <v>766</v>
      </c>
      <c r="O945" t="s">
        <v>39</v>
      </c>
      <c r="P945" t="s">
        <v>39</v>
      </c>
      <c r="Q945">
        <v>227.46</v>
      </c>
      <c r="R945">
        <v>14.65</v>
      </c>
      <c r="S945">
        <v>198.15</v>
      </c>
      <c r="T945">
        <v>256.76</v>
      </c>
      <c r="U945">
        <v>15.6</v>
      </c>
      <c r="V945">
        <v>0.96</v>
      </c>
      <c r="W945">
        <v>13.78</v>
      </c>
      <c r="X945">
        <v>17.61</v>
      </c>
    </row>
    <row r="946" spans="1:29" x14ac:dyDescent="0.2">
      <c r="A946" t="s">
        <v>29</v>
      </c>
      <c r="B946" t="s">
        <v>651</v>
      </c>
      <c r="C946" t="s">
        <v>652</v>
      </c>
      <c r="D946" t="s">
        <v>653</v>
      </c>
      <c r="E946" t="s">
        <v>651</v>
      </c>
      <c r="F946" t="s">
        <v>101</v>
      </c>
      <c r="G946" t="s">
        <v>654</v>
      </c>
      <c r="H946" t="s">
        <v>655</v>
      </c>
      <c r="I946" t="s">
        <v>42</v>
      </c>
      <c r="J946" t="s">
        <v>43</v>
      </c>
      <c r="K946" t="s">
        <v>38</v>
      </c>
      <c r="M946">
        <v>188</v>
      </c>
      <c r="N946">
        <v>766</v>
      </c>
      <c r="O946" t="s">
        <v>39</v>
      </c>
      <c r="P946" t="s">
        <v>39</v>
      </c>
      <c r="Q946">
        <v>375.67</v>
      </c>
      <c r="R946">
        <v>21.87</v>
      </c>
      <c r="S946">
        <v>331.92</v>
      </c>
      <c r="T946">
        <v>419.41</v>
      </c>
    </row>
    <row r="947" spans="1:29" x14ac:dyDescent="0.2">
      <c r="A947" t="s">
        <v>29</v>
      </c>
      <c r="B947" t="s">
        <v>651</v>
      </c>
      <c r="C947" t="s">
        <v>652</v>
      </c>
      <c r="D947" t="s">
        <v>653</v>
      </c>
      <c r="E947" t="s">
        <v>651</v>
      </c>
      <c r="F947" t="s">
        <v>101</v>
      </c>
      <c r="G947" t="s">
        <v>654</v>
      </c>
      <c r="H947" t="s">
        <v>655</v>
      </c>
      <c r="I947" t="s">
        <v>125</v>
      </c>
      <c r="J947" t="s">
        <v>126</v>
      </c>
      <c r="K947" t="s">
        <v>38</v>
      </c>
      <c r="M947">
        <v>9</v>
      </c>
      <c r="N947">
        <v>766</v>
      </c>
      <c r="O947" t="s">
        <v>39</v>
      </c>
      <c r="P947" t="s">
        <v>39</v>
      </c>
    </row>
    <row r="948" spans="1:29" x14ac:dyDescent="0.2">
      <c r="A948" t="s">
        <v>29</v>
      </c>
      <c r="B948" t="s">
        <v>651</v>
      </c>
      <c r="C948" t="s">
        <v>652</v>
      </c>
      <c r="D948" t="s">
        <v>653</v>
      </c>
      <c r="E948" t="s">
        <v>651</v>
      </c>
      <c r="F948" t="s">
        <v>101</v>
      </c>
      <c r="G948" t="s">
        <v>654</v>
      </c>
      <c r="H948" t="s">
        <v>655</v>
      </c>
      <c r="K948" t="s">
        <v>38</v>
      </c>
      <c r="N948">
        <v>766</v>
      </c>
      <c r="O948" t="s">
        <v>39</v>
      </c>
      <c r="P948" t="s">
        <v>39</v>
      </c>
      <c r="Y948">
        <v>2.66</v>
      </c>
      <c r="Z948">
        <v>0.02</v>
      </c>
      <c r="AA948">
        <v>2.62</v>
      </c>
      <c r="AB948">
        <v>2.71</v>
      </c>
      <c r="AC948">
        <v>3</v>
      </c>
    </row>
    <row r="949" spans="1:29" x14ac:dyDescent="0.2">
      <c r="A949" t="s">
        <v>29</v>
      </c>
      <c r="B949" t="s">
        <v>657</v>
      </c>
      <c r="C949" t="s">
        <v>658</v>
      </c>
      <c r="D949" t="s">
        <v>653</v>
      </c>
      <c r="E949" t="s">
        <v>657</v>
      </c>
      <c r="F949" t="s">
        <v>101</v>
      </c>
      <c r="G949" t="s">
        <v>654</v>
      </c>
      <c r="H949" t="s">
        <v>659</v>
      </c>
      <c r="I949" t="s">
        <v>36</v>
      </c>
      <c r="J949" t="s">
        <v>656</v>
      </c>
      <c r="K949" t="s">
        <v>38</v>
      </c>
      <c r="M949">
        <v>31</v>
      </c>
      <c r="N949">
        <v>769</v>
      </c>
      <c r="O949" t="s">
        <v>39</v>
      </c>
      <c r="P949" t="s">
        <v>39</v>
      </c>
      <c r="Q949">
        <v>54.3</v>
      </c>
      <c r="R949">
        <v>7.19</v>
      </c>
      <c r="S949">
        <v>39.92</v>
      </c>
      <c r="T949">
        <v>68.67</v>
      </c>
      <c r="U949">
        <v>3.71</v>
      </c>
      <c r="V949">
        <v>0.5</v>
      </c>
      <c r="W949">
        <v>2.84</v>
      </c>
      <c r="X949">
        <v>4.83</v>
      </c>
    </row>
    <row r="950" spans="1:29" x14ac:dyDescent="0.2">
      <c r="A950" t="s">
        <v>29</v>
      </c>
      <c r="B950" t="s">
        <v>657</v>
      </c>
      <c r="C950" t="s">
        <v>658</v>
      </c>
      <c r="D950" t="s">
        <v>653</v>
      </c>
      <c r="E950" t="s">
        <v>657</v>
      </c>
      <c r="F950" t="s">
        <v>101</v>
      </c>
      <c r="G950" t="s">
        <v>654</v>
      </c>
      <c r="H950" t="s">
        <v>659</v>
      </c>
      <c r="I950" t="s">
        <v>40</v>
      </c>
      <c r="J950" t="s">
        <v>120</v>
      </c>
      <c r="K950" t="s">
        <v>38</v>
      </c>
      <c r="M950">
        <v>56</v>
      </c>
      <c r="N950">
        <v>769</v>
      </c>
      <c r="O950" t="s">
        <v>39</v>
      </c>
      <c r="P950" t="s">
        <v>39</v>
      </c>
      <c r="Q950">
        <v>112.39</v>
      </c>
      <c r="R950">
        <v>10.24</v>
      </c>
      <c r="S950">
        <v>91.91</v>
      </c>
      <c r="T950">
        <v>132.87</v>
      </c>
      <c r="U950">
        <v>7.68</v>
      </c>
      <c r="V950">
        <v>0.69</v>
      </c>
      <c r="W950">
        <v>6.41</v>
      </c>
      <c r="X950">
        <v>9.17</v>
      </c>
    </row>
    <row r="951" spans="1:29" x14ac:dyDescent="0.2">
      <c r="A951" t="s">
        <v>29</v>
      </c>
      <c r="B951" t="s">
        <v>657</v>
      </c>
      <c r="C951" t="s">
        <v>658</v>
      </c>
      <c r="D951" t="s">
        <v>653</v>
      </c>
      <c r="E951" t="s">
        <v>657</v>
      </c>
      <c r="F951" t="s">
        <v>101</v>
      </c>
      <c r="G951" t="s">
        <v>654</v>
      </c>
      <c r="H951" t="s">
        <v>659</v>
      </c>
      <c r="I951" t="s">
        <v>105</v>
      </c>
      <c r="J951" t="s">
        <v>121</v>
      </c>
      <c r="K951" t="s">
        <v>38</v>
      </c>
      <c r="M951">
        <v>188</v>
      </c>
      <c r="N951">
        <v>769</v>
      </c>
      <c r="O951" t="s">
        <v>39</v>
      </c>
      <c r="P951" t="s">
        <v>39</v>
      </c>
      <c r="Q951">
        <v>350.2</v>
      </c>
      <c r="R951">
        <v>17.95</v>
      </c>
      <c r="S951">
        <v>314.27999999999997</v>
      </c>
      <c r="T951">
        <v>386.11</v>
      </c>
      <c r="U951">
        <v>23.93</v>
      </c>
      <c r="V951">
        <v>1.1499999999999999</v>
      </c>
      <c r="W951">
        <v>21.71</v>
      </c>
      <c r="X951">
        <v>26.3</v>
      </c>
    </row>
    <row r="952" spans="1:29" x14ac:dyDescent="0.2">
      <c r="A952" t="s">
        <v>29</v>
      </c>
      <c r="B952" t="s">
        <v>657</v>
      </c>
      <c r="C952" t="s">
        <v>658</v>
      </c>
      <c r="D952" t="s">
        <v>653</v>
      </c>
      <c r="E952" t="s">
        <v>657</v>
      </c>
      <c r="F952" t="s">
        <v>101</v>
      </c>
      <c r="G952" t="s">
        <v>654</v>
      </c>
      <c r="H952" t="s">
        <v>659</v>
      </c>
      <c r="I952" t="s">
        <v>107</v>
      </c>
      <c r="J952" t="s">
        <v>122</v>
      </c>
      <c r="K952" t="s">
        <v>38</v>
      </c>
      <c r="M952">
        <v>388</v>
      </c>
      <c r="N952">
        <v>769</v>
      </c>
      <c r="O952" t="s">
        <v>39</v>
      </c>
      <c r="P952" t="s">
        <v>39</v>
      </c>
      <c r="Q952">
        <v>748.42</v>
      </c>
      <c r="R952">
        <v>23.43</v>
      </c>
      <c r="S952">
        <v>701.55</v>
      </c>
      <c r="T952">
        <v>795.28</v>
      </c>
      <c r="U952">
        <v>51.13</v>
      </c>
      <c r="V952">
        <v>1.44</v>
      </c>
      <c r="W952">
        <v>48.25</v>
      </c>
      <c r="X952">
        <v>54.01</v>
      </c>
    </row>
    <row r="953" spans="1:29" x14ac:dyDescent="0.2">
      <c r="A953" t="s">
        <v>29</v>
      </c>
      <c r="B953" t="s">
        <v>657</v>
      </c>
      <c r="C953" t="s">
        <v>658</v>
      </c>
      <c r="D953" t="s">
        <v>653</v>
      </c>
      <c r="E953" t="s">
        <v>657</v>
      </c>
      <c r="F953" t="s">
        <v>101</v>
      </c>
      <c r="G953" t="s">
        <v>654</v>
      </c>
      <c r="H953" t="s">
        <v>659</v>
      </c>
      <c r="I953" t="s">
        <v>123</v>
      </c>
      <c r="J953" t="s">
        <v>124</v>
      </c>
      <c r="K953" t="s">
        <v>38</v>
      </c>
      <c r="M953">
        <v>106</v>
      </c>
      <c r="N953">
        <v>769</v>
      </c>
      <c r="O953" t="s">
        <v>39</v>
      </c>
      <c r="P953" t="s">
        <v>39</v>
      </c>
      <c r="Q953">
        <v>198.39</v>
      </c>
      <c r="R953">
        <v>12.96</v>
      </c>
      <c r="S953">
        <v>172.47</v>
      </c>
      <c r="T953">
        <v>224.3</v>
      </c>
      <c r="U953">
        <v>13.55</v>
      </c>
      <c r="V953">
        <v>0.84</v>
      </c>
      <c r="W953">
        <v>11.96</v>
      </c>
      <c r="X953">
        <v>15.32</v>
      </c>
    </row>
    <row r="954" spans="1:29" x14ac:dyDescent="0.2">
      <c r="A954" t="s">
        <v>29</v>
      </c>
      <c r="B954" t="s">
        <v>657</v>
      </c>
      <c r="C954" t="s">
        <v>658</v>
      </c>
      <c r="D954" t="s">
        <v>653</v>
      </c>
      <c r="E954" t="s">
        <v>657</v>
      </c>
      <c r="F954" t="s">
        <v>101</v>
      </c>
      <c r="G954" t="s">
        <v>654</v>
      </c>
      <c r="H954" t="s">
        <v>659</v>
      </c>
      <c r="I954" t="s">
        <v>42</v>
      </c>
      <c r="J954" t="s">
        <v>43</v>
      </c>
      <c r="K954" t="s">
        <v>38</v>
      </c>
      <c r="M954">
        <v>188</v>
      </c>
      <c r="N954">
        <v>769</v>
      </c>
      <c r="O954" t="s">
        <v>39</v>
      </c>
      <c r="P954" t="s">
        <v>39</v>
      </c>
      <c r="Q954">
        <v>375.67</v>
      </c>
      <c r="R954">
        <v>21.87</v>
      </c>
      <c r="S954">
        <v>331.92</v>
      </c>
      <c r="T954">
        <v>419.41</v>
      </c>
    </row>
    <row r="955" spans="1:29" x14ac:dyDescent="0.2">
      <c r="A955" t="s">
        <v>29</v>
      </c>
      <c r="B955" t="s">
        <v>657</v>
      </c>
      <c r="C955" t="s">
        <v>658</v>
      </c>
      <c r="D955" t="s">
        <v>653</v>
      </c>
      <c r="E955" t="s">
        <v>657</v>
      </c>
      <c r="F955" t="s">
        <v>101</v>
      </c>
      <c r="G955" t="s">
        <v>654</v>
      </c>
      <c r="H955" t="s">
        <v>659</v>
      </c>
      <c r="I955" t="s">
        <v>125</v>
      </c>
      <c r="J955" t="s">
        <v>126</v>
      </c>
      <c r="K955" t="s">
        <v>38</v>
      </c>
      <c r="M955">
        <v>6</v>
      </c>
      <c r="N955">
        <v>769</v>
      </c>
      <c r="O955" t="s">
        <v>39</v>
      </c>
      <c r="P955" t="s">
        <v>39</v>
      </c>
    </row>
    <row r="956" spans="1:29" x14ac:dyDescent="0.2">
      <c r="A956" t="s">
        <v>29</v>
      </c>
      <c r="B956" t="s">
        <v>657</v>
      </c>
      <c r="C956" t="s">
        <v>658</v>
      </c>
      <c r="D956" t="s">
        <v>653</v>
      </c>
      <c r="E956" t="s">
        <v>657</v>
      </c>
      <c r="F956" t="s">
        <v>101</v>
      </c>
      <c r="G956" t="s">
        <v>654</v>
      </c>
      <c r="H956" t="s">
        <v>659</v>
      </c>
      <c r="K956" t="s">
        <v>38</v>
      </c>
      <c r="N956">
        <v>769</v>
      </c>
      <c r="O956" t="s">
        <v>39</v>
      </c>
      <c r="P956" t="s">
        <v>39</v>
      </c>
      <c r="Y956">
        <v>2.63</v>
      </c>
      <c r="Z956">
        <v>0.03</v>
      </c>
      <c r="AA956">
        <v>2.58</v>
      </c>
      <c r="AB956">
        <v>2.68</v>
      </c>
      <c r="AC956">
        <v>3</v>
      </c>
    </row>
    <row r="957" spans="1:29" x14ac:dyDescent="0.2">
      <c r="A957" t="s">
        <v>29</v>
      </c>
      <c r="B957" t="s">
        <v>660</v>
      </c>
      <c r="C957" t="s">
        <v>661</v>
      </c>
      <c r="D957" t="s">
        <v>653</v>
      </c>
      <c r="E957" t="s">
        <v>660</v>
      </c>
      <c r="F957" t="s">
        <v>101</v>
      </c>
      <c r="G957" t="s">
        <v>654</v>
      </c>
      <c r="H957" t="s">
        <v>662</v>
      </c>
      <c r="I957" t="s">
        <v>36</v>
      </c>
      <c r="J957" t="s">
        <v>656</v>
      </c>
      <c r="K957" t="s">
        <v>38</v>
      </c>
      <c r="M957">
        <v>31</v>
      </c>
      <c r="N957">
        <v>767</v>
      </c>
      <c r="O957" t="s">
        <v>39</v>
      </c>
      <c r="P957" t="s">
        <v>39</v>
      </c>
      <c r="Q957">
        <v>55.24</v>
      </c>
      <c r="R957">
        <v>7.35</v>
      </c>
      <c r="S957">
        <v>40.54</v>
      </c>
      <c r="T957">
        <v>69.930000000000007</v>
      </c>
      <c r="U957">
        <v>3.78</v>
      </c>
      <c r="V957">
        <v>0.51</v>
      </c>
      <c r="W957">
        <v>2.89</v>
      </c>
      <c r="X957">
        <v>4.93</v>
      </c>
    </row>
    <row r="958" spans="1:29" x14ac:dyDescent="0.2">
      <c r="A958" t="s">
        <v>29</v>
      </c>
      <c r="B958" t="s">
        <v>660</v>
      </c>
      <c r="C958" t="s">
        <v>661</v>
      </c>
      <c r="D958" t="s">
        <v>653</v>
      </c>
      <c r="E958" t="s">
        <v>660</v>
      </c>
      <c r="F958" t="s">
        <v>101</v>
      </c>
      <c r="G958" t="s">
        <v>654</v>
      </c>
      <c r="H958" t="s">
        <v>662</v>
      </c>
      <c r="I958" t="s">
        <v>40</v>
      </c>
      <c r="J958" t="s">
        <v>120</v>
      </c>
      <c r="K958" t="s">
        <v>38</v>
      </c>
      <c r="M958">
        <v>104</v>
      </c>
      <c r="N958">
        <v>767</v>
      </c>
      <c r="O958" t="s">
        <v>39</v>
      </c>
      <c r="P958" t="s">
        <v>39</v>
      </c>
      <c r="Q958">
        <v>197.81</v>
      </c>
      <c r="R958">
        <v>13.92</v>
      </c>
      <c r="S958">
        <v>169.96</v>
      </c>
      <c r="T958">
        <v>225.65</v>
      </c>
      <c r="U958">
        <v>13.54</v>
      </c>
      <c r="V958">
        <v>0.9</v>
      </c>
      <c r="W958">
        <v>11.83</v>
      </c>
      <c r="X958">
        <v>15.45</v>
      </c>
    </row>
    <row r="959" spans="1:29" x14ac:dyDescent="0.2">
      <c r="A959" t="s">
        <v>29</v>
      </c>
      <c r="B959" t="s">
        <v>660</v>
      </c>
      <c r="C959" t="s">
        <v>661</v>
      </c>
      <c r="D959" t="s">
        <v>653</v>
      </c>
      <c r="E959" t="s">
        <v>660</v>
      </c>
      <c r="F959" t="s">
        <v>101</v>
      </c>
      <c r="G959" t="s">
        <v>654</v>
      </c>
      <c r="H959" t="s">
        <v>662</v>
      </c>
      <c r="I959" t="s">
        <v>105</v>
      </c>
      <c r="J959" t="s">
        <v>121</v>
      </c>
      <c r="K959" t="s">
        <v>38</v>
      </c>
      <c r="M959">
        <v>241</v>
      </c>
      <c r="N959">
        <v>767</v>
      </c>
      <c r="O959" t="s">
        <v>39</v>
      </c>
      <c r="P959" t="s">
        <v>39</v>
      </c>
      <c r="Q959">
        <v>459.32</v>
      </c>
      <c r="R959">
        <v>18.149999999999999</v>
      </c>
      <c r="S959">
        <v>423.01</v>
      </c>
      <c r="T959">
        <v>495.63</v>
      </c>
      <c r="U959">
        <v>31.44</v>
      </c>
      <c r="V959">
        <v>1.1499999999999999</v>
      </c>
      <c r="W959">
        <v>29.18</v>
      </c>
      <c r="X959">
        <v>33.78</v>
      </c>
    </row>
    <row r="960" spans="1:29" x14ac:dyDescent="0.2">
      <c r="A960" t="s">
        <v>29</v>
      </c>
      <c r="B960" t="s">
        <v>660</v>
      </c>
      <c r="C960" t="s">
        <v>661</v>
      </c>
      <c r="D960" t="s">
        <v>653</v>
      </c>
      <c r="E960" t="s">
        <v>660</v>
      </c>
      <c r="F960" t="s">
        <v>101</v>
      </c>
      <c r="G960" t="s">
        <v>654</v>
      </c>
      <c r="H960" t="s">
        <v>662</v>
      </c>
      <c r="I960" t="s">
        <v>107</v>
      </c>
      <c r="J960" t="s">
        <v>122</v>
      </c>
      <c r="K960" t="s">
        <v>38</v>
      </c>
      <c r="M960">
        <v>302</v>
      </c>
      <c r="N960">
        <v>767</v>
      </c>
      <c r="O960" t="s">
        <v>39</v>
      </c>
      <c r="P960" t="s">
        <v>39</v>
      </c>
      <c r="Q960">
        <v>582.89</v>
      </c>
      <c r="R960">
        <v>22.66</v>
      </c>
      <c r="S960">
        <v>537.55999999999995</v>
      </c>
      <c r="T960">
        <v>628.21</v>
      </c>
      <c r="U960">
        <v>39.89</v>
      </c>
      <c r="V960">
        <v>1.42</v>
      </c>
      <c r="W960">
        <v>37.08</v>
      </c>
      <c r="X960">
        <v>42.77</v>
      </c>
    </row>
    <row r="961" spans="1:29" x14ac:dyDescent="0.2">
      <c r="A961" t="s">
        <v>29</v>
      </c>
      <c r="B961" t="s">
        <v>660</v>
      </c>
      <c r="C961" t="s">
        <v>661</v>
      </c>
      <c r="D961" t="s">
        <v>653</v>
      </c>
      <c r="E961" t="s">
        <v>660</v>
      </c>
      <c r="F961" t="s">
        <v>101</v>
      </c>
      <c r="G961" t="s">
        <v>654</v>
      </c>
      <c r="H961" t="s">
        <v>662</v>
      </c>
      <c r="I961" t="s">
        <v>123</v>
      </c>
      <c r="J961" t="s">
        <v>124</v>
      </c>
      <c r="K961" t="s">
        <v>38</v>
      </c>
      <c r="M961">
        <v>89</v>
      </c>
      <c r="N961">
        <v>767</v>
      </c>
      <c r="O961" t="s">
        <v>39</v>
      </c>
      <c r="P961" t="s">
        <v>39</v>
      </c>
      <c r="Q961">
        <v>165.85</v>
      </c>
      <c r="R961">
        <v>11.66</v>
      </c>
      <c r="S961">
        <v>142.53</v>
      </c>
      <c r="T961">
        <v>189.17</v>
      </c>
      <c r="U961">
        <v>11.35</v>
      </c>
      <c r="V961">
        <v>0.79</v>
      </c>
      <c r="W961">
        <v>9.8699999999999992</v>
      </c>
      <c r="X961">
        <v>13.03</v>
      </c>
    </row>
    <row r="962" spans="1:29" x14ac:dyDescent="0.2">
      <c r="A962" t="s">
        <v>29</v>
      </c>
      <c r="B962" t="s">
        <v>660</v>
      </c>
      <c r="C962" t="s">
        <v>661</v>
      </c>
      <c r="D962" t="s">
        <v>653</v>
      </c>
      <c r="E962" t="s">
        <v>660</v>
      </c>
      <c r="F962" t="s">
        <v>101</v>
      </c>
      <c r="G962" t="s">
        <v>654</v>
      </c>
      <c r="H962" t="s">
        <v>662</v>
      </c>
      <c r="I962" t="s">
        <v>42</v>
      </c>
      <c r="J962" t="s">
        <v>43</v>
      </c>
      <c r="K962" t="s">
        <v>38</v>
      </c>
      <c r="M962">
        <v>188</v>
      </c>
      <c r="N962">
        <v>767</v>
      </c>
      <c r="O962" t="s">
        <v>39</v>
      </c>
      <c r="P962" t="s">
        <v>39</v>
      </c>
      <c r="Q962">
        <v>375.67</v>
      </c>
      <c r="R962">
        <v>21.87</v>
      </c>
      <c r="S962">
        <v>331.92</v>
      </c>
      <c r="T962">
        <v>419.41</v>
      </c>
    </row>
    <row r="963" spans="1:29" x14ac:dyDescent="0.2">
      <c r="A963" t="s">
        <v>29</v>
      </c>
      <c r="B963" t="s">
        <v>660</v>
      </c>
      <c r="C963" t="s">
        <v>661</v>
      </c>
      <c r="D963" t="s">
        <v>653</v>
      </c>
      <c r="E963" t="s">
        <v>660</v>
      </c>
      <c r="F963" t="s">
        <v>101</v>
      </c>
      <c r="G963" t="s">
        <v>654</v>
      </c>
      <c r="H963" t="s">
        <v>662</v>
      </c>
      <c r="I963" t="s">
        <v>125</v>
      </c>
      <c r="J963" t="s">
        <v>126</v>
      </c>
      <c r="K963" t="s">
        <v>38</v>
      </c>
      <c r="M963">
        <v>8</v>
      </c>
      <c r="N963">
        <v>767</v>
      </c>
      <c r="O963" t="s">
        <v>39</v>
      </c>
      <c r="P963" t="s">
        <v>39</v>
      </c>
    </row>
    <row r="964" spans="1:29" x14ac:dyDescent="0.2">
      <c r="A964" t="s">
        <v>29</v>
      </c>
      <c r="B964" t="s">
        <v>660</v>
      </c>
      <c r="C964" t="s">
        <v>661</v>
      </c>
      <c r="D964" t="s">
        <v>653</v>
      </c>
      <c r="E964" t="s">
        <v>660</v>
      </c>
      <c r="F964" t="s">
        <v>101</v>
      </c>
      <c r="G964" t="s">
        <v>654</v>
      </c>
      <c r="H964" t="s">
        <v>662</v>
      </c>
      <c r="K964" t="s">
        <v>38</v>
      </c>
      <c r="N964">
        <v>767</v>
      </c>
      <c r="O964" t="s">
        <v>39</v>
      </c>
      <c r="P964" t="s">
        <v>39</v>
      </c>
      <c r="Y964">
        <v>2.41</v>
      </c>
      <c r="Z964">
        <v>0.03</v>
      </c>
      <c r="AA964">
        <v>2.36</v>
      </c>
      <c r="AB964">
        <v>2.4700000000000002</v>
      </c>
      <c r="AC964">
        <v>3</v>
      </c>
    </row>
    <row r="965" spans="1:29" x14ac:dyDescent="0.2">
      <c r="A965" t="s">
        <v>29</v>
      </c>
      <c r="B965" t="s">
        <v>663</v>
      </c>
      <c r="C965" t="s">
        <v>664</v>
      </c>
      <c r="D965" t="s">
        <v>653</v>
      </c>
      <c r="E965" t="s">
        <v>663</v>
      </c>
      <c r="F965" t="s">
        <v>101</v>
      </c>
      <c r="G965" t="s">
        <v>654</v>
      </c>
      <c r="H965" t="s">
        <v>749</v>
      </c>
      <c r="I965" t="s">
        <v>36</v>
      </c>
      <c r="J965" t="s">
        <v>656</v>
      </c>
      <c r="K965" t="s">
        <v>38</v>
      </c>
      <c r="M965">
        <v>34</v>
      </c>
      <c r="N965">
        <v>761</v>
      </c>
      <c r="O965" t="s">
        <v>39</v>
      </c>
      <c r="P965" t="s">
        <v>39</v>
      </c>
      <c r="Q965">
        <v>63.02</v>
      </c>
      <c r="R965">
        <v>7.47</v>
      </c>
      <c r="S965">
        <v>48.08</v>
      </c>
      <c r="T965">
        <v>77.95</v>
      </c>
      <c r="U965">
        <v>4.3600000000000003</v>
      </c>
      <c r="V965">
        <v>0.51</v>
      </c>
      <c r="W965">
        <v>3.44</v>
      </c>
      <c r="X965">
        <v>5.5</v>
      </c>
    </row>
    <row r="966" spans="1:29" x14ac:dyDescent="0.2">
      <c r="A966" t="s">
        <v>29</v>
      </c>
      <c r="B966" t="s">
        <v>663</v>
      </c>
      <c r="C966" t="s">
        <v>664</v>
      </c>
      <c r="D966" t="s">
        <v>653</v>
      </c>
      <c r="E966" t="s">
        <v>663</v>
      </c>
      <c r="F966" t="s">
        <v>101</v>
      </c>
      <c r="G966" t="s">
        <v>654</v>
      </c>
      <c r="H966" t="s">
        <v>749</v>
      </c>
      <c r="I966" t="s">
        <v>40</v>
      </c>
      <c r="J966" t="s">
        <v>120</v>
      </c>
      <c r="K966" t="s">
        <v>38</v>
      </c>
      <c r="M966">
        <v>52</v>
      </c>
      <c r="N966">
        <v>761</v>
      </c>
      <c r="O966" t="s">
        <v>39</v>
      </c>
      <c r="P966" t="s">
        <v>39</v>
      </c>
      <c r="Q966">
        <v>102.55</v>
      </c>
      <c r="R966">
        <v>10.79</v>
      </c>
      <c r="S966">
        <v>80.98</v>
      </c>
      <c r="T966">
        <v>124.12</v>
      </c>
      <c r="U966">
        <v>7.09</v>
      </c>
      <c r="V966">
        <v>0.73</v>
      </c>
      <c r="W966">
        <v>5.77</v>
      </c>
      <c r="X966">
        <v>8.69</v>
      </c>
    </row>
    <row r="967" spans="1:29" x14ac:dyDescent="0.2">
      <c r="A967" t="s">
        <v>29</v>
      </c>
      <c r="B967" t="s">
        <v>663</v>
      </c>
      <c r="C967" t="s">
        <v>664</v>
      </c>
      <c r="D967" t="s">
        <v>653</v>
      </c>
      <c r="E967" t="s">
        <v>663</v>
      </c>
      <c r="F967" t="s">
        <v>101</v>
      </c>
      <c r="G967" t="s">
        <v>654</v>
      </c>
      <c r="H967" t="s">
        <v>749</v>
      </c>
      <c r="I967" t="s">
        <v>105</v>
      </c>
      <c r="J967" t="s">
        <v>121</v>
      </c>
      <c r="K967" t="s">
        <v>38</v>
      </c>
      <c r="M967">
        <v>148</v>
      </c>
      <c r="N967">
        <v>761</v>
      </c>
      <c r="O967" t="s">
        <v>39</v>
      </c>
      <c r="P967" t="s">
        <v>39</v>
      </c>
      <c r="Q967">
        <v>273.20999999999998</v>
      </c>
      <c r="R967">
        <v>14.81</v>
      </c>
      <c r="S967">
        <v>243.58</v>
      </c>
      <c r="T967">
        <v>302.83999999999997</v>
      </c>
      <c r="U967">
        <v>18.899999999999999</v>
      </c>
      <c r="V967">
        <v>1.07</v>
      </c>
      <c r="W967">
        <v>16.850000000000001</v>
      </c>
      <c r="X967">
        <v>21.13</v>
      </c>
    </row>
    <row r="968" spans="1:29" x14ac:dyDescent="0.2">
      <c r="A968" t="s">
        <v>29</v>
      </c>
      <c r="B968" t="s">
        <v>663</v>
      </c>
      <c r="C968" t="s">
        <v>664</v>
      </c>
      <c r="D968" t="s">
        <v>653</v>
      </c>
      <c r="E968" t="s">
        <v>663</v>
      </c>
      <c r="F968" t="s">
        <v>101</v>
      </c>
      <c r="G968" t="s">
        <v>654</v>
      </c>
      <c r="H968" t="s">
        <v>749</v>
      </c>
      <c r="I968" t="s">
        <v>107</v>
      </c>
      <c r="J968" t="s">
        <v>122</v>
      </c>
      <c r="K968" t="s">
        <v>38</v>
      </c>
      <c r="M968">
        <v>373</v>
      </c>
      <c r="N968">
        <v>761</v>
      </c>
      <c r="O968" t="s">
        <v>39</v>
      </c>
      <c r="P968" t="s">
        <v>39</v>
      </c>
      <c r="Q968">
        <v>714.19</v>
      </c>
      <c r="R968">
        <v>24.11</v>
      </c>
      <c r="S968">
        <v>665.97</v>
      </c>
      <c r="T968">
        <v>762.42</v>
      </c>
      <c r="U968">
        <v>49.39</v>
      </c>
      <c r="V968">
        <v>1.35</v>
      </c>
      <c r="W968">
        <v>46.69</v>
      </c>
      <c r="X968">
        <v>52.1</v>
      </c>
    </row>
    <row r="969" spans="1:29" x14ac:dyDescent="0.2">
      <c r="A969" t="s">
        <v>29</v>
      </c>
      <c r="B969" t="s">
        <v>663</v>
      </c>
      <c r="C969" t="s">
        <v>664</v>
      </c>
      <c r="D969" t="s">
        <v>653</v>
      </c>
      <c r="E969" t="s">
        <v>663</v>
      </c>
      <c r="F969" t="s">
        <v>101</v>
      </c>
      <c r="G969" t="s">
        <v>654</v>
      </c>
      <c r="H969" t="s">
        <v>749</v>
      </c>
      <c r="I969" t="s">
        <v>123</v>
      </c>
      <c r="J969" t="s">
        <v>124</v>
      </c>
      <c r="K969" t="s">
        <v>38</v>
      </c>
      <c r="M969">
        <v>154</v>
      </c>
      <c r="N969">
        <v>761</v>
      </c>
      <c r="O969" t="s">
        <v>39</v>
      </c>
      <c r="P969" t="s">
        <v>39</v>
      </c>
      <c r="Q969">
        <v>292.98</v>
      </c>
      <c r="R969">
        <v>16.14</v>
      </c>
      <c r="S969">
        <v>260.69</v>
      </c>
      <c r="T969">
        <v>325.26</v>
      </c>
      <c r="U969">
        <v>20.260000000000002</v>
      </c>
      <c r="V969">
        <v>1.08</v>
      </c>
      <c r="W969">
        <v>18.190000000000001</v>
      </c>
      <c r="X969">
        <v>22.51</v>
      </c>
    </row>
    <row r="970" spans="1:29" x14ac:dyDescent="0.2">
      <c r="A970" t="s">
        <v>29</v>
      </c>
      <c r="B970" t="s">
        <v>663</v>
      </c>
      <c r="C970" t="s">
        <v>664</v>
      </c>
      <c r="D970" t="s">
        <v>653</v>
      </c>
      <c r="E970" t="s">
        <v>663</v>
      </c>
      <c r="F970" t="s">
        <v>101</v>
      </c>
      <c r="G970" t="s">
        <v>654</v>
      </c>
      <c r="H970" t="s">
        <v>749</v>
      </c>
      <c r="I970" t="s">
        <v>42</v>
      </c>
      <c r="J970" t="s">
        <v>43</v>
      </c>
      <c r="K970" t="s">
        <v>38</v>
      </c>
      <c r="M970">
        <v>188</v>
      </c>
      <c r="N970">
        <v>761</v>
      </c>
      <c r="O970" t="s">
        <v>39</v>
      </c>
      <c r="P970" t="s">
        <v>39</v>
      </c>
      <c r="Q970">
        <v>375.67</v>
      </c>
      <c r="R970">
        <v>21.87</v>
      </c>
      <c r="S970">
        <v>331.92</v>
      </c>
      <c r="T970">
        <v>419.41</v>
      </c>
    </row>
    <row r="971" spans="1:29" x14ac:dyDescent="0.2">
      <c r="A971" t="s">
        <v>29</v>
      </c>
      <c r="B971" t="s">
        <v>663</v>
      </c>
      <c r="C971" t="s">
        <v>664</v>
      </c>
      <c r="D971" t="s">
        <v>653</v>
      </c>
      <c r="E971" t="s">
        <v>663</v>
      </c>
      <c r="F971" t="s">
        <v>101</v>
      </c>
      <c r="G971" t="s">
        <v>654</v>
      </c>
      <c r="H971" t="s">
        <v>749</v>
      </c>
      <c r="I971" t="s">
        <v>125</v>
      </c>
      <c r="J971" t="s">
        <v>126</v>
      </c>
      <c r="K971" t="s">
        <v>38</v>
      </c>
      <c r="M971">
        <v>14</v>
      </c>
      <c r="N971">
        <v>761</v>
      </c>
      <c r="O971" t="s">
        <v>39</v>
      </c>
      <c r="P971" t="s">
        <v>39</v>
      </c>
    </row>
    <row r="972" spans="1:29" x14ac:dyDescent="0.2">
      <c r="A972" t="s">
        <v>29</v>
      </c>
      <c r="B972" t="s">
        <v>663</v>
      </c>
      <c r="C972" t="s">
        <v>664</v>
      </c>
      <c r="D972" t="s">
        <v>653</v>
      </c>
      <c r="E972" t="s">
        <v>663</v>
      </c>
      <c r="F972" t="s">
        <v>101</v>
      </c>
      <c r="G972" t="s">
        <v>654</v>
      </c>
      <c r="H972" t="s">
        <v>749</v>
      </c>
      <c r="K972" t="s">
        <v>38</v>
      </c>
      <c r="N972">
        <v>761</v>
      </c>
      <c r="O972" t="s">
        <v>39</v>
      </c>
      <c r="P972" t="s">
        <v>39</v>
      </c>
      <c r="Y972">
        <v>2.74</v>
      </c>
      <c r="Z972">
        <v>0.02</v>
      </c>
      <c r="AA972">
        <v>2.69</v>
      </c>
      <c r="AB972">
        <v>2.79</v>
      </c>
      <c r="AC972">
        <v>3</v>
      </c>
    </row>
    <row r="973" spans="1:29" x14ac:dyDescent="0.2">
      <c r="A973" t="s">
        <v>29</v>
      </c>
      <c r="B973" t="s">
        <v>665</v>
      </c>
      <c r="C973" t="s">
        <v>666</v>
      </c>
      <c r="D973" t="s">
        <v>653</v>
      </c>
      <c r="E973" t="s">
        <v>665</v>
      </c>
      <c r="F973" t="s">
        <v>101</v>
      </c>
      <c r="G973" t="s">
        <v>654</v>
      </c>
      <c r="H973" t="s">
        <v>667</v>
      </c>
      <c r="I973" t="s">
        <v>36</v>
      </c>
      <c r="J973" t="s">
        <v>656</v>
      </c>
      <c r="K973" t="s">
        <v>38</v>
      </c>
      <c r="M973">
        <v>34</v>
      </c>
      <c r="N973">
        <v>759</v>
      </c>
      <c r="O973" t="s">
        <v>39</v>
      </c>
      <c r="P973" t="s">
        <v>39</v>
      </c>
      <c r="Q973">
        <v>63.02</v>
      </c>
      <c r="R973">
        <v>7.71</v>
      </c>
      <c r="S973">
        <v>47.6</v>
      </c>
      <c r="T973">
        <v>78.430000000000007</v>
      </c>
      <c r="U973">
        <v>4.37</v>
      </c>
      <c r="V973">
        <v>0.53</v>
      </c>
      <c r="W973">
        <v>3.43</v>
      </c>
      <c r="X973">
        <v>5.55</v>
      </c>
    </row>
    <row r="974" spans="1:29" x14ac:dyDescent="0.2">
      <c r="A974" t="s">
        <v>29</v>
      </c>
      <c r="B974" t="s">
        <v>665</v>
      </c>
      <c r="C974" t="s">
        <v>666</v>
      </c>
      <c r="D974" t="s">
        <v>653</v>
      </c>
      <c r="E974" t="s">
        <v>665</v>
      </c>
      <c r="F974" t="s">
        <v>101</v>
      </c>
      <c r="G974" t="s">
        <v>654</v>
      </c>
      <c r="H974" t="s">
        <v>667</v>
      </c>
      <c r="I974" t="s">
        <v>40</v>
      </c>
      <c r="J974" t="s">
        <v>120</v>
      </c>
      <c r="K974" t="s">
        <v>38</v>
      </c>
      <c r="M974">
        <v>53</v>
      </c>
      <c r="N974">
        <v>759</v>
      </c>
      <c r="O974" t="s">
        <v>39</v>
      </c>
      <c r="P974" t="s">
        <v>39</v>
      </c>
      <c r="Q974">
        <v>102.46</v>
      </c>
      <c r="R974">
        <v>10.91</v>
      </c>
      <c r="S974">
        <v>80.64</v>
      </c>
      <c r="T974">
        <v>124.28</v>
      </c>
      <c r="U974">
        <v>7.1</v>
      </c>
      <c r="V974">
        <v>0.73</v>
      </c>
      <c r="W974">
        <v>5.78</v>
      </c>
      <c r="X974">
        <v>8.7100000000000009</v>
      </c>
    </row>
    <row r="975" spans="1:29" x14ac:dyDescent="0.2">
      <c r="A975" t="s">
        <v>29</v>
      </c>
      <c r="B975" t="s">
        <v>665</v>
      </c>
      <c r="C975" t="s">
        <v>666</v>
      </c>
      <c r="D975" t="s">
        <v>653</v>
      </c>
      <c r="E975" t="s">
        <v>665</v>
      </c>
      <c r="F975" t="s">
        <v>101</v>
      </c>
      <c r="G975" t="s">
        <v>654</v>
      </c>
      <c r="H975" t="s">
        <v>667</v>
      </c>
      <c r="I975" t="s">
        <v>105</v>
      </c>
      <c r="J975" t="s">
        <v>121</v>
      </c>
      <c r="K975" t="s">
        <v>38</v>
      </c>
      <c r="M975">
        <v>163</v>
      </c>
      <c r="N975">
        <v>759</v>
      </c>
      <c r="O975" t="s">
        <v>39</v>
      </c>
      <c r="P975" t="s">
        <v>39</v>
      </c>
      <c r="Q975">
        <v>309.5</v>
      </c>
      <c r="R975">
        <v>15.69</v>
      </c>
      <c r="S975">
        <v>278.12</v>
      </c>
      <c r="T975">
        <v>340.88</v>
      </c>
      <c r="U975">
        <v>21.46</v>
      </c>
      <c r="V975">
        <v>1.1100000000000001</v>
      </c>
      <c r="W975">
        <v>19.309999999999999</v>
      </c>
      <c r="X975">
        <v>23.77</v>
      </c>
    </row>
    <row r="976" spans="1:29" x14ac:dyDescent="0.2">
      <c r="A976" t="s">
        <v>29</v>
      </c>
      <c r="B976" t="s">
        <v>665</v>
      </c>
      <c r="C976" t="s">
        <v>666</v>
      </c>
      <c r="D976" t="s">
        <v>653</v>
      </c>
      <c r="E976" t="s">
        <v>665</v>
      </c>
      <c r="F976" t="s">
        <v>101</v>
      </c>
      <c r="G976" t="s">
        <v>654</v>
      </c>
      <c r="H976" t="s">
        <v>667</v>
      </c>
      <c r="I976" t="s">
        <v>107</v>
      </c>
      <c r="J976" t="s">
        <v>122</v>
      </c>
      <c r="K976" t="s">
        <v>38</v>
      </c>
      <c r="M976">
        <v>366</v>
      </c>
      <c r="N976">
        <v>759</v>
      </c>
      <c r="O976" t="s">
        <v>39</v>
      </c>
      <c r="P976" t="s">
        <v>39</v>
      </c>
      <c r="Q976">
        <v>697.87</v>
      </c>
      <c r="R976">
        <v>24.77</v>
      </c>
      <c r="S976">
        <v>648.33000000000004</v>
      </c>
      <c r="T976">
        <v>747.41</v>
      </c>
      <c r="U976">
        <v>48.38</v>
      </c>
      <c r="V976">
        <v>1.44</v>
      </c>
      <c r="W976">
        <v>45.51</v>
      </c>
      <c r="X976">
        <v>51.26</v>
      </c>
    </row>
    <row r="977" spans="1:29" x14ac:dyDescent="0.2">
      <c r="A977" t="s">
        <v>29</v>
      </c>
      <c r="B977" t="s">
        <v>665</v>
      </c>
      <c r="C977" t="s">
        <v>666</v>
      </c>
      <c r="D977" t="s">
        <v>653</v>
      </c>
      <c r="E977" t="s">
        <v>665</v>
      </c>
      <c r="F977" t="s">
        <v>101</v>
      </c>
      <c r="G977" t="s">
        <v>654</v>
      </c>
      <c r="H977" t="s">
        <v>667</v>
      </c>
      <c r="I977" t="s">
        <v>123</v>
      </c>
      <c r="J977" t="s">
        <v>124</v>
      </c>
      <c r="K977" t="s">
        <v>38</v>
      </c>
      <c r="M977">
        <v>143</v>
      </c>
      <c r="N977">
        <v>759</v>
      </c>
      <c r="O977" t="s">
        <v>39</v>
      </c>
      <c r="P977" t="s">
        <v>39</v>
      </c>
      <c r="Q977">
        <v>269.63</v>
      </c>
      <c r="R977">
        <v>16.010000000000002</v>
      </c>
      <c r="S977">
        <v>237.61</v>
      </c>
      <c r="T977">
        <v>301.64999999999998</v>
      </c>
      <c r="U977">
        <v>18.690000000000001</v>
      </c>
      <c r="V977">
        <v>1.1000000000000001</v>
      </c>
      <c r="W977">
        <v>16.59</v>
      </c>
      <c r="X977">
        <v>20.99</v>
      </c>
    </row>
    <row r="978" spans="1:29" x14ac:dyDescent="0.2">
      <c r="A978" t="s">
        <v>29</v>
      </c>
      <c r="B978" t="s">
        <v>665</v>
      </c>
      <c r="C978" t="s">
        <v>666</v>
      </c>
      <c r="D978" t="s">
        <v>653</v>
      </c>
      <c r="E978" t="s">
        <v>665</v>
      </c>
      <c r="F978" t="s">
        <v>101</v>
      </c>
      <c r="G978" t="s">
        <v>654</v>
      </c>
      <c r="H978" t="s">
        <v>667</v>
      </c>
      <c r="I978" t="s">
        <v>42</v>
      </c>
      <c r="J978" t="s">
        <v>43</v>
      </c>
      <c r="K978" t="s">
        <v>38</v>
      </c>
      <c r="M978">
        <v>188</v>
      </c>
      <c r="N978">
        <v>759</v>
      </c>
      <c r="O978" t="s">
        <v>39</v>
      </c>
      <c r="P978" t="s">
        <v>39</v>
      </c>
      <c r="Q978">
        <v>375.67</v>
      </c>
      <c r="R978">
        <v>21.87</v>
      </c>
      <c r="S978">
        <v>331.92</v>
      </c>
      <c r="T978">
        <v>419.41</v>
      </c>
    </row>
    <row r="979" spans="1:29" x14ac:dyDescent="0.2">
      <c r="A979" t="s">
        <v>29</v>
      </c>
      <c r="B979" t="s">
        <v>665</v>
      </c>
      <c r="C979" t="s">
        <v>666</v>
      </c>
      <c r="D979" t="s">
        <v>653</v>
      </c>
      <c r="E979" t="s">
        <v>665</v>
      </c>
      <c r="F979" t="s">
        <v>101</v>
      </c>
      <c r="G979" t="s">
        <v>654</v>
      </c>
      <c r="H979" t="s">
        <v>667</v>
      </c>
      <c r="I979" t="s">
        <v>125</v>
      </c>
      <c r="J979" t="s">
        <v>126</v>
      </c>
      <c r="K979" t="s">
        <v>38</v>
      </c>
      <c r="M979">
        <v>16</v>
      </c>
      <c r="N979">
        <v>759</v>
      </c>
      <c r="O979" t="s">
        <v>39</v>
      </c>
      <c r="P979" t="s">
        <v>39</v>
      </c>
    </row>
    <row r="980" spans="1:29" x14ac:dyDescent="0.2">
      <c r="A980" t="s">
        <v>29</v>
      </c>
      <c r="B980" t="s">
        <v>665</v>
      </c>
      <c r="C980" t="s">
        <v>666</v>
      </c>
      <c r="D980" t="s">
        <v>653</v>
      </c>
      <c r="E980" t="s">
        <v>665</v>
      </c>
      <c r="F980" t="s">
        <v>101</v>
      </c>
      <c r="G980" t="s">
        <v>654</v>
      </c>
      <c r="H980" t="s">
        <v>667</v>
      </c>
      <c r="K980" t="s">
        <v>38</v>
      </c>
      <c r="N980">
        <v>759</v>
      </c>
      <c r="O980" t="s">
        <v>39</v>
      </c>
      <c r="P980" t="s">
        <v>39</v>
      </c>
      <c r="Y980">
        <v>2.7</v>
      </c>
      <c r="Z980">
        <v>0.03</v>
      </c>
      <c r="AA980">
        <v>2.64</v>
      </c>
      <c r="AB980">
        <v>2.75</v>
      </c>
      <c r="AC980">
        <v>3</v>
      </c>
    </row>
    <row r="981" spans="1:29" x14ac:dyDescent="0.2">
      <c r="A981" t="s">
        <v>29</v>
      </c>
      <c r="B981" t="s">
        <v>668</v>
      </c>
      <c r="C981" t="s">
        <v>669</v>
      </c>
      <c r="D981" t="s">
        <v>653</v>
      </c>
      <c r="E981" t="s">
        <v>668</v>
      </c>
      <c r="F981" t="s">
        <v>101</v>
      </c>
      <c r="G981" t="s">
        <v>654</v>
      </c>
      <c r="H981" t="s">
        <v>670</v>
      </c>
      <c r="I981" t="s">
        <v>36</v>
      </c>
      <c r="J981" t="s">
        <v>656</v>
      </c>
      <c r="K981" t="s">
        <v>38</v>
      </c>
      <c r="M981">
        <v>19</v>
      </c>
      <c r="N981">
        <v>769</v>
      </c>
      <c r="O981" t="s">
        <v>39</v>
      </c>
      <c r="P981" t="s">
        <v>39</v>
      </c>
      <c r="Q981">
        <v>34.71</v>
      </c>
      <c r="R981">
        <v>4.8899999999999997</v>
      </c>
      <c r="S981">
        <v>24.94</v>
      </c>
      <c r="T981">
        <v>44.48</v>
      </c>
      <c r="U981">
        <v>2.37</v>
      </c>
      <c r="V981">
        <v>0.33</v>
      </c>
      <c r="W981">
        <v>1.79</v>
      </c>
      <c r="X981">
        <v>3.13</v>
      </c>
    </row>
    <row r="982" spans="1:29" x14ac:dyDescent="0.2">
      <c r="A982" t="s">
        <v>29</v>
      </c>
      <c r="B982" t="s">
        <v>668</v>
      </c>
      <c r="C982" t="s">
        <v>669</v>
      </c>
      <c r="D982" t="s">
        <v>653</v>
      </c>
      <c r="E982" t="s">
        <v>668</v>
      </c>
      <c r="F982" t="s">
        <v>101</v>
      </c>
      <c r="G982" t="s">
        <v>654</v>
      </c>
      <c r="H982" t="s">
        <v>670</v>
      </c>
      <c r="I982" t="s">
        <v>40</v>
      </c>
      <c r="J982" t="s">
        <v>120</v>
      </c>
      <c r="K982" t="s">
        <v>38</v>
      </c>
      <c r="M982">
        <v>19</v>
      </c>
      <c r="N982">
        <v>769</v>
      </c>
      <c r="O982" t="s">
        <v>39</v>
      </c>
      <c r="P982" t="s">
        <v>39</v>
      </c>
      <c r="Q982">
        <v>37.15</v>
      </c>
      <c r="R982">
        <v>6.83</v>
      </c>
      <c r="S982">
        <v>23.49</v>
      </c>
      <c r="T982">
        <v>50.81</v>
      </c>
      <c r="U982">
        <v>2.54</v>
      </c>
      <c r="V982">
        <v>0.46</v>
      </c>
      <c r="W982">
        <v>1.77</v>
      </c>
      <c r="X982">
        <v>3.63</v>
      </c>
    </row>
    <row r="983" spans="1:29" x14ac:dyDescent="0.2">
      <c r="A983" t="s">
        <v>29</v>
      </c>
      <c r="B983" t="s">
        <v>668</v>
      </c>
      <c r="C983" t="s">
        <v>669</v>
      </c>
      <c r="D983" t="s">
        <v>653</v>
      </c>
      <c r="E983" t="s">
        <v>668</v>
      </c>
      <c r="F983" t="s">
        <v>101</v>
      </c>
      <c r="G983" t="s">
        <v>654</v>
      </c>
      <c r="H983" t="s">
        <v>670</v>
      </c>
      <c r="I983" t="s">
        <v>105</v>
      </c>
      <c r="J983" t="s">
        <v>121</v>
      </c>
      <c r="K983" t="s">
        <v>38</v>
      </c>
      <c r="M983">
        <v>59</v>
      </c>
      <c r="N983">
        <v>769</v>
      </c>
      <c r="O983" t="s">
        <v>39</v>
      </c>
      <c r="P983" t="s">
        <v>39</v>
      </c>
      <c r="Q983">
        <v>116.27</v>
      </c>
      <c r="R983">
        <v>12.73</v>
      </c>
      <c r="S983">
        <v>90.8</v>
      </c>
      <c r="T983">
        <v>141.74</v>
      </c>
      <c r="U983">
        <v>7.95</v>
      </c>
      <c r="V983">
        <v>0.87</v>
      </c>
      <c r="W983">
        <v>6.38</v>
      </c>
      <c r="X983">
        <v>9.86</v>
      </c>
    </row>
    <row r="984" spans="1:29" x14ac:dyDescent="0.2">
      <c r="A984" t="s">
        <v>29</v>
      </c>
      <c r="B984" t="s">
        <v>668</v>
      </c>
      <c r="C984" t="s">
        <v>669</v>
      </c>
      <c r="D984" t="s">
        <v>653</v>
      </c>
      <c r="E984" t="s">
        <v>668</v>
      </c>
      <c r="F984" t="s">
        <v>101</v>
      </c>
      <c r="G984" t="s">
        <v>654</v>
      </c>
      <c r="H984" t="s">
        <v>670</v>
      </c>
      <c r="I984" t="s">
        <v>107</v>
      </c>
      <c r="J984" t="s">
        <v>122</v>
      </c>
      <c r="K984" t="s">
        <v>38</v>
      </c>
      <c r="M984">
        <v>334</v>
      </c>
      <c r="N984">
        <v>769</v>
      </c>
      <c r="O984" t="s">
        <v>39</v>
      </c>
      <c r="P984" t="s">
        <v>39</v>
      </c>
      <c r="Q984">
        <v>632.99</v>
      </c>
      <c r="R984">
        <v>20.3</v>
      </c>
      <c r="S984">
        <v>592.38</v>
      </c>
      <c r="T984">
        <v>673.59</v>
      </c>
      <c r="U984">
        <v>43.26</v>
      </c>
      <c r="V984">
        <v>1.1100000000000001</v>
      </c>
      <c r="W984">
        <v>41.06</v>
      </c>
      <c r="X984">
        <v>45.49</v>
      </c>
    </row>
    <row r="985" spans="1:29" x14ac:dyDescent="0.2">
      <c r="A985" t="s">
        <v>29</v>
      </c>
      <c r="B985" t="s">
        <v>668</v>
      </c>
      <c r="C985" t="s">
        <v>669</v>
      </c>
      <c r="D985" t="s">
        <v>653</v>
      </c>
      <c r="E985" t="s">
        <v>668</v>
      </c>
      <c r="F985" t="s">
        <v>101</v>
      </c>
      <c r="G985" t="s">
        <v>654</v>
      </c>
      <c r="H985" t="s">
        <v>670</v>
      </c>
      <c r="I985" t="s">
        <v>123</v>
      </c>
      <c r="J985" t="s">
        <v>124</v>
      </c>
      <c r="K985" t="s">
        <v>38</v>
      </c>
      <c r="M985">
        <v>338</v>
      </c>
      <c r="N985">
        <v>769</v>
      </c>
      <c r="O985" t="s">
        <v>39</v>
      </c>
      <c r="P985" t="s">
        <v>39</v>
      </c>
      <c r="Q985">
        <v>642.17999999999995</v>
      </c>
      <c r="R985">
        <v>18.739999999999998</v>
      </c>
      <c r="S985">
        <v>604.71</v>
      </c>
      <c r="T985">
        <v>679.66</v>
      </c>
      <c r="U985">
        <v>43.89</v>
      </c>
      <c r="V985">
        <v>1.19</v>
      </c>
      <c r="W985">
        <v>41.52</v>
      </c>
      <c r="X985">
        <v>46.28</v>
      </c>
    </row>
    <row r="986" spans="1:29" x14ac:dyDescent="0.2">
      <c r="A986" t="s">
        <v>29</v>
      </c>
      <c r="B986" t="s">
        <v>668</v>
      </c>
      <c r="C986" t="s">
        <v>669</v>
      </c>
      <c r="D986" t="s">
        <v>653</v>
      </c>
      <c r="E986" t="s">
        <v>668</v>
      </c>
      <c r="F986" t="s">
        <v>101</v>
      </c>
      <c r="G986" t="s">
        <v>654</v>
      </c>
      <c r="H986" t="s">
        <v>670</v>
      </c>
      <c r="I986" t="s">
        <v>42</v>
      </c>
      <c r="J986" t="s">
        <v>43</v>
      </c>
      <c r="K986" t="s">
        <v>38</v>
      </c>
      <c r="M986">
        <v>188</v>
      </c>
      <c r="N986">
        <v>769</v>
      </c>
      <c r="O986" t="s">
        <v>39</v>
      </c>
      <c r="P986" t="s">
        <v>39</v>
      </c>
      <c r="Q986">
        <v>375.67</v>
      </c>
      <c r="R986">
        <v>21.87</v>
      </c>
      <c r="S986">
        <v>331.92</v>
      </c>
      <c r="T986">
        <v>419.41</v>
      </c>
    </row>
    <row r="987" spans="1:29" x14ac:dyDescent="0.2">
      <c r="A987" t="s">
        <v>29</v>
      </c>
      <c r="B987" t="s">
        <v>668</v>
      </c>
      <c r="C987" t="s">
        <v>669</v>
      </c>
      <c r="D987" t="s">
        <v>653</v>
      </c>
      <c r="E987" t="s">
        <v>668</v>
      </c>
      <c r="F987" t="s">
        <v>101</v>
      </c>
      <c r="G987" t="s">
        <v>654</v>
      </c>
      <c r="H987" t="s">
        <v>670</v>
      </c>
      <c r="I987" t="s">
        <v>125</v>
      </c>
      <c r="J987" t="s">
        <v>126</v>
      </c>
      <c r="K987" t="s">
        <v>38</v>
      </c>
      <c r="M987">
        <v>6</v>
      </c>
      <c r="N987">
        <v>769</v>
      </c>
      <c r="O987" t="s">
        <v>39</v>
      </c>
      <c r="P987" t="s">
        <v>39</v>
      </c>
    </row>
    <row r="988" spans="1:29" x14ac:dyDescent="0.2">
      <c r="A988" t="s">
        <v>29</v>
      </c>
      <c r="B988" t="s">
        <v>668</v>
      </c>
      <c r="C988" t="s">
        <v>669</v>
      </c>
      <c r="D988" t="s">
        <v>653</v>
      </c>
      <c r="E988" t="s">
        <v>668</v>
      </c>
      <c r="F988" t="s">
        <v>101</v>
      </c>
      <c r="G988" t="s">
        <v>654</v>
      </c>
      <c r="H988" t="s">
        <v>670</v>
      </c>
      <c r="K988" t="s">
        <v>38</v>
      </c>
      <c r="N988">
        <v>769</v>
      </c>
      <c r="O988" t="s">
        <v>39</v>
      </c>
      <c r="P988" t="s">
        <v>39</v>
      </c>
      <c r="Y988">
        <v>3.24</v>
      </c>
      <c r="Z988">
        <v>0.02</v>
      </c>
      <c r="AA988">
        <v>3.19</v>
      </c>
      <c r="AB988">
        <v>3.29</v>
      </c>
      <c r="AC988">
        <v>3</v>
      </c>
    </row>
    <row r="989" spans="1:29" x14ac:dyDescent="0.2">
      <c r="A989" t="s">
        <v>29</v>
      </c>
      <c r="B989" t="s">
        <v>671</v>
      </c>
      <c r="C989" t="s">
        <v>672</v>
      </c>
      <c r="D989" t="s">
        <v>653</v>
      </c>
      <c r="E989" t="s">
        <v>671</v>
      </c>
      <c r="F989" t="s">
        <v>101</v>
      </c>
      <c r="G989" t="s">
        <v>654</v>
      </c>
      <c r="H989" t="s">
        <v>673</v>
      </c>
      <c r="I989" t="s">
        <v>36</v>
      </c>
      <c r="J989" t="s">
        <v>656</v>
      </c>
      <c r="K989" t="s">
        <v>38</v>
      </c>
      <c r="M989">
        <v>23</v>
      </c>
      <c r="N989">
        <v>769</v>
      </c>
      <c r="O989" t="s">
        <v>39</v>
      </c>
      <c r="P989" t="s">
        <v>39</v>
      </c>
      <c r="Q989">
        <v>39.869999999999997</v>
      </c>
      <c r="R989">
        <v>4.97</v>
      </c>
      <c r="S989">
        <v>29.93</v>
      </c>
      <c r="T989">
        <v>49.82</v>
      </c>
      <c r="U989">
        <v>2.72</v>
      </c>
      <c r="V989">
        <v>0.34</v>
      </c>
      <c r="W989">
        <v>2.12</v>
      </c>
      <c r="X989">
        <v>3.49</v>
      </c>
    </row>
    <row r="990" spans="1:29" x14ac:dyDescent="0.2">
      <c r="A990" t="s">
        <v>29</v>
      </c>
      <c r="B990" t="s">
        <v>671</v>
      </c>
      <c r="C990" t="s">
        <v>672</v>
      </c>
      <c r="D990" t="s">
        <v>653</v>
      </c>
      <c r="E990" t="s">
        <v>671</v>
      </c>
      <c r="F990" t="s">
        <v>101</v>
      </c>
      <c r="G990" t="s">
        <v>654</v>
      </c>
      <c r="H990" t="s">
        <v>673</v>
      </c>
      <c r="I990" t="s">
        <v>40</v>
      </c>
      <c r="J990" t="s">
        <v>120</v>
      </c>
      <c r="K990" t="s">
        <v>38</v>
      </c>
      <c r="M990">
        <v>75</v>
      </c>
      <c r="N990">
        <v>769</v>
      </c>
      <c r="O990" t="s">
        <v>39</v>
      </c>
      <c r="P990" t="s">
        <v>39</v>
      </c>
      <c r="Q990">
        <v>140.71</v>
      </c>
      <c r="R990">
        <v>10.49</v>
      </c>
      <c r="S990">
        <v>119.73</v>
      </c>
      <c r="T990">
        <v>161.68</v>
      </c>
      <c r="U990">
        <v>9.61</v>
      </c>
      <c r="V990">
        <v>0.7</v>
      </c>
      <c r="W990">
        <v>8.3000000000000007</v>
      </c>
      <c r="X990">
        <v>11.11</v>
      </c>
    </row>
    <row r="991" spans="1:29" x14ac:dyDescent="0.2">
      <c r="A991" t="s">
        <v>29</v>
      </c>
      <c r="B991" t="s">
        <v>671</v>
      </c>
      <c r="C991" t="s">
        <v>672</v>
      </c>
      <c r="D991" t="s">
        <v>653</v>
      </c>
      <c r="E991" t="s">
        <v>671</v>
      </c>
      <c r="F991" t="s">
        <v>101</v>
      </c>
      <c r="G991" t="s">
        <v>654</v>
      </c>
      <c r="H991" t="s">
        <v>673</v>
      </c>
      <c r="I991" t="s">
        <v>105</v>
      </c>
      <c r="J991" t="s">
        <v>121</v>
      </c>
      <c r="K991" t="s">
        <v>38</v>
      </c>
      <c r="M991">
        <v>207</v>
      </c>
      <c r="N991">
        <v>769</v>
      </c>
      <c r="O991" t="s">
        <v>39</v>
      </c>
      <c r="P991" t="s">
        <v>39</v>
      </c>
      <c r="Q991">
        <v>397.97</v>
      </c>
      <c r="R991">
        <v>16.32</v>
      </c>
      <c r="S991">
        <v>365.33</v>
      </c>
      <c r="T991">
        <v>430.62</v>
      </c>
      <c r="U991">
        <v>27.19</v>
      </c>
      <c r="V991">
        <v>1.04</v>
      </c>
      <c r="W991">
        <v>25.16</v>
      </c>
      <c r="X991">
        <v>29.32</v>
      </c>
    </row>
    <row r="992" spans="1:29" x14ac:dyDescent="0.2">
      <c r="A992" t="s">
        <v>29</v>
      </c>
      <c r="B992" t="s">
        <v>671</v>
      </c>
      <c r="C992" t="s">
        <v>672</v>
      </c>
      <c r="D992" t="s">
        <v>653</v>
      </c>
      <c r="E992" t="s">
        <v>671</v>
      </c>
      <c r="F992" t="s">
        <v>101</v>
      </c>
      <c r="G992" t="s">
        <v>654</v>
      </c>
      <c r="H992" t="s">
        <v>673</v>
      </c>
      <c r="I992" t="s">
        <v>107</v>
      </c>
      <c r="J992" t="s">
        <v>122</v>
      </c>
      <c r="K992" t="s">
        <v>38</v>
      </c>
      <c r="M992">
        <v>317</v>
      </c>
      <c r="N992">
        <v>769</v>
      </c>
      <c r="O992" t="s">
        <v>39</v>
      </c>
      <c r="P992" t="s">
        <v>39</v>
      </c>
      <c r="Q992">
        <v>597.82000000000005</v>
      </c>
      <c r="R992">
        <v>19.350000000000001</v>
      </c>
      <c r="S992">
        <v>559.1</v>
      </c>
      <c r="T992">
        <v>636.53</v>
      </c>
      <c r="U992">
        <v>40.85</v>
      </c>
      <c r="V992">
        <v>1.1599999999999999</v>
      </c>
      <c r="W992">
        <v>38.549999999999997</v>
      </c>
      <c r="X992">
        <v>43.19</v>
      </c>
    </row>
    <row r="993" spans="1:29" x14ac:dyDescent="0.2">
      <c r="A993" t="s">
        <v>29</v>
      </c>
      <c r="B993" t="s">
        <v>671</v>
      </c>
      <c r="C993" t="s">
        <v>672</v>
      </c>
      <c r="D993" t="s">
        <v>653</v>
      </c>
      <c r="E993" t="s">
        <v>671</v>
      </c>
      <c r="F993" t="s">
        <v>101</v>
      </c>
      <c r="G993" t="s">
        <v>654</v>
      </c>
      <c r="H993" t="s">
        <v>673</v>
      </c>
      <c r="I993" t="s">
        <v>123</v>
      </c>
      <c r="J993" t="s">
        <v>124</v>
      </c>
      <c r="K993" t="s">
        <v>38</v>
      </c>
      <c r="M993">
        <v>147</v>
      </c>
      <c r="N993">
        <v>769</v>
      </c>
      <c r="O993" t="s">
        <v>39</v>
      </c>
      <c r="P993" t="s">
        <v>39</v>
      </c>
      <c r="Q993">
        <v>287.14999999999998</v>
      </c>
      <c r="R993">
        <v>15.41</v>
      </c>
      <c r="S993">
        <v>256.32</v>
      </c>
      <c r="T993">
        <v>317.98</v>
      </c>
      <c r="U993">
        <v>19.62</v>
      </c>
      <c r="V993">
        <v>1</v>
      </c>
      <c r="W993">
        <v>17.7</v>
      </c>
      <c r="X993">
        <v>21.7</v>
      </c>
    </row>
    <row r="994" spans="1:29" x14ac:dyDescent="0.2">
      <c r="A994" t="s">
        <v>29</v>
      </c>
      <c r="B994" t="s">
        <v>671</v>
      </c>
      <c r="C994" t="s">
        <v>672</v>
      </c>
      <c r="D994" t="s">
        <v>653</v>
      </c>
      <c r="E994" t="s">
        <v>671</v>
      </c>
      <c r="F994" t="s">
        <v>101</v>
      </c>
      <c r="G994" t="s">
        <v>654</v>
      </c>
      <c r="H994" t="s">
        <v>673</v>
      </c>
      <c r="I994" t="s">
        <v>42</v>
      </c>
      <c r="J994" t="s">
        <v>43</v>
      </c>
      <c r="K994" t="s">
        <v>38</v>
      </c>
      <c r="M994">
        <v>188</v>
      </c>
      <c r="N994">
        <v>769</v>
      </c>
      <c r="O994" t="s">
        <v>39</v>
      </c>
      <c r="P994" t="s">
        <v>39</v>
      </c>
      <c r="Q994">
        <v>375.67</v>
      </c>
      <c r="R994">
        <v>21.87</v>
      </c>
      <c r="S994">
        <v>331.92</v>
      </c>
      <c r="T994">
        <v>419.41</v>
      </c>
    </row>
    <row r="995" spans="1:29" x14ac:dyDescent="0.2">
      <c r="A995" t="s">
        <v>29</v>
      </c>
      <c r="B995" t="s">
        <v>671</v>
      </c>
      <c r="C995" t="s">
        <v>672</v>
      </c>
      <c r="D995" t="s">
        <v>653</v>
      </c>
      <c r="E995" t="s">
        <v>671</v>
      </c>
      <c r="F995" t="s">
        <v>101</v>
      </c>
      <c r="G995" t="s">
        <v>654</v>
      </c>
      <c r="H995" t="s">
        <v>673</v>
      </c>
      <c r="I995" t="s">
        <v>125</v>
      </c>
      <c r="J995" t="s">
        <v>126</v>
      </c>
      <c r="K995" t="s">
        <v>38</v>
      </c>
      <c r="M995">
        <v>6</v>
      </c>
      <c r="N995">
        <v>769</v>
      </c>
      <c r="O995" t="s">
        <v>39</v>
      </c>
      <c r="P995" t="s">
        <v>39</v>
      </c>
    </row>
    <row r="996" spans="1:29" x14ac:dyDescent="0.2">
      <c r="A996" t="s">
        <v>29</v>
      </c>
      <c r="B996" t="s">
        <v>671</v>
      </c>
      <c r="C996" t="s">
        <v>672</v>
      </c>
      <c r="D996" t="s">
        <v>653</v>
      </c>
      <c r="E996" t="s">
        <v>671</v>
      </c>
      <c r="F996" t="s">
        <v>101</v>
      </c>
      <c r="G996" t="s">
        <v>654</v>
      </c>
      <c r="H996" t="s">
        <v>673</v>
      </c>
      <c r="K996" t="s">
        <v>38</v>
      </c>
      <c r="N996">
        <v>769</v>
      </c>
      <c r="O996" t="s">
        <v>39</v>
      </c>
      <c r="P996" t="s">
        <v>39</v>
      </c>
      <c r="Y996">
        <v>2.65</v>
      </c>
      <c r="Z996">
        <v>0.03</v>
      </c>
      <c r="AA996">
        <v>2.6</v>
      </c>
      <c r="AB996">
        <v>2.7</v>
      </c>
      <c r="AC996">
        <v>3</v>
      </c>
    </row>
    <row r="997" spans="1:29" x14ac:dyDescent="0.2">
      <c r="A997" t="s">
        <v>29</v>
      </c>
      <c r="B997" t="s">
        <v>674</v>
      </c>
      <c r="C997" t="s">
        <v>675</v>
      </c>
      <c r="D997" t="s">
        <v>653</v>
      </c>
      <c r="E997" t="s">
        <v>674</v>
      </c>
      <c r="F997" t="s">
        <v>101</v>
      </c>
      <c r="G997" t="s">
        <v>676</v>
      </c>
      <c r="H997" t="s">
        <v>677</v>
      </c>
      <c r="I997" t="s">
        <v>40</v>
      </c>
      <c r="J997" t="s">
        <v>120</v>
      </c>
      <c r="K997" t="s">
        <v>38</v>
      </c>
      <c r="M997">
        <v>70</v>
      </c>
      <c r="N997">
        <v>719</v>
      </c>
      <c r="O997" t="s">
        <v>39</v>
      </c>
      <c r="P997" t="s">
        <v>39</v>
      </c>
      <c r="Q997">
        <v>134.12</v>
      </c>
      <c r="R997">
        <v>9.61</v>
      </c>
      <c r="S997">
        <v>114.89</v>
      </c>
      <c r="T997">
        <v>153.35</v>
      </c>
      <c r="U997">
        <v>9.83</v>
      </c>
      <c r="V997">
        <v>0.66</v>
      </c>
      <c r="W997">
        <v>8.6</v>
      </c>
      <c r="X997">
        <v>11.22</v>
      </c>
    </row>
    <row r="998" spans="1:29" x14ac:dyDescent="0.2">
      <c r="A998" t="s">
        <v>29</v>
      </c>
      <c r="B998" t="s">
        <v>674</v>
      </c>
      <c r="C998" t="s">
        <v>675</v>
      </c>
      <c r="D998" t="s">
        <v>653</v>
      </c>
      <c r="E998" t="s">
        <v>674</v>
      </c>
      <c r="F998" t="s">
        <v>101</v>
      </c>
      <c r="G998" t="s">
        <v>676</v>
      </c>
      <c r="H998" t="s">
        <v>677</v>
      </c>
      <c r="I998" t="s">
        <v>105</v>
      </c>
      <c r="J998" t="s">
        <v>121</v>
      </c>
      <c r="K998" t="s">
        <v>38</v>
      </c>
      <c r="M998">
        <v>219</v>
      </c>
      <c r="N998">
        <v>719</v>
      </c>
      <c r="O998" t="s">
        <v>39</v>
      </c>
      <c r="P998" t="s">
        <v>39</v>
      </c>
      <c r="Q998">
        <v>419.35</v>
      </c>
      <c r="R998">
        <v>15.52</v>
      </c>
      <c r="S998">
        <v>388.3</v>
      </c>
      <c r="T998">
        <v>450.41</v>
      </c>
      <c r="U998">
        <v>30.74</v>
      </c>
      <c r="V998">
        <v>1.07</v>
      </c>
      <c r="W998">
        <v>28.65</v>
      </c>
      <c r="X998">
        <v>32.93</v>
      </c>
    </row>
    <row r="999" spans="1:29" x14ac:dyDescent="0.2">
      <c r="A999" t="s">
        <v>29</v>
      </c>
      <c r="B999" t="s">
        <v>674</v>
      </c>
      <c r="C999" t="s">
        <v>675</v>
      </c>
      <c r="D999" t="s">
        <v>653</v>
      </c>
      <c r="E999" t="s">
        <v>674</v>
      </c>
      <c r="F999" t="s">
        <v>101</v>
      </c>
      <c r="G999" t="s">
        <v>676</v>
      </c>
      <c r="H999" t="s">
        <v>677</v>
      </c>
      <c r="I999" t="s">
        <v>107</v>
      </c>
      <c r="J999" t="s">
        <v>122</v>
      </c>
      <c r="K999" t="s">
        <v>38</v>
      </c>
      <c r="M999">
        <v>344</v>
      </c>
      <c r="N999">
        <v>719</v>
      </c>
      <c r="O999" t="s">
        <v>39</v>
      </c>
      <c r="P999" t="s">
        <v>39</v>
      </c>
      <c r="Q999">
        <v>648.79999999999995</v>
      </c>
      <c r="R999">
        <v>20.2</v>
      </c>
      <c r="S999">
        <v>608.4</v>
      </c>
      <c r="T999">
        <v>689.2</v>
      </c>
      <c r="U999">
        <v>47.57</v>
      </c>
      <c r="V999">
        <v>1.1599999999999999</v>
      </c>
      <c r="W999">
        <v>45.25</v>
      </c>
      <c r="X999">
        <v>49.9</v>
      </c>
    </row>
    <row r="1000" spans="1:29" x14ac:dyDescent="0.2">
      <c r="A1000" t="s">
        <v>29</v>
      </c>
      <c r="B1000" t="s">
        <v>674</v>
      </c>
      <c r="C1000" t="s">
        <v>675</v>
      </c>
      <c r="D1000" t="s">
        <v>653</v>
      </c>
      <c r="E1000" t="s">
        <v>674</v>
      </c>
      <c r="F1000" t="s">
        <v>101</v>
      </c>
      <c r="G1000" t="s">
        <v>676</v>
      </c>
      <c r="H1000" t="s">
        <v>677</v>
      </c>
      <c r="I1000" t="s">
        <v>123</v>
      </c>
      <c r="J1000" t="s">
        <v>124</v>
      </c>
      <c r="K1000" t="s">
        <v>38</v>
      </c>
      <c r="M1000">
        <v>86</v>
      </c>
      <c r="N1000">
        <v>719</v>
      </c>
      <c r="O1000" t="s">
        <v>39</v>
      </c>
      <c r="P1000" t="s">
        <v>39</v>
      </c>
      <c r="Q1000">
        <v>161.72999999999999</v>
      </c>
      <c r="R1000">
        <v>11.96</v>
      </c>
      <c r="S1000">
        <v>137.82</v>
      </c>
      <c r="T1000">
        <v>185.64</v>
      </c>
      <c r="U1000">
        <v>11.86</v>
      </c>
      <c r="V1000">
        <v>0.87</v>
      </c>
      <c r="W1000">
        <v>10.220000000000001</v>
      </c>
      <c r="X1000">
        <v>13.72</v>
      </c>
    </row>
    <row r="1001" spans="1:29" x14ac:dyDescent="0.2">
      <c r="A1001" t="s">
        <v>29</v>
      </c>
      <c r="B1001" t="s">
        <v>674</v>
      </c>
      <c r="C1001" t="s">
        <v>675</v>
      </c>
      <c r="D1001" t="s">
        <v>653</v>
      </c>
      <c r="E1001" t="s">
        <v>674</v>
      </c>
      <c r="F1001" t="s">
        <v>101</v>
      </c>
      <c r="G1001" t="s">
        <v>676</v>
      </c>
      <c r="H1001" t="s">
        <v>677</v>
      </c>
      <c r="I1001" t="s">
        <v>42</v>
      </c>
      <c r="J1001" t="s">
        <v>43</v>
      </c>
      <c r="K1001" t="s">
        <v>38</v>
      </c>
      <c r="M1001">
        <v>188</v>
      </c>
      <c r="N1001">
        <v>719</v>
      </c>
      <c r="O1001" t="s">
        <v>39</v>
      </c>
      <c r="P1001" t="s">
        <v>39</v>
      </c>
      <c r="Q1001">
        <v>375.67</v>
      </c>
      <c r="R1001">
        <v>21.87</v>
      </c>
      <c r="S1001">
        <v>331.92</v>
      </c>
      <c r="T1001">
        <v>419.41</v>
      </c>
    </row>
    <row r="1002" spans="1:29" x14ac:dyDescent="0.2">
      <c r="A1002" t="s">
        <v>29</v>
      </c>
      <c r="B1002" t="s">
        <v>674</v>
      </c>
      <c r="C1002" t="s">
        <v>675</v>
      </c>
      <c r="D1002" t="s">
        <v>653</v>
      </c>
      <c r="E1002" t="s">
        <v>674</v>
      </c>
      <c r="F1002" t="s">
        <v>101</v>
      </c>
      <c r="G1002" t="s">
        <v>676</v>
      </c>
      <c r="H1002" t="s">
        <v>677</v>
      </c>
      <c r="I1002" t="s">
        <v>125</v>
      </c>
      <c r="J1002" t="s">
        <v>126</v>
      </c>
      <c r="K1002" t="s">
        <v>38</v>
      </c>
      <c r="M1002">
        <v>56</v>
      </c>
      <c r="N1002">
        <v>719</v>
      </c>
      <c r="O1002" t="s">
        <v>39</v>
      </c>
      <c r="P1002" t="s">
        <v>39</v>
      </c>
    </row>
    <row r="1003" spans="1:29" x14ac:dyDescent="0.2">
      <c r="A1003" t="s">
        <v>29</v>
      </c>
      <c r="B1003" t="s">
        <v>674</v>
      </c>
      <c r="C1003" t="s">
        <v>675</v>
      </c>
      <c r="D1003" t="s">
        <v>653</v>
      </c>
      <c r="E1003" t="s">
        <v>674</v>
      </c>
      <c r="F1003" t="s">
        <v>101</v>
      </c>
      <c r="G1003" t="s">
        <v>676</v>
      </c>
      <c r="H1003" t="s">
        <v>677</v>
      </c>
      <c r="K1003" t="s">
        <v>38</v>
      </c>
      <c r="N1003">
        <v>719</v>
      </c>
      <c r="O1003" t="s">
        <v>39</v>
      </c>
      <c r="P1003" t="s">
        <v>39</v>
      </c>
      <c r="Y1003">
        <v>2.61</v>
      </c>
      <c r="Z1003">
        <v>0.02</v>
      </c>
      <c r="AA1003">
        <v>2.58</v>
      </c>
      <c r="AB1003">
        <v>2.65</v>
      </c>
      <c r="AC1003">
        <v>3</v>
      </c>
    </row>
    <row r="1004" spans="1:29" x14ac:dyDescent="0.2">
      <c r="A1004" t="s">
        <v>29</v>
      </c>
      <c r="B1004" t="s">
        <v>678</v>
      </c>
      <c r="C1004" t="s">
        <v>679</v>
      </c>
      <c r="D1004" t="s">
        <v>653</v>
      </c>
      <c r="E1004" t="s">
        <v>678</v>
      </c>
      <c r="F1004" t="s">
        <v>101</v>
      </c>
      <c r="G1004" t="s">
        <v>676</v>
      </c>
      <c r="H1004" t="s">
        <v>680</v>
      </c>
      <c r="I1004" t="s">
        <v>40</v>
      </c>
      <c r="J1004" t="s">
        <v>120</v>
      </c>
      <c r="K1004" t="s">
        <v>38</v>
      </c>
      <c r="M1004">
        <v>43</v>
      </c>
      <c r="N1004">
        <v>712</v>
      </c>
      <c r="O1004" t="s">
        <v>39</v>
      </c>
      <c r="P1004" t="s">
        <v>39</v>
      </c>
      <c r="Q1004">
        <v>87.48</v>
      </c>
      <c r="R1004">
        <v>9.52</v>
      </c>
      <c r="S1004">
        <v>68.430000000000007</v>
      </c>
      <c r="T1004">
        <v>106.53</v>
      </c>
      <c r="U1004">
        <v>6.48</v>
      </c>
      <c r="V1004">
        <v>0.67</v>
      </c>
      <c r="W1004">
        <v>5.26</v>
      </c>
      <c r="X1004">
        <v>7.96</v>
      </c>
    </row>
    <row r="1005" spans="1:29" x14ac:dyDescent="0.2">
      <c r="A1005" t="s">
        <v>29</v>
      </c>
      <c r="B1005" t="s">
        <v>678</v>
      </c>
      <c r="C1005" t="s">
        <v>679</v>
      </c>
      <c r="D1005" t="s">
        <v>653</v>
      </c>
      <c r="E1005" t="s">
        <v>678</v>
      </c>
      <c r="F1005" t="s">
        <v>101</v>
      </c>
      <c r="G1005" t="s">
        <v>676</v>
      </c>
      <c r="H1005" t="s">
        <v>680</v>
      </c>
      <c r="I1005" t="s">
        <v>105</v>
      </c>
      <c r="J1005" t="s">
        <v>121</v>
      </c>
      <c r="K1005" t="s">
        <v>38</v>
      </c>
      <c r="M1005">
        <v>182</v>
      </c>
      <c r="N1005">
        <v>712</v>
      </c>
      <c r="O1005" t="s">
        <v>39</v>
      </c>
      <c r="P1005" t="s">
        <v>39</v>
      </c>
      <c r="Q1005">
        <v>347.84</v>
      </c>
      <c r="R1005">
        <v>16.079999999999998</v>
      </c>
      <c r="S1005">
        <v>315.67</v>
      </c>
      <c r="T1005">
        <v>380.01</v>
      </c>
      <c r="U1005">
        <v>25.77</v>
      </c>
      <c r="V1005">
        <v>1.18</v>
      </c>
      <c r="W1005">
        <v>23.48</v>
      </c>
      <c r="X1005">
        <v>28.19</v>
      </c>
    </row>
    <row r="1006" spans="1:29" x14ac:dyDescent="0.2">
      <c r="A1006" t="s">
        <v>29</v>
      </c>
      <c r="B1006" t="s">
        <v>678</v>
      </c>
      <c r="C1006" t="s">
        <v>679</v>
      </c>
      <c r="D1006" t="s">
        <v>653</v>
      </c>
      <c r="E1006" t="s">
        <v>678</v>
      </c>
      <c r="F1006" t="s">
        <v>101</v>
      </c>
      <c r="G1006" t="s">
        <v>676</v>
      </c>
      <c r="H1006" t="s">
        <v>680</v>
      </c>
      <c r="I1006" t="s">
        <v>107</v>
      </c>
      <c r="J1006" t="s">
        <v>122</v>
      </c>
      <c r="K1006" t="s">
        <v>38</v>
      </c>
      <c r="M1006">
        <v>362</v>
      </c>
      <c r="N1006">
        <v>712</v>
      </c>
      <c r="O1006" t="s">
        <v>39</v>
      </c>
      <c r="P1006" t="s">
        <v>39</v>
      </c>
      <c r="Q1006">
        <v>679.48</v>
      </c>
      <c r="R1006">
        <v>21.78</v>
      </c>
      <c r="S1006">
        <v>635.91999999999996</v>
      </c>
      <c r="T1006">
        <v>723.05</v>
      </c>
      <c r="U1006">
        <v>50.33</v>
      </c>
      <c r="V1006">
        <v>1.33</v>
      </c>
      <c r="W1006">
        <v>47.67</v>
      </c>
      <c r="X1006">
        <v>52.99</v>
      </c>
    </row>
    <row r="1007" spans="1:29" x14ac:dyDescent="0.2">
      <c r="A1007" t="s">
        <v>29</v>
      </c>
      <c r="B1007" t="s">
        <v>678</v>
      </c>
      <c r="C1007" t="s">
        <v>679</v>
      </c>
      <c r="D1007" t="s">
        <v>653</v>
      </c>
      <c r="E1007" t="s">
        <v>678</v>
      </c>
      <c r="F1007" t="s">
        <v>101</v>
      </c>
      <c r="G1007" t="s">
        <v>676</v>
      </c>
      <c r="H1007" t="s">
        <v>680</v>
      </c>
      <c r="I1007" t="s">
        <v>123</v>
      </c>
      <c r="J1007" t="s">
        <v>124</v>
      </c>
      <c r="K1007" t="s">
        <v>38</v>
      </c>
      <c r="M1007">
        <v>125</v>
      </c>
      <c r="N1007">
        <v>712</v>
      </c>
      <c r="O1007" t="s">
        <v>39</v>
      </c>
      <c r="P1007" t="s">
        <v>39</v>
      </c>
      <c r="Q1007">
        <v>235.16</v>
      </c>
      <c r="R1007">
        <v>14.07</v>
      </c>
      <c r="S1007">
        <v>207.01</v>
      </c>
      <c r="T1007">
        <v>263.32</v>
      </c>
      <c r="U1007">
        <v>17.420000000000002</v>
      </c>
      <c r="V1007">
        <v>0.99</v>
      </c>
      <c r="W1007">
        <v>15.53</v>
      </c>
      <c r="X1007">
        <v>19.489999999999998</v>
      </c>
    </row>
    <row r="1008" spans="1:29" x14ac:dyDescent="0.2">
      <c r="A1008" t="s">
        <v>29</v>
      </c>
      <c r="B1008" t="s">
        <v>678</v>
      </c>
      <c r="C1008" t="s">
        <v>679</v>
      </c>
      <c r="D1008" t="s">
        <v>653</v>
      </c>
      <c r="E1008" t="s">
        <v>678</v>
      </c>
      <c r="F1008" t="s">
        <v>101</v>
      </c>
      <c r="G1008" t="s">
        <v>676</v>
      </c>
      <c r="H1008" t="s">
        <v>680</v>
      </c>
      <c r="I1008" t="s">
        <v>42</v>
      </c>
      <c r="J1008" t="s">
        <v>43</v>
      </c>
      <c r="K1008" t="s">
        <v>38</v>
      </c>
      <c r="M1008">
        <v>188</v>
      </c>
      <c r="N1008">
        <v>712</v>
      </c>
      <c r="O1008" t="s">
        <v>39</v>
      </c>
      <c r="P1008" t="s">
        <v>39</v>
      </c>
      <c r="Q1008">
        <v>375.67</v>
      </c>
      <c r="R1008">
        <v>21.87</v>
      </c>
      <c r="S1008">
        <v>331.92</v>
      </c>
      <c r="T1008">
        <v>419.41</v>
      </c>
    </row>
    <row r="1009" spans="1:29" x14ac:dyDescent="0.2">
      <c r="A1009" t="s">
        <v>29</v>
      </c>
      <c r="B1009" t="s">
        <v>678</v>
      </c>
      <c r="C1009" t="s">
        <v>679</v>
      </c>
      <c r="D1009" t="s">
        <v>653</v>
      </c>
      <c r="E1009" t="s">
        <v>678</v>
      </c>
      <c r="F1009" t="s">
        <v>101</v>
      </c>
      <c r="G1009" t="s">
        <v>676</v>
      </c>
      <c r="H1009" t="s">
        <v>680</v>
      </c>
      <c r="I1009" t="s">
        <v>125</v>
      </c>
      <c r="J1009" t="s">
        <v>126</v>
      </c>
      <c r="K1009" t="s">
        <v>38</v>
      </c>
      <c r="M1009">
        <v>63</v>
      </c>
      <c r="N1009">
        <v>712</v>
      </c>
      <c r="O1009" t="s">
        <v>39</v>
      </c>
      <c r="P1009" t="s">
        <v>39</v>
      </c>
    </row>
    <row r="1010" spans="1:29" x14ac:dyDescent="0.2">
      <c r="A1010" t="s">
        <v>29</v>
      </c>
      <c r="B1010" t="s">
        <v>678</v>
      </c>
      <c r="C1010" t="s">
        <v>679</v>
      </c>
      <c r="D1010" t="s">
        <v>653</v>
      </c>
      <c r="E1010" t="s">
        <v>678</v>
      </c>
      <c r="F1010" t="s">
        <v>101</v>
      </c>
      <c r="G1010" t="s">
        <v>676</v>
      </c>
      <c r="H1010" t="s">
        <v>680</v>
      </c>
      <c r="K1010" t="s">
        <v>38</v>
      </c>
      <c r="N1010">
        <v>712</v>
      </c>
      <c r="O1010" t="s">
        <v>39</v>
      </c>
      <c r="P1010" t="s">
        <v>39</v>
      </c>
      <c r="Y1010">
        <v>2.79</v>
      </c>
      <c r="Z1010">
        <v>0.02</v>
      </c>
      <c r="AA1010">
        <v>2.75</v>
      </c>
      <c r="AB1010">
        <v>2.83</v>
      </c>
      <c r="AC1010">
        <v>3</v>
      </c>
    </row>
    <row r="1011" spans="1:29" x14ac:dyDescent="0.2">
      <c r="A1011" t="s">
        <v>29</v>
      </c>
      <c r="B1011" t="s">
        <v>681</v>
      </c>
      <c r="C1011" t="s">
        <v>682</v>
      </c>
      <c r="D1011" t="s">
        <v>653</v>
      </c>
      <c r="E1011" t="s">
        <v>85</v>
      </c>
      <c r="F1011" t="s">
        <v>33</v>
      </c>
      <c r="G1011" t="s">
        <v>683</v>
      </c>
      <c r="H1011" t="s">
        <v>684</v>
      </c>
      <c r="I1011" t="s">
        <v>36</v>
      </c>
      <c r="J1011" t="s">
        <v>37</v>
      </c>
      <c r="K1011" t="s">
        <v>38</v>
      </c>
      <c r="M1011">
        <v>611</v>
      </c>
      <c r="N1011">
        <v>716</v>
      </c>
      <c r="O1011" t="s">
        <v>39</v>
      </c>
      <c r="P1011" t="s">
        <v>39</v>
      </c>
      <c r="Q1011">
        <v>1161.54</v>
      </c>
      <c r="R1011">
        <v>23.98</v>
      </c>
      <c r="S1011">
        <v>1113.57</v>
      </c>
      <c r="T1011">
        <v>1209.51</v>
      </c>
      <c r="U1011">
        <v>85.17</v>
      </c>
      <c r="V1011">
        <v>0.84</v>
      </c>
      <c r="W1011">
        <v>83.42</v>
      </c>
      <c r="X1011">
        <v>86.78</v>
      </c>
    </row>
    <row r="1012" spans="1:29" x14ac:dyDescent="0.2">
      <c r="A1012" t="s">
        <v>29</v>
      </c>
      <c r="B1012" t="s">
        <v>681</v>
      </c>
      <c r="C1012" t="s">
        <v>682</v>
      </c>
      <c r="D1012" t="s">
        <v>653</v>
      </c>
      <c r="E1012" t="s">
        <v>85</v>
      </c>
      <c r="F1012" t="s">
        <v>33</v>
      </c>
      <c r="G1012" t="s">
        <v>683</v>
      </c>
      <c r="H1012" t="s">
        <v>684</v>
      </c>
      <c r="I1012" t="s">
        <v>40</v>
      </c>
      <c r="J1012" t="s">
        <v>41</v>
      </c>
      <c r="K1012" t="s">
        <v>38</v>
      </c>
      <c r="M1012">
        <v>105</v>
      </c>
      <c r="N1012">
        <v>716</v>
      </c>
      <c r="O1012" t="s">
        <v>39</v>
      </c>
      <c r="P1012" t="s">
        <v>39</v>
      </c>
      <c r="Q1012">
        <v>202.18</v>
      </c>
      <c r="R1012">
        <v>11.39</v>
      </c>
      <c r="S1012">
        <v>179.39</v>
      </c>
      <c r="T1012">
        <v>224.96</v>
      </c>
      <c r="U1012">
        <v>14.83</v>
      </c>
      <c r="V1012">
        <v>0.84</v>
      </c>
      <c r="W1012">
        <v>13.22</v>
      </c>
      <c r="X1012">
        <v>16.579999999999998</v>
      </c>
    </row>
    <row r="1013" spans="1:29" x14ac:dyDescent="0.2">
      <c r="A1013" t="s">
        <v>29</v>
      </c>
      <c r="B1013" t="s">
        <v>681</v>
      </c>
      <c r="C1013" t="s">
        <v>682</v>
      </c>
      <c r="D1013" t="s">
        <v>653</v>
      </c>
      <c r="E1013" t="s">
        <v>85</v>
      </c>
      <c r="F1013" t="s">
        <v>33</v>
      </c>
      <c r="G1013" t="s">
        <v>683</v>
      </c>
      <c r="H1013" t="s">
        <v>684</v>
      </c>
      <c r="I1013" t="s">
        <v>42</v>
      </c>
      <c r="J1013" t="s">
        <v>43</v>
      </c>
      <c r="K1013" t="s">
        <v>38</v>
      </c>
      <c r="M1013">
        <v>247</v>
      </c>
      <c r="N1013">
        <v>716</v>
      </c>
      <c r="O1013" t="s">
        <v>39</v>
      </c>
      <c r="P1013" t="s">
        <v>39</v>
      </c>
      <c r="Q1013">
        <v>486.28</v>
      </c>
      <c r="R1013">
        <v>22.62</v>
      </c>
      <c r="S1013">
        <v>441.03</v>
      </c>
      <c r="T1013">
        <v>531.54</v>
      </c>
    </row>
    <row r="1014" spans="1:29" x14ac:dyDescent="0.2">
      <c r="A1014" t="s">
        <v>29</v>
      </c>
      <c r="B1014" t="s">
        <v>681</v>
      </c>
      <c r="C1014" t="s">
        <v>682</v>
      </c>
      <c r="D1014" t="s">
        <v>653</v>
      </c>
      <c r="E1014" t="s">
        <v>85</v>
      </c>
      <c r="F1014" t="s">
        <v>33</v>
      </c>
      <c r="G1014" t="s">
        <v>683</v>
      </c>
      <c r="H1014" t="s">
        <v>684</v>
      </c>
      <c r="K1014" t="s">
        <v>38</v>
      </c>
      <c r="N1014">
        <v>716</v>
      </c>
      <c r="O1014" t="s">
        <v>39</v>
      </c>
      <c r="P1014" t="s">
        <v>39</v>
      </c>
      <c r="Y1014">
        <v>0.15</v>
      </c>
      <c r="Z1014">
        <v>0.01</v>
      </c>
      <c r="AA1014">
        <v>0.13</v>
      </c>
      <c r="AB1014">
        <v>0.17</v>
      </c>
      <c r="AC1014">
        <v>0</v>
      </c>
    </row>
    <row r="1015" spans="1:29" x14ac:dyDescent="0.2">
      <c r="A1015" t="s">
        <v>29</v>
      </c>
      <c r="B1015" t="s">
        <v>685</v>
      </c>
      <c r="C1015" t="s">
        <v>686</v>
      </c>
      <c r="D1015" t="s">
        <v>653</v>
      </c>
      <c r="E1015" t="s">
        <v>85</v>
      </c>
      <c r="F1015" t="s">
        <v>33</v>
      </c>
      <c r="G1015" t="s">
        <v>683</v>
      </c>
      <c r="H1015" t="s">
        <v>687</v>
      </c>
      <c r="I1015" t="s">
        <v>36</v>
      </c>
      <c r="J1015" t="s">
        <v>37</v>
      </c>
      <c r="K1015" t="s">
        <v>38</v>
      </c>
      <c r="M1015">
        <v>569</v>
      </c>
      <c r="N1015">
        <v>716</v>
      </c>
      <c r="O1015" t="s">
        <v>39</v>
      </c>
      <c r="P1015" t="s">
        <v>39</v>
      </c>
      <c r="Q1015">
        <v>1093.19</v>
      </c>
      <c r="R1015">
        <v>23.06</v>
      </c>
      <c r="S1015">
        <v>1047.07</v>
      </c>
      <c r="T1015">
        <v>1139.31</v>
      </c>
      <c r="U1015">
        <v>80.16</v>
      </c>
      <c r="V1015">
        <v>1.05</v>
      </c>
      <c r="W1015">
        <v>77.98</v>
      </c>
      <c r="X1015">
        <v>82.18</v>
      </c>
    </row>
    <row r="1016" spans="1:29" x14ac:dyDescent="0.2">
      <c r="A1016" t="s">
        <v>29</v>
      </c>
      <c r="B1016" t="s">
        <v>685</v>
      </c>
      <c r="C1016" t="s">
        <v>686</v>
      </c>
      <c r="D1016" t="s">
        <v>653</v>
      </c>
      <c r="E1016" t="s">
        <v>85</v>
      </c>
      <c r="F1016" t="s">
        <v>33</v>
      </c>
      <c r="G1016" t="s">
        <v>683</v>
      </c>
      <c r="H1016" t="s">
        <v>687</v>
      </c>
      <c r="I1016" t="s">
        <v>40</v>
      </c>
      <c r="J1016" t="s">
        <v>41</v>
      </c>
      <c r="K1016" t="s">
        <v>38</v>
      </c>
      <c r="M1016">
        <v>147</v>
      </c>
      <c r="N1016">
        <v>716</v>
      </c>
      <c r="O1016" t="s">
        <v>39</v>
      </c>
      <c r="P1016" t="s">
        <v>39</v>
      </c>
      <c r="Q1016">
        <v>270.52999999999997</v>
      </c>
      <c r="R1016">
        <v>15.02</v>
      </c>
      <c r="S1016">
        <v>240.48</v>
      </c>
      <c r="T1016">
        <v>300.57</v>
      </c>
      <c r="U1016">
        <v>19.84</v>
      </c>
      <c r="V1016">
        <v>1.05</v>
      </c>
      <c r="W1016">
        <v>17.82</v>
      </c>
      <c r="X1016">
        <v>22.02</v>
      </c>
    </row>
    <row r="1017" spans="1:29" x14ac:dyDescent="0.2">
      <c r="A1017" t="s">
        <v>29</v>
      </c>
      <c r="B1017" t="s">
        <v>685</v>
      </c>
      <c r="C1017" t="s">
        <v>686</v>
      </c>
      <c r="D1017" t="s">
        <v>653</v>
      </c>
      <c r="E1017" t="s">
        <v>85</v>
      </c>
      <c r="F1017" t="s">
        <v>33</v>
      </c>
      <c r="G1017" t="s">
        <v>683</v>
      </c>
      <c r="H1017" t="s">
        <v>687</v>
      </c>
      <c r="I1017" t="s">
        <v>42</v>
      </c>
      <c r="J1017" t="s">
        <v>43</v>
      </c>
      <c r="K1017" t="s">
        <v>38</v>
      </c>
      <c r="M1017">
        <v>247</v>
      </c>
      <c r="N1017">
        <v>716</v>
      </c>
      <c r="O1017" t="s">
        <v>39</v>
      </c>
      <c r="P1017" t="s">
        <v>39</v>
      </c>
      <c r="Q1017">
        <v>486.28</v>
      </c>
      <c r="R1017">
        <v>22.62</v>
      </c>
      <c r="S1017">
        <v>441.03</v>
      </c>
      <c r="T1017">
        <v>531.54</v>
      </c>
    </row>
    <row r="1018" spans="1:29" x14ac:dyDescent="0.2">
      <c r="A1018" t="s">
        <v>29</v>
      </c>
      <c r="B1018" t="s">
        <v>685</v>
      </c>
      <c r="C1018" t="s">
        <v>686</v>
      </c>
      <c r="D1018" t="s">
        <v>653</v>
      </c>
      <c r="E1018" t="s">
        <v>85</v>
      </c>
      <c r="F1018" t="s">
        <v>33</v>
      </c>
      <c r="G1018" t="s">
        <v>683</v>
      </c>
      <c r="H1018" t="s">
        <v>687</v>
      </c>
      <c r="K1018" t="s">
        <v>38</v>
      </c>
      <c r="N1018">
        <v>716</v>
      </c>
      <c r="O1018" t="s">
        <v>39</v>
      </c>
      <c r="P1018" t="s">
        <v>39</v>
      </c>
      <c r="Y1018">
        <v>0.2</v>
      </c>
      <c r="Z1018">
        <v>0.01</v>
      </c>
      <c r="AA1018">
        <v>0.18</v>
      </c>
      <c r="AB1018">
        <v>0.22</v>
      </c>
      <c r="AC1018">
        <v>0</v>
      </c>
    </row>
    <row r="1019" spans="1:29" x14ac:dyDescent="0.2">
      <c r="A1019" t="s">
        <v>29</v>
      </c>
      <c r="B1019" t="s">
        <v>688</v>
      </c>
      <c r="C1019" t="s">
        <v>689</v>
      </c>
      <c r="D1019" t="s">
        <v>653</v>
      </c>
      <c r="E1019" t="s">
        <v>85</v>
      </c>
      <c r="F1019" t="s">
        <v>33</v>
      </c>
      <c r="G1019" t="s">
        <v>683</v>
      </c>
      <c r="H1019" t="s">
        <v>690</v>
      </c>
      <c r="I1019" t="s">
        <v>36</v>
      </c>
      <c r="J1019" t="s">
        <v>37</v>
      </c>
      <c r="K1019" t="s">
        <v>38</v>
      </c>
      <c r="M1019">
        <v>693</v>
      </c>
      <c r="N1019">
        <v>716</v>
      </c>
      <c r="O1019" t="s">
        <v>39</v>
      </c>
      <c r="P1019" t="s">
        <v>39</v>
      </c>
      <c r="Q1019">
        <v>1320.59</v>
      </c>
      <c r="R1019">
        <v>23.3</v>
      </c>
      <c r="S1019">
        <v>1273.99</v>
      </c>
      <c r="T1019">
        <v>1367.2</v>
      </c>
      <c r="U1019">
        <v>96.84</v>
      </c>
      <c r="V1019">
        <v>0.46</v>
      </c>
      <c r="W1019">
        <v>95.77</v>
      </c>
      <c r="X1019">
        <v>97.64</v>
      </c>
    </row>
    <row r="1020" spans="1:29" x14ac:dyDescent="0.2">
      <c r="A1020" t="s">
        <v>29</v>
      </c>
      <c r="B1020" t="s">
        <v>688</v>
      </c>
      <c r="C1020" t="s">
        <v>689</v>
      </c>
      <c r="D1020" t="s">
        <v>653</v>
      </c>
      <c r="E1020" t="s">
        <v>85</v>
      </c>
      <c r="F1020" t="s">
        <v>33</v>
      </c>
      <c r="G1020" t="s">
        <v>683</v>
      </c>
      <c r="H1020" t="s">
        <v>690</v>
      </c>
      <c r="I1020" t="s">
        <v>40</v>
      </c>
      <c r="J1020" t="s">
        <v>41</v>
      </c>
      <c r="K1020" t="s">
        <v>38</v>
      </c>
      <c r="M1020">
        <v>23</v>
      </c>
      <c r="N1020">
        <v>716</v>
      </c>
      <c r="O1020" t="s">
        <v>39</v>
      </c>
      <c r="P1020" t="s">
        <v>39</v>
      </c>
      <c r="Q1020">
        <v>43.12</v>
      </c>
      <c r="R1020">
        <v>6.29</v>
      </c>
      <c r="S1020">
        <v>30.54</v>
      </c>
      <c r="T1020">
        <v>55.7</v>
      </c>
      <c r="U1020">
        <v>3.16</v>
      </c>
      <c r="V1020">
        <v>0.46</v>
      </c>
      <c r="W1020">
        <v>2.36</v>
      </c>
      <c r="X1020">
        <v>4.2300000000000004</v>
      </c>
    </row>
    <row r="1021" spans="1:29" x14ac:dyDescent="0.2">
      <c r="A1021" t="s">
        <v>29</v>
      </c>
      <c r="B1021" t="s">
        <v>688</v>
      </c>
      <c r="C1021" t="s">
        <v>689</v>
      </c>
      <c r="D1021" t="s">
        <v>653</v>
      </c>
      <c r="E1021" t="s">
        <v>85</v>
      </c>
      <c r="F1021" t="s">
        <v>33</v>
      </c>
      <c r="G1021" t="s">
        <v>683</v>
      </c>
      <c r="H1021" t="s">
        <v>690</v>
      </c>
      <c r="I1021" t="s">
        <v>42</v>
      </c>
      <c r="J1021" t="s">
        <v>43</v>
      </c>
      <c r="K1021" t="s">
        <v>38</v>
      </c>
      <c r="M1021">
        <v>247</v>
      </c>
      <c r="N1021">
        <v>716</v>
      </c>
      <c r="O1021" t="s">
        <v>39</v>
      </c>
      <c r="P1021" t="s">
        <v>39</v>
      </c>
      <c r="Q1021">
        <v>486.28</v>
      </c>
      <c r="R1021">
        <v>22.62</v>
      </c>
      <c r="S1021">
        <v>441.03</v>
      </c>
      <c r="T1021">
        <v>531.54</v>
      </c>
    </row>
    <row r="1022" spans="1:29" x14ac:dyDescent="0.2">
      <c r="A1022" t="s">
        <v>29</v>
      </c>
      <c r="B1022" t="s">
        <v>688</v>
      </c>
      <c r="C1022" t="s">
        <v>689</v>
      </c>
      <c r="D1022" t="s">
        <v>653</v>
      </c>
      <c r="E1022" t="s">
        <v>85</v>
      </c>
      <c r="F1022" t="s">
        <v>33</v>
      </c>
      <c r="G1022" t="s">
        <v>683</v>
      </c>
      <c r="H1022" t="s">
        <v>690</v>
      </c>
      <c r="K1022" t="s">
        <v>38</v>
      </c>
      <c r="N1022">
        <v>716</v>
      </c>
      <c r="O1022" t="s">
        <v>39</v>
      </c>
      <c r="P1022" t="s">
        <v>39</v>
      </c>
      <c r="Y1022">
        <v>0.03</v>
      </c>
      <c r="Z1022">
        <v>0</v>
      </c>
      <c r="AA1022">
        <v>0.02</v>
      </c>
      <c r="AB1022">
        <v>0.04</v>
      </c>
      <c r="AC1022">
        <v>0</v>
      </c>
    </row>
    <row r="1023" spans="1:29" x14ac:dyDescent="0.2">
      <c r="A1023" t="s">
        <v>29</v>
      </c>
      <c r="B1023" t="s">
        <v>691</v>
      </c>
      <c r="C1023" t="s">
        <v>692</v>
      </c>
      <c r="D1023" t="s">
        <v>653</v>
      </c>
      <c r="E1023" t="s">
        <v>85</v>
      </c>
      <c r="F1023" t="s">
        <v>33</v>
      </c>
      <c r="G1023" t="s">
        <v>683</v>
      </c>
      <c r="H1023" t="s">
        <v>693</v>
      </c>
      <c r="I1023" t="s">
        <v>36</v>
      </c>
      <c r="J1023" t="s">
        <v>37</v>
      </c>
      <c r="K1023" t="s">
        <v>38</v>
      </c>
      <c r="M1023">
        <v>692</v>
      </c>
      <c r="N1023">
        <v>716</v>
      </c>
      <c r="O1023" t="s">
        <v>39</v>
      </c>
      <c r="P1023" t="s">
        <v>39</v>
      </c>
      <c r="Q1023">
        <v>1319.53</v>
      </c>
      <c r="R1023">
        <v>22.89</v>
      </c>
      <c r="S1023">
        <v>1273.74</v>
      </c>
      <c r="T1023">
        <v>1365.32</v>
      </c>
      <c r="U1023">
        <v>96.76</v>
      </c>
      <c r="V1023">
        <v>0.46</v>
      </c>
      <c r="W1023">
        <v>95.71</v>
      </c>
      <c r="X1023">
        <v>97.56</v>
      </c>
    </row>
    <row r="1024" spans="1:29" x14ac:dyDescent="0.2">
      <c r="A1024" t="s">
        <v>29</v>
      </c>
      <c r="B1024" t="s">
        <v>691</v>
      </c>
      <c r="C1024" t="s">
        <v>692</v>
      </c>
      <c r="D1024" t="s">
        <v>653</v>
      </c>
      <c r="E1024" t="s">
        <v>85</v>
      </c>
      <c r="F1024" t="s">
        <v>33</v>
      </c>
      <c r="G1024" t="s">
        <v>683</v>
      </c>
      <c r="H1024" t="s">
        <v>693</v>
      </c>
      <c r="I1024" t="s">
        <v>40</v>
      </c>
      <c r="J1024" t="s">
        <v>41</v>
      </c>
      <c r="K1024" t="s">
        <v>38</v>
      </c>
      <c r="M1024">
        <v>24</v>
      </c>
      <c r="N1024">
        <v>716</v>
      </c>
      <c r="O1024" t="s">
        <v>39</v>
      </c>
      <c r="P1024" t="s">
        <v>39</v>
      </c>
      <c r="Q1024">
        <v>44.19</v>
      </c>
      <c r="R1024">
        <v>6.27</v>
      </c>
      <c r="S1024">
        <v>31.65</v>
      </c>
      <c r="T1024">
        <v>56.73</v>
      </c>
      <c r="U1024">
        <v>3.24</v>
      </c>
      <c r="V1024">
        <v>0.46</v>
      </c>
      <c r="W1024">
        <v>2.44</v>
      </c>
      <c r="X1024">
        <v>4.29</v>
      </c>
    </row>
    <row r="1025" spans="1:29" x14ac:dyDescent="0.2">
      <c r="A1025" t="s">
        <v>29</v>
      </c>
      <c r="B1025" t="s">
        <v>691</v>
      </c>
      <c r="C1025" t="s">
        <v>692</v>
      </c>
      <c r="D1025" t="s">
        <v>653</v>
      </c>
      <c r="E1025" t="s">
        <v>85</v>
      </c>
      <c r="F1025" t="s">
        <v>33</v>
      </c>
      <c r="G1025" t="s">
        <v>683</v>
      </c>
      <c r="H1025" t="s">
        <v>693</v>
      </c>
      <c r="I1025" t="s">
        <v>42</v>
      </c>
      <c r="J1025" t="s">
        <v>43</v>
      </c>
      <c r="K1025" t="s">
        <v>38</v>
      </c>
      <c r="M1025">
        <v>247</v>
      </c>
      <c r="N1025">
        <v>716</v>
      </c>
      <c r="O1025" t="s">
        <v>39</v>
      </c>
      <c r="P1025" t="s">
        <v>39</v>
      </c>
      <c r="Q1025">
        <v>486.28</v>
      </c>
      <c r="R1025">
        <v>22.62</v>
      </c>
      <c r="S1025">
        <v>441.03</v>
      </c>
      <c r="T1025">
        <v>531.54</v>
      </c>
    </row>
    <row r="1026" spans="1:29" x14ac:dyDescent="0.2">
      <c r="A1026" t="s">
        <v>29</v>
      </c>
      <c r="B1026" t="s">
        <v>691</v>
      </c>
      <c r="C1026" t="s">
        <v>692</v>
      </c>
      <c r="D1026" t="s">
        <v>653</v>
      </c>
      <c r="E1026" t="s">
        <v>85</v>
      </c>
      <c r="F1026" t="s">
        <v>33</v>
      </c>
      <c r="G1026" t="s">
        <v>683</v>
      </c>
      <c r="H1026" t="s">
        <v>693</v>
      </c>
      <c r="K1026" t="s">
        <v>38</v>
      </c>
      <c r="N1026">
        <v>716</v>
      </c>
      <c r="O1026" t="s">
        <v>39</v>
      </c>
      <c r="P1026" t="s">
        <v>39</v>
      </c>
      <c r="Y1026">
        <v>0.03</v>
      </c>
      <c r="Z1026">
        <v>0</v>
      </c>
      <c r="AA1026">
        <v>0.02</v>
      </c>
      <c r="AB1026">
        <v>0.04</v>
      </c>
      <c r="AC1026">
        <v>0</v>
      </c>
    </row>
    <row r="1027" spans="1:29" x14ac:dyDescent="0.2">
      <c r="A1027" t="s">
        <v>29</v>
      </c>
      <c r="B1027" t="s">
        <v>694</v>
      </c>
      <c r="C1027" t="s">
        <v>695</v>
      </c>
      <c r="D1027" t="s">
        <v>653</v>
      </c>
      <c r="E1027" t="s">
        <v>85</v>
      </c>
      <c r="F1027" t="s">
        <v>33</v>
      </c>
      <c r="G1027" t="s">
        <v>683</v>
      </c>
      <c r="H1027" t="s">
        <v>696</v>
      </c>
      <c r="I1027" t="s">
        <v>36</v>
      </c>
      <c r="J1027" t="s">
        <v>37</v>
      </c>
      <c r="K1027" t="s">
        <v>38</v>
      </c>
      <c r="M1027">
        <v>681</v>
      </c>
      <c r="N1027">
        <v>716</v>
      </c>
      <c r="O1027" t="s">
        <v>39</v>
      </c>
      <c r="P1027" t="s">
        <v>39</v>
      </c>
      <c r="Q1027">
        <v>1289.42</v>
      </c>
      <c r="R1027">
        <v>20.62</v>
      </c>
      <c r="S1027">
        <v>1248.17</v>
      </c>
      <c r="T1027">
        <v>1330.67</v>
      </c>
      <c r="U1027">
        <v>94.55</v>
      </c>
      <c r="V1027">
        <v>0.66</v>
      </c>
      <c r="W1027">
        <v>93.08</v>
      </c>
      <c r="X1027">
        <v>95.72</v>
      </c>
    </row>
    <row r="1028" spans="1:29" x14ac:dyDescent="0.2">
      <c r="A1028" t="s">
        <v>29</v>
      </c>
      <c r="B1028" t="s">
        <v>694</v>
      </c>
      <c r="C1028" t="s">
        <v>695</v>
      </c>
      <c r="D1028" t="s">
        <v>653</v>
      </c>
      <c r="E1028" t="s">
        <v>85</v>
      </c>
      <c r="F1028" t="s">
        <v>33</v>
      </c>
      <c r="G1028" t="s">
        <v>683</v>
      </c>
      <c r="H1028" t="s">
        <v>696</v>
      </c>
      <c r="I1028" t="s">
        <v>40</v>
      </c>
      <c r="J1028" t="s">
        <v>41</v>
      </c>
      <c r="K1028" t="s">
        <v>38</v>
      </c>
      <c r="M1028">
        <v>35</v>
      </c>
      <c r="N1028">
        <v>716</v>
      </c>
      <c r="O1028" t="s">
        <v>39</v>
      </c>
      <c r="P1028" t="s">
        <v>39</v>
      </c>
      <c r="Q1028">
        <v>74.3</v>
      </c>
      <c r="R1028">
        <v>9.39</v>
      </c>
      <c r="S1028">
        <v>55.51</v>
      </c>
      <c r="T1028">
        <v>93.08</v>
      </c>
      <c r="U1028">
        <v>5.45</v>
      </c>
      <c r="V1028">
        <v>0.66</v>
      </c>
      <c r="W1028">
        <v>4.28</v>
      </c>
      <c r="X1028">
        <v>6.92</v>
      </c>
    </row>
    <row r="1029" spans="1:29" x14ac:dyDescent="0.2">
      <c r="A1029" t="s">
        <v>29</v>
      </c>
      <c r="B1029" t="s">
        <v>694</v>
      </c>
      <c r="C1029" t="s">
        <v>695</v>
      </c>
      <c r="D1029" t="s">
        <v>653</v>
      </c>
      <c r="E1029" t="s">
        <v>85</v>
      </c>
      <c r="F1029" t="s">
        <v>33</v>
      </c>
      <c r="G1029" t="s">
        <v>683</v>
      </c>
      <c r="H1029" t="s">
        <v>696</v>
      </c>
      <c r="I1029" t="s">
        <v>42</v>
      </c>
      <c r="J1029" t="s">
        <v>43</v>
      </c>
      <c r="K1029" t="s">
        <v>38</v>
      </c>
      <c r="M1029">
        <v>247</v>
      </c>
      <c r="N1029">
        <v>716</v>
      </c>
      <c r="O1029" t="s">
        <v>39</v>
      </c>
      <c r="P1029" t="s">
        <v>39</v>
      </c>
      <c r="Q1029">
        <v>486.28</v>
      </c>
      <c r="R1029">
        <v>22.62</v>
      </c>
      <c r="S1029">
        <v>441.03</v>
      </c>
      <c r="T1029">
        <v>531.54</v>
      </c>
    </row>
    <row r="1030" spans="1:29" x14ac:dyDescent="0.2">
      <c r="A1030" t="s">
        <v>29</v>
      </c>
      <c r="B1030" t="s">
        <v>694</v>
      </c>
      <c r="C1030" t="s">
        <v>695</v>
      </c>
      <c r="D1030" t="s">
        <v>653</v>
      </c>
      <c r="E1030" t="s">
        <v>85</v>
      </c>
      <c r="F1030" t="s">
        <v>33</v>
      </c>
      <c r="G1030" t="s">
        <v>683</v>
      </c>
      <c r="H1030" t="s">
        <v>696</v>
      </c>
      <c r="K1030" t="s">
        <v>38</v>
      </c>
      <c r="N1030">
        <v>716</v>
      </c>
      <c r="O1030" t="s">
        <v>39</v>
      </c>
      <c r="P1030" t="s">
        <v>39</v>
      </c>
      <c r="Y1030">
        <v>0.05</v>
      </c>
      <c r="Z1030">
        <v>0.01</v>
      </c>
      <c r="AA1030">
        <v>0.04</v>
      </c>
      <c r="AB1030">
        <v>7.0000000000000007E-2</v>
      </c>
      <c r="AC1030">
        <v>0</v>
      </c>
    </row>
    <row r="1031" spans="1:29" x14ac:dyDescent="0.2">
      <c r="A1031" t="s">
        <v>29</v>
      </c>
      <c r="B1031" t="s">
        <v>697</v>
      </c>
      <c r="C1031" t="s">
        <v>698</v>
      </c>
      <c r="D1031" t="s">
        <v>653</v>
      </c>
      <c r="E1031" t="s">
        <v>85</v>
      </c>
      <c r="F1031" t="s">
        <v>33</v>
      </c>
      <c r="G1031" t="s">
        <v>683</v>
      </c>
      <c r="H1031" t="s">
        <v>699</v>
      </c>
      <c r="I1031" t="s">
        <v>36</v>
      </c>
      <c r="J1031" t="s">
        <v>37</v>
      </c>
      <c r="K1031" t="s">
        <v>38</v>
      </c>
      <c r="M1031">
        <v>566</v>
      </c>
      <c r="N1031">
        <v>716</v>
      </c>
      <c r="O1031" t="s">
        <v>39</v>
      </c>
      <c r="P1031" t="s">
        <v>39</v>
      </c>
      <c r="Q1031">
        <v>1083.3699999999999</v>
      </c>
      <c r="R1031">
        <v>26.26</v>
      </c>
      <c r="S1031">
        <v>1030.8499999999999</v>
      </c>
      <c r="T1031">
        <v>1135.8900000000001</v>
      </c>
      <c r="U1031">
        <v>79.44</v>
      </c>
      <c r="V1031">
        <v>1.01</v>
      </c>
      <c r="W1031">
        <v>77.349999999999994</v>
      </c>
      <c r="X1031">
        <v>81.39</v>
      </c>
    </row>
    <row r="1032" spans="1:29" x14ac:dyDescent="0.2">
      <c r="A1032" t="s">
        <v>29</v>
      </c>
      <c r="B1032" t="s">
        <v>697</v>
      </c>
      <c r="C1032" t="s">
        <v>698</v>
      </c>
      <c r="D1032" t="s">
        <v>653</v>
      </c>
      <c r="E1032" t="s">
        <v>85</v>
      </c>
      <c r="F1032" t="s">
        <v>33</v>
      </c>
      <c r="G1032" t="s">
        <v>683</v>
      </c>
      <c r="H1032" t="s">
        <v>699</v>
      </c>
      <c r="I1032" t="s">
        <v>40</v>
      </c>
      <c r="J1032" t="s">
        <v>41</v>
      </c>
      <c r="K1032" t="s">
        <v>38</v>
      </c>
      <c r="M1032">
        <v>150</v>
      </c>
      <c r="N1032">
        <v>716</v>
      </c>
      <c r="O1032" t="s">
        <v>39</v>
      </c>
      <c r="P1032" t="s">
        <v>39</v>
      </c>
      <c r="Q1032">
        <v>280.35000000000002</v>
      </c>
      <c r="R1032">
        <v>12.88</v>
      </c>
      <c r="S1032">
        <v>254.58</v>
      </c>
      <c r="T1032">
        <v>306.11</v>
      </c>
      <c r="U1032">
        <v>20.56</v>
      </c>
      <c r="V1032">
        <v>1.01</v>
      </c>
      <c r="W1032">
        <v>18.61</v>
      </c>
      <c r="X1032">
        <v>22.65</v>
      </c>
    </row>
    <row r="1033" spans="1:29" x14ac:dyDescent="0.2">
      <c r="A1033" t="s">
        <v>29</v>
      </c>
      <c r="B1033" t="s">
        <v>697</v>
      </c>
      <c r="C1033" t="s">
        <v>698</v>
      </c>
      <c r="D1033" t="s">
        <v>653</v>
      </c>
      <c r="E1033" t="s">
        <v>85</v>
      </c>
      <c r="F1033" t="s">
        <v>33</v>
      </c>
      <c r="G1033" t="s">
        <v>683</v>
      </c>
      <c r="H1033" t="s">
        <v>699</v>
      </c>
      <c r="I1033" t="s">
        <v>42</v>
      </c>
      <c r="J1033" t="s">
        <v>43</v>
      </c>
      <c r="K1033" t="s">
        <v>38</v>
      </c>
      <c r="M1033">
        <v>247</v>
      </c>
      <c r="N1033">
        <v>716</v>
      </c>
      <c r="O1033" t="s">
        <v>39</v>
      </c>
      <c r="P1033" t="s">
        <v>39</v>
      </c>
      <c r="Q1033">
        <v>486.28</v>
      </c>
      <c r="R1033">
        <v>22.62</v>
      </c>
      <c r="S1033">
        <v>441.03</v>
      </c>
      <c r="T1033">
        <v>531.54</v>
      </c>
    </row>
    <row r="1034" spans="1:29" x14ac:dyDescent="0.2">
      <c r="A1034" t="s">
        <v>29</v>
      </c>
      <c r="B1034" t="s">
        <v>697</v>
      </c>
      <c r="C1034" t="s">
        <v>698</v>
      </c>
      <c r="D1034" t="s">
        <v>653</v>
      </c>
      <c r="E1034" t="s">
        <v>85</v>
      </c>
      <c r="F1034" t="s">
        <v>33</v>
      </c>
      <c r="G1034" t="s">
        <v>683</v>
      </c>
      <c r="H1034" t="s">
        <v>699</v>
      </c>
      <c r="K1034" t="s">
        <v>38</v>
      </c>
      <c r="N1034">
        <v>716</v>
      </c>
      <c r="O1034" t="s">
        <v>39</v>
      </c>
      <c r="P1034" t="s">
        <v>39</v>
      </c>
      <c r="Y1034">
        <v>0.21</v>
      </c>
      <c r="Z1034">
        <v>0.01</v>
      </c>
      <c r="AA1034">
        <v>0.19</v>
      </c>
      <c r="AB1034">
        <v>0.23</v>
      </c>
      <c r="AC1034">
        <v>0</v>
      </c>
    </row>
    <row r="1035" spans="1:29" x14ac:dyDescent="0.2">
      <c r="A1035" t="s">
        <v>29</v>
      </c>
      <c r="B1035" t="s">
        <v>700</v>
      </c>
      <c r="C1035" t="s">
        <v>701</v>
      </c>
      <c r="D1035" t="s">
        <v>653</v>
      </c>
      <c r="E1035" t="s">
        <v>85</v>
      </c>
      <c r="F1035" t="s">
        <v>33</v>
      </c>
      <c r="G1035" t="s">
        <v>683</v>
      </c>
      <c r="H1035" t="s">
        <v>702</v>
      </c>
      <c r="I1035" t="s">
        <v>36</v>
      </c>
      <c r="J1035" t="s">
        <v>37</v>
      </c>
      <c r="K1035" t="s">
        <v>38</v>
      </c>
      <c r="M1035">
        <v>611</v>
      </c>
      <c r="N1035">
        <v>716</v>
      </c>
      <c r="O1035" t="s">
        <v>39</v>
      </c>
      <c r="P1035" t="s">
        <v>39</v>
      </c>
      <c r="Q1035">
        <v>1172.7</v>
      </c>
      <c r="R1035">
        <v>25.66</v>
      </c>
      <c r="S1035">
        <v>1121.3800000000001</v>
      </c>
      <c r="T1035">
        <v>1224.03</v>
      </c>
      <c r="U1035">
        <v>85.99</v>
      </c>
      <c r="V1035">
        <v>0.89</v>
      </c>
      <c r="W1035">
        <v>84.11</v>
      </c>
      <c r="X1035">
        <v>87.69</v>
      </c>
    </row>
    <row r="1036" spans="1:29" x14ac:dyDescent="0.2">
      <c r="A1036" t="s">
        <v>29</v>
      </c>
      <c r="B1036" t="s">
        <v>700</v>
      </c>
      <c r="C1036" t="s">
        <v>701</v>
      </c>
      <c r="D1036" t="s">
        <v>653</v>
      </c>
      <c r="E1036" t="s">
        <v>85</v>
      </c>
      <c r="F1036" t="s">
        <v>33</v>
      </c>
      <c r="G1036" t="s">
        <v>683</v>
      </c>
      <c r="H1036" t="s">
        <v>702</v>
      </c>
      <c r="I1036" t="s">
        <v>40</v>
      </c>
      <c r="J1036" t="s">
        <v>41</v>
      </c>
      <c r="K1036" t="s">
        <v>38</v>
      </c>
      <c r="M1036">
        <v>105</v>
      </c>
      <c r="N1036">
        <v>716</v>
      </c>
      <c r="O1036" t="s">
        <v>39</v>
      </c>
      <c r="P1036" t="s">
        <v>39</v>
      </c>
      <c r="Q1036">
        <v>191.01</v>
      </c>
      <c r="R1036">
        <v>11.72</v>
      </c>
      <c r="S1036">
        <v>167.57</v>
      </c>
      <c r="T1036">
        <v>214.45</v>
      </c>
      <c r="U1036">
        <v>14.01</v>
      </c>
      <c r="V1036">
        <v>0.89</v>
      </c>
      <c r="W1036">
        <v>12.31</v>
      </c>
      <c r="X1036">
        <v>15.89</v>
      </c>
    </row>
    <row r="1037" spans="1:29" x14ac:dyDescent="0.2">
      <c r="A1037" t="s">
        <v>29</v>
      </c>
      <c r="B1037" t="s">
        <v>700</v>
      </c>
      <c r="C1037" t="s">
        <v>701</v>
      </c>
      <c r="D1037" t="s">
        <v>653</v>
      </c>
      <c r="E1037" t="s">
        <v>85</v>
      </c>
      <c r="F1037" t="s">
        <v>33</v>
      </c>
      <c r="G1037" t="s">
        <v>683</v>
      </c>
      <c r="H1037" t="s">
        <v>702</v>
      </c>
      <c r="I1037" t="s">
        <v>42</v>
      </c>
      <c r="J1037" t="s">
        <v>43</v>
      </c>
      <c r="K1037" t="s">
        <v>38</v>
      </c>
      <c r="M1037">
        <v>247</v>
      </c>
      <c r="N1037">
        <v>716</v>
      </c>
      <c r="O1037" t="s">
        <v>39</v>
      </c>
      <c r="P1037" t="s">
        <v>39</v>
      </c>
      <c r="Q1037">
        <v>486.28</v>
      </c>
      <c r="R1037">
        <v>22.62</v>
      </c>
      <c r="S1037">
        <v>441.03</v>
      </c>
      <c r="T1037">
        <v>531.54</v>
      </c>
    </row>
    <row r="1038" spans="1:29" x14ac:dyDescent="0.2">
      <c r="A1038" t="s">
        <v>29</v>
      </c>
      <c r="B1038" t="s">
        <v>700</v>
      </c>
      <c r="C1038" t="s">
        <v>701</v>
      </c>
      <c r="D1038" t="s">
        <v>653</v>
      </c>
      <c r="E1038" t="s">
        <v>85</v>
      </c>
      <c r="F1038" t="s">
        <v>33</v>
      </c>
      <c r="G1038" t="s">
        <v>683</v>
      </c>
      <c r="H1038" t="s">
        <v>702</v>
      </c>
      <c r="K1038" t="s">
        <v>38</v>
      </c>
      <c r="N1038">
        <v>716</v>
      </c>
      <c r="O1038" t="s">
        <v>39</v>
      </c>
      <c r="P1038" t="s">
        <v>39</v>
      </c>
      <c r="Y1038">
        <v>0.14000000000000001</v>
      </c>
      <c r="Z1038">
        <v>0.01</v>
      </c>
      <c r="AA1038">
        <v>0.12</v>
      </c>
      <c r="AB1038">
        <v>0.16</v>
      </c>
      <c r="AC1038">
        <v>0</v>
      </c>
    </row>
    <row r="1039" spans="1:29" x14ac:dyDescent="0.2">
      <c r="A1039" t="s">
        <v>29</v>
      </c>
      <c r="B1039" t="s">
        <v>703</v>
      </c>
      <c r="C1039" t="s">
        <v>704</v>
      </c>
      <c r="D1039" t="s">
        <v>653</v>
      </c>
      <c r="E1039" t="s">
        <v>85</v>
      </c>
      <c r="F1039" t="s">
        <v>33</v>
      </c>
      <c r="G1039" t="s">
        <v>683</v>
      </c>
      <c r="H1039" t="s">
        <v>705</v>
      </c>
      <c r="I1039" t="s">
        <v>36</v>
      </c>
      <c r="J1039" t="s">
        <v>37</v>
      </c>
      <c r="K1039" t="s">
        <v>38</v>
      </c>
      <c r="M1039">
        <v>673</v>
      </c>
      <c r="N1039">
        <v>716</v>
      </c>
      <c r="O1039" t="s">
        <v>39</v>
      </c>
      <c r="P1039" t="s">
        <v>39</v>
      </c>
      <c r="Q1039">
        <v>1286.22</v>
      </c>
      <c r="R1039">
        <v>23.8</v>
      </c>
      <c r="S1039">
        <v>1238.6199999999999</v>
      </c>
      <c r="T1039">
        <v>1333.82</v>
      </c>
      <c r="U1039">
        <v>94.32</v>
      </c>
      <c r="V1039">
        <v>0.66</v>
      </c>
      <c r="W1039">
        <v>92.84</v>
      </c>
      <c r="X1039">
        <v>95.51</v>
      </c>
    </row>
    <row r="1040" spans="1:29" x14ac:dyDescent="0.2">
      <c r="A1040" t="s">
        <v>29</v>
      </c>
      <c r="B1040" t="s">
        <v>703</v>
      </c>
      <c r="C1040" t="s">
        <v>704</v>
      </c>
      <c r="D1040" t="s">
        <v>653</v>
      </c>
      <c r="E1040" t="s">
        <v>85</v>
      </c>
      <c r="F1040" t="s">
        <v>33</v>
      </c>
      <c r="G1040" t="s">
        <v>683</v>
      </c>
      <c r="H1040" t="s">
        <v>705</v>
      </c>
      <c r="I1040" t="s">
        <v>40</v>
      </c>
      <c r="J1040" t="s">
        <v>41</v>
      </c>
      <c r="K1040" t="s">
        <v>38</v>
      </c>
      <c r="M1040">
        <v>43</v>
      </c>
      <c r="N1040">
        <v>716</v>
      </c>
      <c r="O1040" t="s">
        <v>39</v>
      </c>
      <c r="P1040" t="s">
        <v>39</v>
      </c>
      <c r="Q1040">
        <v>77.5</v>
      </c>
      <c r="R1040">
        <v>9.0500000000000007</v>
      </c>
      <c r="S1040">
        <v>59.4</v>
      </c>
      <c r="T1040">
        <v>95.6</v>
      </c>
      <c r="U1040">
        <v>5.68</v>
      </c>
      <c r="V1040">
        <v>0.66</v>
      </c>
      <c r="W1040">
        <v>4.49</v>
      </c>
      <c r="X1040">
        <v>7.16</v>
      </c>
    </row>
    <row r="1041" spans="1:29" x14ac:dyDescent="0.2">
      <c r="A1041" t="s">
        <v>29</v>
      </c>
      <c r="B1041" t="s">
        <v>703</v>
      </c>
      <c r="C1041" t="s">
        <v>704</v>
      </c>
      <c r="D1041" t="s">
        <v>653</v>
      </c>
      <c r="E1041" t="s">
        <v>85</v>
      </c>
      <c r="F1041" t="s">
        <v>33</v>
      </c>
      <c r="G1041" t="s">
        <v>683</v>
      </c>
      <c r="H1041" t="s">
        <v>705</v>
      </c>
      <c r="I1041" t="s">
        <v>42</v>
      </c>
      <c r="J1041" t="s">
        <v>43</v>
      </c>
      <c r="K1041" t="s">
        <v>38</v>
      </c>
      <c r="M1041">
        <v>247</v>
      </c>
      <c r="N1041">
        <v>716</v>
      </c>
      <c r="O1041" t="s">
        <v>39</v>
      </c>
      <c r="P1041" t="s">
        <v>39</v>
      </c>
      <c r="Q1041">
        <v>486.28</v>
      </c>
      <c r="R1041">
        <v>22.62</v>
      </c>
      <c r="S1041">
        <v>441.03</v>
      </c>
      <c r="T1041">
        <v>531.54</v>
      </c>
    </row>
    <row r="1042" spans="1:29" x14ac:dyDescent="0.2">
      <c r="A1042" t="s">
        <v>29</v>
      </c>
      <c r="B1042" t="s">
        <v>703</v>
      </c>
      <c r="C1042" t="s">
        <v>704</v>
      </c>
      <c r="D1042" t="s">
        <v>653</v>
      </c>
      <c r="E1042" t="s">
        <v>85</v>
      </c>
      <c r="F1042" t="s">
        <v>33</v>
      </c>
      <c r="G1042" t="s">
        <v>683</v>
      </c>
      <c r="H1042" t="s">
        <v>705</v>
      </c>
      <c r="K1042" t="s">
        <v>38</v>
      </c>
      <c r="N1042">
        <v>716</v>
      </c>
      <c r="O1042" t="s">
        <v>39</v>
      </c>
      <c r="P1042" t="s">
        <v>39</v>
      </c>
      <c r="Y1042">
        <v>0.06</v>
      </c>
      <c r="Z1042">
        <v>0.01</v>
      </c>
      <c r="AA1042">
        <v>0.04</v>
      </c>
      <c r="AB1042">
        <v>7.0000000000000007E-2</v>
      </c>
      <c r="AC1042">
        <v>0</v>
      </c>
    </row>
    <row r="1043" spans="1:29" x14ac:dyDescent="0.2">
      <c r="A1043" t="s">
        <v>29</v>
      </c>
      <c r="B1043" t="s">
        <v>706</v>
      </c>
      <c r="C1043" t="s">
        <v>707</v>
      </c>
      <c r="D1043" t="s">
        <v>653</v>
      </c>
      <c r="E1043" t="s">
        <v>85</v>
      </c>
      <c r="F1043" t="s">
        <v>33</v>
      </c>
      <c r="G1043" t="s">
        <v>683</v>
      </c>
      <c r="H1043" t="s">
        <v>708</v>
      </c>
      <c r="I1043" t="s">
        <v>36</v>
      </c>
      <c r="J1043" t="s">
        <v>37</v>
      </c>
      <c r="K1043" t="s">
        <v>38</v>
      </c>
      <c r="M1043">
        <v>691</v>
      </c>
      <c r="N1043">
        <v>716</v>
      </c>
      <c r="O1043" t="s">
        <v>39</v>
      </c>
      <c r="P1043" t="s">
        <v>39</v>
      </c>
      <c r="Q1043">
        <v>1318.38</v>
      </c>
      <c r="R1043">
        <v>23.1</v>
      </c>
      <c r="S1043">
        <v>1272.18</v>
      </c>
      <c r="T1043">
        <v>1364.59</v>
      </c>
      <c r="U1043">
        <v>96.68</v>
      </c>
      <c r="V1043">
        <v>0.45</v>
      </c>
      <c r="W1043">
        <v>95.66</v>
      </c>
      <c r="X1043">
        <v>97.46</v>
      </c>
    </row>
    <row r="1044" spans="1:29" x14ac:dyDescent="0.2">
      <c r="A1044" t="s">
        <v>29</v>
      </c>
      <c r="B1044" t="s">
        <v>706</v>
      </c>
      <c r="C1044" t="s">
        <v>707</v>
      </c>
      <c r="D1044" t="s">
        <v>653</v>
      </c>
      <c r="E1044" t="s">
        <v>85</v>
      </c>
      <c r="F1044" t="s">
        <v>33</v>
      </c>
      <c r="G1044" t="s">
        <v>683</v>
      </c>
      <c r="H1044" t="s">
        <v>708</v>
      </c>
      <c r="I1044" t="s">
        <v>40</v>
      </c>
      <c r="J1044" t="s">
        <v>41</v>
      </c>
      <c r="K1044" t="s">
        <v>38</v>
      </c>
      <c r="M1044">
        <v>25</v>
      </c>
      <c r="N1044">
        <v>716</v>
      </c>
      <c r="O1044" t="s">
        <v>39</v>
      </c>
      <c r="P1044" t="s">
        <v>39</v>
      </c>
      <c r="Q1044">
        <v>45.33</v>
      </c>
      <c r="R1044">
        <v>6.09</v>
      </c>
      <c r="S1044">
        <v>33.159999999999997</v>
      </c>
      <c r="T1044">
        <v>57.51</v>
      </c>
      <c r="U1044">
        <v>3.32</v>
      </c>
      <c r="V1044">
        <v>0.45</v>
      </c>
      <c r="W1044">
        <v>2.54</v>
      </c>
      <c r="X1044">
        <v>4.34</v>
      </c>
    </row>
    <row r="1045" spans="1:29" x14ac:dyDescent="0.2">
      <c r="A1045" t="s">
        <v>29</v>
      </c>
      <c r="B1045" t="s">
        <v>706</v>
      </c>
      <c r="C1045" t="s">
        <v>707</v>
      </c>
      <c r="D1045" t="s">
        <v>653</v>
      </c>
      <c r="E1045" t="s">
        <v>85</v>
      </c>
      <c r="F1045" t="s">
        <v>33</v>
      </c>
      <c r="G1045" t="s">
        <v>683</v>
      </c>
      <c r="H1045" t="s">
        <v>708</v>
      </c>
      <c r="I1045" t="s">
        <v>42</v>
      </c>
      <c r="J1045" t="s">
        <v>43</v>
      </c>
      <c r="K1045" t="s">
        <v>38</v>
      </c>
      <c r="M1045">
        <v>247</v>
      </c>
      <c r="N1045">
        <v>716</v>
      </c>
      <c r="O1045" t="s">
        <v>39</v>
      </c>
      <c r="P1045" t="s">
        <v>39</v>
      </c>
      <c r="Q1045">
        <v>486.28</v>
      </c>
      <c r="R1045">
        <v>22.62</v>
      </c>
      <c r="S1045">
        <v>441.03</v>
      </c>
      <c r="T1045">
        <v>531.54</v>
      </c>
    </row>
    <row r="1046" spans="1:29" x14ac:dyDescent="0.2">
      <c r="A1046" t="s">
        <v>29</v>
      </c>
      <c r="B1046" t="s">
        <v>706</v>
      </c>
      <c r="C1046" t="s">
        <v>707</v>
      </c>
      <c r="D1046" t="s">
        <v>653</v>
      </c>
      <c r="E1046" t="s">
        <v>85</v>
      </c>
      <c r="F1046" t="s">
        <v>33</v>
      </c>
      <c r="G1046" t="s">
        <v>683</v>
      </c>
      <c r="H1046" t="s">
        <v>708</v>
      </c>
      <c r="K1046" t="s">
        <v>38</v>
      </c>
      <c r="N1046">
        <v>716</v>
      </c>
      <c r="O1046" t="s">
        <v>39</v>
      </c>
      <c r="P1046" t="s">
        <v>39</v>
      </c>
      <c r="Y1046">
        <v>0.03</v>
      </c>
      <c r="Z1046">
        <v>0</v>
      </c>
      <c r="AA1046">
        <v>0.02</v>
      </c>
      <c r="AB1046">
        <v>0.04</v>
      </c>
      <c r="AC1046">
        <v>0</v>
      </c>
    </row>
    <row r="1047" spans="1:29" x14ac:dyDescent="0.2">
      <c r="A1047" t="s">
        <v>29</v>
      </c>
      <c r="B1047" t="s">
        <v>709</v>
      </c>
      <c r="C1047" t="s">
        <v>710</v>
      </c>
      <c r="D1047" t="s">
        <v>653</v>
      </c>
      <c r="E1047" t="s">
        <v>85</v>
      </c>
      <c r="F1047" t="s">
        <v>33</v>
      </c>
      <c r="G1047" t="s">
        <v>683</v>
      </c>
      <c r="H1047" t="s">
        <v>711</v>
      </c>
      <c r="I1047" t="s">
        <v>36</v>
      </c>
      <c r="J1047" t="s">
        <v>37</v>
      </c>
      <c r="K1047" t="s">
        <v>38</v>
      </c>
      <c r="M1047">
        <v>652</v>
      </c>
      <c r="N1047">
        <v>716</v>
      </c>
      <c r="O1047" t="s">
        <v>39</v>
      </c>
      <c r="P1047" t="s">
        <v>39</v>
      </c>
      <c r="Q1047">
        <v>1239.8800000000001</v>
      </c>
      <c r="R1047">
        <v>21.98</v>
      </c>
      <c r="S1047">
        <v>1195.9100000000001</v>
      </c>
      <c r="T1047">
        <v>1283.8499999999999</v>
      </c>
      <c r="U1047">
        <v>90.92</v>
      </c>
      <c r="V1047">
        <v>0.73</v>
      </c>
      <c r="W1047">
        <v>89.36</v>
      </c>
      <c r="X1047">
        <v>92.27</v>
      </c>
    </row>
    <row r="1048" spans="1:29" x14ac:dyDescent="0.2">
      <c r="A1048" t="s">
        <v>29</v>
      </c>
      <c r="B1048" t="s">
        <v>709</v>
      </c>
      <c r="C1048" t="s">
        <v>710</v>
      </c>
      <c r="D1048" t="s">
        <v>653</v>
      </c>
      <c r="E1048" t="s">
        <v>85</v>
      </c>
      <c r="F1048" t="s">
        <v>33</v>
      </c>
      <c r="G1048" t="s">
        <v>683</v>
      </c>
      <c r="H1048" t="s">
        <v>711</v>
      </c>
      <c r="I1048" t="s">
        <v>40</v>
      </c>
      <c r="J1048" t="s">
        <v>41</v>
      </c>
      <c r="K1048" t="s">
        <v>38</v>
      </c>
      <c r="M1048">
        <v>64</v>
      </c>
      <c r="N1048">
        <v>716</v>
      </c>
      <c r="O1048" t="s">
        <v>39</v>
      </c>
      <c r="P1048" t="s">
        <v>39</v>
      </c>
      <c r="Q1048">
        <v>123.84</v>
      </c>
      <c r="R1048">
        <v>10.3</v>
      </c>
      <c r="S1048">
        <v>103.22</v>
      </c>
      <c r="T1048">
        <v>144.44999999999999</v>
      </c>
      <c r="U1048">
        <v>9.08</v>
      </c>
      <c r="V1048">
        <v>0.73</v>
      </c>
      <c r="W1048">
        <v>7.73</v>
      </c>
      <c r="X1048">
        <v>10.64</v>
      </c>
    </row>
    <row r="1049" spans="1:29" x14ac:dyDescent="0.2">
      <c r="A1049" t="s">
        <v>29</v>
      </c>
      <c r="B1049" t="s">
        <v>709</v>
      </c>
      <c r="C1049" t="s">
        <v>710</v>
      </c>
      <c r="D1049" t="s">
        <v>653</v>
      </c>
      <c r="E1049" t="s">
        <v>85</v>
      </c>
      <c r="F1049" t="s">
        <v>33</v>
      </c>
      <c r="G1049" t="s">
        <v>683</v>
      </c>
      <c r="H1049" t="s">
        <v>711</v>
      </c>
      <c r="I1049" t="s">
        <v>42</v>
      </c>
      <c r="J1049" t="s">
        <v>43</v>
      </c>
      <c r="K1049" t="s">
        <v>38</v>
      </c>
      <c r="M1049">
        <v>247</v>
      </c>
      <c r="N1049">
        <v>716</v>
      </c>
      <c r="O1049" t="s">
        <v>39</v>
      </c>
      <c r="P1049" t="s">
        <v>39</v>
      </c>
      <c r="Q1049">
        <v>486.28</v>
      </c>
      <c r="R1049">
        <v>22.62</v>
      </c>
      <c r="S1049">
        <v>441.03</v>
      </c>
      <c r="T1049">
        <v>531.54</v>
      </c>
    </row>
    <row r="1050" spans="1:29" x14ac:dyDescent="0.2">
      <c r="A1050" t="s">
        <v>29</v>
      </c>
      <c r="B1050" t="s">
        <v>709</v>
      </c>
      <c r="C1050" t="s">
        <v>710</v>
      </c>
      <c r="D1050" t="s">
        <v>653</v>
      </c>
      <c r="E1050" t="s">
        <v>85</v>
      </c>
      <c r="F1050" t="s">
        <v>33</v>
      </c>
      <c r="G1050" t="s">
        <v>683</v>
      </c>
      <c r="H1050" t="s">
        <v>711</v>
      </c>
      <c r="K1050" t="s">
        <v>38</v>
      </c>
      <c r="N1050">
        <v>716</v>
      </c>
      <c r="O1050" t="s">
        <v>39</v>
      </c>
      <c r="P1050" t="s">
        <v>39</v>
      </c>
      <c r="Y1050">
        <v>0.09</v>
      </c>
      <c r="Z1050">
        <v>0.01</v>
      </c>
      <c r="AA1050">
        <v>0.08</v>
      </c>
      <c r="AB1050">
        <v>0.11</v>
      </c>
      <c r="AC1050">
        <v>0</v>
      </c>
    </row>
    <row r="1051" spans="1:29" x14ac:dyDescent="0.2">
      <c r="A1051" t="s">
        <v>29</v>
      </c>
      <c r="B1051" t="s">
        <v>712</v>
      </c>
      <c r="C1051" t="s">
        <v>713</v>
      </c>
      <c r="D1051" t="s">
        <v>653</v>
      </c>
      <c r="E1051" t="s">
        <v>85</v>
      </c>
      <c r="F1051" t="s">
        <v>33</v>
      </c>
      <c r="G1051" t="s">
        <v>683</v>
      </c>
      <c r="H1051" t="s">
        <v>714</v>
      </c>
      <c r="I1051" t="s">
        <v>36</v>
      </c>
      <c r="J1051" t="s">
        <v>37</v>
      </c>
      <c r="K1051" t="s">
        <v>38</v>
      </c>
      <c r="M1051">
        <v>423</v>
      </c>
      <c r="N1051">
        <v>716</v>
      </c>
      <c r="O1051" t="s">
        <v>39</v>
      </c>
      <c r="P1051" t="s">
        <v>39</v>
      </c>
      <c r="Q1051">
        <v>808.8</v>
      </c>
      <c r="R1051">
        <v>23.78</v>
      </c>
      <c r="S1051">
        <v>761.23</v>
      </c>
      <c r="T1051">
        <v>856.38</v>
      </c>
      <c r="U1051">
        <v>59.31</v>
      </c>
      <c r="V1051">
        <v>1.39</v>
      </c>
      <c r="W1051">
        <v>56.51</v>
      </c>
      <c r="X1051">
        <v>62.05</v>
      </c>
    </row>
    <row r="1052" spans="1:29" x14ac:dyDescent="0.2">
      <c r="A1052" t="s">
        <v>29</v>
      </c>
      <c r="B1052" t="s">
        <v>712</v>
      </c>
      <c r="C1052" t="s">
        <v>713</v>
      </c>
      <c r="D1052" t="s">
        <v>653</v>
      </c>
      <c r="E1052" t="s">
        <v>85</v>
      </c>
      <c r="F1052" t="s">
        <v>33</v>
      </c>
      <c r="G1052" t="s">
        <v>683</v>
      </c>
      <c r="H1052" t="s">
        <v>714</v>
      </c>
      <c r="I1052" t="s">
        <v>40</v>
      </c>
      <c r="J1052" t="s">
        <v>41</v>
      </c>
      <c r="K1052" t="s">
        <v>38</v>
      </c>
      <c r="M1052">
        <v>293</v>
      </c>
      <c r="N1052">
        <v>716</v>
      </c>
      <c r="O1052" t="s">
        <v>39</v>
      </c>
      <c r="P1052" t="s">
        <v>39</v>
      </c>
      <c r="Q1052">
        <v>554.91</v>
      </c>
      <c r="R1052">
        <v>20.53</v>
      </c>
      <c r="S1052">
        <v>513.85</v>
      </c>
      <c r="T1052">
        <v>595.98</v>
      </c>
      <c r="U1052">
        <v>40.69</v>
      </c>
      <c r="V1052">
        <v>1.39</v>
      </c>
      <c r="W1052">
        <v>37.950000000000003</v>
      </c>
      <c r="X1052">
        <v>43.49</v>
      </c>
    </row>
    <row r="1053" spans="1:29" x14ac:dyDescent="0.2">
      <c r="A1053" t="s">
        <v>29</v>
      </c>
      <c r="B1053" t="s">
        <v>712</v>
      </c>
      <c r="C1053" t="s">
        <v>713</v>
      </c>
      <c r="D1053" t="s">
        <v>653</v>
      </c>
      <c r="E1053" t="s">
        <v>85</v>
      </c>
      <c r="F1053" t="s">
        <v>33</v>
      </c>
      <c r="G1053" t="s">
        <v>683</v>
      </c>
      <c r="H1053" t="s">
        <v>714</v>
      </c>
      <c r="I1053" t="s">
        <v>42</v>
      </c>
      <c r="J1053" t="s">
        <v>43</v>
      </c>
      <c r="K1053" t="s">
        <v>38</v>
      </c>
      <c r="M1053">
        <v>247</v>
      </c>
      <c r="N1053">
        <v>716</v>
      </c>
      <c r="O1053" t="s">
        <v>39</v>
      </c>
      <c r="P1053" t="s">
        <v>39</v>
      </c>
      <c r="Q1053">
        <v>486.28</v>
      </c>
      <c r="R1053">
        <v>22.62</v>
      </c>
      <c r="S1053">
        <v>441.03</v>
      </c>
      <c r="T1053">
        <v>531.54</v>
      </c>
    </row>
    <row r="1054" spans="1:29" x14ac:dyDescent="0.2">
      <c r="A1054" t="s">
        <v>29</v>
      </c>
      <c r="B1054" t="s">
        <v>712</v>
      </c>
      <c r="C1054" t="s">
        <v>713</v>
      </c>
      <c r="D1054" t="s">
        <v>653</v>
      </c>
      <c r="E1054" t="s">
        <v>85</v>
      </c>
      <c r="F1054" t="s">
        <v>33</v>
      </c>
      <c r="G1054" t="s">
        <v>683</v>
      </c>
      <c r="H1054" t="s">
        <v>714</v>
      </c>
      <c r="K1054" t="s">
        <v>38</v>
      </c>
      <c r="N1054">
        <v>716</v>
      </c>
      <c r="O1054" t="s">
        <v>39</v>
      </c>
      <c r="P1054" t="s">
        <v>39</v>
      </c>
      <c r="Y1054">
        <v>0.41</v>
      </c>
      <c r="Z1054">
        <v>0.01</v>
      </c>
      <c r="AA1054">
        <v>0.38</v>
      </c>
      <c r="AB1054">
        <v>0.43</v>
      </c>
      <c r="AC1054">
        <v>0</v>
      </c>
    </row>
    <row r="1055" spans="1:29" x14ac:dyDescent="0.2">
      <c r="A1055" t="s">
        <v>29</v>
      </c>
      <c r="B1055" t="s">
        <v>715</v>
      </c>
      <c r="C1055" t="s">
        <v>715</v>
      </c>
      <c r="D1055" t="s">
        <v>716</v>
      </c>
      <c r="E1055" t="s">
        <v>715</v>
      </c>
      <c r="F1055" t="s">
        <v>101</v>
      </c>
      <c r="H1055" t="s">
        <v>717</v>
      </c>
      <c r="I1055" t="s">
        <v>40</v>
      </c>
      <c r="J1055" t="s">
        <v>718</v>
      </c>
      <c r="K1055" t="s">
        <v>38</v>
      </c>
      <c r="M1055">
        <v>94</v>
      </c>
      <c r="N1055">
        <v>495</v>
      </c>
      <c r="O1055" t="s">
        <v>39</v>
      </c>
      <c r="P1055" t="s">
        <v>39</v>
      </c>
      <c r="Q1055">
        <v>180.66</v>
      </c>
      <c r="R1055">
        <v>12.92</v>
      </c>
      <c r="S1055">
        <v>154.83000000000001</v>
      </c>
      <c r="T1055">
        <v>206.5</v>
      </c>
      <c r="U1055">
        <v>19.2</v>
      </c>
      <c r="V1055">
        <v>1.2</v>
      </c>
      <c r="W1055">
        <v>16.91</v>
      </c>
      <c r="X1055">
        <v>21.71</v>
      </c>
    </row>
    <row r="1056" spans="1:29" x14ac:dyDescent="0.2">
      <c r="A1056" t="s">
        <v>29</v>
      </c>
      <c r="B1056" t="s">
        <v>715</v>
      </c>
      <c r="C1056" t="s">
        <v>715</v>
      </c>
      <c r="D1056" t="s">
        <v>716</v>
      </c>
      <c r="E1056" t="s">
        <v>715</v>
      </c>
      <c r="F1056" t="s">
        <v>101</v>
      </c>
      <c r="H1056" t="s">
        <v>717</v>
      </c>
      <c r="I1056" t="s">
        <v>105</v>
      </c>
      <c r="J1056" t="s">
        <v>719</v>
      </c>
      <c r="K1056" t="s">
        <v>38</v>
      </c>
      <c r="M1056">
        <v>68</v>
      </c>
      <c r="N1056">
        <v>495</v>
      </c>
      <c r="O1056" t="s">
        <v>39</v>
      </c>
      <c r="P1056" t="s">
        <v>39</v>
      </c>
      <c r="Q1056">
        <v>129.12</v>
      </c>
      <c r="R1056">
        <v>10.86</v>
      </c>
      <c r="S1056">
        <v>107.39</v>
      </c>
      <c r="T1056">
        <v>150.85</v>
      </c>
      <c r="U1056">
        <v>13.72</v>
      </c>
      <c r="V1056">
        <v>1.07</v>
      </c>
      <c r="W1056">
        <v>11.71</v>
      </c>
      <c r="X1056">
        <v>16.010000000000002</v>
      </c>
    </row>
    <row r="1057" spans="1:29" x14ac:dyDescent="0.2">
      <c r="A1057" t="s">
        <v>29</v>
      </c>
      <c r="B1057" t="s">
        <v>715</v>
      </c>
      <c r="C1057" t="s">
        <v>715</v>
      </c>
      <c r="D1057" t="s">
        <v>716</v>
      </c>
      <c r="E1057" t="s">
        <v>715</v>
      </c>
      <c r="F1057" t="s">
        <v>101</v>
      </c>
      <c r="H1057" t="s">
        <v>717</v>
      </c>
      <c r="I1057" t="s">
        <v>107</v>
      </c>
      <c r="J1057" t="s">
        <v>720</v>
      </c>
      <c r="K1057" t="s">
        <v>38</v>
      </c>
      <c r="M1057">
        <v>59</v>
      </c>
      <c r="N1057">
        <v>495</v>
      </c>
      <c r="O1057" t="s">
        <v>39</v>
      </c>
      <c r="P1057" t="s">
        <v>39</v>
      </c>
      <c r="Q1057">
        <v>107.75</v>
      </c>
      <c r="R1057">
        <v>9.26</v>
      </c>
      <c r="S1057">
        <v>89.22</v>
      </c>
      <c r="T1057">
        <v>126.28</v>
      </c>
      <c r="U1057">
        <v>11.45</v>
      </c>
      <c r="V1057">
        <v>0.91</v>
      </c>
      <c r="W1057">
        <v>9.75</v>
      </c>
      <c r="X1057">
        <v>13.4</v>
      </c>
    </row>
    <row r="1058" spans="1:29" x14ac:dyDescent="0.2">
      <c r="A1058" t="s">
        <v>29</v>
      </c>
      <c r="B1058" t="s">
        <v>715</v>
      </c>
      <c r="C1058" t="s">
        <v>715</v>
      </c>
      <c r="D1058" t="s">
        <v>716</v>
      </c>
      <c r="E1058" t="s">
        <v>715</v>
      </c>
      <c r="F1058" t="s">
        <v>101</v>
      </c>
      <c r="H1058" t="s">
        <v>717</v>
      </c>
      <c r="I1058" t="s">
        <v>123</v>
      </c>
      <c r="J1058" t="s">
        <v>721</v>
      </c>
      <c r="K1058" t="s">
        <v>38</v>
      </c>
      <c r="M1058">
        <v>45</v>
      </c>
      <c r="N1058">
        <v>495</v>
      </c>
      <c r="O1058" t="s">
        <v>39</v>
      </c>
      <c r="P1058" t="s">
        <v>39</v>
      </c>
      <c r="Q1058">
        <v>85.24</v>
      </c>
      <c r="R1058">
        <v>8.8000000000000007</v>
      </c>
      <c r="S1058">
        <v>67.63</v>
      </c>
      <c r="T1058">
        <v>102.85</v>
      </c>
      <c r="U1058">
        <v>9.06</v>
      </c>
      <c r="V1058">
        <v>0.93</v>
      </c>
      <c r="W1058">
        <v>7.36</v>
      </c>
      <c r="X1058">
        <v>11.1</v>
      </c>
    </row>
    <row r="1059" spans="1:29" x14ac:dyDescent="0.2">
      <c r="A1059" t="s">
        <v>29</v>
      </c>
      <c r="B1059" t="s">
        <v>715</v>
      </c>
      <c r="C1059" t="s">
        <v>715</v>
      </c>
      <c r="D1059" t="s">
        <v>716</v>
      </c>
      <c r="E1059" t="s">
        <v>715</v>
      </c>
      <c r="F1059" t="s">
        <v>101</v>
      </c>
      <c r="H1059" t="s">
        <v>717</v>
      </c>
      <c r="I1059" t="s">
        <v>328</v>
      </c>
      <c r="J1059" t="s">
        <v>722</v>
      </c>
      <c r="K1059" t="s">
        <v>38</v>
      </c>
      <c r="M1059">
        <v>113</v>
      </c>
      <c r="N1059">
        <v>495</v>
      </c>
      <c r="O1059" t="s">
        <v>39</v>
      </c>
      <c r="P1059" t="s">
        <v>39</v>
      </c>
      <c r="Q1059">
        <v>219.64</v>
      </c>
      <c r="R1059">
        <v>13.44</v>
      </c>
      <c r="S1059">
        <v>192.76</v>
      </c>
      <c r="T1059">
        <v>246.52</v>
      </c>
      <c r="U1059">
        <v>23.34</v>
      </c>
      <c r="V1059">
        <v>1.22</v>
      </c>
      <c r="W1059">
        <v>20.99</v>
      </c>
      <c r="X1059">
        <v>25.86</v>
      </c>
    </row>
    <row r="1060" spans="1:29" x14ac:dyDescent="0.2">
      <c r="A1060" t="s">
        <v>29</v>
      </c>
      <c r="B1060" t="s">
        <v>715</v>
      </c>
      <c r="C1060" t="s">
        <v>715</v>
      </c>
      <c r="D1060" t="s">
        <v>716</v>
      </c>
      <c r="E1060" t="s">
        <v>715</v>
      </c>
      <c r="F1060" t="s">
        <v>101</v>
      </c>
      <c r="H1060" t="s">
        <v>717</v>
      </c>
      <c r="I1060" t="s">
        <v>330</v>
      </c>
      <c r="J1060" t="s">
        <v>723</v>
      </c>
      <c r="K1060" t="s">
        <v>38</v>
      </c>
      <c r="M1060">
        <v>39</v>
      </c>
      <c r="N1060">
        <v>495</v>
      </c>
      <c r="O1060" t="s">
        <v>39</v>
      </c>
      <c r="P1060" t="s">
        <v>39</v>
      </c>
      <c r="Q1060">
        <v>71.739999999999995</v>
      </c>
      <c r="R1060">
        <v>7.36</v>
      </c>
      <c r="S1060">
        <v>57.02</v>
      </c>
      <c r="T1060">
        <v>86.46</v>
      </c>
      <c r="U1060">
        <v>7.62</v>
      </c>
      <c r="V1060">
        <v>0.83</v>
      </c>
      <c r="W1060">
        <v>6.12</v>
      </c>
      <c r="X1060">
        <v>9.4600000000000009</v>
      </c>
    </row>
    <row r="1061" spans="1:29" x14ac:dyDescent="0.2">
      <c r="A1061" t="s">
        <v>29</v>
      </c>
      <c r="B1061" t="s">
        <v>715</v>
      </c>
      <c r="C1061" t="s">
        <v>715</v>
      </c>
      <c r="D1061" t="s">
        <v>716</v>
      </c>
      <c r="E1061" t="s">
        <v>715</v>
      </c>
      <c r="F1061" t="s">
        <v>101</v>
      </c>
      <c r="H1061" t="s">
        <v>717</v>
      </c>
      <c r="I1061" t="s">
        <v>536</v>
      </c>
      <c r="J1061" t="s">
        <v>724</v>
      </c>
      <c r="K1061" t="s">
        <v>38</v>
      </c>
      <c r="M1061">
        <v>39</v>
      </c>
      <c r="N1061">
        <v>495</v>
      </c>
      <c r="O1061" t="s">
        <v>39</v>
      </c>
      <c r="P1061" t="s">
        <v>39</v>
      </c>
      <c r="Q1061">
        <v>79.34</v>
      </c>
      <c r="R1061">
        <v>8.4499999999999993</v>
      </c>
      <c r="S1061">
        <v>62.44</v>
      </c>
      <c r="T1061">
        <v>96.25</v>
      </c>
      <c r="U1061">
        <v>8.43</v>
      </c>
      <c r="V1061">
        <v>0.89</v>
      </c>
      <c r="W1061">
        <v>6.81</v>
      </c>
      <c r="X1061">
        <v>10.39</v>
      </c>
    </row>
    <row r="1062" spans="1:29" x14ac:dyDescent="0.2">
      <c r="A1062" t="s">
        <v>29</v>
      </c>
      <c r="B1062" t="s">
        <v>715</v>
      </c>
      <c r="C1062" t="s">
        <v>715</v>
      </c>
      <c r="D1062" t="s">
        <v>716</v>
      </c>
      <c r="E1062" t="s">
        <v>715</v>
      </c>
      <c r="F1062" t="s">
        <v>101</v>
      </c>
      <c r="H1062" t="s">
        <v>717</v>
      </c>
      <c r="I1062" t="s">
        <v>725</v>
      </c>
      <c r="J1062" t="s">
        <v>726</v>
      </c>
      <c r="K1062" t="s">
        <v>38</v>
      </c>
      <c r="M1062">
        <v>15</v>
      </c>
      <c r="N1062">
        <v>495</v>
      </c>
      <c r="O1062" t="s">
        <v>39</v>
      </c>
      <c r="P1062" t="s">
        <v>39</v>
      </c>
      <c r="Q1062">
        <v>29.4</v>
      </c>
      <c r="R1062">
        <v>4.92</v>
      </c>
      <c r="S1062">
        <v>19.57</v>
      </c>
      <c r="T1062">
        <v>39.24</v>
      </c>
      <c r="U1062">
        <v>3.12</v>
      </c>
      <c r="V1062">
        <v>0.52</v>
      </c>
      <c r="W1062">
        <v>2.2400000000000002</v>
      </c>
      <c r="X1062">
        <v>4.3499999999999996</v>
      </c>
    </row>
    <row r="1063" spans="1:29" x14ac:dyDescent="0.2">
      <c r="A1063" t="s">
        <v>29</v>
      </c>
      <c r="B1063" t="s">
        <v>715</v>
      </c>
      <c r="C1063" t="s">
        <v>715</v>
      </c>
      <c r="D1063" t="s">
        <v>716</v>
      </c>
      <c r="E1063" t="s">
        <v>715</v>
      </c>
      <c r="F1063" t="s">
        <v>101</v>
      </c>
      <c r="H1063" t="s">
        <v>717</v>
      </c>
      <c r="I1063" t="s">
        <v>727</v>
      </c>
      <c r="J1063" t="s">
        <v>728</v>
      </c>
      <c r="K1063" t="s">
        <v>38</v>
      </c>
      <c r="M1063">
        <v>23</v>
      </c>
      <c r="N1063">
        <v>495</v>
      </c>
      <c r="O1063" t="s">
        <v>39</v>
      </c>
      <c r="P1063" t="s">
        <v>39</v>
      </c>
      <c r="Q1063">
        <v>38.28</v>
      </c>
      <c r="R1063">
        <v>5.16</v>
      </c>
      <c r="S1063">
        <v>27.96</v>
      </c>
      <c r="T1063">
        <v>48.6</v>
      </c>
      <c r="U1063">
        <v>4.07</v>
      </c>
      <c r="V1063">
        <v>0.55000000000000004</v>
      </c>
      <c r="W1063">
        <v>3.1</v>
      </c>
      <c r="X1063">
        <v>5.31</v>
      </c>
    </row>
    <row r="1064" spans="1:29" x14ac:dyDescent="0.2">
      <c r="A1064" t="s">
        <v>29</v>
      </c>
      <c r="B1064" t="s">
        <v>715</v>
      </c>
      <c r="C1064" t="s">
        <v>715</v>
      </c>
      <c r="D1064" t="s">
        <v>716</v>
      </c>
      <c r="E1064" t="s">
        <v>715</v>
      </c>
      <c r="F1064" t="s">
        <v>101</v>
      </c>
      <c r="H1064" t="s">
        <v>717</v>
      </c>
      <c r="I1064" t="s">
        <v>42</v>
      </c>
      <c r="J1064" t="s">
        <v>43</v>
      </c>
      <c r="K1064" t="s">
        <v>38</v>
      </c>
      <c r="M1064">
        <v>194</v>
      </c>
      <c r="N1064">
        <v>495</v>
      </c>
      <c r="O1064" t="s">
        <v>39</v>
      </c>
      <c r="P1064" t="s">
        <v>39</v>
      </c>
      <c r="Q1064">
        <v>388.47</v>
      </c>
      <c r="R1064">
        <v>21.68</v>
      </c>
      <c r="S1064">
        <v>345.11</v>
      </c>
      <c r="T1064">
        <v>431.83</v>
      </c>
    </row>
    <row r="1065" spans="1:29" x14ac:dyDescent="0.2">
      <c r="A1065" t="s">
        <v>29</v>
      </c>
      <c r="B1065" t="s">
        <v>715</v>
      </c>
      <c r="C1065" t="s">
        <v>715</v>
      </c>
      <c r="D1065" t="s">
        <v>716</v>
      </c>
      <c r="E1065" t="s">
        <v>715</v>
      </c>
      <c r="F1065" t="s">
        <v>101</v>
      </c>
      <c r="H1065" t="s">
        <v>717</v>
      </c>
      <c r="I1065" t="s">
        <v>125</v>
      </c>
      <c r="J1065" t="s">
        <v>126</v>
      </c>
      <c r="K1065" t="s">
        <v>38</v>
      </c>
      <c r="M1065">
        <v>274</v>
      </c>
      <c r="N1065">
        <v>495</v>
      </c>
      <c r="O1065" t="s">
        <v>39</v>
      </c>
      <c r="P1065" t="s">
        <v>39</v>
      </c>
    </row>
    <row r="1066" spans="1:29" x14ac:dyDescent="0.2">
      <c r="A1066" t="s">
        <v>29</v>
      </c>
      <c r="B1066" t="s">
        <v>715</v>
      </c>
      <c r="C1066" t="s">
        <v>715</v>
      </c>
      <c r="D1066" t="s">
        <v>716</v>
      </c>
      <c r="E1066" t="s">
        <v>715</v>
      </c>
      <c r="F1066" t="s">
        <v>101</v>
      </c>
      <c r="H1066" t="s">
        <v>717</v>
      </c>
      <c r="K1066" t="s">
        <v>38</v>
      </c>
      <c r="N1066">
        <v>495</v>
      </c>
      <c r="O1066" t="s">
        <v>39</v>
      </c>
      <c r="P1066" t="s">
        <v>39</v>
      </c>
      <c r="Y1066">
        <v>4</v>
      </c>
      <c r="Z1066">
        <v>0.08</v>
      </c>
      <c r="AA1066">
        <v>3.84</v>
      </c>
      <c r="AB1066">
        <v>4.16</v>
      </c>
      <c r="AC1066">
        <v>4</v>
      </c>
    </row>
    <row r="1067" spans="1:29" x14ac:dyDescent="0.2">
      <c r="A1067" t="s">
        <v>29</v>
      </c>
      <c r="B1067" t="s">
        <v>729</v>
      </c>
      <c r="C1067" t="s">
        <v>730</v>
      </c>
      <c r="D1067" t="s">
        <v>716</v>
      </c>
      <c r="E1067" t="s">
        <v>729</v>
      </c>
      <c r="F1067" t="s">
        <v>101</v>
      </c>
      <c r="G1067" t="s">
        <v>731</v>
      </c>
      <c r="H1067" t="s">
        <v>732</v>
      </c>
      <c r="I1067" t="s">
        <v>40</v>
      </c>
      <c r="J1067" t="s">
        <v>120</v>
      </c>
      <c r="K1067" t="s">
        <v>38</v>
      </c>
      <c r="M1067">
        <v>51</v>
      </c>
      <c r="N1067">
        <v>649</v>
      </c>
      <c r="O1067" t="s">
        <v>39</v>
      </c>
      <c r="P1067" t="s">
        <v>39</v>
      </c>
      <c r="Q1067">
        <v>95.99</v>
      </c>
      <c r="R1067">
        <v>9.25</v>
      </c>
      <c r="S1067">
        <v>77.489999999999995</v>
      </c>
      <c r="T1067">
        <v>114.48</v>
      </c>
      <c r="U1067">
        <v>7.87</v>
      </c>
      <c r="V1067">
        <v>0.7</v>
      </c>
      <c r="W1067">
        <v>6.59</v>
      </c>
      <c r="X1067">
        <v>9.3800000000000008</v>
      </c>
    </row>
    <row r="1068" spans="1:29" x14ac:dyDescent="0.2">
      <c r="A1068" t="s">
        <v>29</v>
      </c>
      <c r="B1068" t="s">
        <v>729</v>
      </c>
      <c r="C1068" t="s">
        <v>730</v>
      </c>
      <c r="D1068" t="s">
        <v>716</v>
      </c>
      <c r="E1068" t="s">
        <v>729</v>
      </c>
      <c r="F1068" t="s">
        <v>101</v>
      </c>
      <c r="G1068" t="s">
        <v>731</v>
      </c>
      <c r="H1068" t="s">
        <v>732</v>
      </c>
      <c r="I1068" t="s">
        <v>105</v>
      </c>
      <c r="J1068" t="s">
        <v>121</v>
      </c>
      <c r="K1068" t="s">
        <v>38</v>
      </c>
      <c r="M1068">
        <v>191</v>
      </c>
      <c r="N1068">
        <v>649</v>
      </c>
      <c r="O1068" t="s">
        <v>39</v>
      </c>
      <c r="P1068" t="s">
        <v>39</v>
      </c>
      <c r="Q1068">
        <v>354.66</v>
      </c>
      <c r="R1068">
        <v>18.64</v>
      </c>
      <c r="S1068">
        <v>317.37</v>
      </c>
      <c r="T1068">
        <v>391.96</v>
      </c>
      <c r="U1068">
        <v>29.08</v>
      </c>
      <c r="V1068">
        <v>1.4</v>
      </c>
      <c r="W1068">
        <v>26.38</v>
      </c>
      <c r="X1068">
        <v>31.95</v>
      </c>
    </row>
    <row r="1069" spans="1:29" x14ac:dyDescent="0.2">
      <c r="A1069" t="s">
        <v>29</v>
      </c>
      <c r="B1069" t="s">
        <v>729</v>
      </c>
      <c r="C1069" t="s">
        <v>730</v>
      </c>
      <c r="D1069" t="s">
        <v>716</v>
      </c>
      <c r="E1069" t="s">
        <v>729</v>
      </c>
      <c r="F1069" t="s">
        <v>101</v>
      </c>
      <c r="G1069" t="s">
        <v>731</v>
      </c>
      <c r="H1069" t="s">
        <v>732</v>
      </c>
      <c r="I1069" t="s">
        <v>107</v>
      </c>
      <c r="J1069" t="s">
        <v>122</v>
      </c>
      <c r="K1069" t="s">
        <v>38</v>
      </c>
      <c r="M1069">
        <v>348</v>
      </c>
      <c r="N1069">
        <v>649</v>
      </c>
      <c r="O1069" t="s">
        <v>39</v>
      </c>
      <c r="P1069" t="s">
        <v>39</v>
      </c>
      <c r="Q1069">
        <v>655.02</v>
      </c>
      <c r="R1069">
        <v>21.39</v>
      </c>
      <c r="S1069">
        <v>612.24</v>
      </c>
      <c r="T1069">
        <v>697.8</v>
      </c>
      <c r="U1069">
        <v>53.72</v>
      </c>
      <c r="V1069">
        <v>1.61</v>
      </c>
      <c r="W1069">
        <v>50.49</v>
      </c>
      <c r="X1069">
        <v>56.91</v>
      </c>
    </row>
    <row r="1070" spans="1:29" x14ac:dyDescent="0.2">
      <c r="A1070" t="s">
        <v>29</v>
      </c>
      <c r="B1070" t="s">
        <v>729</v>
      </c>
      <c r="C1070" t="s">
        <v>730</v>
      </c>
      <c r="D1070" t="s">
        <v>716</v>
      </c>
      <c r="E1070" t="s">
        <v>729</v>
      </c>
      <c r="F1070" t="s">
        <v>101</v>
      </c>
      <c r="G1070" t="s">
        <v>731</v>
      </c>
      <c r="H1070" t="s">
        <v>732</v>
      </c>
      <c r="I1070" t="s">
        <v>123</v>
      </c>
      <c r="J1070" t="s">
        <v>124</v>
      </c>
      <c r="K1070" t="s">
        <v>38</v>
      </c>
      <c r="M1070">
        <v>59</v>
      </c>
      <c r="N1070">
        <v>649</v>
      </c>
      <c r="O1070" t="s">
        <v>39</v>
      </c>
      <c r="P1070" t="s">
        <v>39</v>
      </c>
      <c r="Q1070">
        <v>113.76</v>
      </c>
      <c r="R1070">
        <v>10.88</v>
      </c>
      <c r="S1070">
        <v>91.99</v>
      </c>
      <c r="T1070">
        <v>135.53</v>
      </c>
      <c r="U1070">
        <v>9.33</v>
      </c>
      <c r="V1070">
        <v>0.88</v>
      </c>
      <c r="W1070">
        <v>7.72</v>
      </c>
      <c r="X1070">
        <v>11.23</v>
      </c>
    </row>
    <row r="1071" spans="1:29" x14ac:dyDescent="0.2">
      <c r="A1071" t="s">
        <v>29</v>
      </c>
      <c r="B1071" t="s">
        <v>729</v>
      </c>
      <c r="C1071" t="s">
        <v>730</v>
      </c>
      <c r="D1071" t="s">
        <v>716</v>
      </c>
      <c r="E1071" t="s">
        <v>729</v>
      </c>
      <c r="F1071" t="s">
        <v>101</v>
      </c>
      <c r="G1071" t="s">
        <v>731</v>
      </c>
      <c r="H1071" t="s">
        <v>732</v>
      </c>
      <c r="I1071" t="s">
        <v>42</v>
      </c>
      <c r="J1071" t="s">
        <v>43</v>
      </c>
      <c r="K1071" t="s">
        <v>38</v>
      </c>
      <c r="M1071">
        <v>192</v>
      </c>
      <c r="N1071">
        <v>649</v>
      </c>
      <c r="O1071" t="s">
        <v>39</v>
      </c>
      <c r="P1071" t="s">
        <v>39</v>
      </c>
      <c r="Q1071">
        <v>385</v>
      </c>
      <c r="R1071">
        <v>21.37</v>
      </c>
      <c r="S1071">
        <v>342.25</v>
      </c>
      <c r="T1071">
        <v>427.75</v>
      </c>
    </row>
    <row r="1072" spans="1:29" x14ac:dyDescent="0.2">
      <c r="A1072" t="s">
        <v>29</v>
      </c>
      <c r="B1072" t="s">
        <v>729</v>
      </c>
      <c r="C1072" t="s">
        <v>730</v>
      </c>
      <c r="D1072" t="s">
        <v>716</v>
      </c>
      <c r="E1072" t="s">
        <v>729</v>
      </c>
      <c r="F1072" t="s">
        <v>101</v>
      </c>
      <c r="G1072" t="s">
        <v>731</v>
      </c>
      <c r="H1072" t="s">
        <v>732</v>
      </c>
      <c r="I1072" t="s">
        <v>125</v>
      </c>
      <c r="J1072" t="s">
        <v>126</v>
      </c>
      <c r="K1072" t="s">
        <v>38</v>
      </c>
      <c r="M1072">
        <v>122</v>
      </c>
      <c r="N1072">
        <v>649</v>
      </c>
      <c r="O1072" t="s">
        <v>39</v>
      </c>
      <c r="P1072" t="s">
        <v>39</v>
      </c>
    </row>
    <row r="1073" spans="1:29" x14ac:dyDescent="0.2">
      <c r="A1073" t="s">
        <v>29</v>
      </c>
      <c r="B1073" t="s">
        <v>729</v>
      </c>
      <c r="C1073" t="s">
        <v>730</v>
      </c>
      <c r="D1073" t="s">
        <v>716</v>
      </c>
      <c r="E1073" t="s">
        <v>729</v>
      </c>
      <c r="F1073" t="s">
        <v>101</v>
      </c>
      <c r="G1073" t="s">
        <v>731</v>
      </c>
      <c r="H1073" t="s">
        <v>732</v>
      </c>
      <c r="K1073" t="s">
        <v>38</v>
      </c>
      <c r="N1073">
        <v>649</v>
      </c>
      <c r="O1073" t="s">
        <v>39</v>
      </c>
      <c r="P1073" t="s">
        <v>39</v>
      </c>
      <c r="Y1073">
        <v>2.65</v>
      </c>
      <c r="Z1073">
        <v>0.02</v>
      </c>
      <c r="AA1073">
        <v>2.6</v>
      </c>
      <c r="AB1073">
        <v>2.69</v>
      </c>
      <c r="AC1073">
        <v>3</v>
      </c>
    </row>
    <row r="1074" spans="1:29" x14ac:dyDescent="0.2">
      <c r="A1074" t="s">
        <v>29</v>
      </c>
      <c r="B1074" t="s">
        <v>733</v>
      </c>
      <c r="C1074" t="s">
        <v>734</v>
      </c>
      <c r="D1074" t="s">
        <v>716</v>
      </c>
      <c r="E1074" t="s">
        <v>733</v>
      </c>
      <c r="F1074" t="s">
        <v>101</v>
      </c>
      <c r="G1074" t="s">
        <v>731</v>
      </c>
      <c r="H1074" t="s">
        <v>735</v>
      </c>
      <c r="I1074" t="s">
        <v>40</v>
      </c>
      <c r="J1074" t="s">
        <v>120</v>
      </c>
      <c r="K1074" t="s">
        <v>38</v>
      </c>
      <c r="M1074">
        <v>34</v>
      </c>
      <c r="N1074">
        <v>689</v>
      </c>
      <c r="O1074" t="s">
        <v>39</v>
      </c>
      <c r="P1074" t="s">
        <v>39</v>
      </c>
      <c r="Q1074">
        <v>65.56</v>
      </c>
      <c r="R1074">
        <v>8.33</v>
      </c>
      <c r="S1074">
        <v>48.9</v>
      </c>
      <c r="T1074">
        <v>82.23</v>
      </c>
      <c r="U1074">
        <v>5.03</v>
      </c>
      <c r="V1074">
        <v>0.61</v>
      </c>
      <c r="W1074">
        <v>3.95</v>
      </c>
      <c r="X1074">
        <v>6.4</v>
      </c>
    </row>
    <row r="1075" spans="1:29" x14ac:dyDescent="0.2">
      <c r="A1075" t="s">
        <v>29</v>
      </c>
      <c r="B1075" t="s">
        <v>733</v>
      </c>
      <c r="C1075" t="s">
        <v>734</v>
      </c>
      <c r="D1075" t="s">
        <v>716</v>
      </c>
      <c r="E1075" t="s">
        <v>733</v>
      </c>
      <c r="F1075" t="s">
        <v>101</v>
      </c>
      <c r="G1075" t="s">
        <v>731</v>
      </c>
      <c r="H1075" t="s">
        <v>735</v>
      </c>
      <c r="I1075" t="s">
        <v>105</v>
      </c>
      <c r="J1075" t="s">
        <v>121</v>
      </c>
      <c r="K1075" t="s">
        <v>38</v>
      </c>
      <c r="M1075">
        <v>152</v>
      </c>
      <c r="N1075">
        <v>689</v>
      </c>
      <c r="O1075" t="s">
        <v>39</v>
      </c>
      <c r="P1075" t="s">
        <v>39</v>
      </c>
      <c r="Q1075">
        <v>282.86</v>
      </c>
      <c r="R1075">
        <v>17.45</v>
      </c>
      <c r="S1075">
        <v>247.96</v>
      </c>
      <c r="T1075">
        <v>317.76</v>
      </c>
      <c r="U1075">
        <v>21.71</v>
      </c>
      <c r="V1075">
        <v>1.27</v>
      </c>
      <c r="W1075">
        <v>19.28</v>
      </c>
      <c r="X1075">
        <v>24.35</v>
      </c>
    </row>
    <row r="1076" spans="1:29" x14ac:dyDescent="0.2">
      <c r="A1076" t="s">
        <v>29</v>
      </c>
      <c r="B1076" t="s">
        <v>733</v>
      </c>
      <c r="C1076" t="s">
        <v>734</v>
      </c>
      <c r="D1076" t="s">
        <v>716</v>
      </c>
      <c r="E1076" t="s">
        <v>733</v>
      </c>
      <c r="F1076" t="s">
        <v>101</v>
      </c>
      <c r="G1076" t="s">
        <v>731</v>
      </c>
      <c r="H1076" t="s">
        <v>735</v>
      </c>
      <c r="I1076" t="s">
        <v>107</v>
      </c>
      <c r="J1076" t="s">
        <v>122</v>
      </c>
      <c r="K1076" t="s">
        <v>38</v>
      </c>
      <c r="M1076">
        <v>402</v>
      </c>
      <c r="N1076">
        <v>689</v>
      </c>
      <c r="O1076" t="s">
        <v>39</v>
      </c>
      <c r="P1076" t="s">
        <v>39</v>
      </c>
      <c r="Q1076">
        <v>762.24</v>
      </c>
      <c r="R1076">
        <v>19.190000000000001</v>
      </c>
      <c r="S1076">
        <v>723.85</v>
      </c>
      <c r="T1076">
        <v>800.63</v>
      </c>
      <c r="U1076">
        <v>58.5</v>
      </c>
      <c r="V1076">
        <v>1.21</v>
      </c>
      <c r="W1076">
        <v>56.07</v>
      </c>
      <c r="X1076">
        <v>60.9</v>
      </c>
    </row>
    <row r="1077" spans="1:29" x14ac:dyDescent="0.2">
      <c r="A1077" t="s">
        <v>29</v>
      </c>
      <c r="B1077" t="s">
        <v>733</v>
      </c>
      <c r="C1077" t="s">
        <v>734</v>
      </c>
      <c r="D1077" t="s">
        <v>716</v>
      </c>
      <c r="E1077" t="s">
        <v>733</v>
      </c>
      <c r="F1077" t="s">
        <v>101</v>
      </c>
      <c r="G1077" t="s">
        <v>731</v>
      </c>
      <c r="H1077" t="s">
        <v>735</v>
      </c>
      <c r="I1077" t="s">
        <v>123</v>
      </c>
      <c r="J1077" t="s">
        <v>124</v>
      </c>
      <c r="K1077" t="s">
        <v>38</v>
      </c>
      <c r="M1077">
        <v>101</v>
      </c>
      <c r="N1077">
        <v>689</v>
      </c>
      <c r="O1077" t="s">
        <v>39</v>
      </c>
      <c r="P1077" t="s">
        <v>39</v>
      </c>
      <c r="Q1077">
        <v>192.23</v>
      </c>
      <c r="R1077">
        <v>11.57</v>
      </c>
      <c r="S1077">
        <v>169.09</v>
      </c>
      <c r="T1077">
        <v>215.38</v>
      </c>
      <c r="U1077">
        <v>14.75</v>
      </c>
      <c r="V1077">
        <v>0.85</v>
      </c>
      <c r="W1077">
        <v>13.13</v>
      </c>
      <c r="X1077">
        <v>16.54</v>
      </c>
    </row>
    <row r="1078" spans="1:29" x14ac:dyDescent="0.2">
      <c r="A1078" t="s">
        <v>29</v>
      </c>
      <c r="B1078" t="s">
        <v>733</v>
      </c>
      <c r="C1078" t="s">
        <v>734</v>
      </c>
      <c r="D1078" t="s">
        <v>716</v>
      </c>
      <c r="E1078" t="s">
        <v>733</v>
      </c>
      <c r="F1078" t="s">
        <v>101</v>
      </c>
      <c r="G1078" t="s">
        <v>731</v>
      </c>
      <c r="H1078" t="s">
        <v>735</v>
      </c>
      <c r="I1078" t="s">
        <v>42</v>
      </c>
      <c r="J1078" t="s">
        <v>43</v>
      </c>
      <c r="K1078" t="s">
        <v>38</v>
      </c>
      <c r="M1078">
        <v>192</v>
      </c>
      <c r="N1078">
        <v>689</v>
      </c>
      <c r="O1078" t="s">
        <v>39</v>
      </c>
      <c r="P1078" t="s">
        <v>39</v>
      </c>
      <c r="Q1078">
        <v>385</v>
      </c>
      <c r="R1078">
        <v>21.37</v>
      </c>
      <c r="S1078">
        <v>342.25</v>
      </c>
      <c r="T1078">
        <v>427.75</v>
      </c>
    </row>
    <row r="1079" spans="1:29" x14ac:dyDescent="0.2">
      <c r="A1079" t="s">
        <v>29</v>
      </c>
      <c r="B1079" t="s">
        <v>733</v>
      </c>
      <c r="C1079" t="s">
        <v>734</v>
      </c>
      <c r="D1079" t="s">
        <v>716</v>
      </c>
      <c r="E1079" t="s">
        <v>733</v>
      </c>
      <c r="F1079" t="s">
        <v>101</v>
      </c>
      <c r="G1079" t="s">
        <v>731</v>
      </c>
      <c r="H1079" t="s">
        <v>735</v>
      </c>
      <c r="I1079" t="s">
        <v>125</v>
      </c>
      <c r="J1079" t="s">
        <v>126</v>
      </c>
      <c r="K1079" t="s">
        <v>38</v>
      </c>
      <c r="M1079">
        <v>82</v>
      </c>
      <c r="N1079">
        <v>689</v>
      </c>
      <c r="O1079" t="s">
        <v>39</v>
      </c>
      <c r="P1079" t="s">
        <v>39</v>
      </c>
    </row>
    <row r="1080" spans="1:29" x14ac:dyDescent="0.2">
      <c r="A1080" t="s">
        <v>29</v>
      </c>
      <c r="B1080" t="s">
        <v>733</v>
      </c>
      <c r="C1080" t="s">
        <v>734</v>
      </c>
      <c r="D1080" t="s">
        <v>716</v>
      </c>
      <c r="E1080" t="s">
        <v>733</v>
      </c>
      <c r="F1080" t="s">
        <v>101</v>
      </c>
      <c r="G1080" t="s">
        <v>731</v>
      </c>
      <c r="H1080" t="s">
        <v>735</v>
      </c>
      <c r="K1080" t="s">
        <v>38</v>
      </c>
      <c r="N1080">
        <v>689</v>
      </c>
      <c r="O1080" t="s">
        <v>39</v>
      </c>
      <c r="P1080" t="s">
        <v>39</v>
      </c>
      <c r="Y1080">
        <v>2.83</v>
      </c>
      <c r="Z1080">
        <v>0.02</v>
      </c>
      <c r="AA1080">
        <v>2.79</v>
      </c>
      <c r="AB1080">
        <v>2.87</v>
      </c>
      <c r="AC1080">
        <v>3</v>
      </c>
    </row>
    <row r="1081" spans="1:29" x14ac:dyDescent="0.2">
      <c r="A1081" t="s">
        <v>29</v>
      </c>
      <c r="B1081" t="s">
        <v>736</v>
      </c>
      <c r="C1081" t="s">
        <v>737</v>
      </c>
      <c r="D1081" t="s">
        <v>716</v>
      </c>
      <c r="E1081" t="s">
        <v>736</v>
      </c>
      <c r="F1081" t="s">
        <v>101</v>
      </c>
      <c r="G1081" t="s">
        <v>731</v>
      </c>
      <c r="H1081" t="s">
        <v>738</v>
      </c>
      <c r="I1081" t="s">
        <v>40</v>
      </c>
      <c r="J1081" t="s">
        <v>120</v>
      </c>
      <c r="K1081" t="s">
        <v>38</v>
      </c>
      <c r="M1081">
        <v>52</v>
      </c>
      <c r="N1081">
        <v>696</v>
      </c>
      <c r="O1081" t="s">
        <v>39</v>
      </c>
      <c r="P1081" t="s">
        <v>39</v>
      </c>
      <c r="Q1081">
        <v>97.61</v>
      </c>
      <c r="R1081">
        <v>8.5</v>
      </c>
      <c r="S1081">
        <v>80.61</v>
      </c>
      <c r="T1081">
        <v>114.61</v>
      </c>
      <c r="U1081">
        <v>7.4</v>
      </c>
      <c r="V1081">
        <v>0.61</v>
      </c>
      <c r="W1081">
        <v>6.27</v>
      </c>
      <c r="X1081">
        <v>8.73</v>
      </c>
    </row>
    <row r="1082" spans="1:29" x14ac:dyDescent="0.2">
      <c r="A1082" t="s">
        <v>29</v>
      </c>
      <c r="B1082" t="s">
        <v>736</v>
      </c>
      <c r="C1082" t="s">
        <v>737</v>
      </c>
      <c r="D1082" t="s">
        <v>716</v>
      </c>
      <c r="E1082" t="s">
        <v>736</v>
      </c>
      <c r="F1082" t="s">
        <v>101</v>
      </c>
      <c r="G1082" t="s">
        <v>731</v>
      </c>
      <c r="H1082" t="s">
        <v>738</v>
      </c>
      <c r="I1082" t="s">
        <v>105</v>
      </c>
      <c r="J1082" t="s">
        <v>121</v>
      </c>
      <c r="K1082" t="s">
        <v>38</v>
      </c>
      <c r="M1082">
        <v>167</v>
      </c>
      <c r="N1082">
        <v>696</v>
      </c>
      <c r="O1082" t="s">
        <v>39</v>
      </c>
      <c r="P1082" t="s">
        <v>39</v>
      </c>
      <c r="Q1082">
        <v>307.29000000000002</v>
      </c>
      <c r="R1082">
        <v>17.07</v>
      </c>
      <c r="S1082">
        <v>273.14999999999998</v>
      </c>
      <c r="T1082">
        <v>341.44</v>
      </c>
      <c r="U1082">
        <v>23.31</v>
      </c>
      <c r="V1082">
        <v>1.1499999999999999</v>
      </c>
      <c r="W1082">
        <v>21.09</v>
      </c>
      <c r="X1082">
        <v>25.69</v>
      </c>
    </row>
    <row r="1083" spans="1:29" x14ac:dyDescent="0.2">
      <c r="A1083" t="s">
        <v>29</v>
      </c>
      <c r="B1083" t="s">
        <v>736</v>
      </c>
      <c r="C1083" t="s">
        <v>737</v>
      </c>
      <c r="D1083" t="s">
        <v>716</v>
      </c>
      <c r="E1083" t="s">
        <v>736</v>
      </c>
      <c r="F1083" t="s">
        <v>101</v>
      </c>
      <c r="G1083" t="s">
        <v>731</v>
      </c>
      <c r="H1083" t="s">
        <v>738</v>
      </c>
      <c r="I1083" t="s">
        <v>107</v>
      </c>
      <c r="J1083" t="s">
        <v>122</v>
      </c>
      <c r="K1083" t="s">
        <v>38</v>
      </c>
      <c r="M1083">
        <v>385</v>
      </c>
      <c r="N1083">
        <v>696</v>
      </c>
      <c r="O1083" t="s">
        <v>39</v>
      </c>
      <c r="P1083" t="s">
        <v>39</v>
      </c>
      <c r="Q1083">
        <v>739.05</v>
      </c>
      <c r="R1083">
        <v>19.39</v>
      </c>
      <c r="S1083">
        <v>700.26</v>
      </c>
      <c r="T1083">
        <v>777.85</v>
      </c>
      <c r="U1083">
        <v>56.07</v>
      </c>
      <c r="V1083">
        <v>1.38</v>
      </c>
      <c r="W1083">
        <v>53.28</v>
      </c>
      <c r="X1083">
        <v>58.81</v>
      </c>
    </row>
    <row r="1084" spans="1:29" x14ac:dyDescent="0.2">
      <c r="A1084" t="s">
        <v>29</v>
      </c>
      <c r="B1084" t="s">
        <v>736</v>
      </c>
      <c r="C1084" t="s">
        <v>737</v>
      </c>
      <c r="D1084" t="s">
        <v>716</v>
      </c>
      <c r="E1084" t="s">
        <v>736</v>
      </c>
      <c r="F1084" t="s">
        <v>101</v>
      </c>
      <c r="G1084" t="s">
        <v>731</v>
      </c>
      <c r="H1084" t="s">
        <v>738</v>
      </c>
      <c r="I1084" t="s">
        <v>123</v>
      </c>
      <c r="J1084" t="s">
        <v>124</v>
      </c>
      <c r="K1084" t="s">
        <v>38</v>
      </c>
      <c r="M1084">
        <v>92</v>
      </c>
      <c r="N1084">
        <v>696</v>
      </c>
      <c r="O1084" t="s">
        <v>39</v>
      </c>
      <c r="P1084" t="s">
        <v>39</v>
      </c>
      <c r="Q1084">
        <v>174.25</v>
      </c>
      <c r="R1084">
        <v>14.36</v>
      </c>
      <c r="S1084">
        <v>145.52000000000001</v>
      </c>
      <c r="T1084">
        <v>202.98</v>
      </c>
      <c r="U1084">
        <v>13.22</v>
      </c>
      <c r="V1084">
        <v>1.04</v>
      </c>
      <c r="W1084">
        <v>11.27</v>
      </c>
      <c r="X1084">
        <v>15.45</v>
      </c>
    </row>
    <row r="1085" spans="1:29" x14ac:dyDescent="0.2">
      <c r="A1085" t="s">
        <v>29</v>
      </c>
      <c r="B1085" t="s">
        <v>736</v>
      </c>
      <c r="C1085" t="s">
        <v>737</v>
      </c>
      <c r="D1085" t="s">
        <v>716</v>
      </c>
      <c r="E1085" t="s">
        <v>736</v>
      </c>
      <c r="F1085" t="s">
        <v>101</v>
      </c>
      <c r="G1085" t="s">
        <v>731</v>
      </c>
      <c r="H1085" t="s">
        <v>738</v>
      </c>
      <c r="I1085" t="s">
        <v>42</v>
      </c>
      <c r="J1085" t="s">
        <v>43</v>
      </c>
      <c r="K1085" t="s">
        <v>38</v>
      </c>
      <c r="M1085">
        <v>192</v>
      </c>
      <c r="N1085">
        <v>696</v>
      </c>
      <c r="O1085" t="s">
        <v>39</v>
      </c>
      <c r="P1085" t="s">
        <v>39</v>
      </c>
      <c r="Q1085">
        <v>385</v>
      </c>
      <c r="R1085">
        <v>21.37</v>
      </c>
      <c r="S1085">
        <v>342.25</v>
      </c>
      <c r="T1085">
        <v>427.75</v>
      </c>
    </row>
    <row r="1086" spans="1:29" x14ac:dyDescent="0.2">
      <c r="A1086" t="s">
        <v>29</v>
      </c>
      <c r="B1086" t="s">
        <v>736</v>
      </c>
      <c r="C1086" t="s">
        <v>737</v>
      </c>
      <c r="D1086" t="s">
        <v>716</v>
      </c>
      <c r="E1086" t="s">
        <v>736</v>
      </c>
      <c r="F1086" t="s">
        <v>101</v>
      </c>
      <c r="G1086" t="s">
        <v>731</v>
      </c>
      <c r="H1086" t="s">
        <v>738</v>
      </c>
      <c r="I1086" t="s">
        <v>125</v>
      </c>
      <c r="J1086" t="s">
        <v>126</v>
      </c>
      <c r="K1086" t="s">
        <v>38</v>
      </c>
      <c r="M1086">
        <v>75</v>
      </c>
      <c r="N1086">
        <v>696</v>
      </c>
      <c r="O1086" t="s">
        <v>39</v>
      </c>
      <c r="P1086" t="s">
        <v>39</v>
      </c>
    </row>
    <row r="1087" spans="1:29" x14ac:dyDescent="0.2">
      <c r="A1087" t="s">
        <v>29</v>
      </c>
      <c r="B1087" t="s">
        <v>736</v>
      </c>
      <c r="C1087" t="s">
        <v>737</v>
      </c>
      <c r="D1087" t="s">
        <v>716</v>
      </c>
      <c r="E1087" t="s">
        <v>736</v>
      </c>
      <c r="F1087" t="s">
        <v>101</v>
      </c>
      <c r="G1087" t="s">
        <v>731</v>
      </c>
      <c r="H1087" t="s">
        <v>738</v>
      </c>
      <c r="K1087" t="s">
        <v>38</v>
      </c>
      <c r="N1087">
        <v>696</v>
      </c>
      <c r="O1087" t="s">
        <v>39</v>
      </c>
      <c r="P1087" t="s">
        <v>39</v>
      </c>
      <c r="Y1087">
        <v>2.75</v>
      </c>
      <c r="Z1087">
        <v>0.02</v>
      </c>
      <c r="AA1087">
        <v>2.71</v>
      </c>
      <c r="AB1087">
        <v>2.79</v>
      </c>
      <c r="AC1087">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zoomScaleNormal="100" workbookViewId="0"/>
  </sheetViews>
  <sheetFormatPr defaultRowHeight="14.25" x14ac:dyDescent="0.2"/>
  <cols>
    <col min="1" max="1" width="21" customWidth="1"/>
    <col min="2" max="4" width="17.875" customWidth="1"/>
  </cols>
  <sheetData>
    <row r="1" spans="1:15" s="1" customFormat="1" x14ac:dyDescent="0.2">
      <c r="A1" s="1" t="s">
        <v>739</v>
      </c>
      <c r="B1" s="1" t="str">
        <f>INDEX(Principal_Schl_Wts_Wide!$A:$AC,MATCH(B$3,Principal_Schl_Wts_Wide!$B:$B,0),4)</f>
        <v>DEMOGRAPHICS</v>
      </c>
      <c r="C1" s="1" t="str">
        <f>INDEX(Principal_Schl_Wts_Wide!$A:$AC,MATCH(C$3,Principal_Schl_Wts_Wide!$B:$B,0),4)</f>
        <v>DEMOGRAPHICS</v>
      </c>
      <c r="D1" s="1" t="str">
        <f>INDEX(Principal_Schl_Wts_Wide!$A:$AC,MATCH(D$3,Principal_Schl_Wts_Wide!$B:$B,0),4)</f>
        <v>DEMOGRAPHICS</v>
      </c>
      <c r="E1" s="1" t="str">
        <f>INDEX(Principal_Schl_Wts_Wide!$A:$AC,MATCH(E$3,Principal_Schl_Wts_Wide!$B:$B,0),4)</f>
        <v>DEMOGRAPHICS</v>
      </c>
      <c r="F1" s="1" t="str">
        <f>INDEX(Principal_Schl_Wts_Wide!$A:$AC,MATCH(F$3,Principal_Schl_Wts_Wide!$B:$B,0),4)</f>
        <v>DEMOGRAPHICS</v>
      </c>
      <c r="G1" s="1" t="str">
        <f>INDEX(Principal_Schl_Wts_Wide!$A:$AC,MATCH(G$3,Principal_Schl_Wts_Wide!$B:$B,0),4)</f>
        <v>DEMOGRAPHICS</v>
      </c>
      <c r="H1" s="1" t="str">
        <f>INDEX(Principal_Schl_Wts_Wide!$A:$AC,MATCH(H$3,Principal_Schl_Wts_Wide!$B:$B,0),4)</f>
        <v>DEMOGRAPHICS</v>
      </c>
      <c r="I1" s="1" t="str">
        <f>INDEX(Principal_Schl_Wts_Wide!$A:$AC,MATCH(I$3,Principal_Schl_Wts_Wide!$B:$B,0),4)</f>
        <v>DEMOGRAPHICS</v>
      </c>
      <c r="J1" s="1" t="str">
        <f>INDEX(Principal_Schl_Wts_Wide!$A:$AC,MATCH(J$3,Principal_Schl_Wts_Wide!$B:$B,0),4)</f>
        <v>DEMOGRAPHICS</v>
      </c>
      <c r="K1" s="1" t="str">
        <f>INDEX(Principal_Schl_Wts_Wide!$A:$AC,MATCH(K$3,Principal_Schl_Wts_Wide!$B:$B,0),4)</f>
        <v>DEMOGRAPHICS</v>
      </c>
      <c r="L1" s="1" t="str">
        <f>INDEX(Principal_Schl_Wts_Wide!$A:$AC,MATCH(L$3,Principal_Schl_Wts_Wide!$B:$B,0),4)</f>
        <v>DEMOGRAPHICS</v>
      </c>
      <c r="M1" s="1" t="str">
        <f>INDEX(Principal_Schl_Wts_Wide!$A:$AC,MATCH(M$3,Principal_Schl_Wts_Wide!$B:$B,0),4)</f>
        <v>DEMOGRAPHICS</v>
      </c>
      <c r="N1" s="1" t="str">
        <f>INDEX(Principal_Schl_Wts_Wide!$A:$AC,MATCH(N$3,Principal_Schl_Wts_Wide!$B:$B,0),4)</f>
        <v>DEMOGRAPHICS</v>
      </c>
      <c r="O1" s="1" t="str">
        <f>INDEX(Principal_Schl_Wts_Wide!$A:$AC,MATCH(O$3,Principal_Schl_Wts_Wide!$B:$B,0),4)</f>
        <v>DEMOGRAPHICS</v>
      </c>
    </row>
    <row r="2" spans="1:15" s="1" customFormat="1" x14ac:dyDescent="0.2">
      <c r="A2" s="2" t="s">
        <v>740</v>
      </c>
      <c r="B2" s="1" t="str">
        <f t="array" ref="B2">INDEX(Principal_Schl_Wts_Wide!$A:$AC,MATCH(B$3,Principal_Schl_Wts_Wide!$B:$B,0),7)</f>
        <v>What grade levels does your school serve?</v>
      </c>
      <c r="C2" s="1" t="str">
        <f t="array" ref="C2">INDEX(Principal_Schl_Wts_Wide!$A:$AC,MATCH(C$3,Principal_Schl_Wts_Wide!$B:$B,0),7)</f>
        <v>What grade levels does your school serve?</v>
      </c>
      <c r="D2" s="1" t="str">
        <f t="array" ref="D2">INDEX(Principal_Schl_Wts_Wide!$A:$AC,MATCH(D$3,Principal_Schl_Wts_Wide!$B:$B,0),7)</f>
        <v>What grade levels does your school serve?</v>
      </c>
      <c r="E2" s="1" t="str">
        <f t="array" ref="E2">INDEX(Principal_Schl_Wts_Wide!$A:$AC,MATCH(E$3,Principal_Schl_Wts_Wide!$B:$B,0),7)</f>
        <v>What grade levels does your school serve?</v>
      </c>
      <c r="F2" s="1" t="str">
        <f t="array" ref="F2">INDEX(Principal_Schl_Wts_Wide!$A:$AC,MATCH(F$3,Principal_Schl_Wts_Wide!$B:$B,0),7)</f>
        <v>What grade levels does your school serve?</v>
      </c>
      <c r="G2" s="1" t="str">
        <f t="array" ref="G2">INDEX(Principal_Schl_Wts_Wide!$A:$AC,MATCH(G$3,Principal_Schl_Wts_Wide!$B:$B,0),7)</f>
        <v>What grade levels does your school serve?</v>
      </c>
      <c r="H2" s="1" t="str">
        <f t="array" ref="H2">INDEX(Principal_Schl_Wts_Wide!$A:$AC,MATCH(H$3,Principal_Schl_Wts_Wide!$B:$B,0),7)</f>
        <v>What grade levels does your school serve?</v>
      </c>
      <c r="I2" s="1" t="str">
        <f t="array" ref="I2">INDEX(Principal_Schl_Wts_Wide!$A:$AC,MATCH(I$3,Principal_Schl_Wts_Wide!$B:$B,0),7)</f>
        <v>What grade levels does your school serve?</v>
      </c>
      <c r="J2" s="1" t="str">
        <f t="array" ref="J2">INDEX(Principal_Schl_Wts_Wide!$A:$AC,MATCH(J$3,Principal_Schl_Wts_Wide!$B:$B,0),7)</f>
        <v>What grade levels does your school serve?</v>
      </c>
      <c r="K2" s="1" t="str">
        <f t="array" ref="K2">INDEX(Principal_Schl_Wts_Wide!$A:$AC,MATCH(K$3,Principal_Schl_Wts_Wide!$B:$B,0),7)</f>
        <v>What grade levels does your school serve?</v>
      </c>
      <c r="L2" s="1" t="str">
        <f t="array" ref="L2">INDEX(Principal_Schl_Wts_Wide!$A:$AC,MATCH(L$3,Principal_Schl_Wts_Wide!$B:$B,0),7)</f>
        <v>What grade levels does your school serve?</v>
      </c>
      <c r="M2" s="1" t="str">
        <f t="array" ref="M2">INDEX(Principal_Schl_Wts_Wide!$A:$AC,MATCH(M$3,Principal_Schl_Wts_Wide!$B:$B,0),7)</f>
        <v>What grade levels does your school serve?</v>
      </c>
      <c r="N2" s="1" t="str">
        <f t="array" ref="N2">INDEX(Principal_Schl_Wts_Wide!$A:$AC,MATCH(N$3,Principal_Schl_Wts_Wide!$B:$B,0),7)</f>
        <v>What grade levels does your school serve?</v>
      </c>
      <c r="O2" s="1" t="str">
        <f t="array" ref="O2">INDEX(Principal_Schl_Wts_Wide!$A:$AC,MATCH(O$3,Principal_Schl_Wts_Wide!$B:$B,0),7)</f>
        <v>What grade levels does your school serve?</v>
      </c>
    </row>
    <row r="3" spans="1:15" x14ac:dyDescent="0.2">
      <c r="A3" s="3" t="s">
        <v>741</v>
      </c>
      <c r="B3" t="s">
        <v>30</v>
      </c>
      <c r="C3" t="s">
        <v>44</v>
      </c>
      <c r="D3" t="s">
        <v>47</v>
      </c>
      <c r="E3" t="s">
        <v>50</v>
      </c>
      <c r="F3" t="s">
        <v>53</v>
      </c>
      <c r="G3" t="s">
        <v>56</v>
      </c>
      <c r="H3" t="s">
        <v>59</v>
      </c>
      <c r="I3" t="s">
        <v>62</v>
      </c>
      <c r="J3" t="s">
        <v>65</v>
      </c>
      <c r="K3" t="s">
        <v>68</v>
      </c>
      <c r="L3" t="s">
        <v>71</v>
      </c>
      <c r="M3" t="s">
        <v>74</v>
      </c>
      <c r="N3" t="s">
        <v>77</v>
      </c>
      <c r="O3" t="s">
        <v>80</v>
      </c>
    </row>
    <row r="4" spans="1:15" ht="156.75" customHeight="1" x14ac:dyDescent="0.2">
      <c r="A4" t="s">
        <v>742</v>
      </c>
      <c r="B4" s="4" t="str">
        <f t="array" ref="B4">INDEX(Principal_Schl_Wts_Wide!$A:$AC,MATCH(B$3,Principal_Schl_Wts_Wide!$B:$B,0),8)</f>
        <v>Kindergarten</v>
      </c>
      <c r="C4" s="4" t="str">
        <f t="array" ref="C4">INDEX(Principal_Schl_Wts_Wide!$A:$AC,MATCH(C$3,Principal_Schl_Wts_Wide!$B:$B,0),8)</f>
        <v>Grade 1</v>
      </c>
      <c r="D4" s="4" t="str">
        <f t="array" ref="D4">INDEX(Principal_Schl_Wts_Wide!$A:$AC,MATCH(D$3,Principal_Schl_Wts_Wide!$B:$B,0),8)</f>
        <v>Grade 2</v>
      </c>
      <c r="E4" s="4" t="str">
        <f t="array" ref="E4">INDEX(Principal_Schl_Wts_Wide!$A:$AC,MATCH(E$3,Principal_Schl_Wts_Wide!$B:$B,0),8)</f>
        <v>Grade 3</v>
      </c>
      <c r="F4" s="4" t="str">
        <f t="array" ref="F4">INDEX(Principal_Schl_Wts_Wide!$A:$AC,MATCH(F$3,Principal_Schl_Wts_Wide!$B:$B,0),8)</f>
        <v>Grade 4</v>
      </c>
      <c r="G4" s="4" t="str">
        <f t="array" ref="G4">INDEX(Principal_Schl_Wts_Wide!$A:$AC,MATCH(G$3,Principal_Schl_Wts_Wide!$B:$B,0),8)</f>
        <v>Grade 5</v>
      </c>
      <c r="H4" s="4" t="str">
        <f t="array" ref="H4">INDEX(Principal_Schl_Wts_Wide!$A:$AC,MATCH(H$3,Principal_Schl_Wts_Wide!$B:$B,0),8)</f>
        <v>Grade 6</v>
      </c>
      <c r="I4" s="4" t="str">
        <f t="array" ref="I4">INDEX(Principal_Schl_Wts_Wide!$A:$AC,MATCH(I$3,Principal_Schl_Wts_Wide!$B:$B,0),8)</f>
        <v>Grade 7</v>
      </c>
      <c r="J4" s="4" t="str">
        <f t="array" ref="J4">INDEX(Principal_Schl_Wts_Wide!$A:$AC,MATCH(J$3,Principal_Schl_Wts_Wide!$B:$B,0),8)</f>
        <v>Grade 8</v>
      </c>
      <c r="K4" s="4" t="str">
        <f t="array" ref="K4">INDEX(Principal_Schl_Wts_Wide!$A:$AC,MATCH(K$3,Principal_Schl_Wts_Wide!$B:$B,0),8)</f>
        <v>Grade 9</v>
      </c>
      <c r="L4" s="4" t="str">
        <f t="array" ref="L4">INDEX(Principal_Schl_Wts_Wide!$A:$AC,MATCH(L$3,Principal_Schl_Wts_Wide!$B:$B,0),8)</f>
        <v>Grade 10</v>
      </c>
      <c r="M4" s="4" t="str">
        <f t="array" ref="M4">INDEX(Principal_Schl_Wts_Wide!$A:$AC,MATCH(M$3,Principal_Schl_Wts_Wide!$B:$B,0),8)</f>
        <v>Grade 11</v>
      </c>
      <c r="N4" s="4" t="str">
        <f t="array" ref="N4">INDEX(Principal_Schl_Wts_Wide!$A:$AC,MATCH(N$3,Principal_Schl_Wts_Wide!$B:$B,0),8)</f>
        <v>Grade 12</v>
      </c>
      <c r="O4" s="4" t="str">
        <f t="array" ref="O4">INDEX(Principal_Schl_Wts_Wide!$A:$AC,MATCH(O$3,Principal_Schl_Wts_Wide!$B:$B,0),8)</f>
        <v>Grade 13 (special education students aged 18-22)</v>
      </c>
    </row>
    <row r="5" spans="1:15" x14ac:dyDescent="0.2">
      <c r="A5" t="s">
        <v>37</v>
      </c>
      <c r="B5" s="5">
        <f t="array" ref="B5">_xlfn.IFNA(INDEX(Principal_Schl_Wts_Wide!$A:$AC,MATCH(B$3&amp;$A5&amp;"All"&amp;""&amp;"N",Principal_Schl_Wts_Wide!$B:$B&amp;Principal_Schl_Wts_Wide!$J:$J&amp;Principal_Schl_Wts_Wide!$K:$K&amp;Principal_Schl_Wts_Wide!$L:$L&amp;Principal_Schl_Wts_Wide!$P:$P,0),21),"No data")</f>
        <v>44.25</v>
      </c>
      <c r="C5" s="5">
        <f t="array" ref="C5">_xlfn.IFNA(INDEX(Principal_Schl_Wts_Wide!$A:$AC,MATCH(C$3&amp;$A5&amp;"All"&amp;""&amp;"N",Principal_Schl_Wts_Wide!$B:$B&amp;Principal_Schl_Wts_Wide!$J:$J&amp;Principal_Schl_Wts_Wide!$K:$K&amp;Principal_Schl_Wts_Wide!$L:$L&amp;Principal_Schl_Wts_Wide!$P:$P,0),21),"No data")</f>
        <v>44.61</v>
      </c>
      <c r="D5" s="5">
        <f t="array" ref="D5">_xlfn.IFNA(INDEX(Principal_Schl_Wts_Wide!$A:$AC,MATCH(D$3&amp;$A5&amp;"All"&amp;""&amp;"N",Principal_Schl_Wts_Wide!$B:$B&amp;Principal_Schl_Wts_Wide!$J:$J&amp;Principal_Schl_Wts_Wide!$K:$K&amp;Principal_Schl_Wts_Wide!$L:$L&amp;Principal_Schl_Wts_Wide!$P:$P,0),21),"No data")</f>
        <v>45.4</v>
      </c>
      <c r="E5" s="5">
        <f t="array" ref="E5">_xlfn.IFNA(INDEX(Principal_Schl_Wts_Wide!$A:$AC,MATCH(E$3&amp;$A5&amp;"All"&amp;""&amp;"N",Principal_Schl_Wts_Wide!$B:$B&amp;Principal_Schl_Wts_Wide!$J:$J&amp;Principal_Schl_Wts_Wide!$K:$K&amp;Principal_Schl_Wts_Wide!$L:$L&amp;Principal_Schl_Wts_Wide!$P:$P,0),21),"No data")</f>
        <v>45.55</v>
      </c>
      <c r="F5" s="5">
        <f t="array" ref="F5">_xlfn.IFNA(INDEX(Principal_Schl_Wts_Wide!$A:$AC,MATCH(F$3&amp;$A5&amp;"All"&amp;""&amp;"N",Principal_Schl_Wts_Wide!$B:$B&amp;Principal_Schl_Wts_Wide!$J:$J&amp;Principal_Schl_Wts_Wide!$K:$K&amp;Principal_Schl_Wts_Wide!$L:$L&amp;Principal_Schl_Wts_Wide!$P:$P,0),21),"No data")</f>
        <v>47.17</v>
      </c>
      <c r="G5" s="5">
        <f t="array" ref="G5">_xlfn.IFNA(INDEX(Principal_Schl_Wts_Wide!$A:$AC,MATCH(G$3&amp;$A5&amp;"All"&amp;""&amp;"N",Principal_Schl_Wts_Wide!$B:$B&amp;Principal_Schl_Wts_Wide!$J:$J&amp;Principal_Schl_Wts_Wide!$K:$K&amp;Principal_Schl_Wts_Wide!$L:$L&amp;Principal_Schl_Wts_Wide!$P:$P,0),21),"No data")</f>
        <v>50.73</v>
      </c>
      <c r="H5" s="5">
        <f t="array" ref="H5">_xlfn.IFNA(INDEX(Principal_Schl_Wts_Wide!$A:$AC,MATCH(H$3&amp;$A5&amp;"All"&amp;""&amp;"N",Principal_Schl_Wts_Wide!$B:$B&amp;Principal_Schl_Wts_Wide!$J:$J&amp;Principal_Schl_Wts_Wide!$K:$K&amp;Principal_Schl_Wts_Wide!$L:$L&amp;Principal_Schl_Wts_Wide!$P:$P,0),21),"No data")</f>
        <v>65.95</v>
      </c>
      <c r="I5" s="5">
        <f t="array" ref="I5">_xlfn.IFNA(INDEX(Principal_Schl_Wts_Wide!$A:$AC,MATCH(I$3&amp;$A5&amp;"All"&amp;""&amp;"N",Principal_Schl_Wts_Wide!$B:$B&amp;Principal_Schl_Wts_Wide!$J:$J&amp;Principal_Schl_Wts_Wide!$K:$K&amp;Principal_Schl_Wts_Wide!$L:$L&amp;Principal_Schl_Wts_Wide!$P:$P,0),21),"No data")</f>
        <v>71.209999999999994</v>
      </c>
      <c r="J5" s="5">
        <f t="array" ref="J5">_xlfn.IFNA(INDEX(Principal_Schl_Wts_Wide!$A:$AC,MATCH(J$3&amp;$A5&amp;"All"&amp;""&amp;"N",Principal_Schl_Wts_Wide!$B:$B&amp;Principal_Schl_Wts_Wide!$J:$J&amp;Principal_Schl_Wts_Wide!$K:$K&amp;Principal_Schl_Wts_Wide!$L:$L&amp;Principal_Schl_Wts_Wide!$P:$P,0),21),"No data")</f>
        <v>71.56</v>
      </c>
      <c r="K5" s="5">
        <f t="array" ref="K5">_xlfn.IFNA(INDEX(Principal_Schl_Wts_Wide!$A:$AC,MATCH(K$3&amp;$A5&amp;"All"&amp;""&amp;"N",Principal_Schl_Wts_Wide!$B:$B&amp;Principal_Schl_Wts_Wide!$J:$J&amp;Principal_Schl_Wts_Wide!$K:$K&amp;Principal_Schl_Wts_Wide!$L:$L&amp;Principal_Schl_Wts_Wide!$P:$P,0),21),"No data")</f>
        <v>80.31</v>
      </c>
      <c r="L5" s="5">
        <f t="array" ref="L5">_xlfn.IFNA(INDEX(Principal_Schl_Wts_Wide!$A:$AC,MATCH(L$3&amp;$A5&amp;"All"&amp;""&amp;"N",Principal_Schl_Wts_Wide!$B:$B&amp;Principal_Schl_Wts_Wide!$J:$J&amp;Principal_Schl_Wts_Wide!$K:$K&amp;Principal_Schl_Wts_Wide!$L:$L&amp;Principal_Schl_Wts_Wide!$P:$P,0),21),"No data")</f>
        <v>80.52</v>
      </c>
      <c r="M5" s="5">
        <f t="array" ref="M5">_xlfn.IFNA(INDEX(Principal_Schl_Wts_Wide!$A:$AC,MATCH(M$3&amp;$A5&amp;"All"&amp;""&amp;"N",Principal_Schl_Wts_Wide!$B:$B&amp;Principal_Schl_Wts_Wide!$J:$J&amp;Principal_Schl_Wts_Wide!$K:$K&amp;Principal_Schl_Wts_Wide!$L:$L&amp;Principal_Schl_Wts_Wide!$P:$P,0),21),"No data")</f>
        <v>80.36</v>
      </c>
      <c r="N5" s="5">
        <f t="array" ref="N5">_xlfn.IFNA(INDEX(Principal_Schl_Wts_Wide!$A:$AC,MATCH(N$3&amp;$A5&amp;"All"&amp;""&amp;"N",Principal_Schl_Wts_Wide!$B:$B&amp;Principal_Schl_Wts_Wide!$J:$J&amp;Principal_Schl_Wts_Wide!$K:$K&amp;Principal_Schl_Wts_Wide!$L:$L&amp;Principal_Schl_Wts_Wide!$P:$P,0),21),"No data")</f>
        <v>80.39</v>
      </c>
      <c r="O5" s="5">
        <f t="array" ref="O5">_xlfn.IFNA(INDEX(Principal_Schl_Wts_Wide!$A:$AC,MATCH(O$3&amp;$A5&amp;"All"&amp;""&amp;"N",Principal_Schl_Wts_Wide!$B:$B&amp;Principal_Schl_Wts_Wide!$J:$J&amp;Principal_Schl_Wts_Wide!$K:$K&amp;Principal_Schl_Wts_Wide!$L:$L&amp;Principal_Schl_Wts_Wide!$P:$P,0),21),"No data")</f>
        <v>89.57</v>
      </c>
    </row>
    <row r="6" spans="1:15" x14ac:dyDescent="0.2">
      <c r="A6" t="s">
        <v>41</v>
      </c>
      <c r="B6" s="5">
        <f t="array" ref="B6">_xlfn.IFNA(INDEX(Principal_Schl_Wts_Wide!$A:$AC,MATCH(B$3&amp;$A6&amp;"All"&amp;""&amp;"N",Principal_Schl_Wts_Wide!$B:$B&amp;Principal_Schl_Wts_Wide!$J:$J&amp;Principal_Schl_Wts_Wide!$K:$K&amp;Principal_Schl_Wts_Wide!$L:$L&amp;Principal_Schl_Wts_Wide!$P:$P,0),21),"No data")</f>
        <v>55.75</v>
      </c>
      <c r="C6" s="5">
        <f t="array" ref="C6">_xlfn.IFNA(INDEX(Principal_Schl_Wts_Wide!$A:$AC,MATCH(C$3&amp;$A6&amp;"All"&amp;""&amp;"N",Principal_Schl_Wts_Wide!$B:$B&amp;Principal_Schl_Wts_Wide!$J:$J&amp;Principal_Schl_Wts_Wide!$K:$K&amp;Principal_Schl_Wts_Wide!$L:$L&amp;Principal_Schl_Wts_Wide!$P:$P,0),21),"No data")</f>
        <v>55.39</v>
      </c>
      <c r="D6" s="5">
        <f t="array" ref="D6">_xlfn.IFNA(INDEX(Principal_Schl_Wts_Wide!$A:$AC,MATCH(D$3&amp;$A6&amp;"All"&amp;""&amp;"N",Principal_Schl_Wts_Wide!$B:$B&amp;Principal_Schl_Wts_Wide!$J:$J&amp;Principal_Schl_Wts_Wide!$K:$K&amp;Principal_Schl_Wts_Wide!$L:$L&amp;Principal_Schl_Wts_Wide!$P:$P,0),21),"No data")</f>
        <v>54.6</v>
      </c>
      <c r="E6" s="5">
        <f t="array" ref="E6">_xlfn.IFNA(INDEX(Principal_Schl_Wts_Wide!$A:$AC,MATCH(E$3&amp;$A6&amp;"All"&amp;""&amp;"N",Principal_Schl_Wts_Wide!$B:$B&amp;Principal_Schl_Wts_Wide!$J:$J&amp;Principal_Schl_Wts_Wide!$K:$K&amp;Principal_Schl_Wts_Wide!$L:$L&amp;Principal_Schl_Wts_Wide!$P:$P,0),21),"No data")</f>
        <v>54.45</v>
      </c>
      <c r="F6" s="5">
        <f t="array" ref="F6">_xlfn.IFNA(INDEX(Principal_Schl_Wts_Wide!$A:$AC,MATCH(F$3&amp;$A6&amp;"All"&amp;""&amp;"N",Principal_Schl_Wts_Wide!$B:$B&amp;Principal_Schl_Wts_Wide!$J:$J&amp;Principal_Schl_Wts_Wide!$K:$K&amp;Principal_Schl_Wts_Wide!$L:$L&amp;Principal_Schl_Wts_Wide!$P:$P,0),21),"No data")</f>
        <v>52.83</v>
      </c>
      <c r="G6" s="5">
        <f t="array" ref="G6">_xlfn.IFNA(INDEX(Principal_Schl_Wts_Wide!$A:$AC,MATCH(G$3&amp;$A6&amp;"All"&amp;""&amp;"N",Principal_Schl_Wts_Wide!$B:$B&amp;Principal_Schl_Wts_Wide!$J:$J&amp;Principal_Schl_Wts_Wide!$K:$K&amp;Principal_Schl_Wts_Wide!$L:$L&amp;Principal_Schl_Wts_Wide!$P:$P,0),21),"No data")</f>
        <v>49.27</v>
      </c>
      <c r="H6" s="5">
        <f t="array" ref="H6">_xlfn.IFNA(INDEX(Principal_Schl_Wts_Wide!$A:$AC,MATCH(H$3&amp;$A6&amp;"All"&amp;""&amp;"N",Principal_Schl_Wts_Wide!$B:$B&amp;Principal_Schl_Wts_Wide!$J:$J&amp;Principal_Schl_Wts_Wide!$K:$K&amp;Principal_Schl_Wts_Wide!$L:$L&amp;Principal_Schl_Wts_Wide!$P:$P,0),21),"No data")</f>
        <v>34.049999999999997</v>
      </c>
      <c r="I6" s="5">
        <f t="array" ref="I6">_xlfn.IFNA(INDEX(Principal_Schl_Wts_Wide!$A:$AC,MATCH(I$3&amp;$A6&amp;"All"&amp;""&amp;"N",Principal_Schl_Wts_Wide!$B:$B&amp;Principal_Schl_Wts_Wide!$J:$J&amp;Principal_Schl_Wts_Wide!$K:$K&amp;Principal_Schl_Wts_Wide!$L:$L&amp;Principal_Schl_Wts_Wide!$P:$P,0),21),"No data")</f>
        <v>28.79</v>
      </c>
      <c r="J6" s="5">
        <f t="array" ref="J6">_xlfn.IFNA(INDEX(Principal_Schl_Wts_Wide!$A:$AC,MATCH(J$3&amp;$A6&amp;"All"&amp;""&amp;"N",Principal_Schl_Wts_Wide!$B:$B&amp;Principal_Schl_Wts_Wide!$J:$J&amp;Principal_Schl_Wts_Wide!$K:$K&amp;Principal_Schl_Wts_Wide!$L:$L&amp;Principal_Schl_Wts_Wide!$P:$P,0),21),"No data")</f>
        <v>28.44</v>
      </c>
      <c r="K6" s="5">
        <f t="array" ref="K6">_xlfn.IFNA(INDEX(Principal_Schl_Wts_Wide!$A:$AC,MATCH(K$3&amp;$A6&amp;"All"&amp;""&amp;"N",Principal_Schl_Wts_Wide!$B:$B&amp;Principal_Schl_Wts_Wide!$J:$J&amp;Principal_Schl_Wts_Wide!$K:$K&amp;Principal_Schl_Wts_Wide!$L:$L&amp;Principal_Schl_Wts_Wide!$P:$P,0),21),"No data")</f>
        <v>19.690000000000001</v>
      </c>
      <c r="L6" s="5">
        <f t="array" ref="L6">_xlfn.IFNA(INDEX(Principal_Schl_Wts_Wide!$A:$AC,MATCH(L$3&amp;$A6&amp;"All"&amp;""&amp;"N",Principal_Schl_Wts_Wide!$B:$B&amp;Principal_Schl_Wts_Wide!$J:$J&amp;Principal_Schl_Wts_Wide!$K:$K&amp;Principal_Schl_Wts_Wide!$L:$L&amp;Principal_Schl_Wts_Wide!$P:$P,0),21),"No data")</f>
        <v>19.48</v>
      </c>
      <c r="M6" s="5">
        <f t="array" ref="M6">_xlfn.IFNA(INDEX(Principal_Schl_Wts_Wide!$A:$AC,MATCH(M$3&amp;$A6&amp;"All"&amp;""&amp;"N",Principal_Schl_Wts_Wide!$B:$B&amp;Principal_Schl_Wts_Wide!$J:$J&amp;Principal_Schl_Wts_Wide!$K:$K&amp;Principal_Schl_Wts_Wide!$L:$L&amp;Principal_Schl_Wts_Wide!$P:$P,0),21),"No data")</f>
        <v>19.64</v>
      </c>
      <c r="N6" s="5">
        <f t="array" ref="N6">_xlfn.IFNA(INDEX(Principal_Schl_Wts_Wide!$A:$AC,MATCH(N$3&amp;$A6&amp;"All"&amp;""&amp;"N",Principal_Schl_Wts_Wide!$B:$B&amp;Principal_Schl_Wts_Wide!$J:$J&amp;Principal_Schl_Wts_Wide!$K:$K&amp;Principal_Schl_Wts_Wide!$L:$L&amp;Principal_Schl_Wts_Wide!$P:$P,0),21),"No data")</f>
        <v>19.61</v>
      </c>
      <c r="O6" s="5">
        <f t="array" ref="O6">_xlfn.IFNA(INDEX(Principal_Schl_Wts_Wide!$A:$AC,MATCH(O$3&amp;$A6&amp;"All"&amp;""&amp;"N",Principal_Schl_Wts_Wide!$B:$B&amp;Principal_Schl_Wts_Wide!$J:$J&amp;Principal_Schl_Wts_Wide!$K:$K&amp;Principal_Schl_Wts_Wide!$L:$L&amp;Principal_Schl_Wts_Wide!$P:$P,0),21),"No data")</f>
        <v>10.43</v>
      </c>
    </row>
    <row r="7" spans="1:15" x14ac:dyDescent="0.2">
      <c r="B7" s="5"/>
      <c r="C7" s="5"/>
      <c r="D7" s="5"/>
    </row>
    <row r="8" spans="1:15" x14ac:dyDescent="0.2">
      <c r="B8" s="5"/>
      <c r="C8" s="5"/>
      <c r="D8" s="5"/>
    </row>
  </sheetData>
  <pageMargins left="0.7" right="0.7" top="1" bottom="1" header="0.5" footer="0.5"/>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Normal="100" workbookViewId="0"/>
  </sheetViews>
  <sheetFormatPr defaultRowHeight="14.25" x14ac:dyDescent="0.2"/>
  <cols>
    <col min="1" max="1" width="32.75" customWidth="1"/>
    <col min="2" max="4" width="30" customWidth="1"/>
    <col min="5" max="5" width="24.625" customWidth="1"/>
  </cols>
  <sheetData>
    <row r="1" spans="1:5" x14ac:dyDescent="0.2">
      <c r="A1" s="1" t="s">
        <v>739</v>
      </c>
      <c r="B1" s="1" t="str">
        <f>INDEX(Principal_Schl_Wts_Wide!$A:$AC,MATCH(B$3,Principal_Schl_Wts_Wide!$B:$B,0),4)</f>
        <v>DEMOGRAPHICS</v>
      </c>
      <c r="C1" s="1" t="str">
        <f>INDEX(Principal_Schl_Wts_Wide!$A:$AC,MATCH(C$3,Principal_Schl_Wts_Wide!$B:$B,0),4)</f>
        <v>DEMOGRAPHICS</v>
      </c>
      <c r="D1" s="1" t="str">
        <f>INDEX(Principal_Schl_Wts_Wide!$A:$AC,MATCH(D$3,Principal_Schl_Wts_Wide!$B:$B,0),4)</f>
        <v>DEMOGRAPHICS</v>
      </c>
      <c r="E1" s="1" t="str">
        <f>INDEX(Principal_Schl_Wts_Wide!$A:$AC,MATCH(E$3,Principal_Schl_Wts_Wide!$B:$B,0),4)</f>
        <v>DEMOGRAPHICS</v>
      </c>
    </row>
    <row r="2" spans="1:5" x14ac:dyDescent="0.2">
      <c r="A2" s="2" t="s">
        <v>740</v>
      </c>
      <c r="B2" s="1" t="str">
        <f t="array" ref="B2">INDEX(Principal_Schl_Wts_Wide!$A:$AC,MATCH(B$3,Principal_Schl_Wts_Wide!$B:$B,0),7)</f>
        <v>Including the current school year (2016-17), how long have you worked as a school-level administrator?</v>
      </c>
      <c r="C2" s="1" t="str">
        <f t="array" ref="C2">INDEX(Principal_Schl_Wts_Wide!$A:$AC,MATCH(C$3,Principal_Schl_Wts_Wide!$B:$B,0),7)</f>
        <v>Including the current school year (2016-17), how long have you worked as a school-level administrator?</v>
      </c>
      <c r="D2" s="1" t="str">
        <f t="array" ref="D2">INDEX(Principal_Schl_Wts_Wide!$A:$AC,MATCH(D$3,Principal_Schl_Wts_Wide!$B:$B,0),7)</f>
        <v>Including the current school year (2016-17), how long have you worked as a school-level administrator?</v>
      </c>
      <c r="E2" s="1" t="str">
        <f t="array" ref="E2">INDEX(Principal_Schl_Wts_Wide!$A:$AC,MATCH(E$3,Principal_Schl_Wts_Wide!$B:$B,0),7)</f>
        <v>Including the current school year (2016-17), how long have you worked as a school-level administrator?</v>
      </c>
    </row>
    <row r="3" spans="1:5" x14ac:dyDescent="0.2">
      <c r="A3" s="3" t="s">
        <v>741</v>
      </c>
      <c r="B3" t="s">
        <v>83</v>
      </c>
      <c r="C3" t="s">
        <v>89</v>
      </c>
      <c r="D3" t="s">
        <v>92</v>
      </c>
      <c r="E3" t="s">
        <v>95</v>
      </c>
    </row>
    <row r="4" spans="1:5" ht="103.5" customHeight="1" x14ac:dyDescent="0.2">
      <c r="A4" t="s">
        <v>742</v>
      </c>
      <c r="B4" s="4" t="str">
        <f t="array" ref="B4">INDEX(Principal_Schl_Wts_Wide!$A:$AC,MATCH(B$3,Principal_Schl_Wts_Wide!$B:$B,0),8)</f>
        <v>Total amount of time as an administrator (as a principal, assistant principal, or school-level coordinator)</v>
      </c>
      <c r="C4" s="4" t="str">
        <f t="array" ref="C4">INDEX(Principal_Schl_Wts_Wide!$A:$AC,MATCH(C$3,Principal_Schl_Wts_Wide!$B:$B,0),8)</f>
        <v>Total amount of time as a principal at any school</v>
      </c>
      <c r="D4" s="4" t="str">
        <f t="array" ref="D4">INDEX(Principal_Schl_Wts_Wide!$A:$AC,MATCH(D$3,Principal_Schl_Wts_Wide!$B:$B,0),8)</f>
        <v>Total amount of time as a principal in current district</v>
      </c>
      <c r="E4" s="4" t="str">
        <f t="array" ref="E4">INDEX(Principal_Schl_Wts_Wide!$A:$AC,MATCH(E$3,Principal_Schl_Wts_Wide!$B:$B,0),8)</f>
        <v>Total amount of time as a principal in current school</v>
      </c>
    </row>
    <row r="5" spans="1:5" x14ac:dyDescent="0.2">
      <c r="A5" t="s">
        <v>24</v>
      </c>
      <c r="B5">
        <f t="array" ref="B5">_xlfn.IFNA(INDEX(Principal_Schl_Wts_Wide!$A:$AC,MATCH(B$3&amp;"All"&amp;""&amp;"N",Principal_Schl_Wts_Wide!$B:$B&amp;Principal_Schl_Wts_Wide!$K:$K&amp;Principal_Schl_Wts_Wide!$L:$L&amp;Principal_Schl_Wts_Wide!$P:$P,0),25),"No data")</f>
        <v>10.46</v>
      </c>
      <c r="C5">
        <f t="array" ref="C5">_xlfn.IFNA(INDEX(Principal_Schl_Wts_Wide!$A:$AC,MATCH(C$3&amp;"All"&amp;""&amp;"N",Principal_Schl_Wts_Wide!$B:$B&amp;Principal_Schl_Wts_Wide!$K:$K&amp;Principal_Schl_Wts_Wide!$L:$L&amp;Principal_Schl_Wts_Wide!$P:$P,0),25),"No data")</f>
        <v>6.92</v>
      </c>
      <c r="D5">
        <f t="array" ref="D5">_xlfn.IFNA(INDEX(Principal_Schl_Wts_Wide!$A:$AC,MATCH(D$3&amp;"All"&amp;""&amp;"N",Principal_Schl_Wts_Wide!$B:$B&amp;Principal_Schl_Wts_Wide!$K:$K&amp;Principal_Schl_Wts_Wide!$L:$L&amp;Principal_Schl_Wts_Wide!$P:$P,0),25),"No data")</f>
        <v>5.42</v>
      </c>
      <c r="E5">
        <f t="array" ref="E5">_xlfn.IFNA(INDEX(Principal_Schl_Wts_Wide!$A:$AC,MATCH(E$3&amp;"All"&amp;""&amp;"N",Principal_Schl_Wts_Wide!$B:$B&amp;Principal_Schl_Wts_Wide!$K:$K&amp;Principal_Schl_Wts_Wide!$L:$L&amp;Principal_Schl_Wts_Wide!$P:$P,0),25),"No data")</f>
        <v>5.01</v>
      </c>
    </row>
    <row r="6" spans="1:5" x14ac:dyDescent="0.2">
      <c r="A6" t="s">
        <v>25</v>
      </c>
      <c r="B6">
        <f t="array" ref="B6">_xlfn.IFNA(INDEX(Principal_Schl_Wts_Wide!$A:$AC,MATCH(B$3&amp;"All"&amp;""&amp;"N",Principal_Schl_Wts_Wide!$B:$B&amp;Principal_Schl_Wts_Wide!$K:$K&amp;Principal_Schl_Wts_Wide!$L:$L&amp;Principal_Schl_Wts_Wide!$P:$P,0),26),"No data")</f>
        <v>0.14000000000000001</v>
      </c>
      <c r="C6">
        <f t="array" ref="C6">_xlfn.IFNA(INDEX(Principal_Schl_Wts_Wide!$A:$AC,MATCH(C$3&amp;"All"&amp;""&amp;"N",Principal_Schl_Wts_Wide!$B:$B&amp;Principal_Schl_Wts_Wide!$K:$K&amp;Principal_Schl_Wts_Wide!$L:$L&amp;Principal_Schl_Wts_Wide!$P:$P,0),26),"No data")</f>
        <v>0.12</v>
      </c>
      <c r="D6">
        <f t="array" ref="D6">_xlfn.IFNA(INDEX(Principal_Schl_Wts_Wide!$A:$AC,MATCH(D$3&amp;"All"&amp;""&amp;"N",Principal_Schl_Wts_Wide!$B:$B&amp;Principal_Schl_Wts_Wide!$K:$K&amp;Principal_Schl_Wts_Wide!$L:$L&amp;Principal_Schl_Wts_Wide!$P:$P,0),26),"No data")</f>
        <v>0.1</v>
      </c>
      <c r="E6">
        <f t="array" ref="E6">_xlfn.IFNA(INDEX(Principal_Schl_Wts_Wide!$A:$AC,MATCH(E$3&amp;"All"&amp;""&amp;"N",Principal_Schl_Wts_Wide!$B:$B&amp;Principal_Schl_Wts_Wide!$K:$K&amp;Principal_Schl_Wts_Wide!$L:$L&amp;Principal_Schl_Wts_Wide!$P:$P,0),26),"No data")</f>
        <v>0.1</v>
      </c>
    </row>
    <row r="7" spans="1:5" x14ac:dyDescent="0.2">
      <c r="A7" t="s">
        <v>26</v>
      </c>
      <c r="B7">
        <f t="array" ref="B7">_xlfn.IFNA(INDEX(Principal_Schl_Wts_Wide!$A:$AC,MATCH(B$3&amp;"All"&amp;""&amp;"N",Principal_Schl_Wts_Wide!$B:$B&amp;Principal_Schl_Wts_Wide!$K:$K&amp;Principal_Schl_Wts_Wide!$L:$L&amp;Principal_Schl_Wts_Wide!$P:$P,0),27),"No data")</f>
        <v>10.18</v>
      </c>
      <c r="C7">
        <f t="array" ref="C7">_xlfn.IFNA(INDEX(Principal_Schl_Wts_Wide!$A:$AC,MATCH(C$3&amp;"All"&amp;""&amp;"N",Principal_Schl_Wts_Wide!$B:$B&amp;Principal_Schl_Wts_Wide!$K:$K&amp;Principal_Schl_Wts_Wide!$L:$L&amp;Principal_Schl_Wts_Wide!$P:$P,0),27),"No data")</f>
        <v>6.67</v>
      </c>
      <c r="D7">
        <f t="array" ref="D7">_xlfn.IFNA(INDEX(Principal_Schl_Wts_Wide!$A:$AC,MATCH(D$3&amp;"All"&amp;""&amp;"N",Principal_Schl_Wts_Wide!$B:$B&amp;Principal_Schl_Wts_Wide!$K:$K&amp;Principal_Schl_Wts_Wide!$L:$L&amp;Principal_Schl_Wts_Wide!$P:$P,0),27),"No data")</f>
        <v>5.21</v>
      </c>
      <c r="E7">
        <f t="array" ref="E7">_xlfn.IFNA(INDEX(Principal_Schl_Wts_Wide!$A:$AC,MATCH(E$3&amp;"All"&amp;""&amp;"N",Principal_Schl_Wts_Wide!$B:$B&amp;Principal_Schl_Wts_Wide!$K:$K&amp;Principal_Schl_Wts_Wide!$L:$L&amp;Principal_Schl_Wts_Wide!$P:$P,0),27),"No data")</f>
        <v>4.8099999999999996</v>
      </c>
    </row>
    <row r="8" spans="1:5" x14ac:dyDescent="0.2">
      <c r="A8" t="s">
        <v>27</v>
      </c>
      <c r="B8">
        <f t="array" ref="B8">_xlfn.IFNA(INDEX(Principal_Schl_Wts_Wide!$A:$AC,MATCH(B$3&amp;"All"&amp;""&amp;"N",Principal_Schl_Wts_Wide!$B:$B&amp;Principal_Schl_Wts_Wide!$K:$K&amp;Principal_Schl_Wts_Wide!$L:$L&amp;Principal_Schl_Wts_Wide!$P:$P,0),28),"No data")</f>
        <v>10.74</v>
      </c>
      <c r="C8">
        <f t="array" ref="C8">_xlfn.IFNA(INDEX(Principal_Schl_Wts_Wide!$A:$AC,MATCH(C$3&amp;"All"&amp;""&amp;"N",Principal_Schl_Wts_Wide!$B:$B&amp;Principal_Schl_Wts_Wide!$K:$K&amp;Principal_Schl_Wts_Wide!$L:$L&amp;Principal_Schl_Wts_Wide!$P:$P,0),28),"No data")</f>
        <v>7.17</v>
      </c>
      <c r="D8">
        <f t="array" ref="D8">_xlfn.IFNA(INDEX(Principal_Schl_Wts_Wide!$A:$AC,MATCH(D$3&amp;"All"&amp;""&amp;"N",Principal_Schl_Wts_Wide!$B:$B&amp;Principal_Schl_Wts_Wide!$K:$K&amp;Principal_Schl_Wts_Wide!$L:$L&amp;Principal_Schl_Wts_Wide!$P:$P,0),28),"No data")</f>
        <v>5.63</v>
      </c>
      <c r="E8">
        <f t="array" ref="E8">_xlfn.IFNA(INDEX(Principal_Schl_Wts_Wide!$A:$AC,MATCH(E$3&amp;"All"&amp;""&amp;"N",Principal_Schl_Wts_Wide!$B:$B&amp;Principal_Schl_Wts_Wide!$K:$K&amp;Principal_Schl_Wts_Wide!$L:$L&amp;Principal_Schl_Wts_Wide!$P:$P,0),28),"No data")</f>
        <v>5.21</v>
      </c>
    </row>
  </sheetData>
  <pageMargins left="0.7" right="0.7" top="1" bottom="1" header="0.5" footer="0.5"/>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90" zoomScaleNormal="90" workbookViewId="0">
      <selection activeCell="D27" sqref="D27"/>
    </sheetView>
  </sheetViews>
  <sheetFormatPr defaultRowHeight="14.25" x14ac:dyDescent="0.2"/>
  <cols>
    <col min="1" max="1" width="21" customWidth="1"/>
    <col min="2" max="4" width="31" customWidth="1"/>
  </cols>
  <sheetData>
    <row r="1" spans="1:4"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row>
    <row r="2" spans="1:4" s="1" customFormat="1" x14ac:dyDescent="0.2">
      <c r="A2" s="2" t="s">
        <v>740</v>
      </c>
      <c r="B2" s="1" t="str">
        <f t="array" ref="B2">INDEX(Principal_Schl_Wts_Wide!$A:$AC,MATCH(B$3,Principal_Schl_Wts_Wide!$B:$B,0),7)</f>
        <v>Which statement best describes your familiarity with the 2011 Mathematics, 2011 English Language Arts and 2016 Science and Technology/Engineering framework for the grades taught in your school?</v>
      </c>
      <c r="C2" s="1" t="str">
        <f t="array" ref="C2">INDEX(Principal_Schl_Wts_Wide!$A:$AC,MATCH(C$3,Principal_Schl_Wts_Wide!$B:$B,0),7)</f>
        <v>Which statement best describes your familiarity with the 2011 Mathematics, 2011 English Language Arts and 2016 Science and Technology/Engineering framework for the grades taught in your school?</v>
      </c>
      <c r="D2" s="1" t="str">
        <f t="array" ref="D2">INDEX(Principal_Schl_Wts_Wide!$A:$AC,MATCH(D$3,Principal_Schl_Wts_Wide!$B:$B,0),7)</f>
        <v>Which statement best describes your familiarity with the 2011 Mathematics, 2011 English Language Arts and 2016 Science and Technology/Engineering framework for the grades taught in your school?</v>
      </c>
    </row>
    <row r="3" spans="1:4" x14ac:dyDescent="0.2">
      <c r="A3" s="3" t="s">
        <v>741</v>
      </c>
      <c r="B3" t="s">
        <v>109</v>
      </c>
      <c r="C3" t="s">
        <v>98</v>
      </c>
      <c r="D3" t="s">
        <v>112</v>
      </c>
    </row>
    <row r="4" spans="1:4" ht="84.75" customHeight="1" x14ac:dyDescent="0.2">
      <c r="A4" t="s">
        <v>742</v>
      </c>
      <c r="B4" s="4" t="str">
        <f t="array" ref="B4">INDEX(Principal_Schl_Wts_Wide!$A:$AC,MATCH(B$3,Principal_Schl_Wts_Wide!$B:$B,0),8)</f>
        <v>2011 ENGLISH LANGUAGE ARTS</v>
      </c>
      <c r="C4" s="4" t="str">
        <f t="array" ref="C4">INDEX(Principal_Schl_Wts_Wide!$A:$AC,MATCH(C$3,Principal_Schl_Wts_Wide!$B:$B,0),8)</f>
        <v>2011 MATHEMATICS</v>
      </c>
      <c r="D4" s="4" t="str">
        <f t="array" ref="D4">INDEX(Principal_Schl_Wts_Wide!$A:$AC,MATCH(D$3,Principal_Schl_Wts_Wide!$B:$B,0),8)</f>
        <v>2016 SCIENCE AND TECHNOLOGY/ ENGINEERING</v>
      </c>
    </row>
    <row r="5" spans="1:4" x14ac:dyDescent="0.2">
      <c r="A5" t="s">
        <v>104</v>
      </c>
      <c r="B5" s="5">
        <f t="array" ref="B5">_xlfn.IFNA(INDEX(Principal_Schl_Wts_Wide!$A:$AC,MATCH(B$3&amp;$A5&amp;"All"&amp;""&amp;"N",Principal_Schl_Wts_Wide!$B:$B&amp;Principal_Schl_Wts_Wide!$J:$J&amp;Principal_Schl_Wts_Wide!$K:$K&amp;Principal_Schl_Wts_Wide!$L:$L&amp;Principal_Schl_Wts_Wide!$P:$P,0),21),"No data")</f>
        <v>0.95</v>
      </c>
      <c r="C5" s="5">
        <f t="array" ref="C5">_xlfn.IFNA(INDEX(Principal_Schl_Wts_Wide!$A:$AC,MATCH(C$3&amp;$A5&amp;"All"&amp;""&amp;"N",Principal_Schl_Wts_Wide!$B:$B&amp;Principal_Schl_Wts_Wide!$J:$J&amp;Principal_Schl_Wts_Wide!$K:$K&amp;Principal_Schl_Wts_Wide!$L:$L&amp;Principal_Schl_Wts_Wide!$P:$P,0),21),"No data")</f>
        <v>1.64</v>
      </c>
      <c r="D5" s="5">
        <f t="array" ref="D5">_xlfn.IFNA(INDEX(Principal_Schl_Wts_Wide!$A:$AC,MATCH(D$3&amp;$A5&amp;"All"&amp;""&amp;"N",Principal_Schl_Wts_Wide!$B:$B&amp;Principal_Schl_Wts_Wide!$J:$J&amp;Principal_Schl_Wts_Wide!$K:$K&amp;Principal_Schl_Wts_Wide!$L:$L&amp;Principal_Schl_Wts_Wide!$P:$P,0),21),"No data")</f>
        <v>9.8699999999999992</v>
      </c>
    </row>
    <row r="6" spans="1:4" x14ac:dyDescent="0.2">
      <c r="A6" t="s">
        <v>106</v>
      </c>
      <c r="B6" s="5">
        <f t="array" ref="B6">_xlfn.IFNA(INDEX(Principal_Schl_Wts_Wide!$A:$AC,MATCH(B$3&amp;$A6&amp;"All"&amp;""&amp;"N",Principal_Schl_Wts_Wide!$B:$B&amp;Principal_Schl_Wts_Wide!$J:$J&amp;Principal_Schl_Wts_Wide!$K:$K&amp;Principal_Schl_Wts_Wide!$L:$L&amp;Principal_Schl_Wts_Wide!$P:$P,0),21),"No data")</f>
        <v>38.909999999999997</v>
      </c>
      <c r="C6" s="5">
        <f t="array" ref="C6">_xlfn.IFNA(INDEX(Principal_Schl_Wts_Wide!$A:$AC,MATCH(C$3&amp;$A6&amp;"All"&amp;""&amp;"N",Principal_Schl_Wts_Wide!$B:$B&amp;Principal_Schl_Wts_Wide!$J:$J&amp;Principal_Schl_Wts_Wide!$K:$K&amp;Principal_Schl_Wts_Wide!$L:$L&amp;Principal_Schl_Wts_Wide!$P:$P,0),21),"No data")</f>
        <v>42.53</v>
      </c>
      <c r="D6" s="5">
        <f t="array" ref="D6">_xlfn.IFNA(INDEX(Principal_Schl_Wts_Wide!$A:$AC,MATCH(D$3&amp;$A6&amp;"All"&amp;""&amp;"N",Principal_Schl_Wts_Wide!$B:$B&amp;Principal_Schl_Wts_Wide!$J:$J&amp;Principal_Schl_Wts_Wide!$K:$K&amp;Principal_Schl_Wts_Wide!$L:$L&amp;Principal_Schl_Wts_Wide!$P:$P,0),21),"No data")</f>
        <v>67.23</v>
      </c>
    </row>
    <row r="7" spans="1:4" x14ac:dyDescent="0.2">
      <c r="A7" t="s">
        <v>108</v>
      </c>
      <c r="B7" s="5">
        <f t="array" ref="B7">_xlfn.IFNA(INDEX(Principal_Schl_Wts_Wide!$A:$AC,MATCH(B$3&amp;$A7&amp;"All"&amp;""&amp;"N",Principal_Schl_Wts_Wide!$B:$B&amp;Principal_Schl_Wts_Wide!$J:$J&amp;Principal_Schl_Wts_Wide!$K:$K&amp;Principal_Schl_Wts_Wide!$L:$L&amp;Principal_Schl_Wts_Wide!$P:$P,0),21),"No data")</f>
        <v>60.14</v>
      </c>
      <c r="C7" s="5">
        <f t="array" ref="C7">_xlfn.IFNA(INDEX(Principal_Schl_Wts_Wide!$A:$AC,MATCH(C$3&amp;$A7&amp;"All"&amp;""&amp;"N",Principal_Schl_Wts_Wide!$B:$B&amp;Principal_Schl_Wts_Wide!$J:$J&amp;Principal_Schl_Wts_Wide!$K:$K&amp;Principal_Schl_Wts_Wide!$L:$L&amp;Principal_Schl_Wts_Wide!$P:$P,0),21),"No data")</f>
        <v>55.83</v>
      </c>
      <c r="D7" s="5">
        <f t="array" ref="D7">_xlfn.IFNA(INDEX(Principal_Schl_Wts_Wide!$A:$AC,MATCH(D$3&amp;$A7&amp;"All"&amp;""&amp;"N",Principal_Schl_Wts_Wide!$B:$B&amp;Principal_Schl_Wts_Wide!$J:$J&amp;Principal_Schl_Wts_Wide!$K:$K&amp;Principal_Schl_Wts_Wide!$L:$L&amp;Principal_Schl_Wts_Wide!$P:$P,0),21),"No data")</f>
        <v>22.9</v>
      </c>
    </row>
    <row r="24" spans="1:25" x14ac:dyDescent="0.2">
      <c r="A24" s="6" t="s">
        <v>751</v>
      </c>
      <c r="B24" s="6">
        <v>10</v>
      </c>
    </row>
    <row r="25" spans="1:25" x14ac:dyDescent="0.2">
      <c r="A25" t="str">
        <f>A3</f>
        <v>Var_name:</v>
      </c>
      <c r="B25" t="str">
        <f>IF(B3&lt;&gt;"",B3,"")</f>
        <v>A1_0b</v>
      </c>
      <c r="C25" t="str">
        <f t="shared" ref="C25:Y25" si="0">IF(C3&lt;&gt;"",C3,"")</f>
        <v>A1_0a</v>
      </c>
      <c r="D25" t="str">
        <f t="shared" si="0"/>
        <v>A1_0c</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37" si="1">A4</f>
        <v>Item:</v>
      </c>
      <c r="B26" t="str">
        <f>IF(B4&lt;&gt;"",B4,"")</f>
        <v>2011 ENGLISH LANGUAGE ARTS</v>
      </c>
      <c r="C26" t="str">
        <f t="shared" ref="C26:Y26" si="2">IF(C4&lt;&gt;"",C4,"")</f>
        <v>2011 MATHEMATICS</v>
      </c>
      <c r="D26" t="str">
        <f t="shared" si="2"/>
        <v>2016 SCIENCE AND TECHNOLOGY/ ENGINEERING</v>
      </c>
      <c r="E26" t="str">
        <f t="shared" si="2"/>
        <v/>
      </c>
      <c r="F26" t="str">
        <f t="shared" si="2"/>
        <v/>
      </c>
      <c r="G26" t="str">
        <f t="shared" si="2"/>
        <v/>
      </c>
      <c r="H26" t="str">
        <f t="shared" si="2"/>
        <v/>
      </c>
      <c r="I26" t="str">
        <f t="shared" si="2"/>
        <v/>
      </c>
      <c r="J26" t="str">
        <f t="shared" si="2"/>
        <v/>
      </c>
      <c r="K26" t="str">
        <f t="shared" si="2"/>
        <v/>
      </c>
      <c r="L26" t="str">
        <f t="shared" si="2"/>
        <v/>
      </c>
      <c r="M26" t="str">
        <f t="shared" si="2"/>
        <v/>
      </c>
      <c r="N26" t="str">
        <f t="shared" si="2"/>
        <v/>
      </c>
      <c r="O26" t="str">
        <f t="shared" si="2"/>
        <v/>
      </c>
      <c r="P26" t="str">
        <f t="shared" si="2"/>
        <v/>
      </c>
      <c r="Q26" t="str">
        <f t="shared" si="2"/>
        <v/>
      </c>
      <c r="R26" t="str">
        <f t="shared" si="2"/>
        <v/>
      </c>
      <c r="S26" t="str">
        <f t="shared" si="2"/>
        <v/>
      </c>
      <c r="T26" t="str">
        <f t="shared" si="2"/>
        <v/>
      </c>
      <c r="U26" t="str">
        <f t="shared" si="2"/>
        <v/>
      </c>
      <c r="V26" t="str">
        <f t="shared" si="2"/>
        <v/>
      </c>
      <c r="W26" t="str">
        <f t="shared" si="2"/>
        <v/>
      </c>
      <c r="X26" t="str">
        <f t="shared" si="2"/>
        <v/>
      </c>
      <c r="Y26" t="str">
        <f t="shared" si="2"/>
        <v/>
      </c>
    </row>
    <row r="27" spans="1:25" x14ac:dyDescent="0.2">
      <c r="A27" t="str">
        <f>IF(A5&lt;&gt;"",A5,"")</f>
        <v>I am unfamiliar or only slightly familiar with this framework.</v>
      </c>
      <c r="B27" s="5" t="str">
        <f>IF(B5&gt;=$B$24,B5,"")</f>
        <v/>
      </c>
      <c r="C27" s="5" t="str">
        <f t="shared" ref="C27:D27" si="3">IF(C5&gt;=$B$24,C5,"")</f>
        <v/>
      </c>
      <c r="D27" s="5" t="str">
        <f t="shared" si="3"/>
        <v/>
      </c>
      <c r="E27" s="5" t="str">
        <f t="shared" ref="E27:Y27" si="4">IF(E5&gt;=$B$24,E5,"")</f>
        <v/>
      </c>
      <c r="F27" s="5" t="str">
        <f t="shared" si="4"/>
        <v/>
      </c>
      <c r="G27" s="5" t="str">
        <f t="shared" si="4"/>
        <v/>
      </c>
      <c r="H27" s="5" t="str">
        <f t="shared" si="4"/>
        <v/>
      </c>
      <c r="I27" s="5" t="str">
        <f t="shared" si="4"/>
        <v/>
      </c>
      <c r="J27" s="5" t="str">
        <f t="shared" si="4"/>
        <v/>
      </c>
      <c r="K27" s="5" t="str">
        <f t="shared" si="4"/>
        <v/>
      </c>
      <c r="L27" s="5" t="str">
        <f t="shared" si="4"/>
        <v/>
      </c>
      <c r="M27" s="5" t="str">
        <f t="shared" si="4"/>
        <v/>
      </c>
      <c r="N27" s="5" t="str">
        <f t="shared" si="4"/>
        <v/>
      </c>
      <c r="O27" s="5" t="str">
        <f t="shared" si="4"/>
        <v/>
      </c>
      <c r="P27" s="5" t="str">
        <f t="shared" si="4"/>
        <v/>
      </c>
      <c r="Q27" s="5" t="str">
        <f t="shared" si="4"/>
        <v/>
      </c>
      <c r="R27" s="5" t="str">
        <f t="shared" si="4"/>
        <v/>
      </c>
      <c r="S27" s="5" t="str">
        <f t="shared" si="4"/>
        <v/>
      </c>
      <c r="T27" s="5" t="str">
        <f t="shared" si="4"/>
        <v/>
      </c>
      <c r="U27" s="5" t="str">
        <f t="shared" si="4"/>
        <v/>
      </c>
      <c r="V27" s="5" t="str">
        <f t="shared" si="4"/>
        <v/>
      </c>
      <c r="W27" s="5" t="str">
        <f t="shared" si="4"/>
        <v/>
      </c>
      <c r="X27" s="5" t="str">
        <f t="shared" si="4"/>
        <v/>
      </c>
      <c r="Y27" s="5" t="str">
        <f t="shared" si="4"/>
        <v/>
      </c>
    </row>
    <row r="28" spans="1:25" x14ac:dyDescent="0.2">
      <c r="A28" t="str">
        <f t="shared" ref="A28:A37" si="5">IF(A6&lt;&gt;"",A6,"")</f>
        <v>I have a general understanding of the framework, but I am not familiar with all the details.</v>
      </c>
      <c r="B28" s="5">
        <f t="shared" ref="B28:D37" si="6">IF(B6&gt;=$B$24,B6,"")</f>
        <v>38.909999999999997</v>
      </c>
      <c r="C28" s="5">
        <f t="shared" si="6"/>
        <v>42.53</v>
      </c>
      <c r="D28" s="5">
        <f t="shared" si="6"/>
        <v>67.23</v>
      </c>
      <c r="E28" s="5" t="str">
        <f t="shared" ref="E28:Y28" si="7">IF(E6&gt;=$B$24,E6,"")</f>
        <v/>
      </c>
      <c r="F28" s="5" t="str">
        <f t="shared" si="7"/>
        <v/>
      </c>
      <c r="G28" s="5" t="str">
        <f t="shared" si="7"/>
        <v/>
      </c>
      <c r="H28" s="5" t="str">
        <f t="shared" si="7"/>
        <v/>
      </c>
      <c r="I28" s="5" t="str">
        <f t="shared" si="7"/>
        <v/>
      </c>
      <c r="J28" s="5" t="str">
        <f t="shared" si="7"/>
        <v/>
      </c>
      <c r="K28" s="5" t="str">
        <f t="shared" si="7"/>
        <v/>
      </c>
      <c r="L28" s="5" t="str">
        <f t="shared" si="7"/>
        <v/>
      </c>
      <c r="M28" s="5" t="str">
        <f t="shared" si="7"/>
        <v/>
      </c>
      <c r="N28" s="5" t="str">
        <f t="shared" si="7"/>
        <v/>
      </c>
      <c r="O28" s="5" t="str">
        <f t="shared" si="7"/>
        <v/>
      </c>
      <c r="P28" s="5" t="str">
        <f t="shared" si="7"/>
        <v/>
      </c>
      <c r="Q28" s="5" t="str">
        <f t="shared" si="7"/>
        <v/>
      </c>
      <c r="R28" s="5" t="str">
        <f t="shared" si="7"/>
        <v/>
      </c>
      <c r="S28" s="5" t="str">
        <f t="shared" si="7"/>
        <v/>
      </c>
      <c r="T28" s="5" t="str">
        <f t="shared" si="7"/>
        <v/>
      </c>
      <c r="U28" s="5" t="str">
        <f t="shared" si="7"/>
        <v/>
      </c>
      <c r="V28" s="5" t="str">
        <f t="shared" si="7"/>
        <v/>
      </c>
      <c r="W28" s="5" t="str">
        <f t="shared" si="7"/>
        <v/>
      </c>
      <c r="X28" s="5" t="str">
        <f t="shared" si="7"/>
        <v/>
      </c>
      <c r="Y28" s="5" t="str">
        <f t="shared" si="7"/>
        <v/>
      </c>
    </row>
    <row r="29" spans="1:25" x14ac:dyDescent="0.2">
      <c r="A29" t="str">
        <f t="shared" si="5"/>
        <v>I have a detailed understanding of this framework.</v>
      </c>
      <c r="B29" s="5">
        <f t="shared" si="6"/>
        <v>60.14</v>
      </c>
      <c r="C29" s="5">
        <f t="shared" si="6"/>
        <v>55.83</v>
      </c>
      <c r="D29" s="5">
        <f t="shared" si="6"/>
        <v>22.9</v>
      </c>
      <c r="E29" s="5" t="str">
        <f t="shared" ref="E29:Y29" si="8">IF(E7&gt;=$B$24,E7,"")</f>
        <v/>
      </c>
      <c r="F29" s="5" t="str">
        <f t="shared" si="8"/>
        <v/>
      </c>
      <c r="G29" s="5" t="str">
        <f t="shared" si="8"/>
        <v/>
      </c>
      <c r="H29" s="5" t="str">
        <f t="shared" si="8"/>
        <v/>
      </c>
      <c r="I29" s="5" t="str">
        <f t="shared" si="8"/>
        <v/>
      </c>
      <c r="J29" s="5" t="str">
        <f t="shared" si="8"/>
        <v/>
      </c>
      <c r="K29" s="5" t="str">
        <f t="shared" si="8"/>
        <v/>
      </c>
      <c r="L29" s="5" t="str">
        <f t="shared" si="8"/>
        <v/>
      </c>
      <c r="M29" s="5" t="str">
        <f t="shared" si="8"/>
        <v/>
      </c>
      <c r="N29" s="5" t="str">
        <f t="shared" si="8"/>
        <v/>
      </c>
      <c r="O29" s="5" t="str">
        <f t="shared" si="8"/>
        <v/>
      </c>
      <c r="P29" s="5" t="str">
        <f t="shared" si="8"/>
        <v/>
      </c>
      <c r="Q29" s="5" t="str">
        <f t="shared" si="8"/>
        <v/>
      </c>
      <c r="R29" s="5" t="str">
        <f t="shared" si="8"/>
        <v/>
      </c>
      <c r="S29" s="5" t="str">
        <f t="shared" si="8"/>
        <v/>
      </c>
      <c r="T29" s="5" t="str">
        <f t="shared" si="8"/>
        <v/>
      </c>
      <c r="U29" s="5" t="str">
        <f t="shared" si="8"/>
        <v/>
      </c>
      <c r="V29" s="5" t="str">
        <f t="shared" si="8"/>
        <v/>
      </c>
      <c r="W29" s="5" t="str">
        <f t="shared" si="8"/>
        <v/>
      </c>
      <c r="X29" s="5" t="str">
        <f t="shared" si="8"/>
        <v/>
      </c>
      <c r="Y29" s="5" t="str">
        <f t="shared" si="8"/>
        <v/>
      </c>
    </row>
    <row r="30" spans="1:25" x14ac:dyDescent="0.2">
      <c r="A30" t="str">
        <f t="shared" si="5"/>
        <v/>
      </c>
      <c r="B30" s="5" t="str">
        <f t="shared" si="6"/>
        <v/>
      </c>
      <c r="C30" s="5" t="str">
        <f t="shared" si="6"/>
        <v/>
      </c>
      <c r="D30" s="5" t="str">
        <f t="shared" si="6"/>
        <v/>
      </c>
      <c r="E30" s="5" t="str">
        <f t="shared" ref="E30:Y30" si="9">IF(E8&gt;=$B$24,E8,"")</f>
        <v/>
      </c>
      <c r="F30" s="5" t="str">
        <f t="shared" si="9"/>
        <v/>
      </c>
      <c r="G30" s="5" t="str">
        <f t="shared" si="9"/>
        <v/>
      </c>
      <c r="H30" s="5" t="str">
        <f t="shared" si="9"/>
        <v/>
      </c>
      <c r="I30" s="5" t="str">
        <f t="shared" si="9"/>
        <v/>
      </c>
      <c r="J30" s="5" t="str">
        <f t="shared" si="9"/>
        <v/>
      </c>
      <c r="K30" s="5" t="str">
        <f t="shared" si="9"/>
        <v/>
      </c>
      <c r="L30" s="5" t="str">
        <f t="shared" si="9"/>
        <v/>
      </c>
      <c r="M30" s="5" t="str">
        <f t="shared" si="9"/>
        <v/>
      </c>
      <c r="N30" s="5" t="str">
        <f t="shared" si="9"/>
        <v/>
      </c>
      <c r="O30" s="5" t="str">
        <f t="shared" si="9"/>
        <v/>
      </c>
      <c r="P30" s="5" t="str">
        <f t="shared" si="9"/>
        <v/>
      </c>
      <c r="Q30" s="5" t="str">
        <f t="shared" si="9"/>
        <v/>
      </c>
      <c r="R30" s="5" t="str">
        <f t="shared" si="9"/>
        <v/>
      </c>
      <c r="S30" s="5" t="str">
        <f t="shared" si="9"/>
        <v/>
      </c>
      <c r="T30" s="5" t="str">
        <f t="shared" si="9"/>
        <v/>
      </c>
      <c r="U30" s="5" t="str">
        <f t="shared" si="9"/>
        <v/>
      </c>
      <c r="V30" s="5" t="str">
        <f t="shared" si="9"/>
        <v/>
      </c>
      <c r="W30" s="5" t="str">
        <f t="shared" si="9"/>
        <v/>
      </c>
      <c r="X30" s="5" t="str">
        <f t="shared" si="9"/>
        <v/>
      </c>
      <c r="Y30" s="5" t="str">
        <f t="shared" si="9"/>
        <v/>
      </c>
    </row>
    <row r="31" spans="1:25" x14ac:dyDescent="0.2">
      <c r="A31" t="str">
        <f t="shared" si="5"/>
        <v/>
      </c>
      <c r="B31" s="5" t="str">
        <f t="shared" si="6"/>
        <v/>
      </c>
      <c r="C31" s="5" t="str">
        <f t="shared" si="6"/>
        <v/>
      </c>
      <c r="D31" s="5" t="str">
        <f t="shared" si="6"/>
        <v/>
      </c>
      <c r="E31" s="5" t="str">
        <f t="shared" ref="E31:Y31" si="10">IF(E9&gt;=$B$24,E9,"")</f>
        <v/>
      </c>
      <c r="F31" s="5" t="str">
        <f t="shared" si="10"/>
        <v/>
      </c>
      <c r="G31" s="5" t="str">
        <f t="shared" si="10"/>
        <v/>
      </c>
      <c r="H31" s="5" t="str">
        <f t="shared" si="10"/>
        <v/>
      </c>
      <c r="I31" s="5" t="str">
        <f t="shared" si="10"/>
        <v/>
      </c>
      <c r="J31" s="5" t="str">
        <f t="shared" si="10"/>
        <v/>
      </c>
      <c r="K31" s="5" t="str">
        <f t="shared" si="10"/>
        <v/>
      </c>
      <c r="L31" s="5" t="str">
        <f t="shared" si="10"/>
        <v/>
      </c>
      <c r="M31" s="5" t="str">
        <f t="shared" si="10"/>
        <v/>
      </c>
      <c r="N31" s="5" t="str">
        <f t="shared" si="10"/>
        <v/>
      </c>
      <c r="O31" s="5" t="str">
        <f t="shared" si="10"/>
        <v/>
      </c>
      <c r="P31" s="5" t="str">
        <f t="shared" si="10"/>
        <v/>
      </c>
      <c r="Q31" s="5" t="str">
        <f t="shared" si="10"/>
        <v/>
      </c>
      <c r="R31" s="5" t="str">
        <f t="shared" si="10"/>
        <v/>
      </c>
      <c r="S31" s="5" t="str">
        <f t="shared" si="10"/>
        <v/>
      </c>
      <c r="T31" s="5" t="str">
        <f t="shared" si="10"/>
        <v/>
      </c>
      <c r="U31" s="5" t="str">
        <f t="shared" si="10"/>
        <v/>
      </c>
      <c r="V31" s="5" t="str">
        <f t="shared" si="10"/>
        <v/>
      </c>
      <c r="W31" s="5" t="str">
        <f t="shared" si="10"/>
        <v/>
      </c>
      <c r="X31" s="5" t="str">
        <f t="shared" si="10"/>
        <v/>
      </c>
      <c r="Y31" s="5" t="str">
        <f t="shared" si="10"/>
        <v/>
      </c>
    </row>
    <row r="32" spans="1:25" x14ac:dyDescent="0.2">
      <c r="A32" t="str">
        <f t="shared" si="5"/>
        <v/>
      </c>
      <c r="B32" s="5" t="str">
        <f t="shared" si="6"/>
        <v/>
      </c>
      <c r="C32" s="5" t="str">
        <f t="shared" si="6"/>
        <v/>
      </c>
      <c r="D32" s="5" t="str">
        <f t="shared" si="6"/>
        <v/>
      </c>
      <c r="E32" s="5" t="str">
        <f t="shared" ref="E32:Y32" si="11">IF(E10&gt;=$B$24,E10,"")</f>
        <v/>
      </c>
      <c r="F32" s="5" t="str">
        <f t="shared" si="11"/>
        <v/>
      </c>
      <c r="G32" s="5" t="str">
        <f t="shared" si="11"/>
        <v/>
      </c>
      <c r="H32" s="5" t="str">
        <f t="shared" si="11"/>
        <v/>
      </c>
      <c r="I32" s="5" t="str">
        <f t="shared" si="11"/>
        <v/>
      </c>
      <c r="J32" s="5" t="str">
        <f t="shared" si="11"/>
        <v/>
      </c>
      <c r="K32" s="5" t="str">
        <f t="shared" si="11"/>
        <v/>
      </c>
      <c r="L32" s="5" t="str">
        <f t="shared" si="11"/>
        <v/>
      </c>
      <c r="M32" s="5" t="str">
        <f t="shared" si="11"/>
        <v/>
      </c>
      <c r="N32" s="5" t="str">
        <f t="shared" si="11"/>
        <v/>
      </c>
      <c r="O32" s="5" t="str">
        <f t="shared" si="11"/>
        <v/>
      </c>
      <c r="P32" s="5" t="str">
        <f t="shared" si="11"/>
        <v/>
      </c>
      <c r="Q32" s="5" t="str">
        <f t="shared" si="11"/>
        <v/>
      </c>
      <c r="R32" s="5" t="str">
        <f t="shared" si="11"/>
        <v/>
      </c>
      <c r="S32" s="5" t="str">
        <f t="shared" si="11"/>
        <v/>
      </c>
      <c r="T32" s="5" t="str">
        <f t="shared" si="11"/>
        <v/>
      </c>
      <c r="U32" s="5" t="str">
        <f t="shared" si="11"/>
        <v/>
      </c>
      <c r="V32" s="5" t="str">
        <f t="shared" si="11"/>
        <v/>
      </c>
      <c r="W32" s="5" t="str">
        <f t="shared" si="11"/>
        <v/>
      </c>
      <c r="X32" s="5" t="str">
        <f t="shared" si="11"/>
        <v/>
      </c>
      <c r="Y32" s="5" t="str">
        <f t="shared" si="11"/>
        <v/>
      </c>
    </row>
    <row r="33" spans="1:25" x14ac:dyDescent="0.2">
      <c r="A33" t="str">
        <f t="shared" si="5"/>
        <v/>
      </c>
      <c r="B33" s="5" t="str">
        <f t="shared" si="6"/>
        <v/>
      </c>
      <c r="C33" s="5" t="str">
        <f t="shared" si="6"/>
        <v/>
      </c>
      <c r="D33" s="5" t="str">
        <f t="shared" si="6"/>
        <v/>
      </c>
      <c r="E33" s="5" t="str">
        <f t="shared" ref="E33:Y33" si="12">IF(E11&gt;=$B$24,E11,"")</f>
        <v/>
      </c>
      <c r="F33" s="5" t="str">
        <f t="shared" si="12"/>
        <v/>
      </c>
      <c r="G33" s="5" t="str">
        <f t="shared" si="12"/>
        <v/>
      </c>
      <c r="H33" s="5" t="str">
        <f t="shared" si="12"/>
        <v/>
      </c>
      <c r="I33" s="5" t="str">
        <f t="shared" si="12"/>
        <v/>
      </c>
      <c r="J33" s="5" t="str">
        <f t="shared" si="12"/>
        <v/>
      </c>
      <c r="K33" s="5" t="str">
        <f t="shared" si="12"/>
        <v/>
      </c>
      <c r="L33" s="5" t="str">
        <f t="shared" si="12"/>
        <v/>
      </c>
      <c r="M33" s="5" t="str">
        <f t="shared" si="12"/>
        <v/>
      </c>
      <c r="N33" s="5" t="str">
        <f t="shared" si="12"/>
        <v/>
      </c>
      <c r="O33" s="5" t="str">
        <f t="shared" si="12"/>
        <v/>
      </c>
      <c r="P33" s="5" t="str">
        <f t="shared" si="12"/>
        <v/>
      </c>
      <c r="Q33" s="5" t="str">
        <f t="shared" si="12"/>
        <v/>
      </c>
      <c r="R33" s="5" t="str">
        <f t="shared" si="12"/>
        <v/>
      </c>
      <c r="S33" s="5" t="str">
        <f t="shared" si="12"/>
        <v/>
      </c>
      <c r="T33" s="5" t="str">
        <f t="shared" si="12"/>
        <v/>
      </c>
      <c r="U33" s="5" t="str">
        <f t="shared" si="12"/>
        <v/>
      </c>
      <c r="V33" s="5" t="str">
        <f t="shared" si="12"/>
        <v/>
      </c>
      <c r="W33" s="5" t="str">
        <f t="shared" si="12"/>
        <v/>
      </c>
      <c r="X33" s="5" t="str">
        <f t="shared" si="12"/>
        <v/>
      </c>
      <c r="Y33" s="5" t="str">
        <f t="shared" si="12"/>
        <v/>
      </c>
    </row>
    <row r="34" spans="1:25" x14ac:dyDescent="0.2">
      <c r="A34" t="str">
        <f t="shared" si="5"/>
        <v/>
      </c>
      <c r="B34" s="5" t="str">
        <f t="shared" si="6"/>
        <v/>
      </c>
      <c r="C34" s="5" t="str">
        <f t="shared" si="6"/>
        <v/>
      </c>
      <c r="D34" s="5" t="str">
        <f t="shared" si="6"/>
        <v/>
      </c>
      <c r="E34" s="5" t="str">
        <f t="shared" ref="E34:Y34" si="13">IF(E12&gt;=$B$24,E12,"")</f>
        <v/>
      </c>
      <c r="F34" s="5" t="str">
        <f t="shared" si="13"/>
        <v/>
      </c>
      <c r="G34" s="5" t="str">
        <f t="shared" si="13"/>
        <v/>
      </c>
      <c r="H34" s="5" t="str">
        <f t="shared" si="13"/>
        <v/>
      </c>
      <c r="I34" s="5" t="str">
        <f t="shared" si="13"/>
        <v/>
      </c>
      <c r="J34" s="5" t="str">
        <f t="shared" si="13"/>
        <v/>
      </c>
      <c r="K34" s="5" t="str">
        <f t="shared" si="13"/>
        <v/>
      </c>
      <c r="L34" s="5" t="str">
        <f t="shared" si="13"/>
        <v/>
      </c>
      <c r="M34" s="5" t="str">
        <f t="shared" si="13"/>
        <v/>
      </c>
      <c r="N34" s="5" t="str">
        <f t="shared" si="13"/>
        <v/>
      </c>
      <c r="O34" s="5" t="str">
        <f t="shared" si="13"/>
        <v/>
      </c>
      <c r="P34" s="5" t="str">
        <f t="shared" si="13"/>
        <v/>
      </c>
      <c r="Q34" s="5" t="str">
        <f t="shared" si="13"/>
        <v/>
      </c>
      <c r="R34" s="5" t="str">
        <f t="shared" si="13"/>
        <v/>
      </c>
      <c r="S34" s="5" t="str">
        <f t="shared" si="13"/>
        <v/>
      </c>
      <c r="T34" s="5" t="str">
        <f t="shared" si="13"/>
        <v/>
      </c>
      <c r="U34" s="5" t="str">
        <f t="shared" si="13"/>
        <v/>
      </c>
      <c r="V34" s="5" t="str">
        <f t="shared" si="13"/>
        <v/>
      </c>
      <c r="W34" s="5" t="str">
        <f t="shared" si="13"/>
        <v/>
      </c>
      <c r="X34" s="5" t="str">
        <f t="shared" si="13"/>
        <v/>
      </c>
      <c r="Y34" s="5" t="str">
        <f t="shared" si="13"/>
        <v/>
      </c>
    </row>
    <row r="35" spans="1:25" x14ac:dyDescent="0.2">
      <c r="A35" t="str">
        <f t="shared" si="5"/>
        <v/>
      </c>
      <c r="B35" s="5" t="str">
        <f t="shared" si="6"/>
        <v/>
      </c>
      <c r="C35" s="5" t="str">
        <f t="shared" si="6"/>
        <v/>
      </c>
      <c r="D35" s="5" t="str">
        <f t="shared" si="6"/>
        <v/>
      </c>
      <c r="E35" s="5" t="str">
        <f t="shared" ref="E35:Y35" si="14">IF(E13&gt;=$B$24,E13,"")</f>
        <v/>
      </c>
      <c r="F35" s="5" t="str">
        <f t="shared" si="14"/>
        <v/>
      </c>
      <c r="G35" s="5" t="str">
        <f t="shared" si="14"/>
        <v/>
      </c>
      <c r="H35" s="5" t="str">
        <f t="shared" si="14"/>
        <v/>
      </c>
      <c r="I35" s="5" t="str">
        <f t="shared" si="14"/>
        <v/>
      </c>
      <c r="J35" s="5" t="str">
        <f t="shared" si="14"/>
        <v/>
      </c>
      <c r="K35" s="5" t="str">
        <f t="shared" si="14"/>
        <v/>
      </c>
      <c r="L35" s="5" t="str">
        <f t="shared" si="14"/>
        <v/>
      </c>
      <c r="M35" s="5" t="str">
        <f t="shared" si="14"/>
        <v/>
      </c>
      <c r="N35" s="5" t="str">
        <f t="shared" si="14"/>
        <v/>
      </c>
      <c r="O35" s="5" t="str">
        <f t="shared" si="14"/>
        <v/>
      </c>
      <c r="P35" s="5" t="str">
        <f t="shared" si="14"/>
        <v/>
      </c>
      <c r="Q35" s="5" t="str">
        <f t="shared" si="14"/>
        <v/>
      </c>
      <c r="R35" s="5" t="str">
        <f t="shared" si="14"/>
        <v/>
      </c>
      <c r="S35" s="5" t="str">
        <f t="shared" si="14"/>
        <v/>
      </c>
      <c r="T35" s="5" t="str">
        <f t="shared" si="14"/>
        <v/>
      </c>
      <c r="U35" s="5" t="str">
        <f t="shared" si="14"/>
        <v/>
      </c>
      <c r="V35" s="5" t="str">
        <f t="shared" si="14"/>
        <v/>
      </c>
      <c r="W35" s="5" t="str">
        <f t="shared" si="14"/>
        <v/>
      </c>
      <c r="X35" s="5" t="str">
        <f t="shared" si="14"/>
        <v/>
      </c>
      <c r="Y35" s="5" t="str">
        <f t="shared" si="14"/>
        <v/>
      </c>
    </row>
    <row r="36" spans="1:25" x14ac:dyDescent="0.2">
      <c r="A36" t="str">
        <f t="shared" si="5"/>
        <v/>
      </c>
      <c r="B36" s="5" t="str">
        <f t="shared" si="6"/>
        <v/>
      </c>
      <c r="C36" s="5" t="str">
        <f t="shared" si="6"/>
        <v/>
      </c>
      <c r="D36" s="5" t="str">
        <f t="shared" si="6"/>
        <v/>
      </c>
      <c r="E36" s="5" t="str">
        <f t="shared" ref="E36:Y36" si="15">IF(E14&gt;=$B$24,E14,"")</f>
        <v/>
      </c>
      <c r="F36" s="5" t="str">
        <f t="shared" si="15"/>
        <v/>
      </c>
      <c r="G36" s="5" t="str">
        <f t="shared" si="15"/>
        <v/>
      </c>
      <c r="H36" s="5" t="str">
        <f t="shared" si="15"/>
        <v/>
      </c>
      <c r="I36" s="5" t="str">
        <f t="shared" si="15"/>
        <v/>
      </c>
      <c r="J36" s="5" t="str">
        <f t="shared" si="15"/>
        <v/>
      </c>
      <c r="K36" s="5" t="str">
        <f t="shared" si="15"/>
        <v/>
      </c>
      <c r="L36" s="5" t="str">
        <f t="shared" si="15"/>
        <v/>
      </c>
      <c r="M36" s="5" t="str">
        <f t="shared" si="15"/>
        <v/>
      </c>
      <c r="N36" s="5" t="str">
        <f t="shared" si="15"/>
        <v/>
      </c>
      <c r="O36" s="5" t="str">
        <f t="shared" si="15"/>
        <v/>
      </c>
      <c r="P36" s="5" t="str">
        <f t="shared" si="15"/>
        <v/>
      </c>
      <c r="Q36" s="5" t="str">
        <f t="shared" si="15"/>
        <v/>
      </c>
      <c r="R36" s="5" t="str">
        <f t="shared" si="15"/>
        <v/>
      </c>
      <c r="S36" s="5" t="str">
        <f t="shared" si="15"/>
        <v/>
      </c>
      <c r="T36" s="5" t="str">
        <f t="shared" si="15"/>
        <v/>
      </c>
      <c r="U36" s="5" t="str">
        <f t="shared" si="15"/>
        <v/>
      </c>
      <c r="V36" s="5" t="str">
        <f t="shared" si="15"/>
        <v/>
      </c>
      <c r="W36" s="5" t="str">
        <f t="shared" si="15"/>
        <v/>
      </c>
      <c r="X36" s="5" t="str">
        <f t="shared" si="15"/>
        <v/>
      </c>
      <c r="Y36" s="5" t="str">
        <f t="shared" si="15"/>
        <v/>
      </c>
    </row>
    <row r="37" spans="1:25" x14ac:dyDescent="0.2">
      <c r="A37" t="str">
        <f t="shared" si="5"/>
        <v/>
      </c>
      <c r="B37" s="5" t="str">
        <f t="shared" si="6"/>
        <v/>
      </c>
      <c r="C37" s="5" t="str">
        <f t="shared" si="6"/>
        <v/>
      </c>
      <c r="D37" s="5" t="str">
        <f t="shared" si="6"/>
        <v/>
      </c>
      <c r="E37" s="5" t="str">
        <f t="shared" ref="E37:Y37" si="16">IF(E15&gt;=$B$24,E15,"")</f>
        <v/>
      </c>
      <c r="F37" s="5" t="str">
        <f t="shared" si="16"/>
        <v/>
      </c>
      <c r="G37" s="5" t="str">
        <f t="shared" si="16"/>
        <v/>
      </c>
      <c r="H37" s="5" t="str">
        <f t="shared" si="16"/>
        <v/>
      </c>
      <c r="I37" s="5" t="str">
        <f t="shared" si="16"/>
        <v/>
      </c>
      <c r="J37" s="5" t="str">
        <f t="shared" si="16"/>
        <v/>
      </c>
      <c r="K37" s="5" t="str">
        <f t="shared" si="16"/>
        <v/>
      </c>
      <c r="L37" s="5" t="str">
        <f t="shared" si="16"/>
        <v/>
      </c>
      <c r="M37" s="5" t="str">
        <f t="shared" si="16"/>
        <v/>
      </c>
      <c r="N37" s="5" t="str">
        <f t="shared" si="16"/>
        <v/>
      </c>
      <c r="O37" s="5" t="str">
        <f t="shared" si="16"/>
        <v/>
      </c>
      <c r="P37" s="5" t="str">
        <f t="shared" si="16"/>
        <v/>
      </c>
      <c r="Q37" s="5" t="str">
        <f t="shared" si="16"/>
        <v/>
      </c>
      <c r="R37" s="5" t="str">
        <f t="shared" si="16"/>
        <v/>
      </c>
      <c r="S37" s="5" t="str">
        <f t="shared" si="16"/>
        <v/>
      </c>
      <c r="T37" s="5" t="str">
        <f t="shared" si="16"/>
        <v/>
      </c>
      <c r="U37" s="5" t="str">
        <f t="shared" si="16"/>
        <v/>
      </c>
      <c r="V37" s="5" t="str">
        <f t="shared" si="16"/>
        <v/>
      </c>
      <c r="W37" s="5" t="str">
        <f t="shared" si="16"/>
        <v/>
      </c>
      <c r="X37" s="5" t="str">
        <f t="shared" si="16"/>
        <v/>
      </c>
      <c r="Y37" s="5" t="str">
        <f t="shared" si="16"/>
        <v/>
      </c>
    </row>
  </sheetData>
  <sortState columnSort="1" ref="A1:D7">
    <sortCondition descending="1" ref="A7:D7"/>
  </sortState>
  <pageMargins left="0.7" right="0.7" top="1" bottom="1" header="0.5" footer="0.5"/>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90" zoomScaleNormal="90" workbookViewId="0">
      <selection activeCell="A24" sqref="A24:XFD37"/>
    </sheetView>
  </sheetViews>
  <sheetFormatPr defaultRowHeight="14.25" x14ac:dyDescent="0.2"/>
  <cols>
    <col min="1" max="1" width="21" customWidth="1"/>
    <col min="2" max="5" width="31" customWidth="1"/>
  </cols>
  <sheetData>
    <row r="1" spans="1:5"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row>
    <row r="2" spans="1:5" s="1" customFormat="1" x14ac:dyDescent="0.2">
      <c r="A2" s="2" t="s">
        <v>740</v>
      </c>
      <c r="B2" s="1" t="str">
        <f t="array" ref="B2">INDEX(Principal_Schl_Wts_Wide!$A:$AC,MATCH(B$3,Principal_Schl_Wts_Wide!$B:$B,0),7)</f>
        <v>Please indicate your agreement with the following statements about the 2011 Massachusetts English Language Arts (ELA) Curriculum Framework.</v>
      </c>
      <c r="C2" s="1" t="str">
        <f t="array" ref="C2">INDEX(Principal_Schl_Wts_Wide!$A:$AC,MATCH(C$3,Principal_Schl_Wts_Wide!$B:$B,0),7)</f>
        <v>Please indicate your agreement with the following statements about the 2011 Massachusetts English Language Arts (ELA) Curriculum Framework.</v>
      </c>
      <c r="D2" s="1" t="str">
        <f t="array" ref="D2">INDEX(Principal_Schl_Wts_Wide!$A:$AC,MATCH(D$3,Principal_Schl_Wts_Wide!$B:$B,0),7)</f>
        <v>Please indicate your agreement with the following statements about the 2011 Massachusetts English Language Arts (ELA) Curriculum Framework.</v>
      </c>
      <c r="E2" s="1" t="str">
        <f t="array" ref="E2">INDEX(Principal_Schl_Wts_Wide!$A:$AC,MATCH(E$3,Principal_Schl_Wts_Wide!$B:$B,0),7)</f>
        <v>Please indicate your agreement with the following statements about the 2011 Massachusetts English Language Arts (ELA) Curriculum Framework.</v>
      </c>
    </row>
    <row r="3" spans="1:5" x14ac:dyDescent="0.2">
      <c r="A3" s="3" t="s">
        <v>741</v>
      </c>
      <c r="B3" t="s">
        <v>131</v>
      </c>
      <c r="C3" t="s">
        <v>115</v>
      </c>
      <c r="D3" t="s">
        <v>127</v>
      </c>
      <c r="E3" t="s">
        <v>135</v>
      </c>
    </row>
    <row r="4" spans="1:5" ht="156.75" customHeight="1" x14ac:dyDescent="0.2">
      <c r="A4" t="s">
        <v>742</v>
      </c>
      <c r="B4" s="4" t="str">
        <f t="array" ref="B4">INDEX(Principal_Schl_Wts_Wide!$A:$AC,MATCH(B$3,Principal_Schl_Wts_Wide!$B:$B,0),8)</f>
        <v>Teachers have made instructional shifts over the last year to ensure students meet the expectations of the state’s current 2011 ELA Curriculum Framework.</v>
      </c>
      <c r="C4" s="4" t="str">
        <f t="array" ref="C4">INDEX(Principal_Schl_Wts_Wide!$A:$AC,MATCH(C$3,Principal_Schl_Wts_Wide!$B:$B,0),8)</f>
        <v>The current 2011 ELA Curriculum Framework sets appropriate expectations for student learning at each grade level.</v>
      </c>
      <c r="D4" s="4" t="str">
        <f t="array" ref="D4">INDEX(Principal_Schl_Wts_Wide!$A:$AC,MATCH(D$3,Principal_Schl_Wts_Wide!$B:$B,0),8)</f>
        <v>The current 2011 ELA Curriculum Framework positively affects the degree to which students are prepared for middle school/college or career.</v>
      </c>
      <c r="E4" s="4" t="str">
        <f t="array" ref="E4">INDEX(Principal_Schl_Wts_Wide!$A:$AC,MATCH(E$3,Principal_Schl_Wts_Wide!$B:$B,0),8)</f>
        <v>ELA state assessments provide useful information about how well students in my school are mastering the 2011 ELA state standards.</v>
      </c>
    </row>
    <row r="5" spans="1:5" x14ac:dyDescent="0.2">
      <c r="A5" t="s">
        <v>120</v>
      </c>
      <c r="B5" s="5">
        <f t="array" ref="B5">_xlfn.IFNA(INDEX(Principal_Schl_Wts_Wide!$A:$AC,MATCH(B$3&amp;$A5&amp;"All"&amp;""&amp;"N",Principal_Schl_Wts_Wide!$B:$B&amp;Principal_Schl_Wts_Wide!$J:$J&amp;Principal_Schl_Wts_Wide!$K:$K&amp;Principal_Schl_Wts_Wide!$L:$L&amp;Principal_Schl_Wts_Wide!$P:$P,0),21),"No data")</f>
        <v>0.31</v>
      </c>
      <c r="C5" s="5">
        <f t="array" ref="C5">_xlfn.IFNA(INDEX(Principal_Schl_Wts_Wide!$A:$AC,MATCH(C$3&amp;$A5&amp;"All"&amp;""&amp;"N",Principal_Schl_Wts_Wide!$B:$B&amp;Principal_Schl_Wts_Wide!$J:$J&amp;Principal_Schl_Wts_Wide!$K:$K&amp;Principal_Schl_Wts_Wide!$L:$L&amp;Principal_Schl_Wts_Wide!$P:$P,0),21),"No data")</f>
        <v>0.43</v>
      </c>
      <c r="D5" s="5">
        <f t="array" ref="D5">_xlfn.IFNA(INDEX(Principal_Schl_Wts_Wide!$A:$AC,MATCH(D$3&amp;$A5&amp;"All"&amp;""&amp;"N",Principal_Schl_Wts_Wide!$B:$B&amp;Principal_Schl_Wts_Wide!$J:$J&amp;Principal_Schl_Wts_Wide!$K:$K&amp;Principal_Schl_Wts_Wide!$L:$L&amp;Principal_Schl_Wts_Wide!$P:$P,0),21),"No data")</f>
        <v>0.56000000000000005</v>
      </c>
      <c r="E5" s="5">
        <f t="array" ref="E5">_xlfn.IFNA(INDEX(Principal_Schl_Wts_Wide!$A:$AC,MATCH(E$3&amp;$A5&amp;"All"&amp;""&amp;"N",Principal_Schl_Wts_Wide!$B:$B&amp;Principal_Schl_Wts_Wide!$J:$J&amp;Principal_Schl_Wts_Wide!$K:$K&amp;Principal_Schl_Wts_Wide!$L:$L&amp;Principal_Schl_Wts_Wide!$P:$P,0),21),"No data")</f>
        <v>5.18</v>
      </c>
    </row>
    <row r="6" spans="1:5" x14ac:dyDescent="0.2">
      <c r="A6" t="s">
        <v>121</v>
      </c>
      <c r="B6" s="5">
        <f t="array" ref="B6">_xlfn.IFNA(INDEX(Principal_Schl_Wts_Wide!$A:$AC,MATCH(B$3&amp;$A6&amp;"All"&amp;""&amp;"N",Principal_Schl_Wts_Wide!$B:$B&amp;Principal_Schl_Wts_Wide!$J:$J&amp;Principal_Schl_Wts_Wide!$K:$K&amp;Principal_Schl_Wts_Wide!$L:$L&amp;Principal_Schl_Wts_Wide!$P:$P,0),21),"No data")</f>
        <v>3.24</v>
      </c>
      <c r="C6" s="5">
        <f t="array" ref="C6">_xlfn.IFNA(INDEX(Principal_Schl_Wts_Wide!$A:$AC,MATCH(C$3&amp;$A6&amp;"All"&amp;""&amp;"N",Principal_Schl_Wts_Wide!$B:$B&amp;Principal_Schl_Wts_Wide!$J:$J&amp;Principal_Schl_Wts_Wide!$K:$K&amp;Principal_Schl_Wts_Wide!$L:$L&amp;Principal_Schl_Wts_Wide!$P:$P,0),21),"No data")</f>
        <v>2.85</v>
      </c>
      <c r="D6" s="5">
        <f t="array" ref="D6">_xlfn.IFNA(INDEX(Principal_Schl_Wts_Wide!$A:$AC,MATCH(D$3&amp;$A6&amp;"All"&amp;""&amp;"N",Principal_Schl_Wts_Wide!$B:$B&amp;Principal_Schl_Wts_Wide!$J:$J&amp;Principal_Schl_Wts_Wide!$K:$K&amp;Principal_Schl_Wts_Wide!$L:$L&amp;Principal_Schl_Wts_Wide!$P:$P,0),21),"No data")</f>
        <v>2.71</v>
      </c>
      <c r="E6" s="5">
        <f t="array" ref="E6">_xlfn.IFNA(INDEX(Principal_Schl_Wts_Wide!$A:$AC,MATCH(E$3&amp;$A6&amp;"All"&amp;""&amp;"N",Principal_Schl_Wts_Wide!$B:$B&amp;Principal_Schl_Wts_Wide!$J:$J&amp;Principal_Schl_Wts_Wide!$K:$K&amp;Principal_Schl_Wts_Wide!$L:$L&amp;Principal_Schl_Wts_Wide!$P:$P,0),21),"No data")</f>
        <v>18.329999999999998</v>
      </c>
    </row>
    <row r="7" spans="1:5" x14ac:dyDescent="0.2">
      <c r="A7" t="s">
        <v>122</v>
      </c>
      <c r="B7" s="5">
        <f t="array" ref="B7">_xlfn.IFNA(INDEX(Principal_Schl_Wts_Wide!$A:$AC,MATCH(B$3&amp;$A7&amp;"All"&amp;""&amp;"N",Principal_Schl_Wts_Wide!$B:$B&amp;Principal_Schl_Wts_Wide!$J:$J&amp;Principal_Schl_Wts_Wide!$K:$K&amp;Principal_Schl_Wts_Wide!$L:$L&amp;Principal_Schl_Wts_Wide!$P:$P,0),21),"No data")</f>
        <v>30.05</v>
      </c>
      <c r="C7" s="5">
        <f t="array" ref="C7">_xlfn.IFNA(INDEX(Principal_Schl_Wts_Wide!$A:$AC,MATCH(C$3&amp;$A7&amp;"All"&amp;""&amp;"N",Principal_Schl_Wts_Wide!$B:$B&amp;Principal_Schl_Wts_Wide!$J:$J&amp;Principal_Schl_Wts_Wide!$K:$K&amp;Principal_Schl_Wts_Wide!$L:$L&amp;Principal_Schl_Wts_Wide!$P:$P,0),21),"No data")</f>
        <v>44.27</v>
      </c>
      <c r="D7" s="5">
        <f t="array" ref="D7">_xlfn.IFNA(INDEX(Principal_Schl_Wts_Wide!$A:$AC,MATCH(D$3&amp;$A7&amp;"All"&amp;""&amp;"N",Principal_Schl_Wts_Wide!$B:$B&amp;Principal_Schl_Wts_Wide!$J:$J&amp;Principal_Schl_Wts_Wide!$K:$K&amp;Principal_Schl_Wts_Wide!$L:$L&amp;Principal_Schl_Wts_Wide!$P:$P,0),21),"No data")</f>
        <v>50.75</v>
      </c>
      <c r="E7" s="5">
        <f t="array" ref="E7">_xlfn.IFNA(INDEX(Principal_Schl_Wts_Wide!$A:$AC,MATCH(E$3&amp;$A7&amp;"All"&amp;""&amp;"N",Principal_Schl_Wts_Wide!$B:$B&amp;Principal_Schl_Wts_Wide!$J:$J&amp;Principal_Schl_Wts_Wide!$K:$K&amp;Principal_Schl_Wts_Wide!$L:$L&amp;Principal_Schl_Wts_Wide!$P:$P,0),21),"No data")</f>
        <v>54.18</v>
      </c>
    </row>
    <row r="8" spans="1:5" x14ac:dyDescent="0.2">
      <c r="A8" t="s">
        <v>124</v>
      </c>
      <c r="B8" s="5">
        <f t="array" ref="B8">_xlfn.IFNA(INDEX(Principal_Schl_Wts_Wide!$A:$AC,MATCH(B$3&amp;$A8&amp;"All"&amp;""&amp;"N",Principal_Schl_Wts_Wide!$B:$B&amp;Principal_Schl_Wts_Wide!$J:$J&amp;Principal_Schl_Wts_Wide!$K:$K&amp;Principal_Schl_Wts_Wide!$L:$L&amp;Principal_Schl_Wts_Wide!$P:$P,0),21),"No data")</f>
        <v>66.41</v>
      </c>
      <c r="C8" s="5">
        <f t="array" ref="C8">_xlfn.IFNA(INDEX(Principal_Schl_Wts_Wide!$A:$AC,MATCH(C$3&amp;$A8&amp;"All"&amp;""&amp;"N",Principal_Schl_Wts_Wide!$B:$B&amp;Principal_Schl_Wts_Wide!$J:$J&amp;Principal_Schl_Wts_Wide!$K:$K&amp;Principal_Schl_Wts_Wide!$L:$L&amp;Principal_Schl_Wts_Wide!$P:$P,0),21),"No data")</f>
        <v>52.44</v>
      </c>
      <c r="D8" s="5">
        <f t="array" ref="D8">_xlfn.IFNA(INDEX(Principal_Schl_Wts_Wide!$A:$AC,MATCH(D$3&amp;$A8&amp;"All"&amp;""&amp;"N",Principal_Schl_Wts_Wide!$B:$B&amp;Principal_Schl_Wts_Wide!$J:$J&amp;Principal_Schl_Wts_Wide!$K:$K&amp;Principal_Schl_Wts_Wide!$L:$L&amp;Principal_Schl_Wts_Wide!$P:$P,0),21),"No data")</f>
        <v>45.98</v>
      </c>
      <c r="E8" s="5">
        <f t="array" ref="E8">_xlfn.IFNA(INDEX(Principal_Schl_Wts_Wide!$A:$AC,MATCH(E$3&amp;$A8&amp;"All"&amp;""&amp;"N",Principal_Schl_Wts_Wide!$B:$B&amp;Principal_Schl_Wts_Wide!$J:$J&amp;Principal_Schl_Wts_Wide!$K:$K&amp;Principal_Schl_Wts_Wide!$L:$L&amp;Principal_Schl_Wts_Wide!$P:$P,0),21),"No data")</f>
        <v>22.31</v>
      </c>
    </row>
    <row r="24" spans="1:25" x14ac:dyDescent="0.2">
      <c r="A24" s="6" t="s">
        <v>751</v>
      </c>
      <c r="B24" s="6">
        <v>10</v>
      </c>
    </row>
    <row r="25" spans="1:25" x14ac:dyDescent="0.2">
      <c r="A25" t="str">
        <f>A3</f>
        <v>Var_name:</v>
      </c>
      <c r="B25" t="str">
        <f>IF(B3&lt;&gt;"",B3,"")</f>
        <v>A1_1c</v>
      </c>
      <c r="C25" t="str">
        <f t="shared" ref="C25:Y26" si="0">IF(C3&lt;&gt;"",C3,"")</f>
        <v>A1_1a</v>
      </c>
      <c r="D25" t="str">
        <f t="shared" si="0"/>
        <v>A1_1b</v>
      </c>
      <c r="E25" t="str">
        <f t="shared" si="0"/>
        <v>A1_1d</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Teachers have made instructional shifts over the last year to ensure students meet the expectations of the state’s current 2011 ELA Curriculum Framework.</v>
      </c>
      <c r="C26" t="str">
        <f t="shared" si="0"/>
        <v>The current 2011 ELA Curriculum Framework sets appropriate expectations for student learning at each grade level.</v>
      </c>
      <c r="D26" t="str">
        <f t="shared" si="0"/>
        <v>The current 2011 ELA Curriculum Framework positively affects the degree to which students are prepared for middle school/college or career.</v>
      </c>
      <c r="E26" t="str">
        <f t="shared" si="0"/>
        <v>ELA state assessments provide useful information about how well students in my school are mastering the 2011 ELA state standards.</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t="str">
        <f t="shared" ref="B28:D37" si="4">IF(B6&gt;=$B$24,B6,"")</f>
        <v/>
      </c>
      <c r="C28" s="5" t="str">
        <f t="shared" si="4"/>
        <v/>
      </c>
      <c r="D28" s="5" t="str">
        <f t="shared" si="4"/>
        <v/>
      </c>
      <c r="E28" s="5">
        <f t="shared" si="2"/>
        <v>18.329999999999998</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30.05</v>
      </c>
      <c r="C29" s="5">
        <f t="shared" si="4"/>
        <v>44.27</v>
      </c>
      <c r="D29" s="5">
        <f t="shared" si="4"/>
        <v>50.75</v>
      </c>
      <c r="E29" s="5">
        <f t="shared" si="2"/>
        <v>54.18</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66.41</v>
      </c>
      <c r="C30" s="5">
        <f t="shared" si="4"/>
        <v>52.44</v>
      </c>
      <c r="D30" s="5">
        <f t="shared" si="4"/>
        <v>45.98</v>
      </c>
      <c r="E30" s="5">
        <f t="shared" si="2"/>
        <v>22.31</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E8">
    <sortCondition descending="1" ref="A8:E8"/>
  </sortState>
  <pageMargins left="0.7" right="0.7" top="1" bottom="1" header="0.5" footer="0.5"/>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90" zoomScaleNormal="90" workbookViewId="0">
      <selection activeCell="A24" sqref="A24:XFD37"/>
    </sheetView>
  </sheetViews>
  <sheetFormatPr defaultRowHeight="14.25" x14ac:dyDescent="0.2"/>
  <cols>
    <col min="1" max="1" width="21" customWidth="1"/>
    <col min="2" max="3" width="31" customWidth="1"/>
  </cols>
  <sheetData>
    <row r="1" spans="1:3"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row>
    <row r="2" spans="1:3" s="1" customFormat="1" x14ac:dyDescent="0.2">
      <c r="A2" s="2" t="s">
        <v>740</v>
      </c>
      <c r="B2" s="1" t="str">
        <f t="array" ref="B2">INDEX(Principal_Schl_Wts_Wide!$A:$AC,MATCH(B$3,Principal_Schl_Wts_Wide!$B:$B,0),7)</f>
        <v>Which of the following English Language Arts (ELA) resources from your district do you need in your school, when compared to what you have now?</v>
      </c>
      <c r="C2" s="1" t="str">
        <f t="array" ref="C2">INDEX(Principal_Schl_Wts_Wide!$A:$AC,MATCH(C$3,Principal_Schl_Wts_Wide!$B:$B,0),7)</f>
        <v>Which of the following English Language Arts (ELA) resources from your district do you need in your school, when compared to what you have now?</v>
      </c>
    </row>
    <row r="3" spans="1:3" x14ac:dyDescent="0.2">
      <c r="A3" s="3" t="s">
        <v>741</v>
      </c>
      <c r="B3" t="s">
        <v>147</v>
      </c>
      <c r="C3" t="s">
        <v>139</v>
      </c>
    </row>
    <row r="4" spans="1:3" ht="156.75" customHeight="1" x14ac:dyDescent="0.2">
      <c r="A4" t="s">
        <v>742</v>
      </c>
      <c r="B4" s="4" t="str">
        <f t="array" ref="B4">INDEX(Principal_Schl_Wts_Wide!$A:$AC,MATCH(B$3,Principal_Schl_Wts_Wide!$B:$B,0),8)</f>
        <v>Formative or diagnostic assessments aligned to the state standards</v>
      </c>
      <c r="C4" s="4" t="str">
        <f t="array" ref="C4">INDEX(Principal_Schl_Wts_Wide!$A:$AC,MATCH(C$3,Principal_Schl_Wts_Wide!$B:$B,0),8)</f>
        <v>Textbooks aligned to the state standards</v>
      </c>
    </row>
    <row r="5" spans="1:3" x14ac:dyDescent="0.2">
      <c r="A5" t="s">
        <v>143</v>
      </c>
      <c r="B5" s="5">
        <f t="array" ref="B5">_xlfn.IFNA(INDEX(Principal_Schl_Wts_Wide!$A:$AC,MATCH(B$3&amp;$A5&amp;"All"&amp;""&amp;"N",Principal_Schl_Wts_Wide!$B:$B&amp;Principal_Schl_Wts_Wide!$J:$J&amp;Principal_Schl_Wts_Wide!$K:$K&amp;Principal_Schl_Wts_Wide!$L:$L&amp;Principal_Schl_Wts_Wide!$P:$P,0),21),"No data")</f>
        <v>4.71</v>
      </c>
      <c r="C5" s="5">
        <f t="array" ref="C5">_xlfn.IFNA(INDEX(Principal_Schl_Wts_Wide!$A:$AC,MATCH(C$3&amp;$A5&amp;"All"&amp;""&amp;"N",Principal_Schl_Wts_Wide!$B:$B&amp;Principal_Schl_Wts_Wide!$J:$J&amp;Principal_Schl_Wts_Wide!$K:$K&amp;Principal_Schl_Wts_Wide!$L:$L&amp;Principal_Schl_Wts_Wide!$P:$P,0),21),"No data")</f>
        <v>14.34</v>
      </c>
    </row>
    <row r="6" spans="1:3" x14ac:dyDescent="0.2">
      <c r="A6" t="s">
        <v>144</v>
      </c>
      <c r="B6" s="5">
        <f t="array" ref="B6">_xlfn.IFNA(INDEX(Principal_Schl_Wts_Wide!$A:$AC,MATCH(B$3&amp;$A6&amp;"All"&amp;""&amp;"N",Principal_Schl_Wts_Wide!$B:$B&amp;Principal_Schl_Wts_Wide!$J:$J&amp;Principal_Schl_Wts_Wide!$K:$K&amp;Principal_Schl_Wts_Wide!$L:$L&amp;Principal_Schl_Wts_Wide!$P:$P,0),21),"No data")</f>
        <v>7.5</v>
      </c>
      <c r="C6" s="5">
        <f t="array" ref="C6">_xlfn.IFNA(INDEX(Principal_Schl_Wts_Wide!$A:$AC,MATCH(C$3&amp;$A6&amp;"All"&amp;""&amp;"N",Principal_Schl_Wts_Wide!$B:$B&amp;Principal_Schl_Wts_Wide!$J:$J&amp;Principal_Schl_Wts_Wide!$K:$K&amp;Principal_Schl_Wts_Wide!$L:$L&amp;Principal_Schl_Wts_Wide!$P:$P,0),21),"No data")</f>
        <v>6.96</v>
      </c>
    </row>
    <row r="7" spans="1:3" x14ac:dyDescent="0.2">
      <c r="A7" t="s">
        <v>145</v>
      </c>
      <c r="B7" s="5">
        <f t="array" ref="B7">_xlfn.IFNA(INDEX(Principal_Schl_Wts_Wide!$A:$AC,MATCH(B$3&amp;$A7&amp;"All"&amp;""&amp;"N",Principal_Schl_Wts_Wide!$B:$B&amp;Principal_Schl_Wts_Wide!$J:$J&amp;Principal_Schl_Wts_Wide!$K:$K&amp;Principal_Schl_Wts_Wide!$L:$L&amp;Principal_Schl_Wts_Wide!$P:$P,0),21),"No data")</f>
        <v>49.84</v>
      </c>
      <c r="C7" s="5">
        <f t="array" ref="C7">_xlfn.IFNA(INDEX(Principal_Schl_Wts_Wide!$A:$AC,MATCH(C$3&amp;$A7&amp;"All"&amp;""&amp;"N",Principal_Schl_Wts_Wide!$B:$B&amp;Principal_Schl_Wts_Wide!$J:$J&amp;Principal_Schl_Wts_Wide!$K:$K&amp;Principal_Schl_Wts_Wide!$L:$L&amp;Principal_Schl_Wts_Wide!$P:$P,0),21),"No data")</f>
        <v>52.05</v>
      </c>
    </row>
    <row r="8" spans="1:3" x14ac:dyDescent="0.2">
      <c r="A8" t="s">
        <v>146</v>
      </c>
      <c r="B8" s="5">
        <f t="array" ref="B8">_xlfn.IFNA(INDEX(Principal_Schl_Wts_Wide!$A:$AC,MATCH(B$3&amp;$A8&amp;"All"&amp;""&amp;"N",Principal_Schl_Wts_Wide!$B:$B&amp;Principal_Schl_Wts_Wide!$J:$J&amp;Principal_Schl_Wts_Wide!$K:$K&amp;Principal_Schl_Wts_Wide!$L:$L&amp;Principal_Schl_Wts_Wide!$P:$P,0),21),"No data")</f>
        <v>37.94</v>
      </c>
      <c r="C8" s="5">
        <f t="array" ref="C8">_xlfn.IFNA(INDEX(Principal_Schl_Wts_Wide!$A:$AC,MATCH(C$3&amp;$A8&amp;"All"&amp;""&amp;"N",Principal_Schl_Wts_Wide!$B:$B&amp;Principal_Schl_Wts_Wide!$J:$J&amp;Principal_Schl_Wts_Wide!$K:$K&amp;Principal_Schl_Wts_Wide!$L:$L&amp;Principal_Schl_Wts_Wide!$P:$P,0),21),"No data")</f>
        <v>26.64</v>
      </c>
    </row>
    <row r="24" spans="1:25" x14ac:dyDescent="0.2">
      <c r="A24" s="6" t="s">
        <v>751</v>
      </c>
      <c r="B24" s="6">
        <v>10</v>
      </c>
    </row>
    <row r="25" spans="1:25" x14ac:dyDescent="0.2">
      <c r="A25" t="str">
        <f>A3</f>
        <v>Var_name:</v>
      </c>
      <c r="B25" t="str">
        <f>IF(B3&lt;&gt;"",B3,"")</f>
        <v>A1_2b</v>
      </c>
      <c r="C25" t="str">
        <f t="shared" ref="C25:Y26" si="0">IF(C3&lt;&gt;"",C3,"")</f>
        <v>A1_2a</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Formative or diagnostic assessments aligned to the state standards</v>
      </c>
      <c r="C26" t="str">
        <f t="shared" si="0"/>
        <v>Textbooks aligned to the state standards</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Resource is NOT available</v>
      </c>
      <c r="B27" s="5" t="str">
        <f>IF(B5&gt;=$B$24,B5,"")</f>
        <v/>
      </c>
      <c r="C27" s="5">
        <f t="shared" ref="C27:Y37" si="2">IF(C5&gt;=$B$24,C5,"")</f>
        <v>14.34</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Resource is available - Compared to what I have now, I need: Less</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Resource is available - Compared to what I have now, I need: Same Amount</v>
      </c>
      <c r="B29" s="5">
        <f t="shared" si="4"/>
        <v>49.84</v>
      </c>
      <c r="C29" s="5">
        <f t="shared" si="4"/>
        <v>52.05</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Resource is available - Compared to what I have now, I need: More</v>
      </c>
      <c r="B30" s="5">
        <f t="shared" si="4"/>
        <v>37.94</v>
      </c>
      <c r="C30" s="5">
        <f t="shared" si="4"/>
        <v>26.64</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C8">
    <sortCondition descending="1" ref="A8:C8"/>
  </sortState>
  <pageMargins left="0.7" right="0.7" top="1" bottom="1" header="0.5" footer="0.5"/>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3" width="31" customWidth="1"/>
    <col min="4" max="4" width="24.375" customWidth="1"/>
    <col min="5" max="5" width="23.375" customWidth="1"/>
    <col min="6" max="6" width="21.25" customWidth="1"/>
  </cols>
  <sheetData>
    <row r="1" spans="1:6"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c r="F1" s="1" t="str">
        <f>INDEX(Principal_Schl_Wts_Wide!$A:$AC,MATCH(F$3,Principal_Schl_Wts_Wide!$B:$B,0),4)</f>
        <v>STATE CURRICULUM FRAMEWORKS</v>
      </c>
    </row>
    <row r="2" spans="1:6" s="1" customFormat="1" x14ac:dyDescent="0.2">
      <c r="A2" s="2" t="s">
        <v>740</v>
      </c>
      <c r="B2" s="1" t="str">
        <f t="array" ref="B2">INDEX(Principal_Schl_Wts_Wide!$A:$AC,MATCH(B$3,Principal_Schl_Wts_Wide!$B:$B,0),7)</f>
        <v>How much of the following English Language Arts (ELA) resources would you like in the future, compared to what you have now?</v>
      </c>
      <c r="C2" s="1" t="str">
        <f t="array" ref="C2">INDEX(Principal_Schl_Wts_Wide!$A:$AC,MATCH(C$3,Principal_Schl_Wts_Wide!$B:$B,0),7)</f>
        <v>How much of the following English Language Arts (ELA) resources would you like in the future, compared to what you have now?</v>
      </c>
      <c r="D2" s="1" t="str">
        <f t="array" ref="D2">INDEX(Principal_Schl_Wts_Wide!$A:$AC,MATCH(D$3,Principal_Schl_Wts_Wide!$B:$B,0),7)</f>
        <v>How much of the following English Language Arts (ELA) resources would you like in the future, compared to what you have now?</v>
      </c>
      <c r="E2" s="1" t="str">
        <f t="array" ref="E2">INDEX(Principal_Schl_Wts_Wide!$A:$AC,MATCH(E$3,Principal_Schl_Wts_Wide!$B:$B,0),7)</f>
        <v>How much of the following English Language Arts (ELA) resources would you like in the future, compared to what you have now?</v>
      </c>
      <c r="F2" s="1" t="str">
        <f t="array" ref="F2">INDEX(Principal_Schl_Wts_Wide!$A:$AC,MATCH(F$3,Principal_Schl_Wts_Wide!$B:$B,0),7)</f>
        <v>How much of the following English Language Arts (ELA) resources would you like in the future, compared to what you have now?</v>
      </c>
    </row>
    <row r="3" spans="1:6" x14ac:dyDescent="0.2">
      <c r="A3" s="3" t="s">
        <v>741</v>
      </c>
      <c r="B3" t="s">
        <v>161</v>
      </c>
      <c r="C3" t="s">
        <v>158</v>
      </c>
      <c r="D3" t="s">
        <v>164</v>
      </c>
      <c r="E3" t="s">
        <v>150</v>
      </c>
      <c r="F3" t="s">
        <v>155</v>
      </c>
    </row>
    <row r="4" spans="1:6" ht="111.75" customHeight="1" x14ac:dyDescent="0.2">
      <c r="A4" t="s">
        <v>742</v>
      </c>
      <c r="B4" s="4" t="str">
        <f t="array" ref="B4">INDEX(Principal_Schl_Wts_Wide!$A:$AC,MATCH(B$3,Principal_Schl_Wts_Wide!$B:$B,0),8)</f>
        <v>Guidance on how to embed students’ social and emotional learning into the ELA school curriculum</v>
      </c>
      <c r="C4" s="4" t="str">
        <f t="array" ref="C4">INDEX(Principal_Schl_Wts_Wide!$A:$AC,MATCH(C$3,Principal_Schl_Wts_Wide!$B:$B,0),8)</f>
        <v>Information about how state standards change what is expected of teachers’ instructional practice</v>
      </c>
      <c r="D4" s="4" t="str">
        <f t="array" ref="D4">INDEX(Principal_Schl_Wts_Wide!$A:$AC,MATCH(D$3,Principal_Schl_Wts_Wide!$B:$B,0),8)</f>
        <v>Professional development for teachers on the state standards</v>
      </c>
      <c r="E4" s="4" t="str">
        <f t="array" ref="E4">INDEX(Principal_Schl_Wts_Wide!$A:$AC,MATCH(E$3,Principal_Schl_Wts_Wide!$B:$B,0),8)</f>
        <v>Curriculum resources aligned to the 2011 ELA Curriculum Framework</v>
      </c>
      <c r="F4" s="4" t="str">
        <f t="array" ref="F4">INDEX(Principal_Schl_Wts_Wide!$A:$AC,MATCH(F$3,Principal_Schl_Wts_Wide!$B:$B,0),8)</f>
        <v>Information about how state standards change what students are expected to learn</v>
      </c>
    </row>
    <row r="5" spans="1:6" x14ac:dyDescent="0.2">
      <c r="A5" t="s">
        <v>143</v>
      </c>
      <c r="B5" s="5">
        <f t="array" ref="B5">_xlfn.IFNA(INDEX(Principal_Schl_Wts_Wide!$A:$AC,MATCH(B$3&amp;$A5&amp;"All"&amp;""&amp;"N",Principal_Schl_Wts_Wide!$B:$B&amp;Principal_Schl_Wts_Wide!$J:$J&amp;Principal_Schl_Wts_Wide!$K:$K&amp;Principal_Schl_Wts_Wide!$L:$L&amp;Principal_Schl_Wts_Wide!$P:$P,0),21),"No data")</f>
        <v>3.82</v>
      </c>
      <c r="C5" s="5">
        <f t="array" ref="C5">_xlfn.IFNA(INDEX(Principal_Schl_Wts_Wide!$A:$AC,MATCH(C$3&amp;$A5&amp;"All"&amp;""&amp;"N",Principal_Schl_Wts_Wide!$B:$B&amp;Principal_Schl_Wts_Wide!$J:$J&amp;Principal_Schl_Wts_Wide!$K:$K&amp;Principal_Schl_Wts_Wide!$L:$L&amp;Principal_Schl_Wts_Wide!$P:$P,0),21),"No data")</f>
        <v>1.18</v>
      </c>
      <c r="D5" s="5">
        <f t="array" ref="D5">_xlfn.IFNA(INDEX(Principal_Schl_Wts_Wide!$A:$AC,MATCH(D$3&amp;$A5&amp;"All"&amp;""&amp;"N",Principal_Schl_Wts_Wide!$B:$B&amp;Principal_Schl_Wts_Wide!$J:$J&amp;Principal_Schl_Wts_Wide!$K:$K&amp;Principal_Schl_Wts_Wide!$L:$L&amp;Principal_Schl_Wts_Wide!$P:$P,0),21),"No data")</f>
        <v>1.26</v>
      </c>
      <c r="E5" s="5">
        <f t="array" ref="E5">_xlfn.IFNA(INDEX(Principal_Schl_Wts_Wide!$A:$AC,MATCH(E$3&amp;$A5&amp;"All"&amp;""&amp;"N",Principal_Schl_Wts_Wide!$B:$B&amp;Principal_Schl_Wts_Wide!$J:$J&amp;Principal_Schl_Wts_Wide!$K:$K&amp;Principal_Schl_Wts_Wide!$L:$L&amp;Principal_Schl_Wts_Wide!$P:$P,0),21),"No data")</f>
        <v>1.54</v>
      </c>
      <c r="F5" s="5">
        <f t="array" ref="F5">_xlfn.IFNA(INDEX(Principal_Schl_Wts_Wide!$A:$AC,MATCH(F$3&amp;$A5&amp;"All"&amp;""&amp;"N",Principal_Schl_Wts_Wide!$B:$B&amp;Principal_Schl_Wts_Wide!$J:$J&amp;Principal_Schl_Wts_Wide!$K:$K&amp;Principal_Schl_Wts_Wide!$L:$L&amp;Principal_Schl_Wts_Wide!$P:$P,0),21),"No data")</f>
        <v>0.82</v>
      </c>
    </row>
    <row r="6" spans="1:6" x14ac:dyDescent="0.2">
      <c r="A6" t="s">
        <v>144</v>
      </c>
      <c r="B6" s="5">
        <f t="array" ref="B6">_xlfn.IFNA(INDEX(Principal_Schl_Wts_Wide!$A:$AC,MATCH(B$3&amp;$A6&amp;"All"&amp;""&amp;"N",Principal_Schl_Wts_Wide!$B:$B&amp;Principal_Schl_Wts_Wide!$J:$J&amp;Principal_Schl_Wts_Wide!$K:$K&amp;Principal_Schl_Wts_Wide!$L:$L&amp;Principal_Schl_Wts_Wide!$P:$P,0),21),"No data")</f>
        <v>2.34</v>
      </c>
      <c r="C6" s="5">
        <f t="array" ref="C6">_xlfn.IFNA(INDEX(Principal_Schl_Wts_Wide!$A:$AC,MATCH(C$3&amp;$A6&amp;"All"&amp;""&amp;"N",Principal_Schl_Wts_Wide!$B:$B&amp;Principal_Schl_Wts_Wide!$J:$J&amp;Principal_Schl_Wts_Wide!$K:$K&amp;Principal_Schl_Wts_Wide!$L:$L&amp;Principal_Schl_Wts_Wide!$P:$P,0),21),"No data")</f>
        <v>2.4500000000000002</v>
      </c>
      <c r="D6" s="5">
        <f t="array" ref="D6">_xlfn.IFNA(INDEX(Principal_Schl_Wts_Wide!$A:$AC,MATCH(D$3&amp;$A6&amp;"All"&amp;""&amp;"N",Principal_Schl_Wts_Wide!$B:$B&amp;Principal_Schl_Wts_Wide!$J:$J&amp;Principal_Schl_Wts_Wide!$K:$K&amp;Principal_Schl_Wts_Wide!$L:$L&amp;Principal_Schl_Wts_Wide!$P:$P,0),21),"No data")</f>
        <v>3.94</v>
      </c>
      <c r="E6" s="5">
        <f t="array" ref="E6">_xlfn.IFNA(INDEX(Principal_Schl_Wts_Wide!$A:$AC,MATCH(E$3&amp;$A6&amp;"All"&amp;""&amp;"N",Principal_Schl_Wts_Wide!$B:$B&amp;Principal_Schl_Wts_Wide!$J:$J&amp;Principal_Schl_Wts_Wide!$K:$K&amp;Principal_Schl_Wts_Wide!$L:$L&amp;Principal_Schl_Wts_Wide!$P:$P,0),21),"No data")</f>
        <v>2.88</v>
      </c>
      <c r="F6" s="5">
        <f t="array" ref="F6">_xlfn.IFNA(INDEX(Principal_Schl_Wts_Wide!$A:$AC,MATCH(F$3&amp;$A6&amp;"All"&amp;""&amp;"N",Principal_Schl_Wts_Wide!$B:$B&amp;Principal_Schl_Wts_Wide!$J:$J&amp;Principal_Schl_Wts_Wide!$K:$K&amp;Principal_Schl_Wts_Wide!$L:$L&amp;Principal_Schl_Wts_Wide!$P:$P,0),21),"No data")</f>
        <v>3.04</v>
      </c>
    </row>
    <row r="7" spans="1:6" x14ac:dyDescent="0.2">
      <c r="A7" t="s">
        <v>145</v>
      </c>
      <c r="B7" s="5">
        <f t="array" ref="B7">_xlfn.IFNA(INDEX(Principal_Schl_Wts_Wide!$A:$AC,MATCH(B$3&amp;$A7&amp;"All"&amp;""&amp;"N",Principal_Schl_Wts_Wide!$B:$B&amp;Principal_Schl_Wts_Wide!$J:$J&amp;Principal_Schl_Wts_Wide!$K:$K&amp;Principal_Schl_Wts_Wide!$L:$L&amp;Principal_Schl_Wts_Wide!$P:$P,0),21),"No data")</f>
        <v>23.5</v>
      </c>
      <c r="C7" s="5">
        <f t="array" ref="C7">_xlfn.IFNA(INDEX(Principal_Schl_Wts_Wide!$A:$AC,MATCH(C$3&amp;$A7&amp;"All"&amp;""&amp;"N",Principal_Schl_Wts_Wide!$B:$B&amp;Principal_Schl_Wts_Wide!$J:$J&amp;Principal_Schl_Wts_Wide!$K:$K&amp;Principal_Schl_Wts_Wide!$L:$L&amp;Principal_Schl_Wts_Wide!$P:$P,0),21),"No data")</f>
        <v>44.92</v>
      </c>
      <c r="D7" s="5">
        <f t="array" ref="D7">_xlfn.IFNA(INDEX(Principal_Schl_Wts_Wide!$A:$AC,MATCH(D$3&amp;$A7&amp;"All"&amp;""&amp;"N",Principal_Schl_Wts_Wide!$B:$B&amp;Principal_Schl_Wts_Wide!$J:$J&amp;Principal_Schl_Wts_Wide!$K:$K&amp;Principal_Schl_Wts_Wide!$L:$L&amp;Principal_Schl_Wts_Wide!$P:$P,0),21),"No data")</f>
        <v>45.4</v>
      </c>
      <c r="E7" s="5">
        <f t="array" ref="E7">_xlfn.IFNA(INDEX(Principal_Schl_Wts_Wide!$A:$AC,MATCH(E$3&amp;$A7&amp;"All"&amp;""&amp;"N",Principal_Schl_Wts_Wide!$B:$B&amp;Principal_Schl_Wts_Wide!$J:$J&amp;Principal_Schl_Wts_Wide!$K:$K&amp;Principal_Schl_Wts_Wide!$L:$L&amp;Principal_Schl_Wts_Wide!$P:$P,0),21),"No data")</f>
        <v>51.23</v>
      </c>
      <c r="F7" s="5">
        <f t="array" ref="F7">_xlfn.IFNA(INDEX(Principal_Schl_Wts_Wide!$A:$AC,MATCH(F$3&amp;$A7&amp;"All"&amp;""&amp;"N",Principal_Schl_Wts_Wide!$B:$B&amp;Principal_Schl_Wts_Wide!$J:$J&amp;Principal_Schl_Wts_Wide!$K:$K&amp;Principal_Schl_Wts_Wide!$L:$L&amp;Principal_Schl_Wts_Wide!$P:$P,0),21),"No data")</f>
        <v>56.78</v>
      </c>
    </row>
    <row r="8" spans="1:6" x14ac:dyDescent="0.2">
      <c r="A8" t="s">
        <v>146</v>
      </c>
      <c r="B8" s="5">
        <f t="array" ref="B8">_xlfn.IFNA(INDEX(Principal_Schl_Wts_Wide!$A:$AC,MATCH(B$3&amp;$A8&amp;"All"&amp;""&amp;"N",Principal_Schl_Wts_Wide!$B:$B&amp;Principal_Schl_Wts_Wide!$J:$J&amp;Principal_Schl_Wts_Wide!$K:$K&amp;Principal_Schl_Wts_Wide!$L:$L&amp;Principal_Schl_Wts_Wide!$P:$P,0),21),"No data")</f>
        <v>70.34</v>
      </c>
      <c r="C8" s="5">
        <f t="array" ref="C8">_xlfn.IFNA(INDEX(Principal_Schl_Wts_Wide!$A:$AC,MATCH(C$3&amp;$A8&amp;"All"&amp;""&amp;"N",Principal_Schl_Wts_Wide!$B:$B&amp;Principal_Schl_Wts_Wide!$J:$J&amp;Principal_Schl_Wts_Wide!$K:$K&amp;Principal_Schl_Wts_Wide!$L:$L&amp;Principal_Schl_Wts_Wide!$P:$P,0),21),"No data")</f>
        <v>51.45</v>
      </c>
      <c r="D8" s="5">
        <f t="array" ref="D8">_xlfn.IFNA(INDEX(Principal_Schl_Wts_Wide!$A:$AC,MATCH(D$3&amp;$A8&amp;"All"&amp;""&amp;"N",Principal_Schl_Wts_Wide!$B:$B&amp;Principal_Schl_Wts_Wide!$J:$J&amp;Principal_Schl_Wts_Wide!$K:$K&amp;Principal_Schl_Wts_Wide!$L:$L&amp;Principal_Schl_Wts_Wide!$P:$P,0),21),"No data")</f>
        <v>49.4</v>
      </c>
      <c r="E8" s="5">
        <f t="array" ref="E8">_xlfn.IFNA(INDEX(Principal_Schl_Wts_Wide!$A:$AC,MATCH(E$3&amp;$A8&amp;"All"&amp;""&amp;"N",Principal_Schl_Wts_Wide!$B:$B&amp;Principal_Schl_Wts_Wide!$J:$J&amp;Principal_Schl_Wts_Wide!$K:$K&amp;Principal_Schl_Wts_Wide!$L:$L&amp;Principal_Schl_Wts_Wide!$P:$P,0),21),"No data")</f>
        <v>44.35</v>
      </c>
      <c r="F8" s="5">
        <f t="array" ref="F8">_xlfn.IFNA(INDEX(Principal_Schl_Wts_Wide!$A:$AC,MATCH(F$3&amp;$A8&amp;"All"&amp;""&amp;"N",Principal_Schl_Wts_Wide!$B:$B&amp;Principal_Schl_Wts_Wide!$J:$J&amp;Principal_Schl_Wts_Wide!$K:$K&amp;Principal_Schl_Wts_Wide!$L:$L&amp;Principal_Schl_Wts_Wide!$P:$P,0),21),"No data")</f>
        <v>39.35</v>
      </c>
    </row>
    <row r="24" spans="1:25" x14ac:dyDescent="0.2">
      <c r="A24" s="6" t="s">
        <v>751</v>
      </c>
      <c r="B24" s="6">
        <v>10</v>
      </c>
    </row>
    <row r="25" spans="1:25" x14ac:dyDescent="0.2">
      <c r="A25" t="str">
        <f>A3</f>
        <v>Var_name:</v>
      </c>
      <c r="B25" t="str">
        <f>IF(B3&lt;&gt;"",B3,"")</f>
        <v>A1_3d</v>
      </c>
      <c r="C25" t="str">
        <f t="shared" ref="C25:Y26" si="0">IF(C3&lt;&gt;"",C3,"")</f>
        <v>A1_3c</v>
      </c>
      <c r="D25" t="str">
        <f t="shared" si="0"/>
        <v>A1_3e</v>
      </c>
      <c r="E25" t="str">
        <f t="shared" si="0"/>
        <v>A1_3a</v>
      </c>
      <c r="F25" t="str">
        <f t="shared" si="0"/>
        <v>A1_3b</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Guidance on how to embed students’ social and emotional learning into the ELA school curriculum</v>
      </c>
      <c r="C26" t="str">
        <f t="shared" si="0"/>
        <v>Information about how state standards change what is expected of teachers’ instructional practice</v>
      </c>
      <c r="D26" t="str">
        <f t="shared" si="0"/>
        <v>Professional development for teachers on the state standards</v>
      </c>
      <c r="E26" t="str">
        <f t="shared" si="0"/>
        <v>Curriculum resources aligned to the 2011 ELA Curriculum Framework</v>
      </c>
      <c r="F26" t="str">
        <f t="shared" si="0"/>
        <v>Information about how state standards change what students are expected to learn</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Resource is NOT available</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Resource is available - Compared to what I have now, I need: Less</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Resource is available - Compared to what I have now, I need: Same Amount</v>
      </c>
      <c r="B29" s="5">
        <f t="shared" si="4"/>
        <v>23.5</v>
      </c>
      <c r="C29" s="5">
        <f t="shared" si="4"/>
        <v>44.92</v>
      </c>
      <c r="D29" s="5">
        <f t="shared" si="4"/>
        <v>45.4</v>
      </c>
      <c r="E29" s="5">
        <f t="shared" si="2"/>
        <v>51.23</v>
      </c>
      <c r="F29" s="5">
        <f t="shared" si="2"/>
        <v>56.78</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Resource is available - Compared to what I have now, I need: More</v>
      </c>
      <c r="B30" s="5">
        <f t="shared" si="4"/>
        <v>70.34</v>
      </c>
      <c r="C30" s="5">
        <f t="shared" si="4"/>
        <v>51.45</v>
      </c>
      <c r="D30" s="5">
        <f t="shared" si="4"/>
        <v>49.4</v>
      </c>
      <c r="E30" s="5">
        <f t="shared" si="2"/>
        <v>44.35</v>
      </c>
      <c r="F30" s="5">
        <f t="shared" si="2"/>
        <v>39.35</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F8">
    <sortCondition descending="1" ref="A8:F8"/>
  </sortState>
  <pageMargins left="0.7" right="0.7" top="1" bottom="1" header="0.5" footer="0.5"/>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5" width="31" customWidth="1"/>
    <col min="6" max="6" width="18.75" customWidth="1"/>
  </cols>
  <sheetData>
    <row r="1" spans="1:6"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c r="F1" s="1" t="str">
        <f>INDEX(Principal_Schl_Wts_Wide!$A:$AC,MATCH(F$3,Principal_Schl_Wts_Wide!$B:$B,0),4)</f>
        <v>STATE CURRICULUM FRAMEWORKS</v>
      </c>
    </row>
    <row r="2" spans="1:6" s="1" customFormat="1" x14ac:dyDescent="0.2">
      <c r="A2" s="2" t="s">
        <v>740</v>
      </c>
      <c r="B2" s="1" t="str">
        <f t="array" ref="B2">INDEX(Principal_Schl_Wts_Wide!$A:$AC,MATCH(B$3,Principal_Schl_Wts_Wide!$B:$B,0),7)</f>
        <v>Please indicate the degree to which you think the following district or school resources are aligned to the 2011 English Language Arts Curriculum Framework.</v>
      </c>
      <c r="C2" s="1" t="str">
        <f t="array" ref="C2">INDEX(Principal_Schl_Wts_Wide!$A:$AC,MATCH(C$3,Principal_Schl_Wts_Wide!$B:$B,0),7)</f>
        <v>Please indicate the degree to which you think the following district or school resources are aligned to the 2011 English Language Arts Curriculum Framework.</v>
      </c>
      <c r="D2" s="1" t="str">
        <f t="array" ref="D2">INDEX(Principal_Schl_Wts_Wide!$A:$AC,MATCH(D$3,Principal_Schl_Wts_Wide!$B:$B,0),7)</f>
        <v>Please indicate the degree to which you think the following district or school resources are aligned to the 2011 English Language Arts Curriculum Framework.</v>
      </c>
      <c r="E2" s="1" t="str">
        <f t="array" ref="E2">INDEX(Principal_Schl_Wts_Wide!$A:$AC,MATCH(E$3,Principal_Schl_Wts_Wide!$B:$B,0),7)</f>
        <v>Please indicate the degree to which you think the following district or school resources are aligned to the 2011 English Language Arts Curriculum Framework.</v>
      </c>
      <c r="F2" s="1" t="str">
        <f t="array" ref="F2">INDEX(Principal_Schl_Wts_Wide!$A:$AC,MATCH(F$3,Principal_Schl_Wts_Wide!$B:$B,0),7)</f>
        <v>Please indicate the degree to which you think the following district or school resources are aligned to the 2011 English Language Arts Curriculum Framework.</v>
      </c>
    </row>
    <row r="3" spans="1:6" x14ac:dyDescent="0.2">
      <c r="A3" s="3" t="s">
        <v>741</v>
      </c>
      <c r="B3" t="s">
        <v>181</v>
      </c>
      <c r="C3" t="s">
        <v>184</v>
      </c>
      <c r="D3" t="s">
        <v>167</v>
      </c>
      <c r="E3" t="s">
        <v>175</v>
      </c>
      <c r="F3" t="s">
        <v>178</v>
      </c>
    </row>
    <row r="4" spans="1:6" ht="74.25" customHeight="1" x14ac:dyDescent="0.2">
      <c r="A4" t="s">
        <v>742</v>
      </c>
      <c r="B4" s="4" t="str">
        <f t="array" ref="B4">INDEX(Principal_Schl_Wts_Wide!$A:$AC,MATCH(B$3,Principal_Schl_Wts_Wide!$B:$B,0),8)</f>
        <v>English Language Arts curriculum selected or developed by your district</v>
      </c>
      <c r="C4" s="4" t="str">
        <f t="array" ref="C4">INDEX(Principal_Schl_Wts_Wide!$A:$AC,MATCH(C$3,Principal_Schl_Wts_Wide!$B:$B,0),8)</f>
        <v>Professional development activities that teachers have or will participate in this school year</v>
      </c>
      <c r="D4" s="4" t="str">
        <f t="array" ref="D4">INDEX(Principal_Schl_Wts_Wide!$A:$AC,MATCH(D$3,Principal_Schl_Wts_Wide!$B:$B,0),8)</f>
        <v>District-wide summative assessments</v>
      </c>
      <c r="E4" s="4" t="str">
        <f t="array" ref="E4">INDEX(Principal_Schl_Wts_Wide!$A:$AC,MATCH(E$3,Principal_Schl_Wts_Wide!$B:$B,0),8)</f>
        <v>Assessments created or selected by teachers</v>
      </c>
      <c r="F4" s="4" t="str">
        <f t="array" ref="F4">INDEX(Principal_Schl_Wts_Wide!$A:$AC,MATCH(F$3,Principal_Schl_Wts_Wide!$B:$B,0),8)</f>
        <v>English Language Arts textbooks used in your school</v>
      </c>
    </row>
    <row r="5" spans="1:6" x14ac:dyDescent="0.2">
      <c r="A5" t="s">
        <v>171</v>
      </c>
      <c r="B5" s="5">
        <f t="array" ref="B5">_xlfn.IFNA(INDEX(Principal_Schl_Wts_Wide!$A:$AC,MATCH(B$3&amp;$A5&amp;"All"&amp;""&amp;"N",Principal_Schl_Wts_Wide!$B:$B&amp;Principal_Schl_Wts_Wide!$J:$J&amp;Principal_Schl_Wts_Wide!$K:$K&amp;Principal_Schl_Wts_Wide!$L:$L&amp;Principal_Schl_Wts_Wide!$P:$P,0),21),"No data")</f>
        <v>1.94</v>
      </c>
      <c r="C5" s="5">
        <f t="array" ref="C5">_xlfn.IFNA(INDEX(Principal_Schl_Wts_Wide!$A:$AC,MATCH(C$3&amp;$A5&amp;"All"&amp;""&amp;"N",Principal_Schl_Wts_Wide!$B:$B&amp;Principal_Schl_Wts_Wide!$J:$J&amp;Principal_Schl_Wts_Wide!$K:$K&amp;Principal_Schl_Wts_Wide!$L:$L&amp;Principal_Schl_Wts_Wide!$P:$P,0),21),"No data")</f>
        <v>1.1000000000000001</v>
      </c>
      <c r="D5" s="5">
        <f t="array" ref="D5">_xlfn.IFNA(INDEX(Principal_Schl_Wts_Wide!$A:$AC,MATCH(D$3&amp;$A5&amp;"All"&amp;""&amp;"N",Principal_Schl_Wts_Wide!$B:$B&amp;Principal_Schl_Wts_Wide!$J:$J&amp;Principal_Schl_Wts_Wide!$K:$K&amp;Principal_Schl_Wts_Wide!$L:$L&amp;Principal_Schl_Wts_Wide!$P:$P,0),21),"No data")</f>
        <v>4.04</v>
      </c>
      <c r="E5" s="5">
        <f t="array" ref="E5">_xlfn.IFNA(INDEX(Principal_Schl_Wts_Wide!$A:$AC,MATCH(E$3&amp;$A5&amp;"All"&amp;""&amp;"N",Principal_Schl_Wts_Wide!$B:$B&amp;Principal_Schl_Wts_Wide!$J:$J&amp;Principal_Schl_Wts_Wide!$K:$K&amp;Principal_Schl_Wts_Wide!$L:$L&amp;Principal_Schl_Wts_Wide!$P:$P,0),21),"No data")</f>
        <v>1.54</v>
      </c>
      <c r="F5" s="5">
        <f t="array" ref="F5">_xlfn.IFNA(INDEX(Principal_Schl_Wts_Wide!$A:$AC,MATCH(F$3&amp;$A5&amp;"All"&amp;""&amp;"N",Principal_Schl_Wts_Wide!$B:$B&amp;Principal_Schl_Wts_Wide!$J:$J&amp;Principal_Schl_Wts_Wide!$K:$K&amp;Principal_Schl_Wts_Wide!$L:$L&amp;Principal_Schl_Wts_Wide!$P:$P,0),21),"No data")</f>
        <v>6.18</v>
      </c>
    </row>
    <row r="6" spans="1:6" x14ac:dyDescent="0.2">
      <c r="A6" t="s">
        <v>172</v>
      </c>
      <c r="B6" s="5">
        <f t="array" ref="B6">_xlfn.IFNA(INDEX(Principal_Schl_Wts_Wide!$A:$AC,MATCH(B$3&amp;$A6&amp;"All"&amp;""&amp;"N",Principal_Schl_Wts_Wide!$B:$B&amp;Principal_Schl_Wts_Wide!$J:$J&amp;Principal_Schl_Wts_Wide!$K:$K&amp;Principal_Schl_Wts_Wide!$L:$L&amp;Principal_Schl_Wts_Wide!$P:$P,0),21),"No data")</f>
        <v>18.38</v>
      </c>
      <c r="C6" s="5">
        <f t="array" ref="C6">_xlfn.IFNA(INDEX(Principal_Schl_Wts_Wide!$A:$AC,MATCH(C$3&amp;$A6&amp;"All"&amp;""&amp;"N",Principal_Schl_Wts_Wide!$B:$B&amp;Principal_Schl_Wts_Wide!$J:$J&amp;Principal_Schl_Wts_Wide!$K:$K&amp;Principal_Schl_Wts_Wide!$L:$L&amp;Principal_Schl_Wts_Wide!$P:$P,0),21),"No data")</f>
        <v>21.87</v>
      </c>
      <c r="D6" s="5">
        <f t="array" ref="D6">_xlfn.IFNA(INDEX(Principal_Schl_Wts_Wide!$A:$AC,MATCH(D$3&amp;$A6&amp;"All"&amp;""&amp;"N",Principal_Schl_Wts_Wide!$B:$B&amp;Principal_Schl_Wts_Wide!$J:$J&amp;Principal_Schl_Wts_Wide!$K:$K&amp;Principal_Schl_Wts_Wide!$L:$L&amp;Principal_Schl_Wts_Wide!$P:$P,0),21),"No data")</f>
        <v>25.03</v>
      </c>
      <c r="E6" s="5">
        <f t="array" ref="E6">_xlfn.IFNA(INDEX(Principal_Schl_Wts_Wide!$A:$AC,MATCH(E$3&amp;$A6&amp;"All"&amp;""&amp;"N",Principal_Schl_Wts_Wide!$B:$B&amp;Principal_Schl_Wts_Wide!$J:$J&amp;Principal_Schl_Wts_Wide!$K:$K&amp;Principal_Schl_Wts_Wide!$L:$L&amp;Principal_Schl_Wts_Wide!$P:$P,0),21),"No data")</f>
        <v>30.52</v>
      </c>
      <c r="F6" s="5">
        <f t="array" ref="F6">_xlfn.IFNA(INDEX(Principal_Schl_Wts_Wide!$A:$AC,MATCH(F$3&amp;$A6&amp;"All"&amp;""&amp;"N",Principal_Schl_Wts_Wide!$B:$B&amp;Principal_Schl_Wts_Wide!$J:$J&amp;Principal_Schl_Wts_Wide!$K:$K&amp;Principal_Schl_Wts_Wide!$L:$L&amp;Principal_Schl_Wts_Wide!$P:$P,0),21),"No data")</f>
        <v>28.08</v>
      </c>
    </row>
    <row r="7" spans="1:6" x14ac:dyDescent="0.2">
      <c r="A7" t="s">
        <v>173</v>
      </c>
      <c r="B7" s="5">
        <f t="array" ref="B7">_xlfn.IFNA(INDEX(Principal_Schl_Wts_Wide!$A:$AC,MATCH(B$3&amp;$A7&amp;"All"&amp;""&amp;"N",Principal_Schl_Wts_Wide!$B:$B&amp;Principal_Schl_Wts_Wide!$J:$J&amp;Principal_Schl_Wts_Wide!$K:$K&amp;Principal_Schl_Wts_Wide!$L:$L&amp;Principal_Schl_Wts_Wide!$P:$P,0),21),"No data")</f>
        <v>55.01</v>
      </c>
      <c r="C7" s="5">
        <f t="array" ref="C7">_xlfn.IFNA(INDEX(Principal_Schl_Wts_Wide!$A:$AC,MATCH(C$3&amp;$A7&amp;"All"&amp;""&amp;"N",Principal_Schl_Wts_Wide!$B:$B&amp;Principal_Schl_Wts_Wide!$J:$J&amp;Principal_Schl_Wts_Wide!$K:$K&amp;Principal_Schl_Wts_Wide!$L:$L&amp;Principal_Schl_Wts_Wide!$P:$P,0),21),"No data")</f>
        <v>54.89</v>
      </c>
      <c r="D7" s="5">
        <f t="array" ref="D7">_xlfn.IFNA(INDEX(Principal_Schl_Wts_Wide!$A:$AC,MATCH(D$3&amp;$A7&amp;"All"&amp;""&amp;"N",Principal_Schl_Wts_Wide!$B:$B&amp;Principal_Schl_Wts_Wide!$J:$J&amp;Principal_Schl_Wts_Wide!$K:$K&amp;Principal_Schl_Wts_Wide!$L:$L&amp;Principal_Schl_Wts_Wide!$P:$P,0),21),"No data")</f>
        <v>51.82</v>
      </c>
      <c r="E7" s="5">
        <f t="array" ref="E7">_xlfn.IFNA(INDEX(Principal_Schl_Wts_Wide!$A:$AC,MATCH(E$3&amp;$A7&amp;"All"&amp;""&amp;"N",Principal_Schl_Wts_Wide!$B:$B&amp;Principal_Schl_Wts_Wide!$J:$J&amp;Principal_Schl_Wts_Wide!$K:$K&amp;Principal_Schl_Wts_Wide!$L:$L&amp;Principal_Schl_Wts_Wide!$P:$P,0),21),"No data")</f>
        <v>49.77</v>
      </c>
      <c r="F7" s="5">
        <f t="array" ref="F7">_xlfn.IFNA(INDEX(Principal_Schl_Wts_Wide!$A:$AC,MATCH(F$3&amp;$A7&amp;"All"&amp;""&amp;"N",Principal_Schl_Wts_Wide!$B:$B&amp;Principal_Schl_Wts_Wide!$J:$J&amp;Principal_Schl_Wts_Wide!$K:$K&amp;Principal_Schl_Wts_Wide!$L:$L&amp;Principal_Schl_Wts_Wide!$P:$P,0),21),"No data")</f>
        <v>49.78</v>
      </c>
    </row>
    <row r="8" spans="1:6" x14ac:dyDescent="0.2">
      <c r="A8" t="s">
        <v>174</v>
      </c>
      <c r="B8" s="5">
        <f t="array" ref="B8">_xlfn.IFNA(INDEX(Principal_Schl_Wts_Wide!$A:$AC,MATCH(B$3&amp;$A8&amp;"All"&amp;""&amp;"N",Principal_Schl_Wts_Wide!$B:$B&amp;Principal_Schl_Wts_Wide!$J:$J&amp;Principal_Schl_Wts_Wide!$K:$K&amp;Principal_Schl_Wts_Wide!$L:$L&amp;Principal_Schl_Wts_Wide!$P:$P,0),21),"No data")</f>
        <v>24.66</v>
      </c>
      <c r="C8" s="5">
        <f t="array" ref="C8">_xlfn.IFNA(INDEX(Principal_Schl_Wts_Wide!$A:$AC,MATCH(C$3&amp;$A8&amp;"All"&amp;""&amp;"N",Principal_Schl_Wts_Wide!$B:$B&amp;Principal_Schl_Wts_Wide!$J:$J&amp;Principal_Schl_Wts_Wide!$K:$K&amp;Principal_Schl_Wts_Wide!$L:$L&amp;Principal_Schl_Wts_Wide!$P:$P,0),21),"No data")</f>
        <v>22.14</v>
      </c>
      <c r="D8" s="5">
        <f t="array" ref="D8">_xlfn.IFNA(INDEX(Principal_Schl_Wts_Wide!$A:$AC,MATCH(D$3&amp;$A8&amp;"All"&amp;""&amp;"N",Principal_Schl_Wts_Wide!$B:$B&amp;Principal_Schl_Wts_Wide!$J:$J&amp;Principal_Schl_Wts_Wide!$K:$K&amp;Principal_Schl_Wts_Wide!$L:$L&amp;Principal_Schl_Wts_Wide!$P:$P,0),21),"No data")</f>
        <v>19.11</v>
      </c>
      <c r="E8" s="5">
        <f t="array" ref="E8">_xlfn.IFNA(INDEX(Principal_Schl_Wts_Wide!$A:$AC,MATCH(E$3&amp;$A8&amp;"All"&amp;""&amp;"N",Principal_Schl_Wts_Wide!$B:$B&amp;Principal_Schl_Wts_Wide!$J:$J&amp;Principal_Schl_Wts_Wide!$K:$K&amp;Principal_Schl_Wts_Wide!$L:$L&amp;Principal_Schl_Wts_Wide!$P:$P,0),21),"No data")</f>
        <v>18.170000000000002</v>
      </c>
      <c r="F8" s="5">
        <f t="array" ref="F8">_xlfn.IFNA(INDEX(Principal_Schl_Wts_Wide!$A:$AC,MATCH(F$3&amp;$A8&amp;"All"&amp;""&amp;"N",Principal_Schl_Wts_Wide!$B:$B&amp;Principal_Schl_Wts_Wide!$J:$J&amp;Principal_Schl_Wts_Wide!$K:$K&amp;Principal_Schl_Wts_Wide!$L:$L&amp;Principal_Schl_Wts_Wide!$P:$P,0),21),"No data")</f>
        <v>15.96</v>
      </c>
    </row>
    <row r="24" spans="1:25" x14ac:dyDescent="0.2">
      <c r="A24" s="6" t="s">
        <v>751</v>
      </c>
      <c r="B24" s="6">
        <v>10</v>
      </c>
    </row>
    <row r="25" spans="1:25" x14ac:dyDescent="0.2">
      <c r="A25" t="str">
        <f>A3</f>
        <v>Var_name:</v>
      </c>
      <c r="B25" t="str">
        <f>IF(B3&lt;&gt;"",B3,"")</f>
        <v>A1_4d</v>
      </c>
      <c r="C25" t="str">
        <f t="shared" ref="C25:Y26" si="0">IF(C3&lt;&gt;"",C3,"")</f>
        <v>A1_4e</v>
      </c>
      <c r="D25" t="str">
        <f t="shared" si="0"/>
        <v>A1_4a</v>
      </c>
      <c r="E25" t="str">
        <f t="shared" si="0"/>
        <v>A1_4b</v>
      </c>
      <c r="F25" t="str">
        <f t="shared" si="0"/>
        <v>A1_4c</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English Language Arts curriculum selected or developed by your district</v>
      </c>
      <c r="C26" t="str">
        <f t="shared" si="0"/>
        <v>Professional development activities that teachers have or will participate in this school year</v>
      </c>
      <c r="D26" t="str">
        <f t="shared" si="0"/>
        <v>District-wide summative assessments</v>
      </c>
      <c r="E26" t="str">
        <f t="shared" si="0"/>
        <v>Assessments created or selected by teachers</v>
      </c>
      <c r="F26" t="str">
        <f t="shared" si="0"/>
        <v>English Language Arts textbooks used in your school</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Not At All Aligned</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Somewhat Aligned</v>
      </c>
      <c r="B28" s="5">
        <f t="shared" ref="B28:D37" si="4">IF(B6&gt;=$B$24,B6,"")</f>
        <v>18.38</v>
      </c>
      <c r="C28" s="5">
        <f t="shared" si="4"/>
        <v>21.87</v>
      </c>
      <c r="D28" s="5">
        <f t="shared" si="4"/>
        <v>25.03</v>
      </c>
      <c r="E28" s="5">
        <f t="shared" si="2"/>
        <v>30.52</v>
      </c>
      <c r="F28" s="5">
        <f t="shared" si="2"/>
        <v>28.08</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Aligned</v>
      </c>
      <c r="B29" s="5">
        <f t="shared" si="4"/>
        <v>55.01</v>
      </c>
      <c r="C29" s="5">
        <f t="shared" si="4"/>
        <v>54.89</v>
      </c>
      <c r="D29" s="5">
        <f t="shared" si="4"/>
        <v>51.82</v>
      </c>
      <c r="E29" s="5">
        <f t="shared" si="2"/>
        <v>49.77</v>
      </c>
      <c r="F29" s="5">
        <f t="shared" si="2"/>
        <v>49.78</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Strongly Aligned</v>
      </c>
      <c r="B30" s="5">
        <f t="shared" si="4"/>
        <v>24.66</v>
      </c>
      <c r="C30" s="5">
        <f t="shared" si="4"/>
        <v>22.14</v>
      </c>
      <c r="D30" s="5">
        <f t="shared" si="4"/>
        <v>19.11</v>
      </c>
      <c r="E30" s="5">
        <f t="shared" si="2"/>
        <v>18.170000000000002</v>
      </c>
      <c r="F30" s="5">
        <f t="shared" si="2"/>
        <v>15.96</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F8">
    <sortCondition descending="1" ref="A8:F8"/>
  </sortState>
  <pageMargins left="0.7" right="0.7" top="1" bottom="1" header="0.5" footer="0.5"/>
  <pageSetup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5" width="31" customWidth="1"/>
    <col min="6" max="6" width="21" customWidth="1"/>
  </cols>
  <sheetData>
    <row r="1" spans="1:6"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c r="F1" s="1" t="str">
        <f>INDEX(Principal_Schl_Wts_Wide!$A:$AC,MATCH(F$3,Principal_Schl_Wts_Wide!$B:$B,0),4)</f>
        <v>STATE CURRICULUM FRAMEWORKS</v>
      </c>
    </row>
    <row r="2" spans="1:6" s="1" customFormat="1" x14ac:dyDescent="0.2">
      <c r="A2" s="2" t="s">
        <v>740</v>
      </c>
      <c r="B2" s="1" t="str">
        <f t="array" ref="B2">INDEX(Principal_Schl_Wts_Wide!$A:$AC,MATCH(B$3,Principal_Schl_Wts_Wide!$B:$B,0),7)</f>
        <v>Please indicate your agreement with the following statements about the 2011 Massachusetts Mathematics Curriculum Framework.</v>
      </c>
      <c r="C2" s="1" t="str">
        <f t="array" ref="C2">INDEX(Principal_Schl_Wts_Wide!$A:$AC,MATCH(C$3,Principal_Schl_Wts_Wide!$B:$B,0),7)</f>
        <v>Please indicate your agreement with the following statements about the 2011 Massachusetts Mathematics Curriculum Framework.</v>
      </c>
      <c r="D2" s="1" t="str">
        <f t="array" ref="D2">INDEX(Principal_Schl_Wts_Wide!$A:$AC,MATCH(D$3,Principal_Schl_Wts_Wide!$B:$B,0),7)</f>
        <v>Please indicate your agreement with the following statements about the 2011 Massachusetts Mathematics Curriculum Framework.</v>
      </c>
      <c r="E2" s="1" t="str">
        <f t="array" ref="E2">INDEX(Principal_Schl_Wts_Wide!$A:$AC,MATCH(E$3,Principal_Schl_Wts_Wide!$B:$B,0),7)</f>
        <v>Please indicate your agreement with the following statements about the 2011 Massachusetts Mathematics Curriculum Framework.</v>
      </c>
      <c r="F2" s="1" t="str">
        <f t="array" ref="F2">INDEX(Principal_Schl_Wts_Wide!$A:$AC,MATCH(F$3,Principal_Schl_Wts_Wide!$B:$B,0),7)</f>
        <v>Please indicate your agreement with the following statements about the 2011 Massachusetts Mathematics Curriculum Framework.</v>
      </c>
    </row>
    <row r="3" spans="1:6" x14ac:dyDescent="0.2">
      <c r="A3" s="3" t="s">
        <v>741</v>
      </c>
      <c r="B3" t="s">
        <v>196</v>
      </c>
      <c r="C3" t="s">
        <v>204</v>
      </c>
      <c r="D3" t="s">
        <v>187</v>
      </c>
      <c r="E3" t="s">
        <v>192</v>
      </c>
      <c r="F3" t="s">
        <v>200</v>
      </c>
    </row>
    <row r="4" spans="1:6" ht="156.75" customHeight="1" x14ac:dyDescent="0.2">
      <c r="A4" t="s">
        <v>742</v>
      </c>
      <c r="B4" s="4" t="str">
        <f t="array" ref="B4">INDEX(Principal_Schl_Wts_Wide!$A:$AC,MATCH(B$3,Principal_Schl_Wts_Wide!$B:$B,0),8)</f>
        <v>Teachers have made instructional shifts over the last year to ensure students meet the expectations of the state’s current 2011 Mathematics Curriculum Framework.</v>
      </c>
      <c r="C4" s="4" t="str">
        <f t="array" ref="C4">INDEX(Principal_Schl_Wts_Wide!$A:$AC,MATCH(C$3,Principal_Schl_Wts_Wide!$B:$B,0),8)</f>
        <v>The implementation of the Standards of Mathematical Practice enables students to have deeper understanding of mathematical concepts.</v>
      </c>
      <c r="D4" s="4" t="str">
        <f t="array" ref="D4">INDEX(Principal_Schl_Wts_Wide!$A:$AC,MATCH(D$3,Principal_Schl_Wts_Wide!$B:$B,0),8)</f>
        <v>The current 2011 Mathematics Curriculum Framework sets appropriate expectations for student learning at each grade level.</v>
      </c>
      <c r="E4" s="4" t="str">
        <f t="array" ref="E4">INDEX(Principal_Schl_Wts_Wide!$A:$AC,MATCH(E$3,Principal_Schl_Wts_Wide!$B:$B,0),8)</f>
        <v>The current 2011 Mathematics Curriculum Framework positively affects the degree to which students are prepared for middle school/college or career.</v>
      </c>
      <c r="F4" s="4" t="str">
        <f t="array" ref="F4">INDEX(Principal_Schl_Wts_Wide!$A:$AC,MATCH(F$3,Principal_Schl_Wts_Wide!$B:$B,0),8)</f>
        <v>Mathematics state assessments provide useful information about how well students in my school are mastering the 2011 Mathematics state standards.</v>
      </c>
    </row>
    <row r="5" spans="1:6" x14ac:dyDescent="0.2">
      <c r="A5" t="s">
        <v>120</v>
      </c>
      <c r="B5" s="5">
        <f t="array" ref="B5">_xlfn.IFNA(INDEX(Principal_Schl_Wts_Wide!$A:$AC,MATCH(B$3&amp;$A5&amp;"All"&amp;""&amp;"N",Principal_Schl_Wts_Wide!$B:$B&amp;Principal_Schl_Wts_Wide!$J:$J&amp;Principal_Schl_Wts_Wide!$K:$K&amp;Principal_Schl_Wts_Wide!$L:$L&amp;Principal_Schl_Wts_Wide!$P:$P,0),21),"No data")</f>
        <v>0.2</v>
      </c>
      <c r="C5" s="5">
        <f t="array" ref="C5">_xlfn.IFNA(INDEX(Principal_Schl_Wts_Wide!$A:$AC,MATCH(C$3&amp;$A5&amp;"All"&amp;""&amp;"N",Principal_Schl_Wts_Wide!$B:$B&amp;Principal_Schl_Wts_Wide!$J:$J&amp;Principal_Schl_Wts_Wide!$K:$K&amp;Principal_Schl_Wts_Wide!$L:$L&amp;Principal_Schl_Wts_Wide!$P:$P,0),21),"No data")</f>
        <v>0.54</v>
      </c>
      <c r="D5" s="5">
        <f t="array" ref="D5">_xlfn.IFNA(INDEX(Principal_Schl_Wts_Wide!$A:$AC,MATCH(D$3&amp;$A5&amp;"All"&amp;""&amp;"N",Principal_Schl_Wts_Wide!$B:$B&amp;Principal_Schl_Wts_Wide!$J:$J&amp;Principal_Schl_Wts_Wide!$K:$K&amp;Principal_Schl_Wts_Wide!$L:$L&amp;Principal_Schl_Wts_Wide!$P:$P,0),21),"No data")</f>
        <v>0.45</v>
      </c>
      <c r="E5" s="5">
        <f t="array" ref="E5">_xlfn.IFNA(INDEX(Principal_Schl_Wts_Wide!$A:$AC,MATCH(E$3&amp;$A5&amp;"All"&amp;""&amp;"N",Principal_Schl_Wts_Wide!$B:$B&amp;Principal_Schl_Wts_Wide!$J:$J&amp;Principal_Schl_Wts_Wide!$K:$K&amp;Principal_Schl_Wts_Wide!$L:$L&amp;Principal_Schl_Wts_Wide!$P:$P,0),21),"No data")</f>
        <v>0.47</v>
      </c>
      <c r="F5" s="5">
        <f t="array" ref="F5">_xlfn.IFNA(INDEX(Principal_Schl_Wts_Wide!$A:$AC,MATCH(F$3&amp;$A5&amp;"All"&amp;""&amp;"N",Principal_Schl_Wts_Wide!$B:$B&amp;Principal_Schl_Wts_Wide!$J:$J&amp;Principal_Schl_Wts_Wide!$K:$K&amp;Principal_Schl_Wts_Wide!$L:$L&amp;Principal_Schl_Wts_Wide!$P:$P,0),21),"No data")</f>
        <v>4.3600000000000003</v>
      </c>
    </row>
    <row r="6" spans="1:6" x14ac:dyDescent="0.2">
      <c r="A6" t="s">
        <v>121</v>
      </c>
      <c r="B6" s="5">
        <f t="array" ref="B6">_xlfn.IFNA(INDEX(Principal_Schl_Wts_Wide!$A:$AC,MATCH(B$3&amp;$A6&amp;"All"&amp;""&amp;"N",Principal_Schl_Wts_Wide!$B:$B&amp;Principal_Schl_Wts_Wide!$J:$J&amp;Principal_Schl_Wts_Wide!$K:$K&amp;Principal_Schl_Wts_Wide!$L:$L&amp;Principal_Schl_Wts_Wide!$P:$P,0),21),"No data")</f>
        <v>4.79</v>
      </c>
      <c r="C6" s="5">
        <f t="array" ref="C6">_xlfn.IFNA(INDEX(Principal_Schl_Wts_Wide!$A:$AC,MATCH(C$3&amp;$A6&amp;"All"&amp;""&amp;"N",Principal_Schl_Wts_Wide!$B:$B&amp;Principal_Schl_Wts_Wide!$J:$J&amp;Principal_Schl_Wts_Wide!$K:$K&amp;Principal_Schl_Wts_Wide!$L:$L&amp;Principal_Schl_Wts_Wide!$P:$P,0),21),"No data")</f>
        <v>6.47</v>
      </c>
      <c r="D6" s="5">
        <f t="array" ref="D6">_xlfn.IFNA(INDEX(Principal_Schl_Wts_Wide!$A:$AC,MATCH(D$3&amp;$A6&amp;"All"&amp;""&amp;"N",Principal_Schl_Wts_Wide!$B:$B&amp;Principal_Schl_Wts_Wide!$J:$J&amp;Principal_Schl_Wts_Wide!$K:$K&amp;Principal_Schl_Wts_Wide!$L:$L&amp;Principal_Schl_Wts_Wide!$P:$P,0),21),"No data")</f>
        <v>6.8</v>
      </c>
      <c r="E6" s="5">
        <f t="array" ref="E6">_xlfn.IFNA(INDEX(Principal_Schl_Wts_Wide!$A:$AC,MATCH(E$3&amp;$A6&amp;"All"&amp;""&amp;"N",Principal_Schl_Wts_Wide!$B:$B&amp;Principal_Schl_Wts_Wide!$J:$J&amp;Principal_Schl_Wts_Wide!$K:$K&amp;Principal_Schl_Wts_Wide!$L:$L&amp;Principal_Schl_Wts_Wide!$P:$P,0),21),"No data")</f>
        <v>4.92</v>
      </c>
      <c r="F6" s="5">
        <f t="array" ref="F6">_xlfn.IFNA(INDEX(Principal_Schl_Wts_Wide!$A:$AC,MATCH(F$3&amp;$A6&amp;"All"&amp;""&amp;"N",Principal_Schl_Wts_Wide!$B:$B&amp;Principal_Schl_Wts_Wide!$J:$J&amp;Principal_Schl_Wts_Wide!$K:$K&amp;Principal_Schl_Wts_Wide!$L:$L&amp;Principal_Schl_Wts_Wide!$P:$P,0),21),"No data")</f>
        <v>13.55</v>
      </c>
    </row>
    <row r="7" spans="1:6" x14ac:dyDescent="0.2">
      <c r="A7" t="s">
        <v>122</v>
      </c>
      <c r="B7" s="5">
        <f t="array" ref="B7">_xlfn.IFNA(INDEX(Principal_Schl_Wts_Wide!$A:$AC,MATCH(B$3&amp;$A7&amp;"All"&amp;""&amp;"N",Principal_Schl_Wts_Wide!$B:$B&amp;Principal_Schl_Wts_Wide!$J:$J&amp;Principal_Schl_Wts_Wide!$K:$K&amp;Principal_Schl_Wts_Wide!$L:$L&amp;Principal_Schl_Wts_Wide!$P:$P,0),21),"No data")</f>
        <v>38.35</v>
      </c>
      <c r="C7" s="5">
        <f t="array" ref="C7">_xlfn.IFNA(INDEX(Principal_Schl_Wts_Wide!$A:$AC,MATCH(C$3&amp;$A7&amp;"All"&amp;""&amp;"N",Principal_Schl_Wts_Wide!$B:$B&amp;Principal_Schl_Wts_Wide!$J:$J&amp;Principal_Schl_Wts_Wide!$K:$K&amp;Principal_Schl_Wts_Wide!$L:$L&amp;Principal_Schl_Wts_Wide!$P:$P,0),21),"No data")</f>
        <v>43.89</v>
      </c>
      <c r="D7" s="5">
        <f t="array" ref="D7">_xlfn.IFNA(INDEX(Principal_Schl_Wts_Wide!$A:$AC,MATCH(D$3&amp;$A7&amp;"All"&amp;""&amp;"N",Principal_Schl_Wts_Wide!$B:$B&amp;Principal_Schl_Wts_Wide!$J:$J&amp;Principal_Schl_Wts_Wide!$K:$K&amp;Principal_Schl_Wts_Wide!$L:$L&amp;Principal_Schl_Wts_Wide!$P:$P,0),21),"No data")</f>
        <v>48.16</v>
      </c>
      <c r="E7" s="5">
        <f t="array" ref="E7">_xlfn.IFNA(INDEX(Principal_Schl_Wts_Wide!$A:$AC,MATCH(E$3&amp;$A7&amp;"All"&amp;""&amp;"N",Principal_Schl_Wts_Wide!$B:$B&amp;Principal_Schl_Wts_Wide!$J:$J&amp;Principal_Schl_Wts_Wide!$K:$K&amp;Principal_Schl_Wts_Wide!$L:$L&amp;Principal_Schl_Wts_Wide!$P:$P,0),21),"No data")</f>
        <v>52.52</v>
      </c>
      <c r="F7" s="5">
        <f t="array" ref="F7">_xlfn.IFNA(INDEX(Principal_Schl_Wts_Wide!$A:$AC,MATCH(F$3&amp;$A7&amp;"All"&amp;""&amp;"N",Principal_Schl_Wts_Wide!$B:$B&amp;Principal_Schl_Wts_Wide!$J:$J&amp;Principal_Schl_Wts_Wide!$K:$K&amp;Principal_Schl_Wts_Wide!$L:$L&amp;Principal_Schl_Wts_Wide!$P:$P,0),21),"No data")</f>
        <v>55.39</v>
      </c>
    </row>
    <row r="8" spans="1:6" x14ac:dyDescent="0.2">
      <c r="A8" t="s">
        <v>124</v>
      </c>
      <c r="B8" s="5">
        <f t="array" ref="B8">_xlfn.IFNA(INDEX(Principal_Schl_Wts_Wide!$A:$AC,MATCH(B$3&amp;$A8&amp;"All"&amp;""&amp;"N",Principal_Schl_Wts_Wide!$B:$B&amp;Principal_Schl_Wts_Wide!$J:$J&amp;Principal_Schl_Wts_Wide!$K:$K&amp;Principal_Schl_Wts_Wide!$L:$L&amp;Principal_Schl_Wts_Wide!$P:$P,0),21),"No data")</f>
        <v>56.66</v>
      </c>
      <c r="C8" s="5">
        <f t="array" ref="C8">_xlfn.IFNA(INDEX(Principal_Schl_Wts_Wide!$A:$AC,MATCH(C$3&amp;$A8&amp;"All"&amp;""&amp;"N",Principal_Schl_Wts_Wide!$B:$B&amp;Principal_Schl_Wts_Wide!$J:$J&amp;Principal_Schl_Wts_Wide!$K:$K&amp;Principal_Schl_Wts_Wide!$L:$L&amp;Principal_Schl_Wts_Wide!$P:$P,0),21),"No data")</f>
        <v>49.1</v>
      </c>
      <c r="D8" s="5">
        <f t="array" ref="D8">_xlfn.IFNA(INDEX(Principal_Schl_Wts_Wide!$A:$AC,MATCH(D$3&amp;$A8&amp;"All"&amp;""&amp;"N",Principal_Schl_Wts_Wide!$B:$B&amp;Principal_Schl_Wts_Wide!$J:$J&amp;Principal_Schl_Wts_Wide!$K:$K&amp;Principal_Schl_Wts_Wide!$L:$L&amp;Principal_Schl_Wts_Wide!$P:$P,0),21),"No data")</f>
        <v>44.59</v>
      </c>
      <c r="E8" s="5">
        <f t="array" ref="E8">_xlfn.IFNA(INDEX(Principal_Schl_Wts_Wide!$A:$AC,MATCH(E$3&amp;$A8&amp;"All"&amp;""&amp;"N",Principal_Schl_Wts_Wide!$B:$B&amp;Principal_Schl_Wts_Wide!$J:$J&amp;Principal_Schl_Wts_Wide!$K:$K&amp;Principal_Schl_Wts_Wide!$L:$L&amp;Principal_Schl_Wts_Wide!$P:$P,0),21),"No data")</f>
        <v>42.09</v>
      </c>
      <c r="F8" s="5">
        <f t="array" ref="F8">_xlfn.IFNA(INDEX(Principal_Schl_Wts_Wide!$A:$AC,MATCH(F$3&amp;$A8&amp;"All"&amp;""&amp;"N",Principal_Schl_Wts_Wide!$B:$B&amp;Principal_Schl_Wts_Wide!$J:$J&amp;Principal_Schl_Wts_Wide!$K:$K&amp;Principal_Schl_Wts_Wide!$L:$L&amp;Principal_Schl_Wts_Wide!$P:$P,0),21),"No data")</f>
        <v>26.7</v>
      </c>
    </row>
    <row r="24" spans="1:25" x14ac:dyDescent="0.2">
      <c r="A24" s="6" t="s">
        <v>751</v>
      </c>
      <c r="B24" s="6">
        <v>10</v>
      </c>
    </row>
    <row r="25" spans="1:25" x14ac:dyDescent="0.2">
      <c r="A25" t="str">
        <f>A3</f>
        <v>Var_name:</v>
      </c>
      <c r="B25" t="str">
        <f>IF(B3&lt;&gt;"",B3,"")</f>
        <v>A2_1c</v>
      </c>
      <c r="C25" t="str">
        <f t="shared" ref="C25:Y26" si="0">IF(C3&lt;&gt;"",C3,"")</f>
        <v>A2_1e</v>
      </c>
      <c r="D25" t="str">
        <f t="shared" si="0"/>
        <v>A2_1a</v>
      </c>
      <c r="E25" t="str">
        <f t="shared" si="0"/>
        <v>A2_1b</v>
      </c>
      <c r="F25" t="str">
        <f t="shared" si="0"/>
        <v>A2_1d</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Teachers have made instructional shifts over the last year to ensure students meet the expectations of the state’s current 2011 Mathematics Curriculum Framework.</v>
      </c>
      <c r="C26" t="str">
        <f t="shared" si="0"/>
        <v>The implementation of the Standards of Mathematical Practice enables students to have deeper understanding of mathematical concepts.</v>
      </c>
      <c r="D26" t="str">
        <f t="shared" si="0"/>
        <v>The current 2011 Mathematics Curriculum Framework sets appropriate expectations for student learning at each grade level.</v>
      </c>
      <c r="E26" t="str">
        <f t="shared" si="0"/>
        <v>The current 2011 Mathematics Curriculum Framework positively affects the degree to which students are prepared for middle school/college or career.</v>
      </c>
      <c r="F26" t="str">
        <f t="shared" si="0"/>
        <v>Mathematics state assessments provide useful information about how well students in my school are mastering the 2011 Mathematics state standards.</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t="str">
        <f t="shared" ref="B28:D37" si="4">IF(B6&gt;=$B$24,B6,"")</f>
        <v/>
      </c>
      <c r="C28" s="5" t="str">
        <f t="shared" si="4"/>
        <v/>
      </c>
      <c r="D28" s="5" t="str">
        <f t="shared" si="4"/>
        <v/>
      </c>
      <c r="E28" s="5" t="str">
        <f t="shared" si="2"/>
        <v/>
      </c>
      <c r="F28" s="5">
        <f t="shared" si="2"/>
        <v>13.55</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38.35</v>
      </c>
      <c r="C29" s="5">
        <f t="shared" si="4"/>
        <v>43.89</v>
      </c>
      <c r="D29" s="5">
        <f t="shared" si="4"/>
        <v>48.16</v>
      </c>
      <c r="E29" s="5">
        <f t="shared" si="2"/>
        <v>52.52</v>
      </c>
      <c r="F29" s="5">
        <f t="shared" si="2"/>
        <v>55.39</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56.66</v>
      </c>
      <c r="C30" s="5">
        <f t="shared" si="4"/>
        <v>49.1</v>
      </c>
      <c r="D30" s="5">
        <f t="shared" si="4"/>
        <v>44.59</v>
      </c>
      <c r="E30" s="5">
        <f t="shared" si="2"/>
        <v>42.09</v>
      </c>
      <c r="F30" s="5">
        <f t="shared" si="2"/>
        <v>26.7</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F8">
    <sortCondition descending="1" ref="A8:F8"/>
  </sortState>
  <pageMargins left="0.7" right="0.7" top="1" bottom="1" header="0.5" footer="0.5"/>
  <pageSetup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3" width="31" customWidth="1"/>
  </cols>
  <sheetData>
    <row r="1" spans="1:3"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row>
    <row r="2" spans="1:3" s="1" customFormat="1" x14ac:dyDescent="0.2">
      <c r="A2" s="2" t="s">
        <v>740</v>
      </c>
      <c r="B2" s="1" t="str">
        <f t="array" ref="B2">INDEX(Principal_Schl_Wts_Wide!$A:$AC,MATCH(B$3,Principal_Schl_Wts_Wide!$B:$B,0),7)</f>
        <v>Which of the following Mathematics resources from your district do you need in your school, when compared to what you have now?</v>
      </c>
      <c r="C2" s="1" t="str">
        <f t="array" ref="C2">INDEX(Principal_Schl_Wts_Wide!$A:$AC,MATCH(C$3,Principal_Schl_Wts_Wide!$B:$B,0),7)</f>
        <v>Which of the following Mathematics resources from your district do you need in your school, when compared to what you have now?</v>
      </c>
    </row>
    <row r="3" spans="1:3" x14ac:dyDescent="0.2">
      <c r="A3" s="3" t="s">
        <v>741</v>
      </c>
      <c r="B3" t="s">
        <v>210</v>
      </c>
      <c r="C3" t="s">
        <v>207</v>
      </c>
    </row>
    <row r="4" spans="1:3" ht="72.75" customHeight="1" x14ac:dyDescent="0.2">
      <c r="A4" t="s">
        <v>742</v>
      </c>
      <c r="B4" s="4" t="str">
        <f t="array" ref="B4">INDEX(Principal_Schl_Wts_Wide!$A:$AC,MATCH(B$3,Principal_Schl_Wts_Wide!$B:$B,0),8)</f>
        <v>Formative or diagnostic assessments aligned to the state standards</v>
      </c>
      <c r="C4" s="4" t="str">
        <f t="array" ref="C4">INDEX(Principal_Schl_Wts_Wide!$A:$AC,MATCH(C$3,Principal_Schl_Wts_Wide!$B:$B,0),8)</f>
        <v>Textbooks aligned to the state standards</v>
      </c>
    </row>
    <row r="5" spans="1:3" x14ac:dyDescent="0.2">
      <c r="A5" t="s">
        <v>143</v>
      </c>
      <c r="B5" s="5">
        <f t="array" ref="B5">_xlfn.IFNA(INDEX(Principal_Schl_Wts_Wide!$A:$AC,MATCH(B$3&amp;$A5&amp;"All"&amp;""&amp;"N",Principal_Schl_Wts_Wide!$B:$B&amp;Principal_Schl_Wts_Wide!$J:$J&amp;Principal_Schl_Wts_Wide!$K:$K&amp;Principal_Schl_Wts_Wide!$L:$L&amp;Principal_Schl_Wts_Wide!$P:$P,0),21),"No data")</f>
        <v>2.27</v>
      </c>
      <c r="C5" s="5">
        <f t="array" ref="C5">_xlfn.IFNA(INDEX(Principal_Schl_Wts_Wide!$A:$AC,MATCH(C$3&amp;$A5&amp;"All"&amp;""&amp;"N",Principal_Schl_Wts_Wide!$B:$B&amp;Principal_Schl_Wts_Wide!$J:$J&amp;Principal_Schl_Wts_Wide!$K:$K&amp;Principal_Schl_Wts_Wide!$L:$L&amp;Principal_Schl_Wts_Wide!$P:$P,0),21),"No data")</f>
        <v>7.91</v>
      </c>
    </row>
    <row r="6" spans="1:3" x14ac:dyDescent="0.2">
      <c r="A6" t="s">
        <v>144</v>
      </c>
      <c r="B6" s="5">
        <f t="array" ref="B6">_xlfn.IFNA(INDEX(Principal_Schl_Wts_Wide!$A:$AC,MATCH(B$3&amp;$A6&amp;"All"&amp;""&amp;"N",Principal_Schl_Wts_Wide!$B:$B&amp;Principal_Schl_Wts_Wide!$J:$J&amp;Principal_Schl_Wts_Wide!$K:$K&amp;Principal_Schl_Wts_Wide!$L:$L&amp;Principal_Schl_Wts_Wide!$P:$P,0),21),"No data")</f>
        <v>3.63</v>
      </c>
      <c r="C6" s="5">
        <f t="array" ref="C6">_xlfn.IFNA(INDEX(Principal_Schl_Wts_Wide!$A:$AC,MATCH(C$3&amp;$A6&amp;"All"&amp;""&amp;"N",Principal_Schl_Wts_Wide!$B:$B&amp;Principal_Schl_Wts_Wide!$J:$J&amp;Principal_Schl_Wts_Wide!$K:$K&amp;Principal_Schl_Wts_Wide!$L:$L&amp;Principal_Schl_Wts_Wide!$P:$P,0),21),"No data")</f>
        <v>3.72</v>
      </c>
    </row>
    <row r="7" spans="1:3" x14ac:dyDescent="0.2">
      <c r="A7" t="s">
        <v>145</v>
      </c>
      <c r="B7" s="5">
        <f t="array" ref="B7">_xlfn.IFNA(INDEX(Principal_Schl_Wts_Wide!$A:$AC,MATCH(B$3&amp;$A7&amp;"All"&amp;""&amp;"N",Principal_Schl_Wts_Wide!$B:$B&amp;Principal_Schl_Wts_Wide!$J:$J&amp;Principal_Schl_Wts_Wide!$K:$K&amp;Principal_Schl_Wts_Wide!$L:$L&amp;Principal_Schl_Wts_Wide!$P:$P,0),21),"No data")</f>
        <v>53.06</v>
      </c>
      <c r="C7" s="5">
        <f t="array" ref="C7">_xlfn.IFNA(INDEX(Principal_Schl_Wts_Wide!$A:$AC,MATCH(C$3&amp;$A7&amp;"All"&amp;""&amp;"N",Principal_Schl_Wts_Wide!$B:$B&amp;Principal_Schl_Wts_Wide!$J:$J&amp;Principal_Schl_Wts_Wide!$K:$K&amp;Principal_Schl_Wts_Wide!$L:$L&amp;Principal_Schl_Wts_Wide!$P:$P,0),21),"No data")</f>
        <v>61.37</v>
      </c>
    </row>
    <row r="8" spans="1:3" x14ac:dyDescent="0.2">
      <c r="A8" t="s">
        <v>146</v>
      </c>
      <c r="B8" s="5">
        <f t="array" ref="B8">_xlfn.IFNA(INDEX(Principal_Schl_Wts_Wide!$A:$AC,MATCH(B$3&amp;$A8&amp;"All"&amp;""&amp;"N",Principal_Schl_Wts_Wide!$B:$B&amp;Principal_Schl_Wts_Wide!$J:$J&amp;Principal_Schl_Wts_Wide!$K:$K&amp;Principal_Schl_Wts_Wide!$L:$L&amp;Principal_Schl_Wts_Wide!$P:$P,0),21),"No data")</f>
        <v>41.05</v>
      </c>
      <c r="C8" s="5">
        <f t="array" ref="C8">_xlfn.IFNA(INDEX(Principal_Schl_Wts_Wide!$A:$AC,MATCH(C$3&amp;$A8&amp;"All"&amp;""&amp;"N",Principal_Schl_Wts_Wide!$B:$B&amp;Principal_Schl_Wts_Wide!$J:$J&amp;Principal_Schl_Wts_Wide!$K:$K&amp;Principal_Schl_Wts_Wide!$L:$L&amp;Principal_Schl_Wts_Wide!$P:$P,0),21),"No data")</f>
        <v>27</v>
      </c>
    </row>
    <row r="24" spans="1:25" x14ac:dyDescent="0.2">
      <c r="A24" s="6" t="s">
        <v>751</v>
      </c>
      <c r="B24" s="6">
        <v>10</v>
      </c>
    </row>
    <row r="25" spans="1:25" x14ac:dyDescent="0.2">
      <c r="A25" t="str">
        <f>A3</f>
        <v>Var_name:</v>
      </c>
      <c r="B25" t="str">
        <f>IF(B3&lt;&gt;"",B3,"")</f>
        <v>A2_2b</v>
      </c>
      <c r="C25" t="str">
        <f t="shared" ref="C25:Y26" si="0">IF(C3&lt;&gt;"",C3,"")</f>
        <v>A2_2a</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Formative or diagnostic assessments aligned to the state standards</v>
      </c>
      <c r="C26" t="str">
        <f t="shared" si="0"/>
        <v>Textbooks aligned to the state standards</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Resource is NOT available</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Resource is available - Compared to what I have now, I need: Less</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Resource is available - Compared to what I have now, I need: Same Amount</v>
      </c>
      <c r="B29" s="5">
        <f t="shared" si="4"/>
        <v>53.06</v>
      </c>
      <c r="C29" s="5">
        <f t="shared" si="4"/>
        <v>61.37</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Resource is available - Compared to what I have now, I need: More</v>
      </c>
      <c r="B30" s="5">
        <f t="shared" si="4"/>
        <v>41.05</v>
      </c>
      <c r="C30" s="5">
        <f t="shared" si="4"/>
        <v>27</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C8">
    <sortCondition descending="1" ref="A8:C8"/>
  </sortState>
  <pageMargins left="0.7" right="0.7" top="1" bottom="1" header="0.5" footer="0.5"/>
  <pageSetup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3" width="31" customWidth="1"/>
    <col min="4" max="4" width="24.375" customWidth="1"/>
    <col min="5" max="5" width="23.375" customWidth="1"/>
    <col min="6" max="6" width="21.25" customWidth="1"/>
  </cols>
  <sheetData>
    <row r="1" spans="1:6"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c r="F1" s="1" t="str">
        <f>INDEX(Principal_Schl_Wts_Wide!$A:$AC,MATCH(F$3,Principal_Schl_Wts_Wide!$B:$B,0),4)</f>
        <v>STATE CURRICULUM FRAMEWORKS</v>
      </c>
    </row>
    <row r="2" spans="1:6" s="1" customFormat="1" x14ac:dyDescent="0.2">
      <c r="A2" s="2" t="s">
        <v>740</v>
      </c>
      <c r="B2" s="1" t="str">
        <f t="array" ref="B2">INDEX(Principal_Schl_Wts_Wide!$A:$AC,MATCH(B$3,Principal_Schl_Wts_Wide!$B:$B,0),7)</f>
        <v>How much of the following Mathematics resources would you like in the future, compared to what you have now?</v>
      </c>
      <c r="C2" s="1" t="str">
        <f t="array" ref="C2">INDEX(Principal_Schl_Wts_Wide!$A:$AC,MATCH(C$3,Principal_Schl_Wts_Wide!$B:$B,0),7)</f>
        <v>How much of the following Mathematics resources would you like in the future, compared to what you have now?</v>
      </c>
      <c r="D2" s="1" t="str">
        <f t="array" ref="D2">INDEX(Principal_Schl_Wts_Wide!$A:$AC,MATCH(D$3,Principal_Schl_Wts_Wide!$B:$B,0),7)</f>
        <v>How much of the following Mathematics resources would you like in the future, compared to what you have now?</v>
      </c>
      <c r="E2" s="1" t="str">
        <f t="array" ref="E2">INDEX(Principal_Schl_Wts_Wide!$A:$AC,MATCH(E$3,Principal_Schl_Wts_Wide!$B:$B,0),7)</f>
        <v>How much of the following Mathematics resources would you like in the future, compared to what you have now?</v>
      </c>
      <c r="F2" s="1" t="str">
        <f t="array" ref="F2">INDEX(Principal_Schl_Wts_Wide!$A:$AC,MATCH(F$3,Principal_Schl_Wts_Wide!$B:$B,0),7)</f>
        <v>How much of the following Mathematics resources would you like in the future, compared to what you have now?</v>
      </c>
    </row>
    <row r="3" spans="1:6" x14ac:dyDescent="0.2">
      <c r="A3" s="3" t="s">
        <v>741</v>
      </c>
      <c r="B3" t="s">
        <v>221</v>
      </c>
      <c r="C3" t="s">
        <v>219</v>
      </c>
      <c r="D3" t="s">
        <v>224</v>
      </c>
      <c r="E3" t="s">
        <v>217</v>
      </c>
      <c r="F3" t="s">
        <v>212</v>
      </c>
    </row>
    <row r="4" spans="1:6" ht="156.75" customHeight="1" x14ac:dyDescent="0.2">
      <c r="A4" t="s">
        <v>742</v>
      </c>
      <c r="B4" s="4" t="str">
        <f t="array" ref="B4">INDEX(Principal_Schl_Wts_Wide!$A:$AC,MATCH(B$3,Principal_Schl_Wts_Wide!$B:$B,0),8)</f>
        <v>Guidance on how to embed students’ social and emotional learning into the Mathematics school curriculum</v>
      </c>
      <c r="C4" s="4" t="str">
        <f t="array" ref="C4">INDEX(Principal_Schl_Wts_Wide!$A:$AC,MATCH(C$3,Principal_Schl_Wts_Wide!$B:$B,0),8)</f>
        <v>Information about how state standards change what is expected of teachers’ instructional practice</v>
      </c>
      <c r="D4" s="4" t="str">
        <f t="array" ref="D4">INDEX(Principal_Schl_Wts_Wide!$A:$AC,MATCH(D$3,Principal_Schl_Wts_Wide!$B:$B,0),8)</f>
        <v>Professional development for teachers on the state standards</v>
      </c>
      <c r="E4" s="4" t="str">
        <f t="array" ref="E4">INDEX(Principal_Schl_Wts_Wide!$A:$AC,MATCH(E$3,Principal_Schl_Wts_Wide!$B:$B,0),8)</f>
        <v>Information about how state standards change what students are expected to learn</v>
      </c>
      <c r="F4" s="4" t="str">
        <f t="array" ref="F4">INDEX(Principal_Schl_Wts_Wide!$A:$AC,MATCH(F$3,Principal_Schl_Wts_Wide!$B:$B,0),8)</f>
        <v>Curriculum resources aligned to the 2011 Mathematics Curriculum Framework</v>
      </c>
    </row>
    <row r="5" spans="1:6" x14ac:dyDescent="0.2">
      <c r="A5" t="s">
        <v>143</v>
      </c>
      <c r="B5" s="5">
        <f t="array" ref="B5">_xlfn.IFNA(INDEX(Principal_Schl_Wts_Wide!$A:$AC,MATCH(B$3&amp;$A5&amp;"All"&amp;""&amp;"N",Principal_Schl_Wts_Wide!$B:$B&amp;Principal_Schl_Wts_Wide!$J:$J&amp;Principal_Schl_Wts_Wide!$K:$K&amp;Principal_Schl_Wts_Wide!$L:$L&amp;Principal_Schl_Wts_Wide!$P:$P,0),21),"No data")</f>
        <v>3.58</v>
      </c>
      <c r="C5" s="5">
        <f t="array" ref="C5">_xlfn.IFNA(INDEX(Principal_Schl_Wts_Wide!$A:$AC,MATCH(C$3&amp;$A5&amp;"All"&amp;""&amp;"N",Principal_Schl_Wts_Wide!$B:$B&amp;Principal_Schl_Wts_Wide!$J:$J&amp;Principal_Schl_Wts_Wide!$K:$K&amp;Principal_Schl_Wts_Wide!$L:$L&amp;Principal_Schl_Wts_Wide!$P:$P,0),21),"No data")</f>
        <v>1.1299999999999999</v>
      </c>
      <c r="D5" s="5">
        <f t="array" ref="D5">_xlfn.IFNA(INDEX(Principal_Schl_Wts_Wide!$A:$AC,MATCH(D$3&amp;$A5&amp;"All"&amp;""&amp;"N",Principal_Schl_Wts_Wide!$B:$B&amp;Principal_Schl_Wts_Wide!$J:$J&amp;Principal_Schl_Wts_Wide!$K:$K&amp;Principal_Schl_Wts_Wide!$L:$L&amp;Principal_Schl_Wts_Wide!$P:$P,0),21),"No data")</f>
        <v>1.21</v>
      </c>
      <c r="E5" s="5">
        <f t="array" ref="E5">_xlfn.IFNA(INDEX(Principal_Schl_Wts_Wide!$A:$AC,MATCH(E$3&amp;$A5&amp;"All"&amp;""&amp;"N",Principal_Schl_Wts_Wide!$B:$B&amp;Principal_Schl_Wts_Wide!$J:$J&amp;Principal_Schl_Wts_Wide!$K:$K&amp;Principal_Schl_Wts_Wide!$L:$L&amp;Principal_Schl_Wts_Wide!$P:$P,0),21),"No data")</f>
        <v>0.81</v>
      </c>
      <c r="F5" s="5">
        <f t="array" ref="F5">_xlfn.IFNA(INDEX(Principal_Schl_Wts_Wide!$A:$AC,MATCH(F$3&amp;$A5&amp;"All"&amp;""&amp;"N",Principal_Schl_Wts_Wide!$B:$B&amp;Principal_Schl_Wts_Wide!$J:$J&amp;Principal_Schl_Wts_Wide!$K:$K&amp;Principal_Schl_Wts_Wide!$L:$L&amp;Principal_Schl_Wts_Wide!$P:$P,0),21),"No data")</f>
        <v>1.19</v>
      </c>
    </row>
    <row r="6" spans="1:6" x14ac:dyDescent="0.2">
      <c r="A6" t="s">
        <v>144</v>
      </c>
      <c r="B6" s="5">
        <f t="array" ref="B6">_xlfn.IFNA(INDEX(Principal_Schl_Wts_Wide!$A:$AC,MATCH(B$3&amp;$A6&amp;"All"&amp;""&amp;"N",Principal_Schl_Wts_Wide!$B:$B&amp;Principal_Schl_Wts_Wide!$J:$J&amp;Principal_Schl_Wts_Wide!$K:$K&amp;Principal_Schl_Wts_Wide!$L:$L&amp;Principal_Schl_Wts_Wide!$P:$P,0),21),"No data")</f>
        <v>1.95</v>
      </c>
      <c r="C6" s="5">
        <f t="array" ref="C6">_xlfn.IFNA(INDEX(Principal_Schl_Wts_Wide!$A:$AC,MATCH(C$3&amp;$A6&amp;"All"&amp;""&amp;"N",Principal_Schl_Wts_Wide!$B:$B&amp;Principal_Schl_Wts_Wide!$J:$J&amp;Principal_Schl_Wts_Wide!$K:$K&amp;Principal_Schl_Wts_Wide!$L:$L&amp;Principal_Schl_Wts_Wide!$P:$P,0),21),"No data")</f>
        <v>1.55</v>
      </c>
      <c r="D6" s="5">
        <f t="array" ref="D6">_xlfn.IFNA(INDEX(Principal_Schl_Wts_Wide!$A:$AC,MATCH(D$3&amp;$A6&amp;"All"&amp;""&amp;"N",Principal_Schl_Wts_Wide!$B:$B&amp;Principal_Schl_Wts_Wide!$J:$J&amp;Principal_Schl_Wts_Wide!$K:$K&amp;Principal_Schl_Wts_Wide!$L:$L&amp;Principal_Schl_Wts_Wide!$P:$P,0),21),"No data")</f>
        <v>2.31</v>
      </c>
      <c r="E6" s="5">
        <f t="array" ref="E6">_xlfn.IFNA(INDEX(Principal_Schl_Wts_Wide!$A:$AC,MATCH(E$3&amp;$A6&amp;"All"&amp;""&amp;"N",Principal_Schl_Wts_Wide!$B:$B&amp;Principal_Schl_Wts_Wide!$J:$J&amp;Principal_Schl_Wts_Wide!$K:$K&amp;Principal_Schl_Wts_Wide!$L:$L&amp;Principal_Schl_Wts_Wide!$P:$P,0),21),"No data")</f>
        <v>1.64</v>
      </c>
      <c r="F6" s="5">
        <f t="array" ref="F6">_xlfn.IFNA(INDEX(Principal_Schl_Wts_Wide!$A:$AC,MATCH(F$3&amp;$A6&amp;"All"&amp;""&amp;"N",Principal_Schl_Wts_Wide!$B:$B&amp;Principal_Schl_Wts_Wide!$J:$J&amp;Principal_Schl_Wts_Wide!$K:$K&amp;Principal_Schl_Wts_Wide!$L:$L&amp;Principal_Schl_Wts_Wide!$P:$P,0),21),"No data")</f>
        <v>0.56000000000000005</v>
      </c>
    </row>
    <row r="7" spans="1:6" x14ac:dyDescent="0.2">
      <c r="A7" t="s">
        <v>145</v>
      </c>
      <c r="B7" s="5">
        <f t="array" ref="B7">_xlfn.IFNA(INDEX(Principal_Schl_Wts_Wide!$A:$AC,MATCH(B$3&amp;$A7&amp;"All"&amp;""&amp;"N",Principal_Schl_Wts_Wide!$B:$B&amp;Principal_Schl_Wts_Wide!$J:$J&amp;Principal_Schl_Wts_Wide!$K:$K&amp;Principal_Schl_Wts_Wide!$L:$L&amp;Principal_Schl_Wts_Wide!$P:$P,0),21),"No data")</f>
        <v>29.16</v>
      </c>
      <c r="C7" s="5">
        <f t="array" ref="C7">_xlfn.IFNA(INDEX(Principal_Schl_Wts_Wide!$A:$AC,MATCH(C$3&amp;$A7&amp;"All"&amp;""&amp;"N",Principal_Schl_Wts_Wide!$B:$B&amp;Principal_Schl_Wts_Wide!$J:$J&amp;Principal_Schl_Wts_Wide!$K:$K&amp;Principal_Schl_Wts_Wide!$L:$L&amp;Principal_Schl_Wts_Wide!$P:$P,0),21),"No data")</f>
        <v>45.98</v>
      </c>
      <c r="D7" s="5">
        <f t="array" ref="D7">_xlfn.IFNA(INDEX(Principal_Schl_Wts_Wide!$A:$AC,MATCH(D$3&amp;$A7&amp;"All"&amp;""&amp;"N",Principal_Schl_Wts_Wide!$B:$B&amp;Principal_Schl_Wts_Wide!$J:$J&amp;Principal_Schl_Wts_Wide!$K:$K&amp;Principal_Schl_Wts_Wide!$L:$L&amp;Principal_Schl_Wts_Wide!$P:$P,0),21),"No data")</f>
        <v>45.45</v>
      </c>
      <c r="E7" s="5">
        <f t="array" ref="E7">_xlfn.IFNA(INDEX(Principal_Schl_Wts_Wide!$A:$AC,MATCH(E$3&amp;$A7&amp;"All"&amp;""&amp;"N",Principal_Schl_Wts_Wide!$B:$B&amp;Principal_Schl_Wts_Wide!$J:$J&amp;Principal_Schl_Wts_Wide!$K:$K&amp;Principal_Schl_Wts_Wide!$L:$L&amp;Principal_Schl_Wts_Wide!$P:$P,0),21),"No data")</f>
        <v>55.39</v>
      </c>
      <c r="F7" s="5">
        <f t="array" ref="F7">_xlfn.IFNA(INDEX(Principal_Schl_Wts_Wide!$A:$AC,MATCH(F$3&amp;$A7&amp;"All"&amp;""&amp;"N",Principal_Schl_Wts_Wide!$B:$B&amp;Principal_Schl_Wts_Wide!$J:$J&amp;Principal_Schl_Wts_Wide!$K:$K&amp;Principal_Schl_Wts_Wide!$L:$L&amp;Principal_Schl_Wts_Wide!$P:$P,0),21),"No data")</f>
        <v>58.85</v>
      </c>
    </row>
    <row r="8" spans="1:6" x14ac:dyDescent="0.2">
      <c r="A8" t="s">
        <v>146</v>
      </c>
      <c r="B8" s="5">
        <f t="array" ref="B8">_xlfn.IFNA(INDEX(Principal_Schl_Wts_Wide!$A:$AC,MATCH(B$3&amp;$A8&amp;"All"&amp;""&amp;"N",Principal_Schl_Wts_Wide!$B:$B&amp;Principal_Schl_Wts_Wide!$J:$J&amp;Principal_Schl_Wts_Wide!$K:$K&amp;Principal_Schl_Wts_Wide!$L:$L&amp;Principal_Schl_Wts_Wide!$P:$P,0),21),"No data")</f>
        <v>65.31</v>
      </c>
      <c r="C8" s="5">
        <f t="array" ref="C8">_xlfn.IFNA(INDEX(Principal_Schl_Wts_Wide!$A:$AC,MATCH(C$3&amp;$A8&amp;"All"&amp;""&amp;"N",Principal_Schl_Wts_Wide!$B:$B&amp;Principal_Schl_Wts_Wide!$J:$J&amp;Principal_Schl_Wts_Wide!$K:$K&amp;Principal_Schl_Wts_Wide!$L:$L&amp;Principal_Schl_Wts_Wide!$P:$P,0),21),"No data")</f>
        <v>51.34</v>
      </c>
      <c r="D8" s="5">
        <f t="array" ref="D8">_xlfn.IFNA(INDEX(Principal_Schl_Wts_Wide!$A:$AC,MATCH(D$3&amp;$A8&amp;"All"&amp;""&amp;"N",Principal_Schl_Wts_Wide!$B:$B&amp;Principal_Schl_Wts_Wide!$J:$J&amp;Principal_Schl_Wts_Wide!$K:$K&amp;Principal_Schl_Wts_Wide!$L:$L&amp;Principal_Schl_Wts_Wide!$P:$P,0),21),"No data")</f>
        <v>51.04</v>
      </c>
      <c r="E8" s="5">
        <f t="array" ref="E8">_xlfn.IFNA(INDEX(Principal_Schl_Wts_Wide!$A:$AC,MATCH(E$3&amp;$A8&amp;"All"&amp;""&amp;"N",Principal_Schl_Wts_Wide!$B:$B&amp;Principal_Schl_Wts_Wide!$J:$J&amp;Principal_Schl_Wts_Wide!$K:$K&amp;Principal_Schl_Wts_Wide!$L:$L&amp;Principal_Schl_Wts_Wide!$P:$P,0),21),"No data")</f>
        <v>42.16</v>
      </c>
      <c r="F8" s="5">
        <f t="array" ref="F8">_xlfn.IFNA(INDEX(Principal_Schl_Wts_Wide!$A:$AC,MATCH(F$3&amp;$A8&amp;"All"&amp;""&amp;"N",Principal_Schl_Wts_Wide!$B:$B&amp;Principal_Schl_Wts_Wide!$J:$J&amp;Principal_Schl_Wts_Wide!$K:$K&amp;Principal_Schl_Wts_Wide!$L:$L&amp;Principal_Schl_Wts_Wide!$P:$P,0),21),"No data")</f>
        <v>39.39</v>
      </c>
    </row>
    <row r="24" spans="1:25" x14ac:dyDescent="0.2">
      <c r="A24" s="6" t="s">
        <v>751</v>
      </c>
      <c r="B24" s="6">
        <v>10</v>
      </c>
    </row>
    <row r="25" spans="1:25" x14ac:dyDescent="0.2">
      <c r="A25" t="str">
        <f>A3</f>
        <v>Var_name:</v>
      </c>
      <c r="B25" t="str">
        <f>IF(B3&lt;&gt;"",B3,"")</f>
        <v>A2_3d</v>
      </c>
      <c r="C25" t="str">
        <f t="shared" ref="C25:Y26" si="0">IF(C3&lt;&gt;"",C3,"")</f>
        <v>A2_3c</v>
      </c>
      <c r="D25" t="str">
        <f t="shared" si="0"/>
        <v>A2_3e</v>
      </c>
      <c r="E25" t="str">
        <f t="shared" si="0"/>
        <v>A2_3b</v>
      </c>
      <c r="F25" t="str">
        <f t="shared" si="0"/>
        <v>A2_3a</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Guidance on how to embed students’ social and emotional learning into the Mathematics school curriculum</v>
      </c>
      <c r="C26" t="str">
        <f t="shared" si="0"/>
        <v>Information about how state standards change what is expected of teachers’ instructional practice</v>
      </c>
      <c r="D26" t="str">
        <f t="shared" si="0"/>
        <v>Professional development for teachers on the state standards</v>
      </c>
      <c r="E26" t="str">
        <f t="shared" si="0"/>
        <v>Information about how state standards change what students are expected to learn</v>
      </c>
      <c r="F26" t="str">
        <f t="shared" si="0"/>
        <v>Curriculum resources aligned to the 2011 Mathematics Curriculum Framework</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Resource is NOT available</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Resource is available - Compared to what I have now, I need: Less</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Resource is available - Compared to what I have now, I need: Same Amount</v>
      </c>
      <c r="B29" s="5">
        <f t="shared" si="4"/>
        <v>29.16</v>
      </c>
      <c r="C29" s="5">
        <f t="shared" si="4"/>
        <v>45.98</v>
      </c>
      <c r="D29" s="5">
        <f t="shared" si="4"/>
        <v>45.45</v>
      </c>
      <c r="E29" s="5">
        <f t="shared" si="2"/>
        <v>55.39</v>
      </c>
      <c r="F29" s="5">
        <f t="shared" si="2"/>
        <v>58.85</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Resource is available - Compared to what I have now, I need: More</v>
      </c>
      <c r="B30" s="5">
        <f t="shared" si="4"/>
        <v>65.31</v>
      </c>
      <c r="C30" s="5">
        <f t="shared" si="4"/>
        <v>51.34</v>
      </c>
      <c r="D30" s="5">
        <f t="shared" si="4"/>
        <v>51.04</v>
      </c>
      <c r="E30" s="5">
        <f t="shared" si="2"/>
        <v>42.16</v>
      </c>
      <c r="F30" s="5">
        <f t="shared" si="2"/>
        <v>39.39</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F8">
    <sortCondition descending="1" ref="A8:F8"/>
  </sortState>
  <pageMargins left="0.7" right="0.7" top="1" bottom="1" header="0.5" footer="0.5"/>
  <pageSetup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5" width="31" customWidth="1"/>
    <col min="6" max="6" width="18.75" customWidth="1"/>
  </cols>
  <sheetData>
    <row r="1" spans="1:6"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c r="F1" s="1" t="str">
        <f>INDEX(Principal_Schl_Wts_Wide!$A:$AC,MATCH(F$3,Principal_Schl_Wts_Wide!$B:$B,0),4)</f>
        <v>STATE CURRICULUM FRAMEWORKS</v>
      </c>
    </row>
    <row r="2" spans="1:6" s="1" customFormat="1" x14ac:dyDescent="0.2">
      <c r="A2" s="2" t="s">
        <v>740</v>
      </c>
      <c r="B2" s="1" t="str">
        <f t="array" ref="B2">INDEX(Principal_Schl_Wts_Wide!$A:$AC,MATCH(B$3,Principal_Schl_Wts_Wide!$B:$B,0),7)</f>
        <v>Please indicate the degree to which you think the following district or school resources are aligned to the 2011 Mathematics Curriculum Framework.</v>
      </c>
      <c r="C2" s="1" t="str">
        <f t="array" ref="C2">INDEX(Principal_Schl_Wts_Wide!$A:$AC,MATCH(C$3,Principal_Schl_Wts_Wide!$B:$B,0),7)</f>
        <v>Please indicate the degree to which you think the following district or school resources are aligned to the 2011 Mathematics Curriculum Framework.</v>
      </c>
      <c r="D2" s="1" t="str">
        <f t="array" ref="D2">INDEX(Principal_Schl_Wts_Wide!$A:$AC,MATCH(D$3,Principal_Schl_Wts_Wide!$B:$B,0),7)</f>
        <v>Please indicate the degree to which you think the following district or school resources are aligned to the 2011 Mathematics Curriculum Framework.</v>
      </c>
      <c r="E2" s="1" t="str">
        <f t="array" ref="E2">INDEX(Principal_Schl_Wts_Wide!$A:$AC,MATCH(E$3,Principal_Schl_Wts_Wide!$B:$B,0),7)</f>
        <v>Please indicate the degree to which you think the following district or school resources are aligned to the 2011 Mathematics Curriculum Framework.</v>
      </c>
      <c r="F2" s="1" t="str">
        <f t="array" ref="F2">INDEX(Principal_Schl_Wts_Wide!$A:$AC,MATCH(F$3,Principal_Schl_Wts_Wide!$B:$B,0),7)</f>
        <v>Please indicate the degree to which you think the following district or school resources are aligned to the 2011 Mathematics Curriculum Framework.</v>
      </c>
    </row>
    <row r="3" spans="1:6" x14ac:dyDescent="0.2">
      <c r="A3" s="3" t="s">
        <v>741</v>
      </c>
      <c r="B3" t="s">
        <v>234</v>
      </c>
      <c r="C3" t="s">
        <v>231</v>
      </c>
      <c r="D3" t="s">
        <v>226</v>
      </c>
      <c r="E3" t="s">
        <v>237</v>
      </c>
      <c r="F3" t="s">
        <v>229</v>
      </c>
    </row>
    <row r="4" spans="1:6" ht="156.75" customHeight="1" x14ac:dyDescent="0.2">
      <c r="A4" t="s">
        <v>742</v>
      </c>
      <c r="B4" s="4" t="str">
        <f t="array" ref="B4">INDEX(Principal_Schl_Wts_Wide!$A:$AC,MATCH(B$3,Principal_Schl_Wts_Wide!$B:$B,0),8)</f>
        <v>Mathematics curriculum selected or developed by your district</v>
      </c>
      <c r="C4" s="4" t="str">
        <f t="array" ref="C4">INDEX(Principal_Schl_Wts_Wide!$A:$AC,MATCH(C$3,Principal_Schl_Wts_Wide!$B:$B,0),8)</f>
        <v>Mathematics textbooks used in your school</v>
      </c>
      <c r="D4" s="4" t="str">
        <f t="array" ref="D4">INDEX(Principal_Schl_Wts_Wide!$A:$AC,MATCH(D$3,Principal_Schl_Wts_Wide!$B:$B,0),8)</f>
        <v>District-wide summative assessments</v>
      </c>
      <c r="E4" s="4" t="str">
        <f t="array" ref="E4">INDEX(Principal_Schl_Wts_Wide!$A:$AC,MATCH(E$3,Principal_Schl_Wts_Wide!$B:$B,0),8)</f>
        <v>Professional development activities that teachers have or will participate in this school year</v>
      </c>
      <c r="F4" s="4" t="str">
        <f t="array" ref="F4">INDEX(Principal_Schl_Wts_Wide!$A:$AC,MATCH(F$3,Principal_Schl_Wts_Wide!$B:$B,0),8)</f>
        <v>Assessments created or selected by teachers</v>
      </c>
    </row>
    <row r="5" spans="1:6" x14ac:dyDescent="0.2">
      <c r="A5" t="s">
        <v>171</v>
      </c>
      <c r="B5" s="5">
        <f t="array" ref="B5">_xlfn.IFNA(INDEX(Principal_Schl_Wts_Wide!$A:$AC,MATCH(B$3&amp;$A5&amp;"All"&amp;""&amp;"N",Principal_Schl_Wts_Wide!$B:$B&amp;Principal_Schl_Wts_Wide!$J:$J&amp;Principal_Schl_Wts_Wide!$K:$K&amp;Principal_Schl_Wts_Wide!$L:$L&amp;Principal_Schl_Wts_Wide!$P:$P,0),21),"No data")</f>
        <v>0.98</v>
      </c>
      <c r="C5" s="5">
        <f t="array" ref="C5">_xlfn.IFNA(INDEX(Principal_Schl_Wts_Wide!$A:$AC,MATCH(C$3&amp;$A5&amp;"All"&amp;""&amp;"N",Principal_Schl_Wts_Wide!$B:$B&amp;Principal_Schl_Wts_Wide!$J:$J&amp;Principal_Schl_Wts_Wide!$K:$K&amp;Principal_Schl_Wts_Wide!$L:$L&amp;Principal_Schl_Wts_Wide!$P:$P,0),21),"No data")</f>
        <v>3.93</v>
      </c>
      <c r="D5" s="5">
        <f t="array" ref="D5">_xlfn.IFNA(INDEX(Principal_Schl_Wts_Wide!$A:$AC,MATCH(D$3&amp;$A5&amp;"All"&amp;""&amp;"N",Principal_Schl_Wts_Wide!$B:$B&amp;Principal_Schl_Wts_Wide!$J:$J&amp;Principal_Schl_Wts_Wide!$K:$K&amp;Principal_Schl_Wts_Wide!$L:$L&amp;Principal_Schl_Wts_Wide!$P:$P,0),21),"No data")</f>
        <v>4.13</v>
      </c>
      <c r="E5" s="5">
        <f t="array" ref="E5">_xlfn.IFNA(INDEX(Principal_Schl_Wts_Wide!$A:$AC,MATCH(E$3&amp;$A5&amp;"All"&amp;""&amp;"N",Principal_Schl_Wts_Wide!$B:$B&amp;Principal_Schl_Wts_Wide!$J:$J&amp;Principal_Schl_Wts_Wide!$K:$K&amp;Principal_Schl_Wts_Wide!$L:$L&amp;Principal_Schl_Wts_Wide!$P:$P,0),21),"No data")</f>
        <v>1.73</v>
      </c>
      <c r="F5" s="5">
        <f t="array" ref="F5">_xlfn.IFNA(INDEX(Principal_Schl_Wts_Wide!$A:$AC,MATCH(F$3&amp;$A5&amp;"All"&amp;""&amp;"N",Principal_Schl_Wts_Wide!$B:$B&amp;Principal_Schl_Wts_Wide!$J:$J&amp;Principal_Schl_Wts_Wide!$K:$K&amp;Principal_Schl_Wts_Wide!$L:$L&amp;Principal_Schl_Wts_Wide!$P:$P,0),21),"No data")</f>
        <v>1.31</v>
      </c>
    </row>
    <row r="6" spans="1:6" x14ac:dyDescent="0.2">
      <c r="A6" t="s">
        <v>172</v>
      </c>
      <c r="B6" s="5">
        <f t="array" ref="B6">_xlfn.IFNA(INDEX(Principal_Schl_Wts_Wide!$A:$AC,MATCH(B$3&amp;$A6&amp;"All"&amp;""&amp;"N",Principal_Schl_Wts_Wide!$B:$B&amp;Principal_Schl_Wts_Wide!$J:$J&amp;Principal_Schl_Wts_Wide!$K:$K&amp;Principal_Schl_Wts_Wide!$L:$L&amp;Principal_Schl_Wts_Wide!$P:$P,0),21),"No data")</f>
        <v>16.96</v>
      </c>
      <c r="C6" s="5">
        <f t="array" ref="C6">_xlfn.IFNA(INDEX(Principal_Schl_Wts_Wide!$A:$AC,MATCH(C$3&amp;$A6&amp;"All"&amp;""&amp;"N",Principal_Schl_Wts_Wide!$B:$B&amp;Principal_Schl_Wts_Wide!$J:$J&amp;Principal_Schl_Wts_Wide!$K:$K&amp;Principal_Schl_Wts_Wide!$L:$L&amp;Principal_Schl_Wts_Wide!$P:$P,0),21),"No data")</f>
        <v>22.61</v>
      </c>
      <c r="D6" s="5">
        <f t="array" ref="D6">_xlfn.IFNA(INDEX(Principal_Schl_Wts_Wide!$A:$AC,MATCH(D$3&amp;$A6&amp;"All"&amp;""&amp;"N",Principal_Schl_Wts_Wide!$B:$B&amp;Principal_Schl_Wts_Wide!$J:$J&amp;Principal_Schl_Wts_Wide!$K:$K&amp;Principal_Schl_Wts_Wide!$L:$L&amp;Principal_Schl_Wts_Wide!$P:$P,0),21),"No data")</f>
        <v>19.440000000000001</v>
      </c>
      <c r="E6" s="5">
        <f t="array" ref="E6">_xlfn.IFNA(INDEX(Principal_Schl_Wts_Wide!$A:$AC,MATCH(E$3&amp;$A6&amp;"All"&amp;""&amp;"N",Principal_Schl_Wts_Wide!$B:$B&amp;Principal_Schl_Wts_Wide!$J:$J&amp;Principal_Schl_Wts_Wide!$K:$K&amp;Principal_Schl_Wts_Wide!$L:$L&amp;Principal_Schl_Wts_Wide!$P:$P,0),21),"No data")</f>
        <v>22.67</v>
      </c>
      <c r="F6" s="5">
        <f t="array" ref="F6">_xlfn.IFNA(INDEX(Principal_Schl_Wts_Wide!$A:$AC,MATCH(F$3&amp;$A6&amp;"All"&amp;""&amp;"N",Principal_Schl_Wts_Wide!$B:$B&amp;Principal_Schl_Wts_Wide!$J:$J&amp;Principal_Schl_Wts_Wide!$K:$K&amp;Principal_Schl_Wts_Wide!$L:$L&amp;Principal_Schl_Wts_Wide!$P:$P,0),21),"No data")</f>
        <v>22.89</v>
      </c>
    </row>
    <row r="7" spans="1:6" x14ac:dyDescent="0.2">
      <c r="A7" t="s">
        <v>173</v>
      </c>
      <c r="B7" s="5">
        <f t="array" ref="B7">_xlfn.IFNA(INDEX(Principal_Schl_Wts_Wide!$A:$AC,MATCH(B$3&amp;$A7&amp;"All"&amp;""&amp;"N",Principal_Schl_Wts_Wide!$B:$B&amp;Principal_Schl_Wts_Wide!$J:$J&amp;Principal_Schl_Wts_Wide!$K:$K&amp;Principal_Schl_Wts_Wide!$L:$L&amp;Principal_Schl_Wts_Wide!$P:$P,0),21),"No data")</f>
        <v>52.11</v>
      </c>
      <c r="C7" s="5">
        <f t="array" ref="C7">_xlfn.IFNA(INDEX(Principal_Schl_Wts_Wide!$A:$AC,MATCH(C$3&amp;$A7&amp;"All"&amp;""&amp;"N",Principal_Schl_Wts_Wide!$B:$B&amp;Principal_Schl_Wts_Wide!$J:$J&amp;Principal_Schl_Wts_Wide!$K:$K&amp;Principal_Schl_Wts_Wide!$L:$L&amp;Principal_Schl_Wts_Wide!$P:$P,0),21),"No data")</f>
        <v>47.84</v>
      </c>
      <c r="D7" s="5">
        <f t="array" ref="D7">_xlfn.IFNA(INDEX(Principal_Schl_Wts_Wide!$A:$AC,MATCH(D$3&amp;$A7&amp;"All"&amp;""&amp;"N",Principal_Schl_Wts_Wide!$B:$B&amp;Principal_Schl_Wts_Wide!$J:$J&amp;Principal_Schl_Wts_Wide!$K:$K&amp;Principal_Schl_Wts_Wide!$L:$L&amp;Principal_Schl_Wts_Wide!$P:$P,0),21),"No data")</f>
        <v>53.46</v>
      </c>
      <c r="E7" s="5">
        <f t="array" ref="E7">_xlfn.IFNA(INDEX(Principal_Schl_Wts_Wide!$A:$AC,MATCH(E$3&amp;$A7&amp;"All"&amp;""&amp;"N",Principal_Schl_Wts_Wide!$B:$B&amp;Principal_Schl_Wts_Wide!$J:$J&amp;Principal_Schl_Wts_Wide!$K:$K&amp;Principal_Schl_Wts_Wide!$L:$L&amp;Principal_Schl_Wts_Wide!$P:$P,0),21),"No data")</f>
        <v>52.93</v>
      </c>
      <c r="F7" s="5">
        <f t="array" ref="F7">_xlfn.IFNA(INDEX(Principal_Schl_Wts_Wide!$A:$AC,MATCH(F$3&amp;$A7&amp;"All"&amp;""&amp;"N",Principal_Schl_Wts_Wide!$B:$B&amp;Principal_Schl_Wts_Wide!$J:$J&amp;Principal_Schl_Wts_Wide!$K:$K&amp;Principal_Schl_Wts_Wide!$L:$L&amp;Principal_Schl_Wts_Wide!$P:$P,0),21),"No data")</f>
        <v>54.98</v>
      </c>
    </row>
    <row r="8" spans="1:6" x14ac:dyDescent="0.2">
      <c r="A8" t="s">
        <v>174</v>
      </c>
      <c r="B8" s="5">
        <f t="array" ref="B8">_xlfn.IFNA(INDEX(Principal_Schl_Wts_Wide!$A:$AC,MATCH(B$3&amp;$A8&amp;"All"&amp;""&amp;"N",Principal_Schl_Wts_Wide!$B:$B&amp;Principal_Schl_Wts_Wide!$J:$J&amp;Principal_Schl_Wts_Wide!$K:$K&amp;Principal_Schl_Wts_Wide!$L:$L&amp;Principal_Schl_Wts_Wide!$P:$P,0),21),"No data")</f>
        <v>29.95</v>
      </c>
      <c r="C8" s="5">
        <f t="array" ref="C8">_xlfn.IFNA(INDEX(Principal_Schl_Wts_Wide!$A:$AC,MATCH(C$3&amp;$A8&amp;"All"&amp;""&amp;"N",Principal_Schl_Wts_Wide!$B:$B&amp;Principal_Schl_Wts_Wide!$J:$J&amp;Principal_Schl_Wts_Wide!$K:$K&amp;Principal_Schl_Wts_Wide!$L:$L&amp;Principal_Schl_Wts_Wide!$P:$P,0),21),"No data")</f>
        <v>25.62</v>
      </c>
      <c r="D8" s="5">
        <f t="array" ref="D8">_xlfn.IFNA(INDEX(Principal_Schl_Wts_Wide!$A:$AC,MATCH(D$3&amp;$A8&amp;"All"&amp;""&amp;"N",Principal_Schl_Wts_Wide!$B:$B&amp;Principal_Schl_Wts_Wide!$J:$J&amp;Principal_Schl_Wts_Wide!$K:$K&amp;Principal_Schl_Wts_Wide!$L:$L&amp;Principal_Schl_Wts_Wide!$P:$P,0),21),"No data")</f>
        <v>22.97</v>
      </c>
      <c r="E8" s="5">
        <f t="array" ref="E8">_xlfn.IFNA(INDEX(Principal_Schl_Wts_Wide!$A:$AC,MATCH(E$3&amp;$A8&amp;"All"&amp;""&amp;"N",Principal_Schl_Wts_Wide!$B:$B&amp;Principal_Schl_Wts_Wide!$J:$J&amp;Principal_Schl_Wts_Wide!$K:$K&amp;Principal_Schl_Wts_Wide!$L:$L&amp;Principal_Schl_Wts_Wide!$P:$P,0),21),"No data")</f>
        <v>22.68</v>
      </c>
      <c r="F8" s="5">
        <f t="array" ref="F8">_xlfn.IFNA(INDEX(Principal_Schl_Wts_Wide!$A:$AC,MATCH(F$3&amp;$A8&amp;"All"&amp;""&amp;"N",Principal_Schl_Wts_Wide!$B:$B&amp;Principal_Schl_Wts_Wide!$J:$J&amp;Principal_Schl_Wts_Wide!$K:$K&amp;Principal_Schl_Wts_Wide!$L:$L&amp;Principal_Schl_Wts_Wide!$P:$P,0),21),"No data")</f>
        <v>20.82</v>
      </c>
    </row>
    <row r="24" spans="1:25" x14ac:dyDescent="0.2">
      <c r="A24" s="6" t="s">
        <v>751</v>
      </c>
      <c r="B24" s="6">
        <v>10</v>
      </c>
    </row>
    <row r="25" spans="1:25" x14ac:dyDescent="0.2">
      <c r="A25" t="str">
        <f>A3</f>
        <v>Var_name:</v>
      </c>
      <c r="B25" t="str">
        <f>IF(B3&lt;&gt;"",B3,"")</f>
        <v>A2_4d</v>
      </c>
      <c r="C25" t="str">
        <f t="shared" ref="C25:Y26" si="0">IF(C3&lt;&gt;"",C3,"")</f>
        <v>A2_4c</v>
      </c>
      <c r="D25" t="str">
        <f t="shared" si="0"/>
        <v>A2_4a</v>
      </c>
      <c r="E25" t="str">
        <f t="shared" si="0"/>
        <v>A2_4e</v>
      </c>
      <c r="F25" t="str">
        <f t="shared" si="0"/>
        <v>A2_4b</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Mathematics curriculum selected or developed by your district</v>
      </c>
      <c r="C26" t="str">
        <f t="shared" si="0"/>
        <v>Mathematics textbooks used in your school</v>
      </c>
      <c r="D26" t="str">
        <f t="shared" si="0"/>
        <v>District-wide summative assessments</v>
      </c>
      <c r="E26" t="str">
        <f t="shared" si="0"/>
        <v>Professional development activities that teachers have or will participate in this school year</v>
      </c>
      <c r="F26" t="str">
        <f t="shared" si="0"/>
        <v>Assessments created or selected by teachers</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Not At All Aligned</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Somewhat Aligned</v>
      </c>
      <c r="B28" s="5">
        <f t="shared" ref="B28:D37" si="4">IF(B6&gt;=$B$24,B6,"")</f>
        <v>16.96</v>
      </c>
      <c r="C28" s="5">
        <f t="shared" si="4"/>
        <v>22.61</v>
      </c>
      <c r="D28" s="5">
        <f t="shared" si="4"/>
        <v>19.440000000000001</v>
      </c>
      <c r="E28" s="5">
        <f t="shared" si="2"/>
        <v>22.67</v>
      </c>
      <c r="F28" s="5">
        <f t="shared" si="2"/>
        <v>22.89</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Aligned</v>
      </c>
      <c r="B29" s="5">
        <f t="shared" si="4"/>
        <v>52.11</v>
      </c>
      <c r="C29" s="5">
        <f t="shared" si="4"/>
        <v>47.84</v>
      </c>
      <c r="D29" s="5">
        <f t="shared" si="4"/>
        <v>53.46</v>
      </c>
      <c r="E29" s="5">
        <f t="shared" si="2"/>
        <v>52.93</v>
      </c>
      <c r="F29" s="5">
        <f t="shared" si="2"/>
        <v>54.98</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Strongly Aligned</v>
      </c>
      <c r="B30" s="5">
        <f t="shared" si="4"/>
        <v>29.95</v>
      </c>
      <c r="C30" s="5">
        <f t="shared" si="4"/>
        <v>25.62</v>
      </c>
      <c r="D30" s="5">
        <f t="shared" si="4"/>
        <v>22.97</v>
      </c>
      <c r="E30" s="5">
        <f t="shared" si="2"/>
        <v>22.68</v>
      </c>
      <c r="F30" s="5">
        <f t="shared" si="2"/>
        <v>20.82</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F8">
    <sortCondition descending="1" ref="A8:F8"/>
  </sortState>
  <pageMargins left="0.7" right="0.7" top="1" bottom="1" header="0.5" footer="0.5"/>
  <pageSetup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5" width="31" customWidth="1"/>
  </cols>
  <sheetData>
    <row r="1" spans="1:5"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row>
    <row r="2" spans="1:5" s="1" customFormat="1" x14ac:dyDescent="0.2">
      <c r="A2" s="2" t="s">
        <v>740</v>
      </c>
      <c r="B2" s="1" t="str">
        <f t="array" ref="B2">INDEX(Principal_Schl_Wts_Wide!$A:$AC,MATCH(B$3,Principal_Schl_Wts_Wide!$B:$B,0),7)</f>
        <v>Please indicate your agreement with the following statements about the 2016 Massachusetts Science and Technology/Engineering (STE) Curriculum Framework.</v>
      </c>
      <c r="C2" s="1" t="str">
        <f t="array" ref="C2">INDEX(Principal_Schl_Wts_Wide!$A:$AC,MATCH(C$3,Principal_Schl_Wts_Wide!$B:$B,0),7)</f>
        <v>Please indicate your agreement with the following statements about the 2016 Massachusetts Science and Technology/Engineering (STE) Curriculum Framework.</v>
      </c>
      <c r="D2" s="1" t="str">
        <f t="array" ref="D2">INDEX(Principal_Schl_Wts_Wide!$A:$AC,MATCH(D$3,Principal_Schl_Wts_Wide!$B:$B,0),7)</f>
        <v>Please indicate your agreement with the following statements about the 2016 Massachusetts Science and Technology/Engineering (STE) Curriculum Framework.</v>
      </c>
      <c r="E2" s="1" t="str">
        <f t="array" ref="E2">INDEX(Principal_Schl_Wts_Wide!$A:$AC,MATCH(E$3,Principal_Schl_Wts_Wide!$B:$B,0),7)</f>
        <v>Please indicate your agreement with the following statements about the 2016 Massachusetts Science and Technology/Engineering (STE) Curriculum Framework.</v>
      </c>
    </row>
    <row r="3" spans="1:5" x14ac:dyDescent="0.2">
      <c r="A3" s="3" t="s">
        <v>741</v>
      </c>
      <c r="B3" t="s">
        <v>239</v>
      </c>
      <c r="C3" t="s">
        <v>244</v>
      </c>
      <c r="D3" t="s">
        <v>248</v>
      </c>
      <c r="E3" t="s">
        <v>252</v>
      </c>
    </row>
    <row r="4" spans="1:5" ht="156.75" customHeight="1" x14ac:dyDescent="0.2">
      <c r="A4" t="s">
        <v>742</v>
      </c>
      <c r="B4" s="4" t="str">
        <f t="array" ref="B4">INDEX(Principal_Schl_Wts_Wide!$A:$AC,MATCH(B$3,Principal_Schl_Wts_Wide!$B:$B,0),8)</f>
        <v>The current 2016 Science and Technology/Engineering (STE) Curriculum Framework sets appropriate expectations for student learning at each grade level.</v>
      </c>
      <c r="C4" s="4" t="str">
        <f t="array" ref="C4">INDEX(Principal_Schl_Wts_Wide!$A:$AC,MATCH(C$3,Principal_Schl_Wts_Wide!$B:$B,0),8)</f>
        <v>The current 2016 STE Curriculum Framework positively affects the degree to which students are prepared for middle school/college or career.</v>
      </c>
      <c r="D4" s="4" t="str">
        <f t="array" ref="D4">INDEX(Principal_Schl_Wts_Wide!$A:$AC,MATCH(D$3,Principal_Schl_Wts_Wide!$B:$B,0),8)</f>
        <v>Teachers have made instructional shifts over the last year to ensure students meet the expectations of the state’s current 2016 STE Curriculum Framework.</v>
      </c>
      <c r="E4" s="4" t="str">
        <f t="array" ref="E4">INDEX(Principal_Schl_Wts_Wide!$A:$AC,MATCH(E$3,Principal_Schl_Wts_Wide!$B:$B,0),8)</f>
        <v>STE state assessments provide useful information about how well students in my school are mastering the 2016 STE state standards.</v>
      </c>
    </row>
    <row r="5" spans="1:5" x14ac:dyDescent="0.2">
      <c r="A5" t="s">
        <v>120</v>
      </c>
      <c r="B5" s="5">
        <f t="array" ref="B5">_xlfn.IFNA(INDEX(Principal_Schl_Wts_Wide!$A:$AC,MATCH(B$3&amp;$A5&amp;"All"&amp;""&amp;"N",Principal_Schl_Wts_Wide!$B:$B&amp;Principal_Schl_Wts_Wide!$J:$J&amp;Principal_Schl_Wts_Wide!$K:$K&amp;Principal_Schl_Wts_Wide!$L:$L&amp;Principal_Schl_Wts_Wide!$P:$P,0),21),"No data")</f>
        <v>0.66</v>
      </c>
      <c r="C5" s="5">
        <f t="array" ref="C5">_xlfn.IFNA(INDEX(Principal_Schl_Wts_Wide!$A:$AC,MATCH(C$3&amp;$A5&amp;"All"&amp;""&amp;"N",Principal_Schl_Wts_Wide!$B:$B&amp;Principal_Schl_Wts_Wide!$J:$J&amp;Principal_Schl_Wts_Wide!$K:$K&amp;Principal_Schl_Wts_Wide!$L:$L&amp;Principal_Schl_Wts_Wide!$P:$P,0),21),"No data")</f>
        <v>0.56000000000000005</v>
      </c>
      <c r="D5" s="5">
        <f t="array" ref="D5">_xlfn.IFNA(INDEX(Principal_Schl_Wts_Wide!$A:$AC,MATCH(D$3&amp;$A5&amp;"All"&amp;""&amp;"N",Principal_Schl_Wts_Wide!$B:$B&amp;Principal_Schl_Wts_Wide!$J:$J&amp;Principal_Schl_Wts_Wide!$K:$K&amp;Principal_Schl_Wts_Wide!$L:$L&amp;Principal_Schl_Wts_Wide!$P:$P,0),21),"No data")</f>
        <v>4.95</v>
      </c>
      <c r="E5" s="5">
        <f t="array" ref="E5">_xlfn.IFNA(INDEX(Principal_Schl_Wts_Wide!$A:$AC,MATCH(E$3&amp;$A5&amp;"All"&amp;""&amp;"N",Principal_Schl_Wts_Wide!$B:$B&amp;Principal_Schl_Wts_Wide!$J:$J&amp;Principal_Schl_Wts_Wide!$K:$K&amp;Principal_Schl_Wts_Wide!$L:$L&amp;Principal_Schl_Wts_Wide!$P:$P,0),21),"No data")</f>
        <v>11.1</v>
      </c>
    </row>
    <row r="6" spans="1:5" x14ac:dyDescent="0.2">
      <c r="A6" t="s">
        <v>121</v>
      </c>
      <c r="B6" s="5">
        <f t="array" ref="B6">_xlfn.IFNA(INDEX(Principal_Schl_Wts_Wide!$A:$AC,MATCH(B$3&amp;$A6&amp;"All"&amp;""&amp;"N",Principal_Schl_Wts_Wide!$B:$B&amp;Principal_Schl_Wts_Wide!$J:$J&amp;Principal_Schl_Wts_Wide!$K:$K&amp;Principal_Schl_Wts_Wide!$L:$L&amp;Principal_Schl_Wts_Wide!$P:$P,0),21),"No data")</f>
        <v>5.33</v>
      </c>
      <c r="C6" s="5">
        <f t="array" ref="C6">_xlfn.IFNA(INDEX(Principal_Schl_Wts_Wide!$A:$AC,MATCH(C$3&amp;$A6&amp;"All"&amp;""&amp;"N",Principal_Schl_Wts_Wide!$B:$B&amp;Principal_Schl_Wts_Wide!$J:$J&amp;Principal_Schl_Wts_Wide!$K:$K&amp;Principal_Schl_Wts_Wide!$L:$L&amp;Principal_Schl_Wts_Wide!$P:$P,0),21),"No data")</f>
        <v>5.31</v>
      </c>
      <c r="D6" s="5">
        <f t="array" ref="D6">_xlfn.IFNA(INDEX(Principal_Schl_Wts_Wide!$A:$AC,MATCH(D$3&amp;$A6&amp;"All"&amp;""&amp;"N",Principal_Schl_Wts_Wide!$B:$B&amp;Principal_Schl_Wts_Wide!$J:$J&amp;Principal_Schl_Wts_Wide!$K:$K&amp;Principal_Schl_Wts_Wide!$L:$L&amp;Principal_Schl_Wts_Wide!$P:$P,0),21),"No data")</f>
        <v>15.93</v>
      </c>
      <c r="E6" s="5">
        <f t="array" ref="E6">_xlfn.IFNA(INDEX(Principal_Schl_Wts_Wide!$A:$AC,MATCH(E$3&amp;$A6&amp;"All"&amp;""&amp;"N",Principal_Schl_Wts_Wide!$B:$B&amp;Principal_Schl_Wts_Wide!$J:$J&amp;Principal_Schl_Wts_Wide!$K:$K&amp;Principal_Schl_Wts_Wide!$L:$L&amp;Principal_Schl_Wts_Wide!$P:$P,0),21),"No data")</f>
        <v>22.36</v>
      </c>
    </row>
    <row r="7" spans="1:5" x14ac:dyDescent="0.2">
      <c r="A7" t="s">
        <v>122</v>
      </c>
      <c r="B7" s="5">
        <f t="array" ref="B7">_xlfn.IFNA(INDEX(Principal_Schl_Wts_Wide!$A:$AC,MATCH(B$3&amp;$A7&amp;"All"&amp;""&amp;"N",Principal_Schl_Wts_Wide!$B:$B&amp;Principal_Schl_Wts_Wide!$J:$J&amp;Principal_Schl_Wts_Wide!$K:$K&amp;Principal_Schl_Wts_Wide!$L:$L&amp;Principal_Schl_Wts_Wide!$P:$P,0),21),"No data")</f>
        <v>60.29</v>
      </c>
      <c r="C7" s="5">
        <f t="array" ref="C7">_xlfn.IFNA(INDEX(Principal_Schl_Wts_Wide!$A:$AC,MATCH(C$3&amp;$A7&amp;"All"&amp;""&amp;"N",Principal_Schl_Wts_Wide!$B:$B&amp;Principal_Schl_Wts_Wide!$J:$J&amp;Principal_Schl_Wts_Wide!$K:$K&amp;Principal_Schl_Wts_Wide!$L:$L&amp;Principal_Schl_Wts_Wide!$P:$P,0),21),"No data")</f>
        <v>60.91</v>
      </c>
      <c r="D7" s="5">
        <f t="array" ref="D7">_xlfn.IFNA(INDEX(Principal_Schl_Wts_Wide!$A:$AC,MATCH(D$3&amp;$A7&amp;"All"&amp;""&amp;"N",Principal_Schl_Wts_Wide!$B:$B&amp;Principal_Schl_Wts_Wide!$J:$J&amp;Principal_Schl_Wts_Wide!$K:$K&amp;Principal_Schl_Wts_Wide!$L:$L&amp;Principal_Schl_Wts_Wide!$P:$P,0),21),"No data")</f>
        <v>51.06</v>
      </c>
      <c r="E7" s="5">
        <f t="array" ref="E7">_xlfn.IFNA(INDEX(Principal_Schl_Wts_Wide!$A:$AC,MATCH(E$3&amp;$A7&amp;"All"&amp;""&amp;"N",Principal_Schl_Wts_Wide!$B:$B&amp;Principal_Schl_Wts_Wide!$J:$J&amp;Principal_Schl_Wts_Wide!$K:$K&amp;Principal_Schl_Wts_Wide!$L:$L&amp;Principal_Schl_Wts_Wide!$P:$P,0),21),"No data")</f>
        <v>49.56</v>
      </c>
    </row>
    <row r="8" spans="1:5" x14ac:dyDescent="0.2">
      <c r="A8" t="s">
        <v>124</v>
      </c>
      <c r="B8" s="5">
        <f t="array" ref="B8">_xlfn.IFNA(INDEX(Principal_Schl_Wts_Wide!$A:$AC,MATCH(B$3&amp;$A8&amp;"All"&amp;""&amp;"N",Principal_Schl_Wts_Wide!$B:$B&amp;Principal_Schl_Wts_Wide!$J:$J&amp;Principal_Schl_Wts_Wide!$K:$K&amp;Principal_Schl_Wts_Wide!$L:$L&amp;Principal_Schl_Wts_Wide!$P:$P,0),21),"No data")</f>
        <v>33.729999999999997</v>
      </c>
      <c r="C8" s="5">
        <f t="array" ref="C8">_xlfn.IFNA(INDEX(Principal_Schl_Wts_Wide!$A:$AC,MATCH(C$3&amp;$A8&amp;"All"&amp;""&amp;"N",Principal_Schl_Wts_Wide!$B:$B&amp;Principal_Schl_Wts_Wide!$J:$J&amp;Principal_Schl_Wts_Wide!$K:$K&amp;Principal_Schl_Wts_Wide!$L:$L&amp;Principal_Schl_Wts_Wide!$P:$P,0),21),"No data")</f>
        <v>33.229999999999997</v>
      </c>
      <c r="D8" s="5">
        <f t="array" ref="D8">_xlfn.IFNA(INDEX(Principal_Schl_Wts_Wide!$A:$AC,MATCH(D$3&amp;$A8&amp;"All"&amp;""&amp;"N",Principal_Schl_Wts_Wide!$B:$B&amp;Principal_Schl_Wts_Wide!$J:$J&amp;Principal_Schl_Wts_Wide!$K:$K&amp;Principal_Schl_Wts_Wide!$L:$L&amp;Principal_Schl_Wts_Wide!$P:$P,0),21),"No data")</f>
        <v>28.06</v>
      </c>
      <c r="E8" s="5">
        <f t="array" ref="E8">_xlfn.IFNA(INDEX(Principal_Schl_Wts_Wide!$A:$AC,MATCH(E$3&amp;$A8&amp;"All"&amp;""&amp;"N",Principal_Schl_Wts_Wide!$B:$B&amp;Principal_Schl_Wts_Wide!$J:$J&amp;Principal_Schl_Wts_Wide!$K:$K&amp;Principal_Schl_Wts_Wide!$L:$L&amp;Principal_Schl_Wts_Wide!$P:$P,0),21),"No data")</f>
        <v>16.97</v>
      </c>
    </row>
    <row r="24" spans="1:25" x14ac:dyDescent="0.2">
      <c r="A24" s="6" t="s">
        <v>751</v>
      </c>
      <c r="B24" s="6">
        <v>10</v>
      </c>
    </row>
    <row r="25" spans="1:25" x14ac:dyDescent="0.2">
      <c r="A25" t="str">
        <f>A3</f>
        <v>Var_name:</v>
      </c>
      <c r="B25" t="str">
        <f>IF(B3&lt;&gt;"",B3,"")</f>
        <v>A3_1a</v>
      </c>
      <c r="C25" t="str">
        <f t="shared" ref="C25:Y26" si="0">IF(C3&lt;&gt;"",C3,"")</f>
        <v>A3_1b</v>
      </c>
      <c r="D25" t="str">
        <f t="shared" si="0"/>
        <v>A3_1c</v>
      </c>
      <c r="E25" t="str">
        <f t="shared" si="0"/>
        <v>A3_1d</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The current 2016 Science and Technology/Engineering (STE) Curriculum Framework sets appropriate expectations for student learning at each grade level.</v>
      </c>
      <c r="C26" t="str">
        <f t="shared" si="0"/>
        <v>The current 2016 STE Curriculum Framework positively affects the degree to which students are prepared for middle school/college or career.</v>
      </c>
      <c r="D26" t="str">
        <f t="shared" si="0"/>
        <v>Teachers have made instructional shifts over the last year to ensure students meet the expectations of the state’s current 2016 STE Curriculum Framework.</v>
      </c>
      <c r="E26" t="str">
        <f t="shared" si="0"/>
        <v>STE state assessments provide useful information about how well students in my school are mastering the 2016 STE state standards.</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t="str">
        <f t="shared" ref="C27:Y37" si="2">IF(C5&gt;=$B$24,C5,"")</f>
        <v/>
      </c>
      <c r="D27" s="5" t="str">
        <f t="shared" si="2"/>
        <v/>
      </c>
      <c r="E27" s="5">
        <f t="shared" si="2"/>
        <v>11.1</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t="str">
        <f t="shared" ref="B28:D37" si="4">IF(B6&gt;=$B$24,B6,"")</f>
        <v/>
      </c>
      <c r="C28" s="5" t="str">
        <f t="shared" si="4"/>
        <v/>
      </c>
      <c r="D28" s="5">
        <f t="shared" si="4"/>
        <v>15.93</v>
      </c>
      <c r="E28" s="5">
        <f t="shared" si="2"/>
        <v>22.36</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60.29</v>
      </c>
      <c r="C29" s="5">
        <f t="shared" si="4"/>
        <v>60.91</v>
      </c>
      <c r="D29" s="5">
        <f t="shared" si="4"/>
        <v>51.06</v>
      </c>
      <c r="E29" s="5">
        <f t="shared" si="2"/>
        <v>49.56</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33.729999999999997</v>
      </c>
      <c r="C30" s="5">
        <f t="shared" si="4"/>
        <v>33.229999999999997</v>
      </c>
      <c r="D30" s="5">
        <f t="shared" si="4"/>
        <v>28.06</v>
      </c>
      <c r="E30" s="5">
        <f t="shared" si="2"/>
        <v>16.97</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E8">
    <sortCondition descending="1" ref="A8:E8"/>
  </sortState>
  <pageMargins left="0.7" right="0.7" top="1" bottom="1" header="0.5" footer="0.5"/>
  <pageSetup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3" width="31" customWidth="1"/>
  </cols>
  <sheetData>
    <row r="1" spans="1:3"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row>
    <row r="2" spans="1:3" s="1" customFormat="1" x14ac:dyDescent="0.2">
      <c r="A2" s="2" t="s">
        <v>740</v>
      </c>
      <c r="B2" s="1" t="str">
        <f t="array" ref="B2">INDEX(Principal_Schl_Wts_Wide!$A:$AC,MATCH(B$3,Principal_Schl_Wts_Wide!$B:$B,0),7)</f>
        <v>Which of the following Science and Technology/Engineering resources from your district do you need in your school, when compared to what you have now?</v>
      </c>
      <c r="C2" s="1" t="str">
        <f t="array" ref="C2">INDEX(Principal_Schl_Wts_Wide!$A:$AC,MATCH(C$3,Principal_Schl_Wts_Wide!$B:$B,0),7)</f>
        <v>Which of the following Science and Technology/Engineering resources from your district do you need in your school, when compared to what you have now?</v>
      </c>
    </row>
    <row r="3" spans="1:3" x14ac:dyDescent="0.2">
      <c r="A3" s="3" t="s">
        <v>741</v>
      </c>
      <c r="B3" t="s">
        <v>259</v>
      </c>
      <c r="C3" t="s">
        <v>256</v>
      </c>
    </row>
    <row r="4" spans="1:3" ht="99.75" customHeight="1" x14ac:dyDescent="0.2">
      <c r="A4" t="s">
        <v>742</v>
      </c>
      <c r="B4" s="4" t="str">
        <f t="array" ref="B4">INDEX(Principal_Schl_Wts_Wide!$A:$AC,MATCH(B$3,Principal_Schl_Wts_Wide!$B:$B,0),8)</f>
        <v>Formative or diagnostic assessments aligned to the state standards</v>
      </c>
      <c r="C4" s="4" t="str">
        <f t="array" ref="C4">INDEX(Principal_Schl_Wts_Wide!$A:$AC,MATCH(C$3,Principal_Schl_Wts_Wide!$B:$B,0),8)</f>
        <v>Textbooks aligned to the state standards</v>
      </c>
    </row>
    <row r="5" spans="1:3" x14ac:dyDescent="0.2">
      <c r="A5" t="s">
        <v>143</v>
      </c>
      <c r="B5" s="5">
        <f t="array" ref="B5">_xlfn.IFNA(INDEX(Principal_Schl_Wts_Wide!$A:$AC,MATCH(B$3&amp;$A5&amp;"All"&amp;""&amp;"N",Principal_Schl_Wts_Wide!$B:$B&amp;Principal_Schl_Wts_Wide!$J:$J&amp;Principal_Schl_Wts_Wide!$K:$K&amp;Principal_Schl_Wts_Wide!$L:$L&amp;Principal_Schl_Wts_Wide!$P:$P,0),21),"No data")</f>
        <v>15.87</v>
      </c>
      <c r="C5" s="5">
        <f t="array" ref="C5">_xlfn.IFNA(INDEX(Principal_Schl_Wts_Wide!$A:$AC,MATCH(C$3&amp;$A5&amp;"All"&amp;""&amp;"N",Principal_Schl_Wts_Wide!$B:$B&amp;Principal_Schl_Wts_Wide!$J:$J&amp;Principal_Schl_Wts_Wide!$K:$K&amp;Principal_Schl_Wts_Wide!$L:$L&amp;Principal_Schl_Wts_Wide!$P:$P,0),21),"No data")</f>
        <v>21.34</v>
      </c>
    </row>
    <row r="6" spans="1:3" x14ac:dyDescent="0.2">
      <c r="A6" t="s">
        <v>144</v>
      </c>
      <c r="B6" s="5">
        <f t="array" ref="B6">_xlfn.IFNA(INDEX(Principal_Schl_Wts_Wide!$A:$AC,MATCH(B$3&amp;$A6&amp;"All"&amp;""&amp;"N",Principal_Schl_Wts_Wide!$B:$B&amp;Principal_Schl_Wts_Wide!$J:$J&amp;Principal_Schl_Wts_Wide!$K:$K&amp;Principal_Schl_Wts_Wide!$L:$L&amp;Principal_Schl_Wts_Wide!$P:$P,0),21),"No data")</f>
        <v>2.82</v>
      </c>
      <c r="C6" s="5">
        <f t="array" ref="C6">_xlfn.IFNA(INDEX(Principal_Schl_Wts_Wide!$A:$AC,MATCH(C$3&amp;$A6&amp;"All"&amp;""&amp;"N",Principal_Schl_Wts_Wide!$B:$B&amp;Principal_Schl_Wts_Wide!$J:$J&amp;Principal_Schl_Wts_Wide!$K:$K&amp;Principal_Schl_Wts_Wide!$L:$L&amp;Principal_Schl_Wts_Wide!$P:$P,0),21),"No data")</f>
        <v>2.84</v>
      </c>
    </row>
    <row r="7" spans="1:3" x14ac:dyDescent="0.2">
      <c r="A7" t="s">
        <v>145</v>
      </c>
      <c r="B7" s="5">
        <f t="array" ref="B7">_xlfn.IFNA(INDEX(Principal_Schl_Wts_Wide!$A:$AC,MATCH(B$3&amp;$A7&amp;"All"&amp;""&amp;"N",Principal_Schl_Wts_Wide!$B:$B&amp;Principal_Schl_Wts_Wide!$J:$J&amp;Principal_Schl_Wts_Wide!$K:$K&amp;Principal_Schl_Wts_Wide!$L:$L&amp;Principal_Schl_Wts_Wide!$P:$P,0),21),"No data")</f>
        <v>24.99</v>
      </c>
      <c r="C7" s="5">
        <f t="array" ref="C7">_xlfn.IFNA(INDEX(Principal_Schl_Wts_Wide!$A:$AC,MATCH(C$3&amp;$A7&amp;"All"&amp;""&amp;"N",Principal_Schl_Wts_Wide!$B:$B&amp;Principal_Schl_Wts_Wide!$J:$J&amp;Principal_Schl_Wts_Wide!$K:$K&amp;Principal_Schl_Wts_Wide!$L:$L&amp;Principal_Schl_Wts_Wide!$P:$P,0),21),"No data")</f>
        <v>28.19</v>
      </c>
    </row>
    <row r="8" spans="1:3" x14ac:dyDescent="0.2">
      <c r="A8" t="s">
        <v>146</v>
      </c>
      <c r="B8" s="5">
        <f t="array" ref="B8">_xlfn.IFNA(INDEX(Principal_Schl_Wts_Wide!$A:$AC,MATCH(B$3&amp;$A8&amp;"All"&amp;""&amp;"N",Principal_Schl_Wts_Wide!$B:$B&amp;Principal_Schl_Wts_Wide!$J:$J&amp;Principal_Schl_Wts_Wide!$K:$K&amp;Principal_Schl_Wts_Wide!$L:$L&amp;Principal_Schl_Wts_Wide!$P:$P,0),21),"No data")</f>
        <v>56.32</v>
      </c>
      <c r="C8" s="5">
        <f t="array" ref="C8">_xlfn.IFNA(INDEX(Principal_Schl_Wts_Wide!$A:$AC,MATCH(C$3&amp;$A8&amp;"All"&amp;""&amp;"N",Principal_Schl_Wts_Wide!$B:$B&amp;Principal_Schl_Wts_Wide!$J:$J&amp;Principal_Schl_Wts_Wide!$K:$K&amp;Principal_Schl_Wts_Wide!$L:$L&amp;Principal_Schl_Wts_Wide!$P:$P,0),21),"No data")</f>
        <v>47.63</v>
      </c>
    </row>
    <row r="24" spans="1:25" x14ac:dyDescent="0.2">
      <c r="A24" s="6" t="s">
        <v>751</v>
      </c>
      <c r="B24" s="6">
        <v>10</v>
      </c>
    </row>
    <row r="25" spans="1:25" x14ac:dyDescent="0.2">
      <c r="A25" t="str">
        <f>A3</f>
        <v>Var_name:</v>
      </c>
      <c r="B25" t="str">
        <f>IF(B3&lt;&gt;"",B3,"")</f>
        <v>A3_2b</v>
      </c>
      <c r="C25" t="str">
        <f t="shared" ref="C25:Y26" si="0">IF(C3&lt;&gt;"",C3,"")</f>
        <v>A3_2a</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Formative or diagnostic assessments aligned to the state standards</v>
      </c>
      <c r="C26" t="str">
        <f t="shared" si="0"/>
        <v>Textbooks aligned to the state standards</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Resource is NOT available</v>
      </c>
      <c r="B27" s="5">
        <f>IF(B5&gt;=$B$24,B5,"")</f>
        <v>15.87</v>
      </c>
      <c r="C27" s="5">
        <f t="shared" ref="C27:Y37" si="2">IF(C5&gt;=$B$24,C5,"")</f>
        <v>21.34</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Resource is available - Compared to what I have now, I need: Less</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Resource is available - Compared to what I have now, I need: Same Amount</v>
      </c>
      <c r="B29" s="5">
        <f t="shared" si="4"/>
        <v>24.99</v>
      </c>
      <c r="C29" s="5">
        <f t="shared" si="4"/>
        <v>28.19</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Resource is available - Compared to what I have now, I need: More</v>
      </c>
      <c r="B30" s="5">
        <f t="shared" si="4"/>
        <v>56.32</v>
      </c>
      <c r="C30" s="5">
        <f t="shared" si="4"/>
        <v>47.63</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C8">
    <sortCondition descending="1" ref="A8:C8"/>
  </sortState>
  <pageMargins left="0.7" right="0.7" top="1" bottom="1" header="0.5" footer="0.5"/>
  <pageSetup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3" width="31" customWidth="1"/>
    <col min="4" max="4" width="24.375" customWidth="1"/>
    <col min="5" max="5" width="23.375" customWidth="1"/>
    <col min="6" max="6" width="21.25" customWidth="1"/>
  </cols>
  <sheetData>
    <row r="1" spans="1:6"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c r="F1" s="1" t="str">
        <f>INDEX(Principal_Schl_Wts_Wide!$A:$AC,MATCH(F$3,Principal_Schl_Wts_Wide!$B:$B,0),4)</f>
        <v>STATE CURRICULUM FRAMEWORKS</v>
      </c>
    </row>
    <row r="2" spans="1:6" s="1" customFormat="1" x14ac:dyDescent="0.2">
      <c r="A2" s="2" t="s">
        <v>740</v>
      </c>
      <c r="B2" s="1" t="str">
        <f t="array" ref="B2">INDEX(Principal_Schl_Wts_Wide!$A:$AC,MATCH(B$3,Principal_Schl_Wts_Wide!$B:$B,0),7)</f>
        <v>How much of the following Science and Technology/Engineering resources would you like in the future, compared to what you have now?</v>
      </c>
      <c r="C2" s="1" t="str">
        <f t="array" ref="C2">INDEX(Principal_Schl_Wts_Wide!$A:$AC,MATCH(C$3,Principal_Schl_Wts_Wide!$B:$B,0),7)</f>
        <v>How much of the following Science and Technology/Engineering resources would you like in the future, compared to what you have now?</v>
      </c>
      <c r="D2" s="1" t="str">
        <f t="array" ref="D2">INDEX(Principal_Schl_Wts_Wide!$A:$AC,MATCH(D$3,Principal_Schl_Wts_Wide!$B:$B,0),7)</f>
        <v>How much of the following Science and Technology/Engineering resources would you like in the future, compared to what you have now?</v>
      </c>
      <c r="E2" s="1" t="str">
        <f t="array" ref="E2">INDEX(Principal_Schl_Wts_Wide!$A:$AC,MATCH(E$3,Principal_Schl_Wts_Wide!$B:$B,0),7)</f>
        <v>How much of the following Science and Technology/Engineering resources would you like in the future, compared to what you have now?</v>
      </c>
      <c r="F2" s="1" t="str">
        <f t="array" ref="F2">INDEX(Principal_Schl_Wts_Wide!$A:$AC,MATCH(F$3,Principal_Schl_Wts_Wide!$B:$B,0),7)</f>
        <v>How much of the following Science and Technology/Engineering resources would you like in the future, compared to what you have now?</v>
      </c>
    </row>
    <row r="3" spans="1:6" x14ac:dyDescent="0.2">
      <c r="A3" s="3" t="s">
        <v>741</v>
      </c>
      <c r="B3" t="s">
        <v>270</v>
      </c>
      <c r="C3" t="s">
        <v>273</v>
      </c>
      <c r="D3" t="s">
        <v>268</v>
      </c>
      <c r="E3" t="s">
        <v>266</v>
      </c>
      <c r="F3" t="s">
        <v>261</v>
      </c>
    </row>
    <row r="4" spans="1:6" ht="156.75" customHeight="1" x14ac:dyDescent="0.2">
      <c r="A4" t="s">
        <v>742</v>
      </c>
      <c r="B4" s="4" t="str">
        <f t="array" ref="B4">INDEX(Principal_Schl_Wts_Wide!$A:$AC,MATCH(B$3,Principal_Schl_Wts_Wide!$B:$B,0),8)</f>
        <v>Guidance on how to embed students’ social and emotional learning into the STE school curriculum</v>
      </c>
      <c r="C4" s="4" t="str">
        <f t="array" ref="C4">INDEX(Principal_Schl_Wts_Wide!$A:$AC,MATCH(C$3,Principal_Schl_Wts_Wide!$B:$B,0),8)</f>
        <v>Professional development for teachers on the state standards</v>
      </c>
      <c r="D4" s="4" t="str">
        <f t="array" ref="D4">INDEX(Principal_Schl_Wts_Wide!$A:$AC,MATCH(D$3,Principal_Schl_Wts_Wide!$B:$B,0),8)</f>
        <v>Information about how state standards change what is expected of teachers’ instructional practice</v>
      </c>
      <c r="E4" s="4" t="str">
        <f t="array" ref="E4">INDEX(Principal_Schl_Wts_Wide!$A:$AC,MATCH(E$3,Principal_Schl_Wts_Wide!$B:$B,0),8)</f>
        <v>Information about how state standards change what students are expected to learn</v>
      </c>
      <c r="F4" s="4" t="str">
        <f t="array" ref="F4">INDEX(Principal_Schl_Wts_Wide!$A:$AC,MATCH(F$3,Principal_Schl_Wts_Wide!$B:$B,0),8)</f>
        <v>Curriculum resources aligned to the 2016 Science and Technology/Engineering Curriculum Framework</v>
      </c>
    </row>
    <row r="5" spans="1:6" x14ac:dyDescent="0.2">
      <c r="A5" t="s">
        <v>143</v>
      </c>
      <c r="B5" s="5">
        <f t="array" ref="B5">_xlfn.IFNA(INDEX(Principal_Schl_Wts_Wide!$A:$AC,MATCH(B$3&amp;$A5&amp;"All"&amp;""&amp;"N",Principal_Schl_Wts_Wide!$B:$B&amp;Principal_Schl_Wts_Wide!$J:$J&amp;Principal_Schl_Wts_Wide!$K:$K&amp;Principal_Schl_Wts_Wide!$L:$L&amp;Principal_Schl_Wts_Wide!$P:$P,0),21),"No data")</f>
        <v>6.01</v>
      </c>
      <c r="C5" s="5">
        <f t="array" ref="C5">_xlfn.IFNA(INDEX(Principal_Schl_Wts_Wide!$A:$AC,MATCH(C$3&amp;$A5&amp;"All"&amp;""&amp;"N",Principal_Schl_Wts_Wide!$B:$B&amp;Principal_Schl_Wts_Wide!$J:$J&amp;Principal_Schl_Wts_Wide!$K:$K&amp;Principal_Schl_Wts_Wide!$L:$L&amp;Principal_Schl_Wts_Wide!$P:$P,0),21),"No data")</f>
        <v>3.85</v>
      </c>
      <c r="D5" s="5">
        <f t="array" ref="D5">_xlfn.IFNA(INDEX(Principal_Schl_Wts_Wide!$A:$AC,MATCH(D$3&amp;$A5&amp;"All"&amp;""&amp;"N",Principal_Schl_Wts_Wide!$B:$B&amp;Principal_Schl_Wts_Wide!$J:$J&amp;Principal_Schl_Wts_Wide!$K:$K&amp;Principal_Schl_Wts_Wide!$L:$L&amp;Principal_Schl_Wts_Wide!$P:$P,0),21),"No data")</f>
        <v>3.65</v>
      </c>
      <c r="E5" s="5">
        <f t="array" ref="E5">_xlfn.IFNA(INDEX(Principal_Schl_Wts_Wide!$A:$AC,MATCH(E$3&amp;$A5&amp;"All"&amp;""&amp;"N",Principal_Schl_Wts_Wide!$B:$B&amp;Principal_Schl_Wts_Wide!$J:$J&amp;Principal_Schl_Wts_Wide!$K:$K&amp;Principal_Schl_Wts_Wide!$L:$L&amp;Principal_Schl_Wts_Wide!$P:$P,0),21),"No data")</f>
        <v>3.55</v>
      </c>
      <c r="F5" s="5">
        <f t="array" ref="F5">_xlfn.IFNA(INDEX(Principal_Schl_Wts_Wide!$A:$AC,MATCH(F$3&amp;$A5&amp;"All"&amp;""&amp;"N",Principal_Schl_Wts_Wide!$B:$B&amp;Principal_Schl_Wts_Wide!$J:$J&amp;Principal_Schl_Wts_Wide!$K:$K&amp;Principal_Schl_Wts_Wide!$L:$L&amp;Principal_Schl_Wts_Wide!$P:$P,0),21),"No data")</f>
        <v>7.16</v>
      </c>
    </row>
    <row r="6" spans="1:6" x14ac:dyDescent="0.2">
      <c r="A6" t="s">
        <v>144</v>
      </c>
      <c r="B6" s="5">
        <f t="array" ref="B6">_xlfn.IFNA(INDEX(Principal_Schl_Wts_Wide!$A:$AC,MATCH(B$3&amp;$A6&amp;"All"&amp;""&amp;"N",Principal_Schl_Wts_Wide!$B:$B&amp;Principal_Schl_Wts_Wide!$J:$J&amp;Principal_Schl_Wts_Wide!$K:$K&amp;Principal_Schl_Wts_Wide!$L:$L&amp;Principal_Schl_Wts_Wide!$P:$P,0),21),"No data")</f>
        <v>1.43</v>
      </c>
      <c r="C6" s="5">
        <f t="array" ref="C6">_xlfn.IFNA(INDEX(Principal_Schl_Wts_Wide!$A:$AC,MATCH(C$3&amp;$A6&amp;"All"&amp;""&amp;"N",Principal_Schl_Wts_Wide!$B:$B&amp;Principal_Schl_Wts_Wide!$J:$J&amp;Principal_Schl_Wts_Wide!$K:$K&amp;Principal_Schl_Wts_Wide!$L:$L&amp;Principal_Schl_Wts_Wide!$P:$P,0),21),"No data")</f>
        <v>0.99</v>
      </c>
      <c r="D6" s="5">
        <f t="array" ref="D6">_xlfn.IFNA(INDEX(Principal_Schl_Wts_Wide!$A:$AC,MATCH(D$3&amp;$A6&amp;"All"&amp;""&amp;"N",Principal_Schl_Wts_Wide!$B:$B&amp;Principal_Schl_Wts_Wide!$J:$J&amp;Principal_Schl_Wts_Wide!$K:$K&amp;Principal_Schl_Wts_Wide!$L:$L&amp;Principal_Schl_Wts_Wide!$P:$P,0),21),"No data")</f>
        <v>1.0900000000000001</v>
      </c>
      <c r="E6" s="5">
        <f t="array" ref="E6">_xlfn.IFNA(INDEX(Principal_Schl_Wts_Wide!$A:$AC,MATCH(E$3&amp;$A6&amp;"All"&amp;""&amp;"N",Principal_Schl_Wts_Wide!$B:$B&amp;Principal_Schl_Wts_Wide!$J:$J&amp;Principal_Schl_Wts_Wide!$K:$K&amp;Principal_Schl_Wts_Wide!$L:$L&amp;Principal_Schl_Wts_Wide!$P:$P,0),21),"No data")</f>
        <v>1.1200000000000001</v>
      </c>
      <c r="F6" s="5">
        <f t="array" ref="F6">_xlfn.IFNA(INDEX(Principal_Schl_Wts_Wide!$A:$AC,MATCH(F$3&amp;$A6&amp;"All"&amp;""&amp;"N",Principal_Schl_Wts_Wide!$B:$B&amp;Principal_Schl_Wts_Wide!$J:$J&amp;Principal_Schl_Wts_Wide!$K:$K&amp;Principal_Schl_Wts_Wide!$L:$L&amp;Principal_Schl_Wts_Wide!$P:$P,0),21),"No data")</f>
        <v>1.39</v>
      </c>
    </row>
    <row r="7" spans="1:6" x14ac:dyDescent="0.2">
      <c r="A7" t="s">
        <v>145</v>
      </c>
      <c r="B7" s="5">
        <f t="array" ref="B7">_xlfn.IFNA(INDEX(Principal_Schl_Wts_Wide!$A:$AC,MATCH(B$3&amp;$A7&amp;"All"&amp;""&amp;"N",Principal_Schl_Wts_Wide!$B:$B&amp;Principal_Schl_Wts_Wide!$J:$J&amp;Principal_Schl_Wts_Wide!$K:$K&amp;Principal_Schl_Wts_Wide!$L:$L&amp;Principal_Schl_Wts_Wide!$P:$P,0),21),"No data")</f>
        <v>20.86</v>
      </c>
      <c r="C7" s="5">
        <f t="array" ref="C7">_xlfn.IFNA(INDEX(Principal_Schl_Wts_Wide!$A:$AC,MATCH(C$3&amp;$A7&amp;"All"&amp;""&amp;"N",Principal_Schl_Wts_Wide!$B:$B&amp;Principal_Schl_Wts_Wide!$J:$J&amp;Principal_Schl_Wts_Wide!$K:$K&amp;Principal_Schl_Wts_Wide!$L:$L&amp;Principal_Schl_Wts_Wide!$P:$P,0),21),"No data")</f>
        <v>26.55</v>
      </c>
      <c r="D7" s="5">
        <f t="array" ref="D7">_xlfn.IFNA(INDEX(Principal_Schl_Wts_Wide!$A:$AC,MATCH(D$3&amp;$A7&amp;"All"&amp;""&amp;"N",Principal_Schl_Wts_Wide!$B:$B&amp;Principal_Schl_Wts_Wide!$J:$J&amp;Principal_Schl_Wts_Wide!$K:$K&amp;Principal_Schl_Wts_Wide!$L:$L&amp;Principal_Schl_Wts_Wide!$P:$P,0),21),"No data")</f>
        <v>27.06</v>
      </c>
      <c r="E7" s="5">
        <f t="array" ref="E7">_xlfn.IFNA(INDEX(Principal_Schl_Wts_Wide!$A:$AC,MATCH(E$3&amp;$A7&amp;"All"&amp;""&amp;"N",Principal_Schl_Wts_Wide!$B:$B&amp;Principal_Schl_Wts_Wide!$J:$J&amp;Principal_Schl_Wts_Wide!$K:$K&amp;Principal_Schl_Wts_Wide!$L:$L&amp;Principal_Schl_Wts_Wide!$P:$P,0),21),"No data")</f>
        <v>29.88</v>
      </c>
      <c r="F7" s="5">
        <f t="array" ref="F7">_xlfn.IFNA(INDEX(Principal_Schl_Wts_Wide!$A:$AC,MATCH(F$3&amp;$A7&amp;"All"&amp;""&amp;"N",Principal_Schl_Wts_Wide!$B:$B&amp;Principal_Schl_Wts_Wide!$J:$J&amp;Principal_Schl_Wts_Wide!$K:$K&amp;Principal_Schl_Wts_Wide!$L:$L&amp;Principal_Schl_Wts_Wide!$P:$P,0),21),"No data")</f>
        <v>27.18</v>
      </c>
    </row>
    <row r="8" spans="1:6" x14ac:dyDescent="0.2">
      <c r="A8" t="s">
        <v>146</v>
      </c>
      <c r="B8" s="5">
        <f t="array" ref="B8">_xlfn.IFNA(INDEX(Principal_Schl_Wts_Wide!$A:$AC,MATCH(B$3&amp;$A8&amp;"All"&amp;""&amp;"N",Principal_Schl_Wts_Wide!$B:$B&amp;Principal_Schl_Wts_Wide!$J:$J&amp;Principal_Schl_Wts_Wide!$K:$K&amp;Principal_Schl_Wts_Wide!$L:$L&amp;Principal_Schl_Wts_Wide!$P:$P,0),21),"No data")</f>
        <v>71.7</v>
      </c>
      <c r="C8" s="5">
        <f t="array" ref="C8">_xlfn.IFNA(INDEX(Principal_Schl_Wts_Wide!$A:$AC,MATCH(C$3&amp;$A8&amp;"All"&amp;""&amp;"N",Principal_Schl_Wts_Wide!$B:$B&amp;Principal_Schl_Wts_Wide!$J:$J&amp;Principal_Schl_Wts_Wide!$K:$K&amp;Principal_Schl_Wts_Wide!$L:$L&amp;Principal_Schl_Wts_Wide!$P:$P,0),21),"No data")</f>
        <v>68.599999999999994</v>
      </c>
      <c r="D8" s="5">
        <f t="array" ref="D8">_xlfn.IFNA(INDEX(Principal_Schl_Wts_Wide!$A:$AC,MATCH(D$3&amp;$A8&amp;"All"&amp;""&amp;"N",Principal_Schl_Wts_Wide!$B:$B&amp;Principal_Schl_Wts_Wide!$J:$J&amp;Principal_Schl_Wts_Wide!$K:$K&amp;Principal_Schl_Wts_Wide!$L:$L&amp;Principal_Schl_Wts_Wide!$P:$P,0),21),"No data")</f>
        <v>68.2</v>
      </c>
      <c r="E8" s="5">
        <f t="array" ref="E8">_xlfn.IFNA(INDEX(Principal_Schl_Wts_Wide!$A:$AC,MATCH(E$3&amp;$A8&amp;"All"&amp;""&amp;"N",Principal_Schl_Wts_Wide!$B:$B&amp;Principal_Schl_Wts_Wide!$J:$J&amp;Principal_Schl_Wts_Wide!$K:$K&amp;Principal_Schl_Wts_Wide!$L:$L&amp;Principal_Schl_Wts_Wide!$P:$P,0),21),"No data")</f>
        <v>65.45</v>
      </c>
      <c r="F8" s="5">
        <f t="array" ref="F8">_xlfn.IFNA(INDEX(Principal_Schl_Wts_Wide!$A:$AC,MATCH(F$3&amp;$A8&amp;"All"&amp;""&amp;"N",Principal_Schl_Wts_Wide!$B:$B&amp;Principal_Schl_Wts_Wide!$J:$J&amp;Principal_Schl_Wts_Wide!$K:$K&amp;Principal_Schl_Wts_Wide!$L:$L&amp;Principal_Schl_Wts_Wide!$P:$P,0),21),"No data")</f>
        <v>64.27</v>
      </c>
    </row>
    <row r="24" spans="1:25" x14ac:dyDescent="0.2">
      <c r="A24" s="6" t="s">
        <v>751</v>
      </c>
      <c r="B24" s="6">
        <v>10</v>
      </c>
    </row>
    <row r="25" spans="1:25" x14ac:dyDescent="0.2">
      <c r="A25" t="str">
        <f>A3</f>
        <v>Var_name:</v>
      </c>
      <c r="B25" t="str">
        <f>IF(B3&lt;&gt;"",B3,"")</f>
        <v>A3_3d</v>
      </c>
      <c r="C25" t="str">
        <f t="shared" ref="C25:Y26" si="0">IF(C3&lt;&gt;"",C3,"")</f>
        <v>A3_3e</v>
      </c>
      <c r="D25" t="str">
        <f t="shared" si="0"/>
        <v>A3_3c</v>
      </c>
      <c r="E25" t="str">
        <f t="shared" si="0"/>
        <v>A3_3b</v>
      </c>
      <c r="F25" t="str">
        <f t="shared" si="0"/>
        <v>A3_3a</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Guidance on how to embed students’ social and emotional learning into the STE school curriculum</v>
      </c>
      <c r="C26" t="str">
        <f t="shared" si="0"/>
        <v>Professional development for teachers on the state standards</v>
      </c>
      <c r="D26" t="str">
        <f t="shared" si="0"/>
        <v>Information about how state standards change what is expected of teachers’ instructional practice</v>
      </c>
      <c r="E26" t="str">
        <f t="shared" si="0"/>
        <v>Information about how state standards change what students are expected to learn</v>
      </c>
      <c r="F26" t="str">
        <f t="shared" si="0"/>
        <v>Curriculum resources aligned to the 2016 Science and Technology/Engineering Curriculum Framework</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Resource is NOT available</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Resource is available - Compared to what I have now, I need: Less</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Resource is available - Compared to what I have now, I need: Same Amount</v>
      </c>
      <c r="B29" s="5">
        <f t="shared" si="4"/>
        <v>20.86</v>
      </c>
      <c r="C29" s="5">
        <f t="shared" si="4"/>
        <v>26.55</v>
      </c>
      <c r="D29" s="5">
        <f t="shared" si="4"/>
        <v>27.06</v>
      </c>
      <c r="E29" s="5">
        <f t="shared" si="2"/>
        <v>29.88</v>
      </c>
      <c r="F29" s="5">
        <f t="shared" si="2"/>
        <v>27.18</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Resource is available - Compared to what I have now, I need: More</v>
      </c>
      <c r="B30" s="5">
        <f t="shared" si="4"/>
        <v>71.7</v>
      </c>
      <c r="C30" s="5">
        <f t="shared" si="4"/>
        <v>68.599999999999994</v>
      </c>
      <c r="D30" s="5">
        <f t="shared" si="4"/>
        <v>68.2</v>
      </c>
      <c r="E30" s="5">
        <f t="shared" si="2"/>
        <v>65.45</v>
      </c>
      <c r="F30" s="5">
        <f t="shared" si="2"/>
        <v>64.27</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F8">
    <sortCondition descending="1" ref="A8:F8"/>
  </sortState>
  <pageMargins left="0.7" right="0.7" top="1" bottom="1" header="0.5" footer="0.5"/>
  <pageSetup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5" width="31" customWidth="1"/>
    <col min="6" max="6" width="18.75" customWidth="1"/>
  </cols>
  <sheetData>
    <row r="1" spans="1:6"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c r="F1" s="1" t="str">
        <f>INDEX(Principal_Schl_Wts_Wide!$A:$AC,MATCH(F$3,Principal_Schl_Wts_Wide!$B:$B,0),4)</f>
        <v>STATE CURRICULUM FRAMEWORKS</v>
      </c>
    </row>
    <row r="2" spans="1:6" s="1" customFormat="1" x14ac:dyDescent="0.2">
      <c r="A2" s="2" t="s">
        <v>740</v>
      </c>
      <c r="B2" s="1" t="str">
        <f t="array" ref="B2">INDEX(Principal_Schl_Wts_Wide!$A:$AC,MATCH(B$3,Principal_Schl_Wts_Wide!$B:$B,0),7)</f>
        <v>Please indicate the degree to which you think the following district or school resources are aligned to the 2016 Science and Technology/Engineering Curriculum Framework.</v>
      </c>
      <c r="C2" s="1" t="str">
        <f t="array" ref="C2">INDEX(Principal_Schl_Wts_Wide!$A:$AC,MATCH(C$3,Principal_Schl_Wts_Wide!$B:$B,0),7)</f>
        <v>Please indicate the degree to which you think the following district or school resources are aligned to the 2016 Science and Technology/Engineering Curriculum Framework.</v>
      </c>
      <c r="D2" s="1" t="str">
        <f t="array" ref="D2">INDEX(Principal_Schl_Wts_Wide!$A:$AC,MATCH(D$3,Principal_Schl_Wts_Wide!$B:$B,0),7)</f>
        <v>Please indicate the degree to which you think the following district or school resources are aligned to the 2016 Science and Technology/Engineering Curriculum Framework.</v>
      </c>
      <c r="E2" s="1" t="str">
        <f t="array" ref="E2">INDEX(Principal_Schl_Wts_Wide!$A:$AC,MATCH(E$3,Principal_Schl_Wts_Wide!$B:$B,0),7)</f>
        <v>Please indicate the degree to which you think the following district or school resources are aligned to the 2016 Science and Technology/Engineering Curriculum Framework.</v>
      </c>
      <c r="F2" s="1" t="str">
        <f t="array" ref="F2">INDEX(Principal_Schl_Wts_Wide!$A:$AC,MATCH(F$3,Principal_Schl_Wts_Wide!$B:$B,0),7)</f>
        <v>Please indicate the degree to which you think the following district or school resources are aligned to the 2016 Science and Technology/Engineering Curriculum Framework.</v>
      </c>
    </row>
    <row r="3" spans="1:6" x14ac:dyDescent="0.2">
      <c r="A3" s="3" t="s">
        <v>741</v>
      </c>
      <c r="B3" t="s">
        <v>286</v>
      </c>
      <c r="C3" t="s">
        <v>283</v>
      </c>
      <c r="D3" t="s">
        <v>278</v>
      </c>
      <c r="E3" t="s">
        <v>275</v>
      </c>
      <c r="F3" t="s">
        <v>280</v>
      </c>
    </row>
    <row r="4" spans="1:6" ht="156.75" customHeight="1" x14ac:dyDescent="0.2">
      <c r="A4" t="s">
        <v>742</v>
      </c>
      <c r="B4" s="4" t="str">
        <f t="array" ref="B4">INDEX(Principal_Schl_Wts_Wide!$A:$AC,MATCH(B$3,Principal_Schl_Wts_Wide!$B:$B,0),8)</f>
        <v>Professional development activities that teachers have or will participate in this school year</v>
      </c>
      <c r="C4" s="4" t="str">
        <f t="array" ref="C4">INDEX(Principal_Schl_Wts_Wide!$A:$AC,MATCH(C$3,Principal_Schl_Wts_Wide!$B:$B,0),8)</f>
        <v>Science and Technology/Engineering curriculum selected or developed by your district</v>
      </c>
      <c r="D4" s="4" t="str">
        <f t="array" ref="D4">INDEX(Principal_Schl_Wts_Wide!$A:$AC,MATCH(D$3,Principal_Schl_Wts_Wide!$B:$B,0),8)</f>
        <v>Assessments created or selected by teachers</v>
      </c>
      <c r="E4" s="4" t="str">
        <f t="array" ref="E4">INDEX(Principal_Schl_Wts_Wide!$A:$AC,MATCH(E$3,Principal_Schl_Wts_Wide!$B:$B,0),8)</f>
        <v>District-wide summative assessments</v>
      </c>
      <c r="F4" s="4" t="str">
        <f t="array" ref="F4">INDEX(Principal_Schl_Wts_Wide!$A:$AC,MATCH(F$3,Principal_Schl_Wts_Wide!$B:$B,0),8)</f>
        <v>Science and Technology/Engineering textbooks used in your school</v>
      </c>
    </row>
    <row r="5" spans="1:6" x14ac:dyDescent="0.2">
      <c r="A5" t="s">
        <v>171</v>
      </c>
      <c r="B5" s="5">
        <f t="array" ref="B5">_xlfn.IFNA(INDEX(Principal_Schl_Wts_Wide!$A:$AC,MATCH(B$3&amp;$A5&amp;"All"&amp;""&amp;"N",Principal_Schl_Wts_Wide!$B:$B&amp;Principal_Schl_Wts_Wide!$J:$J&amp;Principal_Schl_Wts_Wide!$K:$K&amp;Principal_Schl_Wts_Wide!$L:$L&amp;Principal_Schl_Wts_Wide!$P:$P,0),21),"No data")</f>
        <v>9.2200000000000006</v>
      </c>
      <c r="C5" s="5">
        <f t="array" ref="C5">_xlfn.IFNA(INDEX(Principal_Schl_Wts_Wide!$A:$AC,MATCH(C$3&amp;$A5&amp;"All"&amp;""&amp;"N",Principal_Schl_Wts_Wide!$B:$B&amp;Principal_Schl_Wts_Wide!$J:$J&amp;Principal_Schl_Wts_Wide!$K:$K&amp;Principal_Schl_Wts_Wide!$L:$L&amp;Principal_Schl_Wts_Wide!$P:$P,0),21),"No data")</f>
        <v>10.42</v>
      </c>
      <c r="D5" s="5">
        <f t="array" ref="D5">_xlfn.IFNA(INDEX(Principal_Schl_Wts_Wide!$A:$AC,MATCH(D$3&amp;$A5&amp;"All"&amp;""&amp;"N",Principal_Schl_Wts_Wide!$B:$B&amp;Principal_Schl_Wts_Wide!$J:$J&amp;Principal_Schl_Wts_Wide!$K:$K&amp;Principal_Schl_Wts_Wide!$L:$L&amp;Principal_Schl_Wts_Wide!$P:$P,0),21),"No data")</f>
        <v>9.35</v>
      </c>
      <c r="E5" s="5">
        <f t="array" ref="E5">_xlfn.IFNA(INDEX(Principal_Schl_Wts_Wide!$A:$AC,MATCH(E$3&amp;$A5&amp;"All"&amp;""&amp;"N",Principal_Schl_Wts_Wide!$B:$B&amp;Principal_Schl_Wts_Wide!$J:$J&amp;Principal_Schl_Wts_Wide!$K:$K&amp;Principal_Schl_Wts_Wide!$L:$L&amp;Principal_Schl_Wts_Wide!$P:$P,0),21),"No data")</f>
        <v>20.68</v>
      </c>
      <c r="F5" s="5">
        <f t="array" ref="F5">_xlfn.IFNA(INDEX(Principal_Schl_Wts_Wide!$A:$AC,MATCH(F$3&amp;$A5&amp;"All"&amp;""&amp;"N",Principal_Schl_Wts_Wide!$B:$B&amp;Principal_Schl_Wts_Wide!$J:$J&amp;Principal_Schl_Wts_Wide!$K:$K&amp;Principal_Schl_Wts_Wide!$L:$L&amp;Principal_Schl_Wts_Wide!$P:$P,0),21),"No data")</f>
        <v>21.5</v>
      </c>
    </row>
    <row r="6" spans="1:6" x14ac:dyDescent="0.2">
      <c r="A6" t="s">
        <v>172</v>
      </c>
      <c r="B6" s="5">
        <f t="array" ref="B6">_xlfn.IFNA(INDEX(Principal_Schl_Wts_Wide!$A:$AC,MATCH(B$3&amp;$A6&amp;"All"&amp;""&amp;"N",Principal_Schl_Wts_Wide!$B:$B&amp;Principal_Schl_Wts_Wide!$J:$J&amp;Principal_Schl_Wts_Wide!$K:$K&amp;Principal_Schl_Wts_Wide!$L:$L&amp;Principal_Schl_Wts_Wide!$P:$P,0),21),"No data")</f>
        <v>30.14</v>
      </c>
      <c r="C6" s="5">
        <f t="array" ref="C6">_xlfn.IFNA(INDEX(Principal_Schl_Wts_Wide!$A:$AC,MATCH(C$3&amp;$A6&amp;"All"&amp;""&amp;"N",Principal_Schl_Wts_Wide!$B:$B&amp;Principal_Schl_Wts_Wide!$J:$J&amp;Principal_Schl_Wts_Wide!$K:$K&amp;Principal_Schl_Wts_Wide!$L:$L&amp;Principal_Schl_Wts_Wide!$P:$P,0),21),"No data")</f>
        <v>33.11</v>
      </c>
      <c r="D6" s="5">
        <f t="array" ref="D6">_xlfn.IFNA(INDEX(Principal_Schl_Wts_Wide!$A:$AC,MATCH(D$3&amp;$A6&amp;"All"&amp;""&amp;"N",Principal_Schl_Wts_Wide!$B:$B&amp;Principal_Schl_Wts_Wide!$J:$J&amp;Principal_Schl_Wts_Wide!$K:$K&amp;Principal_Schl_Wts_Wide!$L:$L&amp;Principal_Schl_Wts_Wide!$P:$P,0),21),"No data")</f>
        <v>42.72</v>
      </c>
      <c r="E6" s="5">
        <f t="array" ref="E6">_xlfn.IFNA(INDEX(Principal_Schl_Wts_Wide!$A:$AC,MATCH(E$3&amp;$A6&amp;"All"&amp;""&amp;"N",Principal_Schl_Wts_Wide!$B:$B&amp;Principal_Schl_Wts_Wide!$J:$J&amp;Principal_Schl_Wts_Wide!$K:$K&amp;Principal_Schl_Wts_Wide!$L:$L&amp;Principal_Schl_Wts_Wide!$P:$P,0),21),"No data")</f>
        <v>33.82</v>
      </c>
      <c r="F6" s="5">
        <f t="array" ref="F6">_xlfn.IFNA(INDEX(Principal_Schl_Wts_Wide!$A:$AC,MATCH(F$3&amp;$A6&amp;"All"&amp;""&amp;"N",Principal_Schl_Wts_Wide!$B:$B&amp;Principal_Schl_Wts_Wide!$J:$J&amp;Principal_Schl_Wts_Wide!$K:$K&amp;Principal_Schl_Wts_Wide!$L:$L&amp;Principal_Schl_Wts_Wide!$P:$P,0),21),"No data")</f>
        <v>37.04</v>
      </c>
    </row>
    <row r="7" spans="1:6" x14ac:dyDescent="0.2">
      <c r="A7" t="s">
        <v>173</v>
      </c>
      <c r="B7" s="5">
        <f t="array" ref="B7">_xlfn.IFNA(INDEX(Principal_Schl_Wts_Wide!$A:$AC,MATCH(B$3&amp;$A7&amp;"All"&amp;""&amp;"N",Principal_Schl_Wts_Wide!$B:$B&amp;Principal_Schl_Wts_Wide!$J:$J&amp;Principal_Schl_Wts_Wide!$K:$K&amp;Principal_Schl_Wts_Wide!$L:$L&amp;Principal_Schl_Wts_Wide!$P:$P,0),21),"No data")</f>
        <v>47.65</v>
      </c>
      <c r="C7" s="5">
        <f t="array" ref="C7">_xlfn.IFNA(INDEX(Principal_Schl_Wts_Wide!$A:$AC,MATCH(C$3&amp;$A7&amp;"All"&amp;""&amp;"N",Principal_Schl_Wts_Wide!$B:$B&amp;Principal_Schl_Wts_Wide!$J:$J&amp;Principal_Schl_Wts_Wide!$K:$K&amp;Principal_Schl_Wts_Wide!$L:$L&amp;Principal_Schl_Wts_Wide!$P:$P,0),21),"No data")</f>
        <v>44.96</v>
      </c>
      <c r="D7" s="5">
        <f t="array" ref="D7">_xlfn.IFNA(INDEX(Principal_Schl_Wts_Wide!$A:$AC,MATCH(D$3&amp;$A7&amp;"All"&amp;""&amp;"N",Principal_Schl_Wts_Wide!$B:$B&amp;Principal_Schl_Wts_Wide!$J:$J&amp;Principal_Schl_Wts_Wide!$K:$K&amp;Principal_Schl_Wts_Wide!$L:$L&amp;Principal_Schl_Wts_Wide!$P:$P,0),21),"No data")</f>
        <v>37.57</v>
      </c>
      <c r="E7" s="5">
        <f t="array" ref="E7">_xlfn.IFNA(INDEX(Principal_Schl_Wts_Wide!$A:$AC,MATCH(E$3&amp;$A7&amp;"All"&amp;""&amp;"N",Principal_Schl_Wts_Wide!$B:$B&amp;Principal_Schl_Wts_Wide!$J:$J&amp;Principal_Schl_Wts_Wide!$K:$K&amp;Principal_Schl_Wts_Wide!$L:$L&amp;Principal_Schl_Wts_Wide!$P:$P,0),21),"No data")</f>
        <v>36.700000000000003</v>
      </c>
      <c r="F7" s="5">
        <f t="array" ref="F7">_xlfn.IFNA(INDEX(Principal_Schl_Wts_Wide!$A:$AC,MATCH(F$3&amp;$A7&amp;"All"&amp;""&amp;"N",Principal_Schl_Wts_Wide!$B:$B&amp;Principal_Schl_Wts_Wide!$J:$J&amp;Principal_Schl_Wts_Wide!$K:$K&amp;Principal_Schl_Wts_Wide!$L:$L&amp;Principal_Schl_Wts_Wide!$P:$P,0),21),"No data")</f>
        <v>34.58</v>
      </c>
    </row>
    <row r="8" spans="1:6" x14ac:dyDescent="0.2">
      <c r="A8" t="s">
        <v>174</v>
      </c>
      <c r="B8" s="5">
        <f t="array" ref="B8">_xlfn.IFNA(INDEX(Principal_Schl_Wts_Wide!$A:$AC,MATCH(B$3&amp;$A8&amp;"All"&amp;""&amp;"N",Principal_Schl_Wts_Wide!$B:$B&amp;Principal_Schl_Wts_Wide!$J:$J&amp;Principal_Schl_Wts_Wide!$K:$K&amp;Principal_Schl_Wts_Wide!$L:$L&amp;Principal_Schl_Wts_Wide!$P:$P,0),21),"No data")</f>
        <v>12.99</v>
      </c>
      <c r="C8" s="5">
        <f t="array" ref="C8">_xlfn.IFNA(INDEX(Principal_Schl_Wts_Wide!$A:$AC,MATCH(C$3&amp;$A8&amp;"All"&amp;""&amp;"N",Principal_Schl_Wts_Wide!$B:$B&amp;Principal_Schl_Wts_Wide!$J:$J&amp;Principal_Schl_Wts_Wide!$K:$K&amp;Principal_Schl_Wts_Wide!$L:$L&amp;Principal_Schl_Wts_Wide!$P:$P,0),21),"No data")</f>
        <v>11.51</v>
      </c>
      <c r="D8" s="5">
        <f t="array" ref="D8">_xlfn.IFNA(INDEX(Principal_Schl_Wts_Wide!$A:$AC,MATCH(D$3&amp;$A8&amp;"All"&amp;""&amp;"N",Principal_Schl_Wts_Wide!$B:$B&amp;Principal_Schl_Wts_Wide!$J:$J&amp;Principal_Schl_Wts_Wide!$K:$K&amp;Principal_Schl_Wts_Wide!$L:$L&amp;Principal_Schl_Wts_Wide!$P:$P,0),21),"No data")</f>
        <v>10.37</v>
      </c>
      <c r="E8" s="5">
        <f t="array" ref="E8">_xlfn.IFNA(INDEX(Principal_Schl_Wts_Wide!$A:$AC,MATCH(E$3&amp;$A8&amp;"All"&amp;""&amp;"N",Principal_Schl_Wts_Wide!$B:$B&amp;Principal_Schl_Wts_Wide!$J:$J&amp;Principal_Schl_Wts_Wide!$K:$K&amp;Principal_Schl_Wts_Wide!$L:$L&amp;Principal_Schl_Wts_Wide!$P:$P,0),21),"No data")</f>
        <v>8.7899999999999991</v>
      </c>
      <c r="F8" s="5">
        <f t="array" ref="F8">_xlfn.IFNA(INDEX(Principal_Schl_Wts_Wide!$A:$AC,MATCH(F$3&amp;$A8&amp;"All"&amp;""&amp;"N",Principal_Schl_Wts_Wide!$B:$B&amp;Principal_Schl_Wts_Wide!$J:$J&amp;Principal_Schl_Wts_Wide!$K:$K&amp;Principal_Schl_Wts_Wide!$L:$L&amp;Principal_Schl_Wts_Wide!$P:$P,0),21),"No data")</f>
        <v>6.88</v>
      </c>
    </row>
    <row r="24" spans="1:25" x14ac:dyDescent="0.2">
      <c r="A24" s="6" t="s">
        <v>751</v>
      </c>
      <c r="B24" s="6">
        <v>10</v>
      </c>
    </row>
    <row r="25" spans="1:25" x14ac:dyDescent="0.2">
      <c r="A25" t="str">
        <f>A3</f>
        <v>Var_name:</v>
      </c>
      <c r="B25" t="str">
        <f>IF(B3&lt;&gt;"",B3,"")</f>
        <v>A3_4e</v>
      </c>
      <c r="C25" t="str">
        <f t="shared" ref="C25:Y26" si="0">IF(C3&lt;&gt;"",C3,"")</f>
        <v>A3_4d</v>
      </c>
      <c r="D25" t="str">
        <f t="shared" si="0"/>
        <v>A3_4b</v>
      </c>
      <c r="E25" t="str">
        <f t="shared" si="0"/>
        <v>A3_4a</v>
      </c>
      <c r="F25" t="str">
        <f t="shared" si="0"/>
        <v>A3_4c</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Professional development activities that teachers have or will participate in this school year</v>
      </c>
      <c r="C26" t="str">
        <f t="shared" si="0"/>
        <v>Science and Technology/Engineering curriculum selected or developed by your district</v>
      </c>
      <c r="D26" t="str">
        <f t="shared" si="0"/>
        <v>Assessments created or selected by teachers</v>
      </c>
      <c r="E26" t="str">
        <f t="shared" si="0"/>
        <v>District-wide summative assessments</v>
      </c>
      <c r="F26" t="str">
        <f t="shared" si="0"/>
        <v>Science and Technology/Engineering textbooks used in your school</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Not At All Aligned</v>
      </c>
      <c r="B27" s="5" t="str">
        <f>IF(B5&gt;=$B$24,B5,"")</f>
        <v/>
      </c>
      <c r="C27" s="5">
        <f t="shared" ref="C27:Y37" si="2">IF(C5&gt;=$B$24,C5,"")</f>
        <v>10.42</v>
      </c>
      <c r="D27" s="5" t="str">
        <f t="shared" si="2"/>
        <v/>
      </c>
      <c r="E27" s="5">
        <f t="shared" si="2"/>
        <v>20.68</v>
      </c>
      <c r="F27" s="5">
        <f t="shared" si="2"/>
        <v>21.5</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Somewhat Aligned</v>
      </c>
      <c r="B28" s="5">
        <f t="shared" ref="B28:D37" si="4">IF(B6&gt;=$B$24,B6,"")</f>
        <v>30.14</v>
      </c>
      <c r="C28" s="5">
        <f t="shared" si="4"/>
        <v>33.11</v>
      </c>
      <c r="D28" s="5">
        <f t="shared" si="4"/>
        <v>42.72</v>
      </c>
      <c r="E28" s="5">
        <f t="shared" si="2"/>
        <v>33.82</v>
      </c>
      <c r="F28" s="5">
        <f t="shared" si="2"/>
        <v>37.04</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Aligned</v>
      </c>
      <c r="B29" s="5">
        <f t="shared" si="4"/>
        <v>47.65</v>
      </c>
      <c r="C29" s="5">
        <f t="shared" si="4"/>
        <v>44.96</v>
      </c>
      <c r="D29" s="5">
        <f t="shared" si="4"/>
        <v>37.57</v>
      </c>
      <c r="E29" s="5">
        <f t="shared" si="2"/>
        <v>36.700000000000003</v>
      </c>
      <c r="F29" s="5">
        <f t="shared" si="2"/>
        <v>34.58</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Strongly Aligned</v>
      </c>
      <c r="B30" s="5">
        <f t="shared" si="4"/>
        <v>12.99</v>
      </c>
      <c r="C30" s="5">
        <f t="shared" si="4"/>
        <v>11.51</v>
      </c>
      <c r="D30" s="5">
        <f t="shared" si="4"/>
        <v>10.37</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F8">
    <sortCondition descending="1" ref="A8:F8"/>
  </sortState>
  <pageMargins left="0.7" right="0.7" top="1" bottom="1" header="0.5" footer="0.5"/>
  <pageSetup orientation="landscape"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4" width="31" customWidth="1"/>
  </cols>
  <sheetData>
    <row r="1" spans="1:4"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row>
    <row r="2" spans="1:4" s="1" customFormat="1" x14ac:dyDescent="0.2">
      <c r="A2" s="2" t="s">
        <v>740</v>
      </c>
      <c r="B2" s="1" t="str">
        <f t="array" ref="B2">INDEX(Principal_Schl_Wts_Wide!$A:$AC,MATCH(B$3,Principal_Schl_Wts_Wide!$B:$B,0),7)</f>
        <v>Please indicate your agreement with the following statements.</v>
      </c>
      <c r="C2" s="1" t="str">
        <f t="array" ref="C2">INDEX(Principal_Schl_Wts_Wide!$A:$AC,MATCH(C$3,Principal_Schl_Wts_Wide!$B:$B,0),7)</f>
        <v>Please indicate your agreement with the following statements.</v>
      </c>
      <c r="D2" s="1" t="str">
        <f t="array" ref="D2">INDEX(Principal_Schl_Wts_Wide!$A:$AC,MATCH(D$3,Principal_Schl_Wts_Wide!$B:$B,0),7)</f>
        <v>Please indicate your agreement with the following statements.</v>
      </c>
    </row>
    <row r="3" spans="1:4" x14ac:dyDescent="0.2">
      <c r="A3" s="3" t="s">
        <v>741</v>
      </c>
      <c r="B3" t="s">
        <v>293</v>
      </c>
      <c r="C3" t="s">
        <v>297</v>
      </c>
      <c r="D3" t="s">
        <v>288</v>
      </c>
    </row>
    <row r="4" spans="1:4" ht="156.75" customHeight="1" x14ac:dyDescent="0.2">
      <c r="A4" t="s">
        <v>742</v>
      </c>
      <c r="B4" s="4" t="str">
        <f t="array" ref="B4">INDEX(Principal_Schl_Wts_Wide!$A:$AC,MATCH(B$3,Principal_Schl_Wts_Wide!$B:$B,0),8)</f>
        <v>District leaders publicly reward or recognize principals in this district for exemplary student achievement gains.</v>
      </c>
      <c r="C4" s="4" t="str">
        <f t="array" ref="C4">INDEX(Principal_Schl_Wts_Wide!$A:$AC,MATCH(C$3,Principal_Schl_Wts_Wide!$B:$B,0),8)</f>
        <v>There are negative repercussions for me if students in my school do not perform well on state standardized assessments.</v>
      </c>
      <c r="D4" s="4" t="str">
        <f t="array" ref="D4">INDEX(Principal_Schl_Wts_Wide!$A:$AC,MATCH(D$3,Principal_Schl_Wts_Wide!$B:$B,0),8)</f>
        <v>District leaders publicly reward or recognize principals in this district for exemplary leadership practices aimed at implementing state standards.</v>
      </c>
    </row>
    <row r="5" spans="1:4" x14ac:dyDescent="0.2">
      <c r="A5" t="s">
        <v>120</v>
      </c>
      <c r="B5" s="5">
        <f t="array" ref="B5">_xlfn.IFNA(INDEX(Principal_Schl_Wts_Wide!$A:$AC,MATCH(B$3&amp;$A5&amp;"All"&amp;""&amp;"N",Principal_Schl_Wts_Wide!$B:$B&amp;Principal_Schl_Wts_Wide!$J:$J&amp;Principal_Schl_Wts_Wide!$K:$K&amp;Principal_Schl_Wts_Wide!$L:$L&amp;Principal_Schl_Wts_Wide!$P:$P,0),21),"No data")</f>
        <v>16.309999999999999</v>
      </c>
      <c r="C5" s="5">
        <f t="array" ref="C5">_xlfn.IFNA(INDEX(Principal_Schl_Wts_Wide!$A:$AC,MATCH(C$3&amp;$A5&amp;"All"&amp;""&amp;"N",Principal_Schl_Wts_Wide!$B:$B&amp;Principal_Schl_Wts_Wide!$J:$J&amp;Principal_Schl_Wts_Wide!$K:$K&amp;Principal_Schl_Wts_Wide!$L:$L&amp;Principal_Schl_Wts_Wide!$P:$P,0),21),"No data")</f>
        <v>22.18</v>
      </c>
      <c r="D5" s="5">
        <f t="array" ref="D5">_xlfn.IFNA(INDEX(Principal_Schl_Wts_Wide!$A:$AC,MATCH(D$3&amp;$A5&amp;"All"&amp;""&amp;"N",Principal_Schl_Wts_Wide!$B:$B&amp;Principal_Schl_Wts_Wide!$J:$J&amp;Principal_Schl_Wts_Wide!$K:$K&amp;Principal_Schl_Wts_Wide!$L:$L&amp;Principal_Schl_Wts_Wide!$P:$P,0),21),"No data")</f>
        <v>20.65</v>
      </c>
    </row>
    <row r="6" spans="1:4" x14ac:dyDescent="0.2">
      <c r="A6" t="s">
        <v>121</v>
      </c>
      <c r="B6" s="5">
        <f t="array" ref="B6">_xlfn.IFNA(INDEX(Principal_Schl_Wts_Wide!$A:$AC,MATCH(B$3&amp;$A6&amp;"All"&amp;""&amp;"N",Principal_Schl_Wts_Wide!$B:$B&amp;Principal_Schl_Wts_Wide!$J:$J&amp;Principal_Schl_Wts_Wide!$K:$K&amp;Principal_Schl_Wts_Wide!$L:$L&amp;Principal_Schl_Wts_Wide!$P:$P,0),21),"No data")</f>
        <v>22.92</v>
      </c>
      <c r="C6" s="5">
        <f t="array" ref="C6">_xlfn.IFNA(INDEX(Principal_Schl_Wts_Wide!$A:$AC,MATCH(C$3&amp;$A6&amp;"All"&amp;""&amp;"N",Principal_Schl_Wts_Wide!$B:$B&amp;Principal_Schl_Wts_Wide!$J:$J&amp;Principal_Schl_Wts_Wide!$K:$K&amp;Principal_Schl_Wts_Wide!$L:$L&amp;Principal_Schl_Wts_Wide!$P:$P,0),21),"No data")</f>
        <v>29.89</v>
      </c>
      <c r="D6" s="5">
        <f t="array" ref="D6">_xlfn.IFNA(INDEX(Principal_Schl_Wts_Wide!$A:$AC,MATCH(D$3&amp;$A6&amp;"All"&amp;""&amp;"N",Principal_Schl_Wts_Wide!$B:$B&amp;Principal_Schl_Wts_Wide!$J:$J&amp;Principal_Schl_Wts_Wide!$K:$K&amp;Principal_Schl_Wts_Wide!$L:$L&amp;Principal_Schl_Wts_Wide!$P:$P,0),21),"No data")</f>
        <v>29.61</v>
      </c>
    </row>
    <row r="7" spans="1:4" x14ac:dyDescent="0.2">
      <c r="A7" t="s">
        <v>122</v>
      </c>
      <c r="B7" s="5">
        <f t="array" ref="B7">_xlfn.IFNA(INDEX(Principal_Schl_Wts_Wide!$A:$AC,MATCH(B$3&amp;$A7&amp;"All"&amp;""&amp;"N",Principal_Schl_Wts_Wide!$B:$B&amp;Principal_Schl_Wts_Wide!$J:$J&amp;Principal_Schl_Wts_Wide!$K:$K&amp;Principal_Schl_Wts_Wide!$L:$L&amp;Principal_Schl_Wts_Wide!$P:$P,0),21),"No data")</f>
        <v>43.73</v>
      </c>
      <c r="C7" s="5">
        <f t="array" ref="C7">_xlfn.IFNA(INDEX(Principal_Schl_Wts_Wide!$A:$AC,MATCH(C$3&amp;$A7&amp;"All"&amp;""&amp;"N",Principal_Schl_Wts_Wide!$B:$B&amp;Principal_Schl_Wts_Wide!$J:$J&amp;Principal_Schl_Wts_Wide!$K:$K&amp;Principal_Schl_Wts_Wide!$L:$L&amp;Principal_Schl_Wts_Wide!$P:$P,0),21),"No data")</f>
        <v>33.86</v>
      </c>
      <c r="D7" s="5">
        <f t="array" ref="D7">_xlfn.IFNA(INDEX(Principal_Schl_Wts_Wide!$A:$AC,MATCH(D$3&amp;$A7&amp;"All"&amp;""&amp;"N",Principal_Schl_Wts_Wide!$B:$B&amp;Principal_Schl_Wts_Wide!$J:$J&amp;Principal_Schl_Wts_Wide!$K:$K&amp;Principal_Schl_Wts_Wide!$L:$L&amp;Principal_Schl_Wts_Wide!$P:$P,0),21),"No data")</f>
        <v>41.13</v>
      </c>
    </row>
    <row r="8" spans="1:4" x14ac:dyDescent="0.2">
      <c r="A8" t="s">
        <v>124</v>
      </c>
      <c r="B8" s="5">
        <f t="array" ref="B8">_xlfn.IFNA(INDEX(Principal_Schl_Wts_Wide!$A:$AC,MATCH(B$3&amp;$A8&amp;"All"&amp;""&amp;"N",Principal_Schl_Wts_Wide!$B:$B&amp;Principal_Schl_Wts_Wide!$J:$J&amp;Principal_Schl_Wts_Wide!$K:$K&amp;Principal_Schl_Wts_Wide!$L:$L&amp;Principal_Schl_Wts_Wide!$P:$P,0),21),"No data")</f>
        <v>17.04</v>
      </c>
      <c r="C8" s="5">
        <f t="array" ref="C8">_xlfn.IFNA(INDEX(Principal_Schl_Wts_Wide!$A:$AC,MATCH(C$3&amp;$A8&amp;"All"&amp;""&amp;"N",Principal_Schl_Wts_Wide!$B:$B&amp;Principal_Schl_Wts_Wide!$J:$J&amp;Principal_Schl_Wts_Wide!$K:$K&amp;Principal_Schl_Wts_Wide!$L:$L&amp;Principal_Schl_Wts_Wide!$P:$P,0),21),"No data")</f>
        <v>14.07</v>
      </c>
      <c r="D8" s="5">
        <f t="array" ref="D8">_xlfn.IFNA(INDEX(Principal_Schl_Wts_Wide!$A:$AC,MATCH(D$3&amp;$A8&amp;"All"&amp;""&amp;"N",Principal_Schl_Wts_Wide!$B:$B&amp;Principal_Schl_Wts_Wide!$J:$J&amp;Principal_Schl_Wts_Wide!$K:$K&amp;Principal_Schl_Wts_Wide!$L:$L&amp;Principal_Schl_Wts_Wide!$P:$P,0),21),"No data")</f>
        <v>8.6</v>
      </c>
    </row>
    <row r="24" spans="1:25" x14ac:dyDescent="0.2">
      <c r="A24" s="6" t="s">
        <v>751</v>
      </c>
      <c r="B24" s="6">
        <v>10</v>
      </c>
    </row>
    <row r="25" spans="1:25" x14ac:dyDescent="0.2">
      <c r="A25" t="str">
        <f>A3</f>
        <v>Var_name:</v>
      </c>
      <c r="B25" t="str">
        <f>IF(B3&lt;&gt;"",B3,"")</f>
        <v>A4b</v>
      </c>
      <c r="C25" t="str">
        <f t="shared" ref="C25:Y26" si="0">IF(C3&lt;&gt;"",C3,"")</f>
        <v>A4c</v>
      </c>
      <c r="D25" t="str">
        <f t="shared" si="0"/>
        <v>A4a</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District leaders publicly reward or recognize principals in this district for exemplary student achievement gains.</v>
      </c>
      <c r="C26" t="str">
        <f t="shared" si="0"/>
        <v>There are negative repercussions for me if students in my school do not perform well on state standardized assessments.</v>
      </c>
      <c r="D26" t="str">
        <f t="shared" si="0"/>
        <v>District leaders publicly reward or recognize principals in this district for exemplary leadership practices aimed at implementing state standards.</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f>IF(B5&gt;=$B$24,B5,"")</f>
        <v>16.309999999999999</v>
      </c>
      <c r="C27" s="5">
        <f t="shared" ref="C27:Y37" si="2">IF(C5&gt;=$B$24,C5,"")</f>
        <v>22.18</v>
      </c>
      <c r="D27" s="5">
        <f t="shared" si="2"/>
        <v>20.65</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f t="shared" ref="B28:D37" si="4">IF(B6&gt;=$B$24,B6,"")</f>
        <v>22.92</v>
      </c>
      <c r="C28" s="5">
        <f t="shared" si="4"/>
        <v>29.89</v>
      </c>
      <c r="D28" s="5">
        <f t="shared" si="4"/>
        <v>29.61</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43.73</v>
      </c>
      <c r="C29" s="5">
        <f t="shared" si="4"/>
        <v>33.86</v>
      </c>
      <c r="D29" s="5">
        <f t="shared" si="4"/>
        <v>41.13</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17.04</v>
      </c>
      <c r="C30" s="5">
        <f t="shared" si="4"/>
        <v>14.07</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D8">
    <sortCondition descending="1" ref="A8:D8"/>
  </sortState>
  <pageMargins left="0.7" right="0.7" top="1" bottom="1" header="0.5" footer="0.5"/>
  <pageSetup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4" width="31" customWidth="1"/>
    <col min="5" max="5" width="18.375" customWidth="1"/>
  </cols>
  <sheetData>
    <row r="1" spans="1:5" s="1" customFormat="1" x14ac:dyDescent="0.2">
      <c r="A1" s="1" t="s">
        <v>739</v>
      </c>
      <c r="B1" s="1" t="str">
        <f>INDEX(Principal_Schl_Wts_Wide!$A:$AC,MATCH(B$3,Principal_Schl_Wts_Wide!$B:$B,0),4)</f>
        <v>STATE CURRICULUM FRAMEWORKS</v>
      </c>
      <c r="C1" s="1" t="str">
        <f>INDEX(Principal_Schl_Wts_Wide!$A:$AC,MATCH(C$3,Principal_Schl_Wts_Wide!$B:$B,0),4)</f>
        <v>STATE CURRICULUM FRAMEWORKS</v>
      </c>
      <c r="D1" s="1" t="str">
        <f>INDEX(Principal_Schl_Wts_Wide!$A:$AC,MATCH(D$3,Principal_Schl_Wts_Wide!$B:$B,0),4)</f>
        <v>STATE CURRICULUM FRAMEWORKS</v>
      </c>
      <c r="E1" s="1" t="str">
        <f>INDEX(Principal_Schl_Wts_Wide!$A:$AC,MATCH(E$3,Principal_Schl_Wts_Wide!$B:$B,0),4)</f>
        <v>STATE CURRICULUM FRAMEWORKS</v>
      </c>
    </row>
    <row r="2" spans="1:5" s="1" customFormat="1" x14ac:dyDescent="0.2">
      <c r="A2" s="2" t="s">
        <v>740</v>
      </c>
      <c r="B2" s="1" t="str">
        <f t="array" ref="B2">INDEX(Principal_Schl_Wts_Wide!$A:$AC,MATCH(B$3,Principal_Schl_Wts_Wide!$B:$B,0),7)</f>
        <v>Including this current school year, how much longer do you believe each of the following will remain in effect?</v>
      </c>
      <c r="C2" s="1" t="str">
        <f t="array" ref="C2">INDEX(Principal_Schl_Wts_Wide!$A:$AC,MATCH(C$3,Principal_Schl_Wts_Wide!$B:$B,0),7)</f>
        <v>Including this current school year, how much longer do you believe each of the following will remain in effect?</v>
      </c>
      <c r="D2" s="1" t="str">
        <f t="array" ref="D2">INDEX(Principal_Schl_Wts_Wide!$A:$AC,MATCH(D$3,Principal_Schl_Wts_Wide!$B:$B,0),7)</f>
        <v>Including this current school year, how much longer do you believe each of the following will remain in effect?</v>
      </c>
      <c r="E2" s="1" t="str">
        <f t="array" ref="E2">INDEX(Principal_Schl_Wts_Wide!$A:$AC,MATCH(E$3,Principal_Schl_Wts_Wide!$B:$B,0),7)</f>
        <v>Including this current school year, how much longer do you believe each of the following will remain in effect?</v>
      </c>
    </row>
    <row r="3" spans="1:5" x14ac:dyDescent="0.2">
      <c r="A3" s="3" t="s">
        <v>741</v>
      </c>
      <c r="B3" t="s">
        <v>263</v>
      </c>
      <c r="C3" t="s">
        <v>315</v>
      </c>
      <c r="D3" t="s">
        <v>214</v>
      </c>
      <c r="E3" t="s">
        <v>152</v>
      </c>
    </row>
    <row r="4" spans="1:5" ht="156.75" customHeight="1" x14ac:dyDescent="0.2">
      <c r="A4" t="s">
        <v>742</v>
      </c>
      <c r="B4" s="4" t="str">
        <f t="array" ref="B4">INDEX(Principal_Schl_Wts_Wide!$A:$AC,MATCH(B$3,Principal_Schl_Wts_Wide!$B:$B,0),8)</f>
        <v>The current 2016 Science and Technology/Engineering Curriculum Framework</v>
      </c>
      <c r="C4" s="4" t="str">
        <f t="array" ref="C4">INDEX(Principal_Schl_Wts_Wide!$A:$AC,MATCH(C$3,Principal_Schl_Wts_Wide!$B:$B,0),8)</f>
        <v>The next generation MCAS test</v>
      </c>
      <c r="D4" s="4" t="str">
        <f t="array" ref="D4">INDEX(Principal_Schl_Wts_Wide!$A:$AC,MATCH(D$3,Principal_Schl_Wts_Wide!$B:$B,0),8)</f>
        <v>The current 2011 Mathematics Curriculum Framework</v>
      </c>
      <c r="E4" s="4" t="str">
        <f t="array" ref="E4">INDEX(Principal_Schl_Wts_Wide!$A:$AC,MATCH(E$3,Principal_Schl_Wts_Wide!$B:$B,0),8)</f>
        <v>The current 2011 English Language Arts Curriculum Framework</v>
      </c>
    </row>
    <row r="5" spans="1:5" x14ac:dyDescent="0.2">
      <c r="A5" t="s">
        <v>305</v>
      </c>
      <c r="B5" s="5">
        <f t="array" ref="B5">_xlfn.IFNA(INDEX(Principal_Schl_Wts_Wide!$A:$AC,MATCH(B$3&amp;$A5&amp;"All"&amp;""&amp;"N",Principal_Schl_Wts_Wide!$B:$B&amp;Principal_Schl_Wts_Wide!$J:$J&amp;Principal_Schl_Wts_Wide!$K:$K&amp;Principal_Schl_Wts_Wide!$L:$L&amp;Principal_Schl_Wts_Wide!$P:$P,0),21),"No data")</f>
        <v>8.1999999999999993</v>
      </c>
      <c r="C5" s="5">
        <f t="array" ref="C5">_xlfn.IFNA(INDEX(Principal_Schl_Wts_Wide!$A:$AC,MATCH(C$3&amp;$A5&amp;"All"&amp;""&amp;"N",Principal_Schl_Wts_Wide!$B:$B&amp;Principal_Schl_Wts_Wide!$J:$J&amp;Principal_Schl_Wts_Wide!$K:$K&amp;Principal_Schl_Wts_Wide!$L:$L&amp;Principal_Schl_Wts_Wide!$P:$P,0),21),"No data")</f>
        <v>25.84</v>
      </c>
      <c r="D5" s="5">
        <f t="array" ref="D5">_xlfn.IFNA(INDEX(Principal_Schl_Wts_Wide!$A:$AC,MATCH(D$3&amp;$A5&amp;"All"&amp;""&amp;"N",Principal_Schl_Wts_Wide!$B:$B&amp;Principal_Schl_Wts_Wide!$J:$J&amp;Principal_Schl_Wts_Wide!$K:$K&amp;Principal_Schl_Wts_Wide!$L:$L&amp;Principal_Schl_Wts_Wide!$P:$P,0),21),"No data")</f>
        <v>32.869999999999997</v>
      </c>
      <c r="E5" s="5">
        <f t="array" ref="E5">_xlfn.IFNA(INDEX(Principal_Schl_Wts_Wide!$A:$AC,MATCH(E$3&amp;$A5&amp;"All"&amp;""&amp;"N",Principal_Schl_Wts_Wide!$B:$B&amp;Principal_Schl_Wts_Wide!$J:$J&amp;Principal_Schl_Wts_Wide!$K:$K&amp;Principal_Schl_Wts_Wide!$L:$L&amp;Principal_Schl_Wts_Wide!$P:$P,0),21),"No data")</f>
        <v>35.54</v>
      </c>
    </row>
    <row r="6" spans="1:5" x14ac:dyDescent="0.2">
      <c r="A6" t="s">
        <v>306</v>
      </c>
      <c r="B6" s="5">
        <f t="array" ref="B6">_xlfn.IFNA(INDEX(Principal_Schl_Wts_Wide!$A:$AC,MATCH(B$3&amp;$A6&amp;"All"&amp;""&amp;"N",Principal_Schl_Wts_Wide!$B:$B&amp;Principal_Schl_Wts_Wide!$J:$J&amp;Principal_Schl_Wts_Wide!$K:$K&amp;Principal_Schl_Wts_Wide!$L:$L&amp;Principal_Schl_Wts_Wide!$P:$P,0),21),"No data")</f>
        <v>15.5</v>
      </c>
      <c r="C6" s="5">
        <f t="array" ref="C6">_xlfn.IFNA(INDEX(Principal_Schl_Wts_Wide!$A:$AC,MATCH(C$3&amp;$A6&amp;"All"&amp;""&amp;"N",Principal_Schl_Wts_Wide!$B:$B&amp;Principal_Schl_Wts_Wide!$J:$J&amp;Principal_Schl_Wts_Wide!$K:$K&amp;Principal_Schl_Wts_Wide!$L:$L&amp;Principal_Schl_Wts_Wide!$P:$P,0),21),"No data")</f>
        <v>24.98</v>
      </c>
      <c r="D6" s="5">
        <f t="array" ref="D6">_xlfn.IFNA(INDEX(Principal_Schl_Wts_Wide!$A:$AC,MATCH(D$3&amp;$A6&amp;"All"&amp;""&amp;"N",Principal_Schl_Wts_Wide!$B:$B&amp;Principal_Schl_Wts_Wide!$J:$J&amp;Principal_Schl_Wts_Wide!$K:$K&amp;Principal_Schl_Wts_Wide!$L:$L&amp;Principal_Schl_Wts_Wide!$P:$P,0),21),"No data")</f>
        <v>33.85</v>
      </c>
      <c r="E6" s="5">
        <f t="array" ref="E6">_xlfn.IFNA(INDEX(Principal_Schl_Wts_Wide!$A:$AC,MATCH(E$3&amp;$A6&amp;"All"&amp;""&amp;"N",Principal_Schl_Wts_Wide!$B:$B&amp;Principal_Schl_Wts_Wide!$J:$J&amp;Principal_Schl_Wts_Wide!$K:$K&amp;Principal_Schl_Wts_Wide!$L:$L&amp;Principal_Schl_Wts_Wide!$P:$P,0),21),"No data")</f>
        <v>33.65</v>
      </c>
    </row>
    <row r="7" spans="1:5" x14ac:dyDescent="0.2">
      <c r="A7" t="s">
        <v>307</v>
      </c>
      <c r="B7" s="5">
        <f t="array" ref="B7">_xlfn.IFNA(INDEX(Principal_Schl_Wts_Wide!$A:$AC,MATCH(B$3&amp;$A7&amp;"All"&amp;""&amp;"N",Principal_Schl_Wts_Wide!$B:$B&amp;Principal_Schl_Wts_Wide!$J:$J&amp;Principal_Schl_Wts_Wide!$K:$K&amp;Principal_Schl_Wts_Wide!$L:$L&amp;Principal_Schl_Wts_Wide!$P:$P,0),21),"No data")</f>
        <v>15.93</v>
      </c>
      <c r="C7" s="5">
        <f t="array" ref="C7">_xlfn.IFNA(INDEX(Principal_Schl_Wts_Wide!$A:$AC,MATCH(C$3&amp;$A7&amp;"All"&amp;""&amp;"N",Principal_Schl_Wts_Wide!$B:$B&amp;Principal_Schl_Wts_Wide!$J:$J&amp;Principal_Schl_Wts_Wide!$K:$K&amp;Principal_Schl_Wts_Wide!$L:$L&amp;Principal_Schl_Wts_Wide!$P:$P,0),21),"No data")</f>
        <v>12.29</v>
      </c>
      <c r="D7" s="5">
        <f t="array" ref="D7">_xlfn.IFNA(INDEX(Principal_Schl_Wts_Wide!$A:$AC,MATCH(D$3&amp;$A7&amp;"All"&amp;""&amp;"N",Principal_Schl_Wts_Wide!$B:$B&amp;Principal_Schl_Wts_Wide!$J:$J&amp;Principal_Schl_Wts_Wide!$K:$K&amp;Principal_Schl_Wts_Wide!$L:$L&amp;Principal_Schl_Wts_Wide!$P:$P,0),21),"No data")</f>
        <v>13</v>
      </c>
      <c r="E7" s="5">
        <f t="array" ref="E7">_xlfn.IFNA(INDEX(Principal_Schl_Wts_Wide!$A:$AC,MATCH(E$3&amp;$A7&amp;"All"&amp;""&amp;"N",Principal_Schl_Wts_Wide!$B:$B&amp;Principal_Schl_Wts_Wide!$J:$J&amp;Principal_Schl_Wts_Wide!$K:$K&amp;Principal_Schl_Wts_Wide!$L:$L&amp;Principal_Schl_Wts_Wide!$P:$P,0),21),"No data")</f>
        <v>12.05</v>
      </c>
    </row>
    <row r="8" spans="1:5" x14ac:dyDescent="0.2">
      <c r="A8" t="s">
        <v>308</v>
      </c>
      <c r="B8" s="5">
        <f t="array" ref="B8">_xlfn.IFNA(INDEX(Principal_Schl_Wts_Wide!$A:$AC,MATCH(B$3&amp;$A8&amp;"All"&amp;""&amp;"N",Principal_Schl_Wts_Wide!$B:$B&amp;Principal_Schl_Wts_Wide!$J:$J&amp;Principal_Schl_Wts_Wide!$K:$K&amp;Principal_Schl_Wts_Wide!$L:$L&amp;Principal_Schl_Wts_Wide!$P:$P,0),21),"No data")</f>
        <v>60.37</v>
      </c>
      <c r="C8" s="5">
        <f t="array" ref="C8">_xlfn.IFNA(INDEX(Principal_Schl_Wts_Wide!$A:$AC,MATCH(C$3&amp;$A8&amp;"All"&amp;""&amp;"N",Principal_Schl_Wts_Wide!$B:$B&amp;Principal_Schl_Wts_Wide!$J:$J&amp;Principal_Schl_Wts_Wide!$K:$K&amp;Principal_Schl_Wts_Wide!$L:$L&amp;Principal_Schl_Wts_Wide!$P:$P,0),21),"No data")</f>
        <v>36.89</v>
      </c>
      <c r="D8" s="5">
        <f t="array" ref="D8">_xlfn.IFNA(INDEX(Principal_Schl_Wts_Wide!$A:$AC,MATCH(D$3&amp;$A8&amp;"All"&amp;""&amp;"N",Principal_Schl_Wts_Wide!$B:$B&amp;Principal_Schl_Wts_Wide!$J:$J&amp;Principal_Schl_Wts_Wide!$K:$K&amp;Principal_Schl_Wts_Wide!$L:$L&amp;Principal_Schl_Wts_Wide!$P:$P,0),21),"No data")</f>
        <v>20.28</v>
      </c>
      <c r="E8" s="5">
        <f t="array" ref="E8">_xlfn.IFNA(INDEX(Principal_Schl_Wts_Wide!$A:$AC,MATCH(E$3&amp;$A8&amp;"All"&amp;""&amp;"N",Principal_Schl_Wts_Wide!$B:$B&amp;Principal_Schl_Wts_Wide!$J:$J&amp;Principal_Schl_Wts_Wide!$K:$K&amp;Principal_Schl_Wts_Wide!$L:$L&amp;Principal_Schl_Wts_Wide!$P:$P,0),21),"No data")</f>
        <v>18.760000000000002</v>
      </c>
    </row>
    <row r="24" spans="1:25" x14ac:dyDescent="0.2">
      <c r="A24" s="6" t="s">
        <v>751</v>
      </c>
      <c r="B24" s="6">
        <v>10</v>
      </c>
    </row>
    <row r="25" spans="1:25" x14ac:dyDescent="0.2">
      <c r="A25" t="str">
        <f>A3</f>
        <v>Var_name:</v>
      </c>
      <c r="B25" t="str">
        <f>IF(B3&lt;&gt;"",B3,"")</f>
        <v>A5c</v>
      </c>
      <c r="C25" t="str">
        <f t="shared" ref="C25:Y26" si="0">IF(C3&lt;&gt;"",C3,"")</f>
        <v>A5d</v>
      </c>
      <c r="D25" t="str">
        <f t="shared" si="0"/>
        <v>A5b</v>
      </c>
      <c r="E25" t="str">
        <f t="shared" si="0"/>
        <v>A5a</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The current 2016 Science and Technology/Engineering Curriculum Framework</v>
      </c>
      <c r="C26" t="str">
        <f t="shared" si="0"/>
        <v>The next generation MCAS test</v>
      </c>
      <c r="D26" t="str">
        <f t="shared" si="0"/>
        <v>The current 2011 Mathematics Curriculum Framework</v>
      </c>
      <c r="E26" t="str">
        <f t="shared" si="0"/>
        <v>The current 2011 English Language Arts Curriculum Framework</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1-2 Years</v>
      </c>
      <c r="B27" s="5" t="str">
        <f>IF(B5&gt;=$B$24,B5,"")</f>
        <v/>
      </c>
      <c r="C27" s="5">
        <f t="shared" ref="C27:Y37" si="2">IF(C5&gt;=$B$24,C5,"")</f>
        <v>25.84</v>
      </c>
      <c r="D27" s="5">
        <f t="shared" si="2"/>
        <v>32.869999999999997</v>
      </c>
      <c r="E27" s="5">
        <f t="shared" si="2"/>
        <v>35.54</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3 Years</v>
      </c>
      <c r="B28" s="5">
        <f t="shared" ref="B28:D37" si="4">IF(B6&gt;=$B$24,B6,"")</f>
        <v>15.5</v>
      </c>
      <c r="C28" s="5">
        <f t="shared" si="4"/>
        <v>24.98</v>
      </c>
      <c r="D28" s="5">
        <f t="shared" si="4"/>
        <v>33.85</v>
      </c>
      <c r="E28" s="5">
        <f t="shared" si="2"/>
        <v>33.65</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4 Years</v>
      </c>
      <c r="B29" s="5">
        <f t="shared" si="4"/>
        <v>15.93</v>
      </c>
      <c r="C29" s="5">
        <f t="shared" si="4"/>
        <v>12.29</v>
      </c>
      <c r="D29" s="5">
        <f t="shared" si="4"/>
        <v>13</v>
      </c>
      <c r="E29" s="5">
        <f t="shared" si="2"/>
        <v>12.05</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5+ Years</v>
      </c>
      <c r="B30" s="5">
        <f t="shared" si="4"/>
        <v>60.37</v>
      </c>
      <c r="C30" s="5">
        <f t="shared" si="4"/>
        <v>36.89</v>
      </c>
      <c r="D30" s="5">
        <f t="shared" si="4"/>
        <v>20.28</v>
      </c>
      <c r="E30" s="5">
        <f t="shared" si="2"/>
        <v>18.760000000000002</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E8">
    <sortCondition descending="1" ref="A8:E8"/>
  </sortState>
  <pageMargins left="0.7" right="0.7" top="1" bottom="1" header="0.5" footer="0.5"/>
  <pageSetup orientation="landscape"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4" width="31" customWidth="1"/>
    <col min="5" max="5" width="18.375" customWidth="1"/>
    <col min="6" max="6" width="21.75" customWidth="1"/>
  </cols>
  <sheetData>
    <row r="1" spans="1:6"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c r="F1" s="1" t="str">
        <f>INDEX(Principal_Schl_Wts_Wide!$A:$AC,MATCH(F$3,Principal_Schl_Wts_Wide!$B:$B,0),4)</f>
        <v>EDUCATOR GROWTH AND DEVELOPMENT</v>
      </c>
    </row>
    <row r="2" spans="1:6" s="1" customFormat="1" x14ac:dyDescent="0.2">
      <c r="A2" s="2" t="s">
        <v>740</v>
      </c>
      <c r="B2" s="1" t="str">
        <f t="array" ref="B2">INDEX(Principal_Schl_Wts_Wide!$A:$AC,MATCH(B$3,Principal_Schl_Wts_Wide!$B:$B,0),7)</f>
        <v>How often does the following occur with regard to teacher collaboration at your school?</v>
      </c>
      <c r="C2" s="1" t="str">
        <f t="array" ref="C2">INDEX(Principal_Schl_Wts_Wide!$A:$AC,MATCH(C$3,Principal_Schl_Wts_Wide!$B:$B,0),7)</f>
        <v>How often does the following occur with regard to teacher collaboration at your school?</v>
      </c>
      <c r="D2" s="1" t="str">
        <f t="array" ref="D2">INDEX(Principal_Schl_Wts_Wide!$A:$AC,MATCH(D$3,Principal_Schl_Wts_Wide!$B:$B,0),7)</f>
        <v>How often does the following occur with regard to teacher collaboration at your school?</v>
      </c>
      <c r="E2" s="1" t="str">
        <f t="array" ref="E2">INDEX(Principal_Schl_Wts_Wide!$A:$AC,MATCH(E$3,Principal_Schl_Wts_Wide!$B:$B,0),7)</f>
        <v>How often does the following occur with regard to teacher collaboration at your school?</v>
      </c>
      <c r="F2" s="1" t="str">
        <f t="array" ref="F2">INDEX(Principal_Schl_Wts_Wide!$A:$AC,MATCH(F$3,Principal_Schl_Wts_Wide!$B:$B,0),7)</f>
        <v>How often does the following occur with regard to teacher collaboration at your school?</v>
      </c>
    </row>
    <row r="3" spans="1:6" x14ac:dyDescent="0.2">
      <c r="A3" s="3" t="s">
        <v>741</v>
      </c>
      <c r="B3" t="s">
        <v>319</v>
      </c>
      <c r="C3" t="s">
        <v>335</v>
      </c>
      <c r="D3" t="s">
        <v>338</v>
      </c>
      <c r="E3" t="s">
        <v>332</v>
      </c>
      <c r="F3" t="s">
        <v>341</v>
      </c>
    </row>
    <row r="4" spans="1:6" ht="156.75" customHeight="1" x14ac:dyDescent="0.2">
      <c r="A4" t="s">
        <v>742</v>
      </c>
      <c r="B4" s="4" t="str">
        <f t="array" ref="B4">INDEX(Principal_Schl_Wts_Wide!$A:$AC,MATCH(B$3,Principal_Schl_Wts_Wide!$B:$B,0),8)</f>
        <v>Teachers have time to collaborate during the school day.</v>
      </c>
      <c r="C4" s="4" t="str">
        <f t="array" ref="C4">INDEX(Principal_Schl_Wts_Wide!$A:$AC,MATCH(C$3,Principal_Schl_Wts_Wide!$B:$B,0),8)</f>
        <v>Teachers have the necessary materials, tools, or equipment that helps them collaborate with peers effectively.</v>
      </c>
      <c r="D4" s="4" t="str">
        <f t="array" ref="D4">INDEX(Principal_Schl_Wts_Wide!$A:$AC,MATCH(D$3,Principal_Schl_Wts_Wide!$B:$B,0),8)</f>
        <v>Teachers participate in professional learning communities in my school.</v>
      </c>
      <c r="E4" s="4" t="str">
        <f t="array" ref="E4">INDEX(Principal_Schl_Wts_Wide!$A:$AC,MATCH(E$3,Principal_Schl_Wts_Wide!$B:$B,0),8)</f>
        <v>Teachers receive adequate training to support peer collaboration.</v>
      </c>
      <c r="F4" s="4" t="str">
        <f t="array" ref="F4">INDEX(Principal_Schl_Wts_Wide!$A:$AC,MATCH(F$3,Principal_Schl_Wts_Wide!$B:$B,0),8)</f>
        <v>Teachers have opportunities to observe each other in their classrooms.</v>
      </c>
    </row>
    <row r="5" spans="1:6" x14ac:dyDescent="0.2">
      <c r="A5" t="s">
        <v>324</v>
      </c>
      <c r="B5" s="5">
        <f t="array" ref="B5">_xlfn.IFNA(INDEX(Principal_Schl_Wts_Wide!$A:$AC,MATCH(B$3&amp;$A5&amp;"All"&amp;""&amp;"N",Principal_Schl_Wts_Wide!$B:$B&amp;Principal_Schl_Wts_Wide!$J:$J&amp;Principal_Schl_Wts_Wide!$K:$K&amp;Principal_Schl_Wts_Wide!$L:$L&amp;Principal_Schl_Wts_Wide!$P:$P,0),21),"No data")</f>
        <v>1.42</v>
      </c>
      <c r="C5" s="5">
        <f t="array" ref="C5">_xlfn.IFNA(INDEX(Principal_Schl_Wts_Wide!$A:$AC,MATCH(C$3&amp;$A5&amp;"All"&amp;""&amp;"N",Principal_Schl_Wts_Wide!$B:$B&amp;Principal_Schl_Wts_Wide!$J:$J&amp;Principal_Schl_Wts_Wide!$K:$K&amp;Principal_Schl_Wts_Wide!$L:$L&amp;Principal_Schl_Wts_Wide!$P:$P,0),21),"No data")</f>
        <v>6.37</v>
      </c>
      <c r="D5" s="5">
        <f t="array" ref="D5">_xlfn.IFNA(INDEX(Principal_Schl_Wts_Wide!$A:$AC,MATCH(D$3&amp;$A5&amp;"All"&amp;""&amp;"N",Principal_Schl_Wts_Wide!$B:$B&amp;Principal_Schl_Wts_Wide!$J:$J&amp;Principal_Schl_Wts_Wide!$K:$K&amp;Principal_Schl_Wts_Wide!$L:$L&amp;Principal_Schl_Wts_Wide!$P:$P,0),21),"No data")</f>
        <v>6</v>
      </c>
      <c r="E5" s="5">
        <f t="array" ref="E5">_xlfn.IFNA(INDEX(Principal_Schl_Wts_Wide!$A:$AC,MATCH(E$3&amp;$A5&amp;"All"&amp;""&amp;"N",Principal_Schl_Wts_Wide!$B:$B&amp;Principal_Schl_Wts_Wide!$J:$J&amp;Principal_Schl_Wts_Wide!$K:$K&amp;Principal_Schl_Wts_Wide!$L:$L&amp;Principal_Schl_Wts_Wide!$P:$P,0),21),"No data")</f>
        <v>16.3</v>
      </c>
      <c r="F5" s="5">
        <f t="array" ref="F5">_xlfn.IFNA(INDEX(Principal_Schl_Wts_Wide!$A:$AC,MATCH(F$3&amp;$A5&amp;"All"&amp;""&amp;"N",Principal_Schl_Wts_Wide!$B:$B&amp;Principal_Schl_Wts_Wide!$J:$J&amp;Principal_Schl_Wts_Wide!$K:$K&amp;Principal_Schl_Wts_Wide!$L:$L&amp;Principal_Schl_Wts_Wide!$P:$P,0),21),"No data")</f>
        <v>18.940000000000001</v>
      </c>
    </row>
    <row r="6" spans="1:6" x14ac:dyDescent="0.2">
      <c r="A6" t="s">
        <v>325</v>
      </c>
      <c r="B6" s="5">
        <f t="array" ref="B6">_xlfn.IFNA(INDEX(Principal_Schl_Wts_Wide!$A:$AC,MATCH(B$3&amp;$A6&amp;"All"&amp;""&amp;"N",Principal_Schl_Wts_Wide!$B:$B&amp;Principal_Schl_Wts_Wide!$J:$J&amp;Principal_Schl_Wts_Wide!$K:$K&amp;Principal_Schl_Wts_Wide!$L:$L&amp;Principal_Schl_Wts_Wide!$P:$P,0),21),"No data")</f>
        <v>1.67</v>
      </c>
      <c r="C6" s="5">
        <f t="array" ref="C6">_xlfn.IFNA(INDEX(Principal_Schl_Wts_Wide!$A:$AC,MATCH(C$3&amp;$A6&amp;"All"&amp;""&amp;"N",Principal_Schl_Wts_Wide!$B:$B&amp;Principal_Schl_Wts_Wide!$J:$J&amp;Principal_Schl_Wts_Wide!$K:$K&amp;Principal_Schl_Wts_Wide!$L:$L&amp;Principal_Schl_Wts_Wide!$P:$P,0),21),"No data")</f>
        <v>7.58</v>
      </c>
      <c r="D6" s="5">
        <f t="array" ref="D6">_xlfn.IFNA(INDEX(Principal_Schl_Wts_Wide!$A:$AC,MATCH(D$3&amp;$A6&amp;"All"&amp;""&amp;"N",Principal_Schl_Wts_Wide!$B:$B&amp;Principal_Schl_Wts_Wide!$J:$J&amp;Principal_Schl_Wts_Wide!$K:$K&amp;Principal_Schl_Wts_Wide!$L:$L&amp;Principal_Schl_Wts_Wide!$P:$P,0),21),"No data")</f>
        <v>7.7</v>
      </c>
      <c r="E6" s="5">
        <f t="array" ref="E6">_xlfn.IFNA(INDEX(Principal_Schl_Wts_Wide!$A:$AC,MATCH(E$3&amp;$A6&amp;"All"&amp;""&amp;"N",Principal_Schl_Wts_Wide!$B:$B&amp;Principal_Schl_Wts_Wide!$J:$J&amp;Principal_Schl_Wts_Wide!$K:$K&amp;Principal_Schl_Wts_Wide!$L:$L&amp;Principal_Schl_Wts_Wide!$P:$P,0),21),"No data")</f>
        <v>22.67</v>
      </c>
      <c r="F6" s="5">
        <f t="array" ref="F6">_xlfn.IFNA(INDEX(Principal_Schl_Wts_Wide!$A:$AC,MATCH(F$3&amp;$A6&amp;"All"&amp;""&amp;"N",Principal_Schl_Wts_Wide!$B:$B&amp;Principal_Schl_Wts_Wide!$J:$J&amp;Principal_Schl_Wts_Wide!$K:$K&amp;Principal_Schl_Wts_Wide!$L:$L&amp;Principal_Schl_Wts_Wide!$P:$P,0),21),"No data")</f>
        <v>33.54</v>
      </c>
    </row>
    <row r="7" spans="1:6" x14ac:dyDescent="0.2">
      <c r="A7" t="s">
        <v>326</v>
      </c>
      <c r="B7" s="5">
        <f t="array" ref="B7">_xlfn.IFNA(INDEX(Principal_Schl_Wts_Wide!$A:$AC,MATCH(B$3&amp;$A7&amp;"All"&amp;""&amp;"N",Principal_Schl_Wts_Wide!$B:$B&amp;Principal_Schl_Wts_Wide!$J:$J&amp;Principal_Schl_Wts_Wide!$K:$K&amp;Principal_Schl_Wts_Wide!$L:$L&amp;Principal_Schl_Wts_Wide!$P:$P,0),21),"No data")</f>
        <v>6.33</v>
      </c>
      <c r="C7" s="5">
        <f t="array" ref="C7">_xlfn.IFNA(INDEX(Principal_Schl_Wts_Wide!$A:$AC,MATCH(C$3&amp;$A7&amp;"All"&amp;""&amp;"N",Principal_Schl_Wts_Wide!$B:$B&amp;Principal_Schl_Wts_Wide!$J:$J&amp;Principal_Schl_Wts_Wide!$K:$K&amp;Principal_Schl_Wts_Wide!$L:$L&amp;Principal_Schl_Wts_Wide!$P:$P,0),21),"No data")</f>
        <v>15.52</v>
      </c>
      <c r="D7" s="5">
        <f t="array" ref="D7">_xlfn.IFNA(INDEX(Principal_Schl_Wts_Wide!$A:$AC,MATCH(D$3&amp;$A7&amp;"All"&amp;""&amp;"N",Principal_Schl_Wts_Wide!$B:$B&amp;Principal_Schl_Wts_Wide!$J:$J&amp;Principal_Schl_Wts_Wide!$K:$K&amp;Principal_Schl_Wts_Wide!$L:$L&amp;Principal_Schl_Wts_Wide!$P:$P,0),21),"No data")</f>
        <v>24.25</v>
      </c>
      <c r="E7" s="5">
        <f t="array" ref="E7">_xlfn.IFNA(INDEX(Principal_Schl_Wts_Wide!$A:$AC,MATCH(E$3&amp;$A7&amp;"All"&amp;""&amp;"N",Principal_Schl_Wts_Wide!$B:$B&amp;Principal_Schl_Wts_Wide!$J:$J&amp;Principal_Schl_Wts_Wide!$K:$K&amp;Principal_Schl_Wts_Wide!$L:$L&amp;Principal_Schl_Wts_Wide!$P:$P,0),21),"No data")</f>
        <v>24.3</v>
      </c>
      <c r="F7" s="5">
        <f t="array" ref="F7">_xlfn.IFNA(INDEX(Principal_Schl_Wts_Wide!$A:$AC,MATCH(F$3&amp;$A7&amp;"All"&amp;""&amp;"N",Principal_Schl_Wts_Wide!$B:$B&amp;Principal_Schl_Wts_Wide!$J:$J&amp;Principal_Schl_Wts_Wide!$K:$K&amp;Principal_Schl_Wts_Wide!$L:$L&amp;Principal_Schl_Wts_Wide!$P:$P,0),21),"No data")</f>
        <v>21.47</v>
      </c>
    </row>
    <row r="8" spans="1:6" x14ac:dyDescent="0.2">
      <c r="A8" t="s">
        <v>327</v>
      </c>
      <c r="B8" s="5">
        <f t="array" ref="B8">_xlfn.IFNA(INDEX(Principal_Schl_Wts_Wide!$A:$AC,MATCH(B$3&amp;$A8&amp;"All"&amp;""&amp;"N",Principal_Schl_Wts_Wide!$B:$B&amp;Principal_Schl_Wts_Wide!$J:$J&amp;Principal_Schl_Wts_Wide!$K:$K&amp;Principal_Schl_Wts_Wide!$L:$L&amp;Principal_Schl_Wts_Wide!$P:$P,0),21),"No data")</f>
        <v>9.32</v>
      </c>
      <c r="C8" s="5">
        <f t="array" ref="C8">_xlfn.IFNA(INDEX(Principal_Schl_Wts_Wide!$A:$AC,MATCH(C$3&amp;$A8&amp;"All"&amp;""&amp;"N",Principal_Schl_Wts_Wide!$B:$B&amp;Principal_Schl_Wts_Wide!$J:$J&amp;Principal_Schl_Wts_Wide!$K:$K&amp;Principal_Schl_Wts_Wide!$L:$L&amp;Principal_Schl_Wts_Wide!$P:$P,0),21),"No data")</f>
        <v>12.33</v>
      </c>
      <c r="D8" s="5">
        <f t="array" ref="D8">_xlfn.IFNA(INDEX(Principal_Schl_Wts_Wide!$A:$AC,MATCH(D$3&amp;$A8&amp;"All"&amp;""&amp;"N",Principal_Schl_Wts_Wide!$B:$B&amp;Principal_Schl_Wts_Wide!$J:$J&amp;Principal_Schl_Wts_Wide!$K:$K&amp;Principal_Schl_Wts_Wide!$L:$L&amp;Principal_Schl_Wts_Wide!$P:$P,0),21),"No data")</f>
        <v>17.29</v>
      </c>
      <c r="E8" s="5">
        <f t="array" ref="E8">_xlfn.IFNA(INDEX(Principal_Schl_Wts_Wide!$A:$AC,MATCH(E$3&amp;$A8&amp;"All"&amp;""&amp;"N",Principal_Schl_Wts_Wide!$B:$B&amp;Principal_Schl_Wts_Wide!$J:$J&amp;Principal_Schl_Wts_Wide!$K:$K&amp;Principal_Schl_Wts_Wide!$L:$L&amp;Principal_Schl_Wts_Wide!$P:$P,0),21),"No data")</f>
        <v>13.48</v>
      </c>
      <c r="F8" s="5">
        <f t="array" ref="F8">_xlfn.IFNA(INDEX(Principal_Schl_Wts_Wide!$A:$AC,MATCH(F$3&amp;$A8&amp;"All"&amp;""&amp;"N",Principal_Schl_Wts_Wide!$B:$B&amp;Principal_Schl_Wts_Wide!$J:$J&amp;Principal_Schl_Wts_Wide!$K:$K&amp;Principal_Schl_Wts_Wide!$L:$L&amp;Principal_Schl_Wts_Wide!$P:$P,0),21),"No data")</f>
        <v>9.76</v>
      </c>
    </row>
    <row r="9" spans="1:6" x14ac:dyDescent="0.2">
      <c r="A9" t="s">
        <v>329</v>
      </c>
      <c r="B9" s="5">
        <f t="array" ref="B9">_xlfn.IFNA(INDEX(Principal_Schl_Wts_Wide!$A:$AC,MATCH(B$3&amp;$A9&amp;"All"&amp;""&amp;"N",Principal_Schl_Wts_Wide!$B:$B&amp;Principal_Schl_Wts_Wide!$J:$J&amp;Principal_Schl_Wts_Wide!$K:$K&amp;Principal_Schl_Wts_Wide!$L:$L&amp;Principal_Schl_Wts_Wide!$P:$P,0),21),"No data")</f>
        <v>31.12</v>
      </c>
      <c r="C9" s="5">
        <f t="array" ref="C9">_xlfn.IFNA(INDEX(Principal_Schl_Wts_Wide!$A:$AC,MATCH(C$3&amp;$A9&amp;"All"&amp;""&amp;"N",Principal_Schl_Wts_Wide!$B:$B&amp;Principal_Schl_Wts_Wide!$J:$J&amp;Principal_Schl_Wts_Wide!$K:$K&amp;Principal_Schl_Wts_Wide!$L:$L&amp;Principal_Schl_Wts_Wide!$P:$P,0),21),"No data")</f>
        <v>25.67</v>
      </c>
      <c r="D9" s="5">
        <f t="array" ref="D9">_xlfn.IFNA(INDEX(Principal_Schl_Wts_Wide!$A:$AC,MATCH(D$3&amp;$A9&amp;"All"&amp;""&amp;"N",Principal_Schl_Wts_Wide!$B:$B&amp;Principal_Schl_Wts_Wide!$J:$J&amp;Principal_Schl_Wts_Wide!$K:$K&amp;Principal_Schl_Wts_Wide!$L:$L&amp;Principal_Schl_Wts_Wide!$P:$P,0),21),"No data")</f>
        <v>27.09</v>
      </c>
      <c r="E9" s="5">
        <f t="array" ref="E9">_xlfn.IFNA(INDEX(Principal_Schl_Wts_Wide!$A:$AC,MATCH(E$3&amp;$A9&amp;"All"&amp;""&amp;"N",Principal_Schl_Wts_Wide!$B:$B&amp;Principal_Schl_Wts_Wide!$J:$J&amp;Principal_Schl_Wts_Wide!$K:$K&amp;Principal_Schl_Wts_Wide!$L:$L&amp;Principal_Schl_Wts_Wide!$P:$P,0),21),"No data")</f>
        <v>13.43</v>
      </c>
      <c r="F9" s="5">
        <f t="array" ref="F9">_xlfn.IFNA(INDEX(Principal_Schl_Wts_Wide!$A:$AC,MATCH(F$3&amp;$A9&amp;"All"&amp;""&amp;"N",Principal_Schl_Wts_Wide!$B:$B&amp;Principal_Schl_Wts_Wide!$J:$J&amp;Principal_Schl_Wts_Wide!$K:$K&amp;Principal_Schl_Wts_Wide!$L:$L&amp;Principal_Schl_Wts_Wide!$P:$P,0),21),"No data")</f>
        <v>7.45</v>
      </c>
    </row>
    <row r="10" spans="1:6" x14ac:dyDescent="0.2">
      <c r="A10" t="s">
        <v>331</v>
      </c>
      <c r="B10" s="5">
        <f t="array" ref="B10">_xlfn.IFNA(INDEX(Principal_Schl_Wts_Wide!$A:$AC,MATCH(B$3&amp;$A10&amp;"All"&amp;""&amp;"N",Principal_Schl_Wts_Wide!$B:$B&amp;Principal_Schl_Wts_Wide!$J:$J&amp;Principal_Schl_Wts_Wide!$K:$K&amp;Principal_Schl_Wts_Wide!$L:$L&amp;Principal_Schl_Wts_Wide!$P:$P,0),21),"No data")</f>
        <v>50.15</v>
      </c>
      <c r="C10" s="5">
        <f t="array" ref="C10">_xlfn.IFNA(INDEX(Principal_Schl_Wts_Wide!$A:$AC,MATCH(C$3&amp;$A10&amp;"All"&amp;""&amp;"N",Principal_Schl_Wts_Wide!$B:$B&amp;Principal_Schl_Wts_Wide!$J:$J&amp;Principal_Schl_Wts_Wide!$K:$K&amp;Principal_Schl_Wts_Wide!$L:$L&amp;Principal_Schl_Wts_Wide!$P:$P,0),21),"No data")</f>
        <v>32.53</v>
      </c>
      <c r="D10" s="5">
        <f t="array" ref="D10">_xlfn.IFNA(INDEX(Principal_Schl_Wts_Wide!$A:$AC,MATCH(D$3&amp;$A10&amp;"All"&amp;""&amp;"N",Principal_Schl_Wts_Wide!$B:$B&amp;Principal_Schl_Wts_Wide!$J:$J&amp;Principal_Schl_Wts_Wide!$K:$K&amp;Principal_Schl_Wts_Wide!$L:$L&amp;Principal_Schl_Wts_Wide!$P:$P,0),21),"No data")</f>
        <v>17.68</v>
      </c>
      <c r="E10" s="5">
        <f t="array" ref="E10">_xlfn.IFNA(INDEX(Principal_Schl_Wts_Wide!$A:$AC,MATCH(E$3&amp;$A10&amp;"All"&amp;""&amp;"N",Principal_Schl_Wts_Wide!$B:$B&amp;Principal_Schl_Wts_Wide!$J:$J&amp;Principal_Schl_Wts_Wide!$K:$K&amp;Principal_Schl_Wts_Wide!$L:$L&amp;Principal_Schl_Wts_Wide!$P:$P,0),21),"No data")</f>
        <v>9.82</v>
      </c>
      <c r="F10" s="5">
        <f t="array" ref="F10">_xlfn.IFNA(INDEX(Principal_Schl_Wts_Wide!$A:$AC,MATCH(F$3&amp;$A10&amp;"All"&amp;""&amp;"N",Principal_Schl_Wts_Wide!$B:$B&amp;Principal_Schl_Wts_Wide!$J:$J&amp;Principal_Schl_Wts_Wide!$K:$K&amp;Principal_Schl_Wts_Wide!$L:$L&amp;Principal_Schl_Wts_Wide!$P:$P,0),21),"No data")</f>
        <v>8.84</v>
      </c>
    </row>
    <row r="24" spans="1:25" x14ac:dyDescent="0.2">
      <c r="A24" s="6" t="s">
        <v>751</v>
      </c>
      <c r="B24" s="6">
        <v>10</v>
      </c>
    </row>
    <row r="25" spans="1:25" x14ac:dyDescent="0.2">
      <c r="A25" t="str">
        <f>A3</f>
        <v>Var_name:</v>
      </c>
      <c r="B25" t="str">
        <f>IF(B3&lt;&gt;"",B3,"")</f>
        <v>B1a</v>
      </c>
      <c r="C25" t="str">
        <f t="shared" ref="C25:Y26" si="0">IF(C3&lt;&gt;"",C3,"")</f>
        <v>B1c</v>
      </c>
      <c r="D25" t="str">
        <f t="shared" si="0"/>
        <v>B1d</v>
      </c>
      <c r="E25" t="str">
        <f t="shared" si="0"/>
        <v>B1b</v>
      </c>
      <c r="F25" t="str">
        <f t="shared" si="0"/>
        <v>B1e</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Teachers have time to collaborate during the school day.</v>
      </c>
      <c r="C26" t="str">
        <f t="shared" si="0"/>
        <v>Teachers have the necessary materials, tools, or equipment that helps them collaborate with peers effectively.</v>
      </c>
      <c r="D26" t="str">
        <f t="shared" si="0"/>
        <v>Teachers participate in professional learning communities in my school.</v>
      </c>
      <c r="E26" t="str">
        <f t="shared" si="0"/>
        <v>Teachers receive adequate training to support peer collaboration.</v>
      </c>
      <c r="F26" t="str">
        <f t="shared" si="0"/>
        <v>Teachers have opportunities to observe each other in their classrooms.</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Never</v>
      </c>
      <c r="B27" s="5" t="str">
        <f>IF(B5&gt;=$B$24,B5,"")</f>
        <v/>
      </c>
      <c r="C27" s="5" t="str">
        <f t="shared" ref="C27:Y37" si="2">IF(C5&gt;=$B$24,C5,"")</f>
        <v/>
      </c>
      <c r="D27" s="5" t="str">
        <f t="shared" si="2"/>
        <v/>
      </c>
      <c r="E27" s="5">
        <f t="shared" si="2"/>
        <v>16.3</v>
      </c>
      <c r="F27" s="5">
        <f t="shared" si="2"/>
        <v>18.940000000000001</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About Once Every Other Month</v>
      </c>
      <c r="B28" s="5" t="str">
        <f t="shared" ref="B28:D37" si="4">IF(B6&gt;=$B$24,B6,"")</f>
        <v/>
      </c>
      <c r="C28" s="5" t="str">
        <f t="shared" si="4"/>
        <v/>
      </c>
      <c r="D28" s="5" t="str">
        <f t="shared" si="4"/>
        <v/>
      </c>
      <c r="E28" s="5">
        <f t="shared" si="2"/>
        <v>22.67</v>
      </c>
      <c r="F28" s="5">
        <f t="shared" si="2"/>
        <v>33.54</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About Once a Month</v>
      </c>
      <c r="B29" s="5" t="str">
        <f t="shared" si="4"/>
        <v/>
      </c>
      <c r="C29" s="5">
        <f t="shared" si="4"/>
        <v>15.52</v>
      </c>
      <c r="D29" s="5">
        <f t="shared" si="4"/>
        <v>24.25</v>
      </c>
      <c r="E29" s="5">
        <f t="shared" si="2"/>
        <v>24.3</v>
      </c>
      <c r="F29" s="5">
        <f t="shared" si="2"/>
        <v>21.47</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About Two or Three Times a Month</v>
      </c>
      <c r="B30" s="5" t="str">
        <f t="shared" si="4"/>
        <v/>
      </c>
      <c r="C30" s="5">
        <f t="shared" si="4"/>
        <v>12.33</v>
      </c>
      <c r="D30" s="5">
        <f t="shared" si="4"/>
        <v>17.29</v>
      </c>
      <c r="E30" s="5">
        <f t="shared" si="2"/>
        <v>13.48</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About Once a Week</v>
      </c>
      <c r="B31" s="5">
        <f t="shared" si="4"/>
        <v>31.12</v>
      </c>
      <c r="C31" s="5">
        <f t="shared" si="4"/>
        <v>25.67</v>
      </c>
      <c r="D31" s="5">
        <f t="shared" si="4"/>
        <v>27.09</v>
      </c>
      <c r="E31" s="5">
        <f t="shared" si="2"/>
        <v>13.43</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More Than Once a Week</v>
      </c>
      <c r="B32" s="5">
        <f t="shared" si="4"/>
        <v>50.15</v>
      </c>
      <c r="C32" s="5">
        <f t="shared" si="4"/>
        <v>32.53</v>
      </c>
      <c r="D32" s="5">
        <f t="shared" si="4"/>
        <v>17.68</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F10">
    <sortCondition descending="1" ref="A10:F10"/>
  </sortState>
  <pageMargins left="0.7" right="0.7" top="1" bottom="1" header="0.5" footer="0.5"/>
  <pageSetup orientation="landscape"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4" width="31" customWidth="1"/>
    <col min="5" max="5" width="18.375" customWidth="1"/>
    <col min="6" max="6" width="21.75" customWidth="1"/>
    <col min="7" max="7" width="19.75" customWidth="1"/>
    <col min="8" max="8" width="13" customWidth="1"/>
    <col min="9" max="9" width="15.625" customWidth="1"/>
  </cols>
  <sheetData>
    <row r="1" spans="1:9"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c r="F1" s="1" t="str">
        <f>INDEX(Principal_Schl_Wts_Wide!$A:$AC,MATCH(F$3,Principal_Schl_Wts_Wide!$B:$B,0),4)</f>
        <v>EDUCATOR GROWTH AND DEVELOPMENT</v>
      </c>
      <c r="G1" s="1" t="str">
        <f>INDEX(Principal_Schl_Wts_Wide!$A:$AC,MATCH(G$3,Principal_Schl_Wts_Wide!$B:$B,0),4)</f>
        <v>EDUCATOR GROWTH AND DEVELOPMENT</v>
      </c>
      <c r="H1" s="1" t="str">
        <f>INDEX(Principal_Schl_Wts_Wide!$A:$AC,MATCH(H$3,Principal_Schl_Wts_Wide!$B:$B,0),4)</f>
        <v>EDUCATOR GROWTH AND DEVELOPMENT</v>
      </c>
      <c r="I1" s="1" t="str">
        <f>INDEX(Principal_Schl_Wts_Wide!$A:$AC,MATCH(I$3,Principal_Schl_Wts_Wide!$B:$B,0),4)</f>
        <v>EDUCATOR GROWTH AND DEVELOPMENT</v>
      </c>
    </row>
    <row r="2" spans="1:9" s="1" customFormat="1" x14ac:dyDescent="0.2">
      <c r="A2" s="2" t="s">
        <v>740</v>
      </c>
      <c r="B2" s="1" t="str">
        <f t="array" ref="B2">INDEX(Principal_Schl_Wts_Wide!$A:$AC,MATCH(B$3,Principal_Schl_Wts_Wide!$B:$B,0),7)</f>
        <v>To what extent did each of the following factors influence your thinking and decisions about types of professional development (PD) to offer teachers during the 2016-17 school year (including summer 2016)?</v>
      </c>
      <c r="C2" s="1" t="str">
        <f t="array" ref="C2">INDEX(Principal_Schl_Wts_Wide!$A:$AC,MATCH(C$3,Principal_Schl_Wts_Wide!$B:$B,0),7)</f>
        <v>To what extent did each of the following factors influence your thinking and decisions about types of professional development (PD) to offer teachers during the 2016-17 school year (including summer 2016)?</v>
      </c>
      <c r="D2" s="1" t="str">
        <f t="array" ref="D2">INDEX(Principal_Schl_Wts_Wide!$A:$AC,MATCH(D$3,Principal_Schl_Wts_Wide!$B:$B,0),7)</f>
        <v>To what extent did each of the following factors influence your thinking and decisions about types of professional development (PD) to offer teachers during the 2016-17 school year (including summer 2016)?</v>
      </c>
      <c r="E2" s="1" t="str">
        <f t="array" ref="E2">INDEX(Principal_Schl_Wts_Wide!$A:$AC,MATCH(E$3,Principal_Schl_Wts_Wide!$B:$B,0),7)</f>
        <v>To what extent did each of the following factors influence your thinking and decisions about types of professional development (PD) to offer teachers during the 2016-17 school year (including summer 2016)?</v>
      </c>
      <c r="F2" s="1" t="str">
        <f t="array" ref="F2">INDEX(Principal_Schl_Wts_Wide!$A:$AC,MATCH(F$3,Principal_Schl_Wts_Wide!$B:$B,0),7)</f>
        <v>To what extent did each of the following factors influence your thinking and decisions about types of professional development (PD) to offer teachers during the 2016-17 school year (including summer 2016)?</v>
      </c>
      <c r="G2" s="1" t="str">
        <f t="array" ref="G2">INDEX(Principal_Schl_Wts_Wide!$A:$AC,MATCH(G$3,Principal_Schl_Wts_Wide!$B:$B,0),7)</f>
        <v>To what extent did each of the following factors influence your thinking and decisions about types of professional development (PD) to offer teachers during the 2016-17 school year (including summer 2016)?</v>
      </c>
      <c r="H2" s="1" t="str">
        <f t="array" ref="H2">INDEX(Principal_Schl_Wts_Wide!$A:$AC,MATCH(H$3,Principal_Schl_Wts_Wide!$B:$B,0),7)</f>
        <v>To what extent did each of the following factors influence your thinking and decisions about types of professional development (PD) to offer teachers during the 2016-17 school year (including summer 2016)?</v>
      </c>
      <c r="I2" s="1" t="str">
        <f t="array" ref="I2">INDEX(Principal_Schl_Wts_Wide!$A:$AC,MATCH(I$3,Principal_Schl_Wts_Wide!$B:$B,0),7)</f>
        <v>To what extent did each of the following factors influence your thinking and decisions about types of professional development (PD) to offer teachers during the 2016-17 school year (including summer 2016)?</v>
      </c>
    </row>
    <row r="3" spans="1:9" x14ac:dyDescent="0.2">
      <c r="A3" s="3" t="s">
        <v>741</v>
      </c>
      <c r="B3" t="s">
        <v>364</v>
      </c>
      <c r="C3" t="s">
        <v>344</v>
      </c>
      <c r="D3" t="s">
        <v>367</v>
      </c>
      <c r="E3" t="s">
        <v>352</v>
      </c>
      <c r="F3" t="s">
        <v>355</v>
      </c>
      <c r="G3" t="s">
        <v>361</v>
      </c>
      <c r="H3" t="s">
        <v>358</v>
      </c>
      <c r="I3" t="s">
        <v>370</v>
      </c>
    </row>
    <row r="4" spans="1:9" ht="156.75" customHeight="1" x14ac:dyDescent="0.2">
      <c r="A4" t="s">
        <v>742</v>
      </c>
      <c r="B4" s="4" t="str">
        <f t="array" ref="B4">INDEX(Principal_Schl_Wts_Wide!$A:$AC,MATCH(B$3,Principal_Schl_Wts_Wide!$B:$B,0),8)</f>
        <v>Input from teachers</v>
      </c>
      <c r="C4" s="4" t="str">
        <f t="array" ref="C4">INDEX(Principal_Schl_Wts_Wide!$A:$AC,MATCH(C$3,Principal_Schl_Wts_Wide!$B:$B,0),8)</f>
        <v>Observations of classroom practice</v>
      </c>
      <c r="D4" s="4" t="str">
        <f t="array" ref="D4">INDEX(Principal_Schl_Wts_Wide!$A:$AC,MATCH(D$3,Principal_Schl_Wts_Wide!$B:$B,0),8)</f>
        <v>Input from other administrators (district and/or school)</v>
      </c>
      <c r="E4" s="4" t="str">
        <f t="array" ref="E4">INDEX(Principal_Schl_Wts_Wide!$A:$AC,MATCH(E$3,Principal_Schl_Wts_Wide!$B:$B,0),8)</f>
        <v>Results from state assessments</v>
      </c>
      <c r="F4" s="4" t="str">
        <f t="array" ref="F4">INDEX(Principal_Schl_Wts_Wide!$A:$AC,MATCH(F$3,Principal_Schl_Wts_Wide!$B:$B,0),8)</f>
        <v>Results from local common assessments</v>
      </c>
      <c r="G4" s="4" t="str">
        <f t="array" ref="G4">INDEX(Principal_Schl_Wts_Wide!$A:$AC,MATCH(G$3,Principal_Schl_Wts_Wide!$B:$B,0),8)</f>
        <v>Artifacts of practice collected through the evaluation system (e.g., lesson plans, student work examples, etc.)</v>
      </c>
      <c r="H4" s="4" t="str">
        <f t="array" ref="H4">INDEX(Principal_Schl_Wts_Wide!$A:$AC,MATCH(H$3,Principal_Schl_Wts_Wide!$B:$B,0),8)</f>
        <v>Summative performance ratings for teachers</v>
      </c>
      <c r="I4" s="4" t="str">
        <f t="array" ref="I4">INDEX(Principal_Schl_Wts_Wide!$A:$AC,MATCH(I$3,Principal_Schl_Wts_Wide!$B:$B,0),8)</f>
        <v>ESE-led PD opportunities</v>
      </c>
    </row>
    <row r="5" spans="1:9" x14ac:dyDescent="0.2">
      <c r="A5" t="s">
        <v>348</v>
      </c>
      <c r="B5" s="5">
        <f t="array" ref="B5">_xlfn.IFNA(INDEX(Principal_Schl_Wts_Wide!$A:$AC,MATCH(B$3&amp;$A5&amp;"All"&amp;""&amp;"N",Principal_Schl_Wts_Wide!$B:$B&amp;Principal_Schl_Wts_Wide!$J:$J&amp;Principal_Schl_Wts_Wide!$K:$K&amp;Principal_Schl_Wts_Wide!$L:$L&amp;Principal_Schl_Wts_Wide!$P:$P,0),21),"No data")</f>
        <v>1.06</v>
      </c>
      <c r="C5" s="5">
        <f t="array" ref="C5">_xlfn.IFNA(INDEX(Principal_Schl_Wts_Wide!$A:$AC,MATCH(C$3&amp;$A5&amp;"All"&amp;""&amp;"N",Principal_Schl_Wts_Wide!$B:$B&amp;Principal_Schl_Wts_Wide!$J:$J&amp;Principal_Schl_Wts_Wide!$K:$K&amp;Principal_Schl_Wts_Wide!$L:$L&amp;Principal_Schl_Wts_Wide!$P:$P,0),21),"No data")</f>
        <v>1.72</v>
      </c>
      <c r="D5" s="5">
        <f t="array" ref="D5">_xlfn.IFNA(INDEX(Principal_Schl_Wts_Wide!$A:$AC,MATCH(D$3&amp;$A5&amp;"All"&amp;""&amp;"N",Principal_Schl_Wts_Wide!$B:$B&amp;Principal_Schl_Wts_Wide!$J:$J&amp;Principal_Schl_Wts_Wide!$K:$K&amp;Principal_Schl_Wts_Wide!$L:$L&amp;Principal_Schl_Wts_Wide!$P:$P,0),21),"No data")</f>
        <v>2.5499999999999998</v>
      </c>
      <c r="E5" s="5">
        <f t="array" ref="E5">_xlfn.IFNA(INDEX(Principal_Schl_Wts_Wide!$A:$AC,MATCH(E$3&amp;$A5&amp;"All"&amp;""&amp;"N",Principal_Schl_Wts_Wide!$B:$B&amp;Principal_Schl_Wts_Wide!$J:$J&amp;Principal_Schl_Wts_Wide!$K:$K&amp;Principal_Schl_Wts_Wide!$L:$L&amp;Principal_Schl_Wts_Wide!$P:$P,0),21),"No data")</f>
        <v>5.98</v>
      </c>
      <c r="F5" s="5">
        <f t="array" ref="F5">_xlfn.IFNA(INDEX(Principal_Schl_Wts_Wide!$A:$AC,MATCH(F$3&amp;$A5&amp;"All"&amp;""&amp;"N",Principal_Schl_Wts_Wide!$B:$B&amp;Principal_Schl_Wts_Wide!$J:$J&amp;Principal_Schl_Wts_Wide!$K:$K&amp;Principal_Schl_Wts_Wide!$L:$L&amp;Principal_Schl_Wts_Wide!$P:$P,0),21),"No data")</f>
        <v>6.4</v>
      </c>
      <c r="G5" s="5">
        <f t="array" ref="G5">_xlfn.IFNA(INDEX(Principal_Schl_Wts_Wide!$A:$AC,MATCH(G$3&amp;$A5&amp;"All"&amp;""&amp;"N",Principal_Schl_Wts_Wide!$B:$B&amp;Principal_Schl_Wts_Wide!$J:$J&amp;Principal_Schl_Wts_Wide!$K:$K&amp;Principal_Schl_Wts_Wide!$L:$L&amp;Principal_Schl_Wts_Wide!$P:$P,0),21),"No data")</f>
        <v>11.77</v>
      </c>
      <c r="H5" s="5">
        <f t="array" ref="H5">_xlfn.IFNA(INDEX(Principal_Schl_Wts_Wide!$A:$AC,MATCH(H$3&amp;$A5&amp;"All"&amp;""&amp;"N",Principal_Schl_Wts_Wide!$B:$B&amp;Principal_Schl_Wts_Wide!$J:$J&amp;Principal_Schl_Wts_Wide!$K:$K&amp;Principal_Schl_Wts_Wide!$L:$L&amp;Principal_Schl_Wts_Wide!$P:$P,0),21),"No data")</f>
        <v>15.41</v>
      </c>
      <c r="I5" s="5">
        <f t="array" ref="I5">_xlfn.IFNA(INDEX(Principal_Schl_Wts_Wide!$A:$AC,MATCH(I$3&amp;$A5&amp;"All"&amp;""&amp;"N",Principal_Schl_Wts_Wide!$B:$B&amp;Principal_Schl_Wts_Wide!$J:$J&amp;Principal_Schl_Wts_Wide!$K:$K&amp;Principal_Schl_Wts_Wide!$L:$L&amp;Principal_Schl_Wts_Wide!$P:$P,0),21),"No data")</f>
        <v>28.96</v>
      </c>
    </row>
    <row r="6" spans="1:9" x14ac:dyDescent="0.2">
      <c r="A6" t="s">
        <v>349</v>
      </c>
      <c r="B6" s="5">
        <f t="array" ref="B6">_xlfn.IFNA(INDEX(Principal_Schl_Wts_Wide!$A:$AC,MATCH(B$3&amp;$A6&amp;"All"&amp;""&amp;"N",Principal_Schl_Wts_Wide!$B:$B&amp;Principal_Schl_Wts_Wide!$J:$J&amp;Principal_Schl_Wts_Wide!$K:$K&amp;Principal_Schl_Wts_Wide!$L:$L&amp;Principal_Schl_Wts_Wide!$P:$P,0),21),"No data")</f>
        <v>5.77</v>
      </c>
      <c r="C6" s="5">
        <f t="array" ref="C6">_xlfn.IFNA(INDEX(Principal_Schl_Wts_Wide!$A:$AC,MATCH(C$3&amp;$A6&amp;"All"&amp;""&amp;"N",Principal_Schl_Wts_Wide!$B:$B&amp;Principal_Schl_Wts_Wide!$J:$J&amp;Principal_Schl_Wts_Wide!$K:$K&amp;Principal_Schl_Wts_Wide!$L:$L&amp;Principal_Schl_Wts_Wide!$P:$P,0),21),"No data")</f>
        <v>10.54</v>
      </c>
      <c r="D6" s="5">
        <f t="array" ref="D6">_xlfn.IFNA(INDEX(Principal_Schl_Wts_Wide!$A:$AC,MATCH(D$3&amp;$A6&amp;"All"&amp;""&amp;"N",Principal_Schl_Wts_Wide!$B:$B&amp;Principal_Schl_Wts_Wide!$J:$J&amp;Principal_Schl_Wts_Wide!$K:$K&amp;Principal_Schl_Wts_Wide!$L:$L&amp;Principal_Schl_Wts_Wide!$P:$P,0),21),"No data")</f>
        <v>14.89</v>
      </c>
      <c r="E6" s="5">
        <f t="array" ref="E6">_xlfn.IFNA(INDEX(Principal_Schl_Wts_Wide!$A:$AC,MATCH(E$3&amp;$A6&amp;"All"&amp;""&amp;"N",Principal_Schl_Wts_Wide!$B:$B&amp;Principal_Schl_Wts_Wide!$J:$J&amp;Principal_Schl_Wts_Wide!$K:$K&amp;Principal_Schl_Wts_Wide!$L:$L&amp;Principal_Schl_Wts_Wide!$P:$P,0),21),"No data")</f>
        <v>22.42</v>
      </c>
      <c r="F6" s="5">
        <f t="array" ref="F6">_xlfn.IFNA(INDEX(Principal_Schl_Wts_Wide!$A:$AC,MATCH(F$3&amp;$A6&amp;"All"&amp;""&amp;"N",Principal_Schl_Wts_Wide!$B:$B&amp;Principal_Schl_Wts_Wide!$J:$J&amp;Principal_Schl_Wts_Wide!$K:$K&amp;Principal_Schl_Wts_Wide!$L:$L&amp;Principal_Schl_Wts_Wide!$P:$P,0),21),"No data")</f>
        <v>21.59</v>
      </c>
      <c r="G6" s="5">
        <f t="array" ref="G6">_xlfn.IFNA(INDEX(Principal_Schl_Wts_Wide!$A:$AC,MATCH(G$3&amp;$A6&amp;"All"&amp;""&amp;"N",Principal_Schl_Wts_Wide!$B:$B&amp;Principal_Schl_Wts_Wide!$J:$J&amp;Principal_Schl_Wts_Wide!$K:$K&amp;Principal_Schl_Wts_Wide!$L:$L&amp;Principal_Schl_Wts_Wide!$P:$P,0),21),"No data")</f>
        <v>31.8</v>
      </c>
      <c r="H6" s="5">
        <f t="array" ref="H6">_xlfn.IFNA(INDEX(Principal_Schl_Wts_Wide!$A:$AC,MATCH(H$3&amp;$A6&amp;"All"&amp;""&amp;"N",Principal_Schl_Wts_Wide!$B:$B&amp;Principal_Schl_Wts_Wide!$J:$J&amp;Principal_Schl_Wts_Wide!$K:$K&amp;Principal_Schl_Wts_Wide!$L:$L&amp;Principal_Schl_Wts_Wide!$P:$P,0),21),"No data")</f>
        <v>36.25</v>
      </c>
      <c r="I6" s="5">
        <f t="array" ref="I6">_xlfn.IFNA(INDEX(Principal_Schl_Wts_Wide!$A:$AC,MATCH(I$3&amp;$A6&amp;"All"&amp;""&amp;"N",Principal_Schl_Wts_Wide!$B:$B&amp;Principal_Schl_Wts_Wide!$J:$J&amp;Principal_Schl_Wts_Wide!$K:$K&amp;Principal_Schl_Wts_Wide!$L:$L&amp;Principal_Schl_Wts_Wide!$P:$P,0),21),"No data")</f>
        <v>39.29</v>
      </c>
    </row>
    <row r="7" spans="1:9" x14ac:dyDescent="0.2">
      <c r="A7" t="s">
        <v>350</v>
      </c>
      <c r="B7" s="5">
        <f t="array" ref="B7">_xlfn.IFNA(INDEX(Principal_Schl_Wts_Wide!$A:$AC,MATCH(B$3&amp;$A7&amp;"All"&amp;""&amp;"N",Principal_Schl_Wts_Wide!$B:$B&amp;Principal_Schl_Wts_Wide!$J:$J&amp;Principal_Schl_Wts_Wide!$K:$K&amp;Principal_Schl_Wts_Wide!$L:$L&amp;Principal_Schl_Wts_Wide!$P:$P,0),21),"No data")</f>
        <v>44.14</v>
      </c>
      <c r="C7" s="5">
        <f t="array" ref="C7">_xlfn.IFNA(INDEX(Principal_Schl_Wts_Wide!$A:$AC,MATCH(C$3&amp;$A7&amp;"All"&amp;""&amp;"N",Principal_Schl_Wts_Wide!$B:$B&amp;Principal_Schl_Wts_Wide!$J:$J&amp;Principal_Schl_Wts_Wide!$K:$K&amp;Principal_Schl_Wts_Wide!$L:$L&amp;Principal_Schl_Wts_Wide!$P:$P,0),21),"No data")</f>
        <v>41.96</v>
      </c>
      <c r="D7" s="5">
        <f t="array" ref="D7">_xlfn.IFNA(INDEX(Principal_Schl_Wts_Wide!$A:$AC,MATCH(D$3&amp;$A7&amp;"All"&amp;""&amp;"N",Principal_Schl_Wts_Wide!$B:$B&amp;Principal_Schl_Wts_Wide!$J:$J&amp;Principal_Schl_Wts_Wide!$K:$K&amp;Principal_Schl_Wts_Wide!$L:$L&amp;Principal_Schl_Wts_Wide!$P:$P,0),21),"No data")</f>
        <v>45.4</v>
      </c>
      <c r="E7" s="5">
        <f t="array" ref="E7">_xlfn.IFNA(INDEX(Principal_Schl_Wts_Wide!$A:$AC,MATCH(E$3&amp;$A7&amp;"All"&amp;""&amp;"N",Principal_Schl_Wts_Wide!$B:$B&amp;Principal_Schl_Wts_Wide!$J:$J&amp;Principal_Schl_Wts_Wide!$K:$K&amp;Principal_Schl_Wts_Wide!$L:$L&amp;Principal_Schl_Wts_Wide!$P:$P,0),21),"No data")</f>
        <v>46.28</v>
      </c>
      <c r="F7" s="5">
        <f t="array" ref="F7">_xlfn.IFNA(INDEX(Principal_Schl_Wts_Wide!$A:$AC,MATCH(F$3&amp;$A7&amp;"All"&amp;""&amp;"N",Principal_Schl_Wts_Wide!$B:$B&amp;Principal_Schl_Wts_Wide!$J:$J&amp;Principal_Schl_Wts_Wide!$K:$K&amp;Principal_Schl_Wts_Wide!$L:$L&amp;Principal_Schl_Wts_Wide!$P:$P,0),21),"No data")</f>
        <v>49.63</v>
      </c>
      <c r="G7" s="5">
        <f t="array" ref="G7">_xlfn.IFNA(INDEX(Principal_Schl_Wts_Wide!$A:$AC,MATCH(G$3&amp;$A7&amp;"All"&amp;""&amp;"N",Principal_Schl_Wts_Wide!$B:$B&amp;Principal_Schl_Wts_Wide!$J:$J&amp;Principal_Schl_Wts_Wide!$K:$K&amp;Principal_Schl_Wts_Wide!$L:$L&amp;Principal_Schl_Wts_Wide!$P:$P,0),21),"No data")</f>
        <v>40.909999999999997</v>
      </c>
      <c r="H7" s="5">
        <f t="array" ref="H7">_xlfn.IFNA(INDEX(Principal_Schl_Wts_Wide!$A:$AC,MATCH(H$3&amp;$A7&amp;"All"&amp;""&amp;"N",Principal_Schl_Wts_Wide!$B:$B&amp;Principal_Schl_Wts_Wide!$J:$J&amp;Principal_Schl_Wts_Wide!$K:$K&amp;Principal_Schl_Wts_Wide!$L:$L&amp;Principal_Schl_Wts_Wide!$P:$P,0),21),"No data")</f>
        <v>37.68</v>
      </c>
      <c r="I7" s="5">
        <f t="array" ref="I7">_xlfn.IFNA(INDEX(Principal_Schl_Wts_Wide!$A:$AC,MATCH(I$3&amp;$A7&amp;"All"&amp;""&amp;"N",Principal_Schl_Wts_Wide!$B:$B&amp;Principal_Schl_Wts_Wide!$J:$J&amp;Principal_Schl_Wts_Wide!$K:$K&amp;Principal_Schl_Wts_Wide!$L:$L&amp;Principal_Schl_Wts_Wide!$P:$P,0),21),"No data")</f>
        <v>25.64</v>
      </c>
    </row>
    <row r="8" spans="1:9" x14ac:dyDescent="0.2">
      <c r="A8" t="s">
        <v>351</v>
      </c>
      <c r="B8" s="5">
        <f t="array" ref="B8">_xlfn.IFNA(INDEX(Principal_Schl_Wts_Wide!$A:$AC,MATCH(B$3&amp;$A8&amp;"All"&amp;""&amp;"N",Principal_Schl_Wts_Wide!$B:$B&amp;Principal_Schl_Wts_Wide!$J:$J&amp;Principal_Schl_Wts_Wide!$K:$K&amp;Principal_Schl_Wts_Wide!$L:$L&amp;Principal_Schl_Wts_Wide!$P:$P,0),21),"No data")</f>
        <v>49.03</v>
      </c>
      <c r="C8" s="5">
        <f t="array" ref="C8">_xlfn.IFNA(INDEX(Principal_Schl_Wts_Wide!$A:$AC,MATCH(C$3&amp;$A8&amp;"All"&amp;""&amp;"N",Principal_Schl_Wts_Wide!$B:$B&amp;Principal_Schl_Wts_Wide!$J:$J&amp;Principal_Schl_Wts_Wide!$K:$K&amp;Principal_Schl_Wts_Wide!$L:$L&amp;Principal_Schl_Wts_Wide!$P:$P,0),21),"No data")</f>
        <v>45.78</v>
      </c>
      <c r="D8" s="5">
        <f t="array" ref="D8">_xlfn.IFNA(INDEX(Principal_Schl_Wts_Wide!$A:$AC,MATCH(D$3&amp;$A8&amp;"All"&amp;""&amp;"N",Principal_Schl_Wts_Wide!$B:$B&amp;Principal_Schl_Wts_Wide!$J:$J&amp;Principal_Schl_Wts_Wide!$K:$K&amp;Principal_Schl_Wts_Wide!$L:$L&amp;Principal_Schl_Wts_Wide!$P:$P,0),21),"No data")</f>
        <v>37.17</v>
      </c>
      <c r="E8" s="5">
        <f t="array" ref="E8">_xlfn.IFNA(INDEX(Principal_Schl_Wts_Wide!$A:$AC,MATCH(E$3&amp;$A8&amp;"All"&amp;""&amp;"N",Principal_Schl_Wts_Wide!$B:$B&amp;Principal_Schl_Wts_Wide!$J:$J&amp;Principal_Schl_Wts_Wide!$K:$K&amp;Principal_Schl_Wts_Wide!$L:$L&amp;Principal_Schl_Wts_Wide!$P:$P,0),21),"No data")</f>
        <v>25.32</v>
      </c>
      <c r="F8" s="5">
        <f t="array" ref="F8">_xlfn.IFNA(INDEX(Principal_Schl_Wts_Wide!$A:$AC,MATCH(F$3&amp;$A8&amp;"All"&amp;""&amp;"N",Principal_Schl_Wts_Wide!$B:$B&amp;Principal_Schl_Wts_Wide!$J:$J&amp;Principal_Schl_Wts_Wide!$K:$K&amp;Principal_Schl_Wts_Wide!$L:$L&amp;Principal_Schl_Wts_Wide!$P:$P,0),21),"No data")</f>
        <v>22.38</v>
      </c>
      <c r="G8" s="5">
        <f t="array" ref="G8">_xlfn.IFNA(INDEX(Principal_Schl_Wts_Wide!$A:$AC,MATCH(G$3&amp;$A8&amp;"All"&amp;""&amp;"N",Principal_Schl_Wts_Wide!$B:$B&amp;Principal_Schl_Wts_Wide!$J:$J&amp;Principal_Schl_Wts_Wide!$K:$K&amp;Principal_Schl_Wts_Wide!$L:$L&amp;Principal_Schl_Wts_Wide!$P:$P,0),21),"No data")</f>
        <v>15.51</v>
      </c>
      <c r="H8" s="5">
        <f t="array" ref="H8">_xlfn.IFNA(INDEX(Principal_Schl_Wts_Wide!$A:$AC,MATCH(H$3&amp;$A8&amp;"All"&amp;""&amp;"N",Principal_Schl_Wts_Wide!$B:$B&amp;Principal_Schl_Wts_Wide!$J:$J&amp;Principal_Schl_Wts_Wide!$K:$K&amp;Principal_Schl_Wts_Wide!$L:$L&amp;Principal_Schl_Wts_Wide!$P:$P,0),21),"No data")</f>
        <v>10.66</v>
      </c>
      <c r="I8" s="5">
        <f t="array" ref="I8">_xlfn.IFNA(INDEX(Principal_Schl_Wts_Wide!$A:$AC,MATCH(I$3&amp;$A8&amp;"All"&amp;""&amp;"N",Principal_Schl_Wts_Wide!$B:$B&amp;Principal_Schl_Wts_Wide!$J:$J&amp;Principal_Schl_Wts_Wide!$K:$K&amp;Principal_Schl_Wts_Wide!$L:$L&amp;Principal_Schl_Wts_Wide!$P:$P,0),21),"No data")</f>
        <v>6.11</v>
      </c>
    </row>
    <row r="24" spans="1:25" x14ac:dyDescent="0.2">
      <c r="A24" s="6" t="s">
        <v>751</v>
      </c>
      <c r="B24" s="6">
        <v>10</v>
      </c>
    </row>
    <row r="25" spans="1:25" x14ac:dyDescent="0.2">
      <c r="A25" t="str">
        <f>A3</f>
        <v>Var_name:</v>
      </c>
      <c r="B25" t="str">
        <f>IF(B3&lt;&gt;"",B3,"")</f>
        <v>B2f</v>
      </c>
      <c r="C25" t="str">
        <f t="shared" ref="C25:Y26" si="0">IF(C3&lt;&gt;"",C3,"")</f>
        <v>B2a</v>
      </c>
      <c r="D25" t="str">
        <f t="shared" si="0"/>
        <v>B2g</v>
      </c>
      <c r="E25" t="str">
        <f t="shared" si="0"/>
        <v>B2b</v>
      </c>
      <c r="F25" t="str">
        <f t="shared" si="0"/>
        <v>B2c</v>
      </c>
      <c r="G25" t="str">
        <f t="shared" si="0"/>
        <v>B2e</v>
      </c>
      <c r="H25" t="str">
        <f t="shared" si="0"/>
        <v>B2d</v>
      </c>
      <c r="I25" t="str">
        <f t="shared" si="0"/>
        <v>B2h</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Input from teachers</v>
      </c>
      <c r="C26" t="str">
        <f t="shared" si="0"/>
        <v>Observations of classroom practice</v>
      </c>
      <c r="D26" t="str">
        <f t="shared" si="0"/>
        <v>Input from other administrators (district and/or school)</v>
      </c>
      <c r="E26" t="str">
        <f t="shared" si="0"/>
        <v>Results from state assessments</v>
      </c>
      <c r="F26" t="str">
        <f t="shared" si="0"/>
        <v>Results from local common assessments</v>
      </c>
      <c r="G26" t="str">
        <f t="shared" si="0"/>
        <v>Artifacts of practice collected through the evaluation system (e.g., lesson plans, student work examples, etc.)</v>
      </c>
      <c r="H26" t="str">
        <f t="shared" si="0"/>
        <v>Summative performance ratings for teachers</v>
      </c>
      <c r="I26" t="str">
        <f t="shared" si="0"/>
        <v>ESE-led PD opportunities</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Not At All</v>
      </c>
      <c r="B27" s="5" t="str">
        <f>IF(B5&gt;=$B$24,B5,"")</f>
        <v/>
      </c>
      <c r="C27" s="5" t="str">
        <f t="shared" ref="C27:Y37" si="2">IF(C5&gt;=$B$24,C5,"")</f>
        <v/>
      </c>
      <c r="D27" s="5" t="str">
        <f t="shared" si="2"/>
        <v/>
      </c>
      <c r="E27" s="5" t="str">
        <f t="shared" si="2"/>
        <v/>
      </c>
      <c r="F27" s="5" t="str">
        <f t="shared" si="2"/>
        <v/>
      </c>
      <c r="G27" s="5">
        <f t="shared" si="2"/>
        <v>11.77</v>
      </c>
      <c r="H27" s="5">
        <f t="shared" si="2"/>
        <v>15.41</v>
      </c>
      <c r="I27" s="5">
        <f t="shared" si="2"/>
        <v>28.96</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Minimal Extent</v>
      </c>
      <c r="B28" s="5" t="str">
        <f t="shared" ref="B28:D37" si="4">IF(B6&gt;=$B$24,B6,"")</f>
        <v/>
      </c>
      <c r="C28" s="5">
        <f t="shared" si="4"/>
        <v>10.54</v>
      </c>
      <c r="D28" s="5">
        <f t="shared" si="4"/>
        <v>14.89</v>
      </c>
      <c r="E28" s="5">
        <f t="shared" si="2"/>
        <v>22.42</v>
      </c>
      <c r="F28" s="5">
        <f t="shared" si="2"/>
        <v>21.59</v>
      </c>
      <c r="G28" s="5">
        <f t="shared" si="2"/>
        <v>31.8</v>
      </c>
      <c r="H28" s="5">
        <f t="shared" si="2"/>
        <v>36.25</v>
      </c>
      <c r="I28" s="5">
        <f t="shared" si="2"/>
        <v>39.29</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Moderate Extent</v>
      </c>
      <c r="B29" s="5">
        <f t="shared" si="4"/>
        <v>44.14</v>
      </c>
      <c r="C29" s="5">
        <f t="shared" si="4"/>
        <v>41.96</v>
      </c>
      <c r="D29" s="5">
        <f t="shared" si="4"/>
        <v>45.4</v>
      </c>
      <c r="E29" s="5">
        <f t="shared" si="2"/>
        <v>46.28</v>
      </c>
      <c r="F29" s="5">
        <f t="shared" si="2"/>
        <v>49.63</v>
      </c>
      <c r="G29" s="5">
        <f t="shared" si="2"/>
        <v>40.909999999999997</v>
      </c>
      <c r="H29" s="5">
        <f t="shared" si="2"/>
        <v>37.68</v>
      </c>
      <c r="I29" s="5">
        <f t="shared" si="2"/>
        <v>25.64</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Large Extent</v>
      </c>
      <c r="B30" s="5">
        <f t="shared" si="4"/>
        <v>49.03</v>
      </c>
      <c r="C30" s="5">
        <f t="shared" si="4"/>
        <v>45.78</v>
      </c>
      <c r="D30" s="5">
        <f t="shared" si="4"/>
        <v>37.17</v>
      </c>
      <c r="E30" s="5">
        <f t="shared" si="2"/>
        <v>25.32</v>
      </c>
      <c r="F30" s="5">
        <f t="shared" si="2"/>
        <v>22.38</v>
      </c>
      <c r="G30" s="5">
        <f t="shared" si="2"/>
        <v>15.51</v>
      </c>
      <c r="H30" s="5">
        <f t="shared" si="2"/>
        <v>10.66</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I8">
    <sortCondition descending="1" ref="A8:I8"/>
  </sortState>
  <pageMargins left="0.7" right="0.7" top="1" bottom="1" header="0.5" footer="0.5"/>
  <pageSetup orientation="landscape"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4" width="31" customWidth="1"/>
    <col min="5" max="5" width="18.375" customWidth="1"/>
  </cols>
  <sheetData>
    <row r="1" spans="1:5"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row>
    <row r="2" spans="1:5" s="1" customFormat="1" x14ac:dyDescent="0.2">
      <c r="A2" s="2" t="s">
        <v>740</v>
      </c>
      <c r="B2" s="1" t="str">
        <f t="array" ref="B2">INDEX(Principal_Schl_Wts_Wide!$A:$AC,MATCH(B$3,Principal_Schl_Wts_Wide!$B:$B,0),7)</f>
        <v>To help students master the Massachusetts’ state standards, to what extent could teachers in your district benefit from support in the following areas? Please think of your teacher observations to form your opinion.</v>
      </c>
      <c r="C2" s="1" t="str">
        <f t="array" ref="C2">INDEX(Principal_Schl_Wts_Wide!$A:$AC,MATCH(C$3,Principal_Schl_Wts_Wide!$B:$B,0),7)</f>
        <v>To help students master the Massachusetts’ state standards, to what extent could teachers in your district benefit from support in the following areas? Please think of your teacher observations to form your opinion.</v>
      </c>
      <c r="D2" s="1" t="str">
        <f t="array" ref="D2">INDEX(Principal_Schl_Wts_Wide!$A:$AC,MATCH(D$3,Principal_Schl_Wts_Wide!$B:$B,0),7)</f>
        <v>To help students master the Massachusetts’ state standards, to what extent could teachers in your district benefit from support in the following areas? Please think of your teacher observations to form your opinion.</v>
      </c>
      <c r="E2" s="1" t="str">
        <f t="array" ref="E2">INDEX(Principal_Schl_Wts_Wide!$A:$AC,MATCH(E$3,Principal_Schl_Wts_Wide!$B:$B,0),7)</f>
        <v>To help students master the Massachusetts’ state standards, to what extent could teachers in your district benefit from support in the following areas? Please think of your teacher observations to form your opinion.</v>
      </c>
    </row>
    <row r="3" spans="1:5" x14ac:dyDescent="0.2">
      <c r="A3" s="3" t="s">
        <v>741</v>
      </c>
      <c r="B3" t="s">
        <v>386</v>
      </c>
      <c r="C3" t="s">
        <v>382</v>
      </c>
      <c r="D3" t="s">
        <v>373</v>
      </c>
      <c r="E3" t="s">
        <v>378</v>
      </c>
    </row>
    <row r="4" spans="1:5" ht="156.75" customHeight="1" x14ac:dyDescent="0.2">
      <c r="A4" t="s">
        <v>742</v>
      </c>
      <c r="B4" s="4" t="str">
        <f t="array" ref="B4">INDEX(Principal_Schl_Wts_Wide!$A:$AC,MATCH(B$3,Principal_Schl_Wts_Wide!$B:$B,0),8)</f>
        <v>implement inclusive practices to support the needs of all learners in core academic areas.</v>
      </c>
      <c r="C4" s="4" t="str">
        <f t="array" ref="C4">INDEX(Principal_Schl_Wts_Wide!$A:$AC,MATCH(C$3,Principal_Schl_Wts_Wide!$B:$B,0),8)</f>
        <v>supplement core teaching strategies with additional supports for students with varying intensity of academic need.</v>
      </c>
      <c r="D4" s="4" t="str">
        <f t="array" ref="D4">INDEX(Principal_Schl_Wts_Wide!$A:$AC,MATCH(D$3,Principal_Schl_Wts_Wide!$B:$B,0),8)</f>
        <v>implement accommodations, modifications, and specially designed instruction as described in students’ Individualized Education Plans.</v>
      </c>
      <c r="E4" s="4" t="str">
        <f t="array" ref="E4">INDEX(Principal_Schl_Wts_Wide!$A:$AC,MATCH(E$3,Principal_Schl_Wts_Wide!$B:$B,0),8)</f>
        <v>implement strategies to specifically address the instructional needs of English language learners.</v>
      </c>
    </row>
    <row r="5" spans="1:5" x14ac:dyDescent="0.2">
      <c r="A5" t="s">
        <v>348</v>
      </c>
      <c r="B5" s="5">
        <f t="array" ref="B5">_xlfn.IFNA(INDEX(Principal_Schl_Wts_Wide!$A:$AC,MATCH(B$3&amp;$A5&amp;"All"&amp;""&amp;"N",Principal_Schl_Wts_Wide!$B:$B&amp;Principal_Schl_Wts_Wide!$J:$J&amp;Principal_Schl_Wts_Wide!$K:$K&amp;Principal_Schl_Wts_Wide!$L:$L&amp;Principal_Schl_Wts_Wide!$P:$P,0),21),"No data")</f>
        <v>0.61</v>
      </c>
      <c r="C5" s="5">
        <f t="array" ref="C5">_xlfn.IFNA(INDEX(Principal_Schl_Wts_Wide!$A:$AC,MATCH(C$3&amp;$A5&amp;"All"&amp;""&amp;"N",Principal_Schl_Wts_Wide!$B:$B&amp;Principal_Schl_Wts_Wide!$J:$J&amp;Principal_Schl_Wts_Wide!$K:$K&amp;Principal_Schl_Wts_Wide!$L:$L&amp;Principal_Schl_Wts_Wide!$P:$P,0),21),"No data")</f>
        <v>0.59</v>
      </c>
      <c r="D5" s="5">
        <f t="array" ref="D5">_xlfn.IFNA(INDEX(Principal_Schl_Wts_Wide!$A:$AC,MATCH(D$3&amp;$A5&amp;"All"&amp;""&amp;"N",Principal_Schl_Wts_Wide!$B:$B&amp;Principal_Schl_Wts_Wide!$J:$J&amp;Principal_Schl_Wts_Wide!$K:$K&amp;Principal_Schl_Wts_Wide!$L:$L&amp;Principal_Schl_Wts_Wide!$P:$P,0),21),"No data")</f>
        <v>1.04</v>
      </c>
      <c r="E5" s="5">
        <f t="array" ref="E5">_xlfn.IFNA(INDEX(Principal_Schl_Wts_Wide!$A:$AC,MATCH(E$3&amp;$A5&amp;"All"&amp;""&amp;"N",Principal_Schl_Wts_Wide!$B:$B&amp;Principal_Schl_Wts_Wide!$J:$J&amp;Principal_Schl_Wts_Wide!$K:$K&amp;Principal_Schl_Wts_Wide!$L:$L&amp;Principal_Schl_Wts_Wide!$P:$P,0),21),"No data")</f>
        <v>1.92</v>
      </c>
    </row>
    <row r="6" spans="1:5" x14ac:dyDescent="0.2">
      <c r="A6" t="s">
        <v>349</v>
      </c>
      <c r="B6" s="5">
        <f t="array" ref="B6">_xlfn.IFNA(INDEX(Principal_Schl_Wts_Wide!$A:$AC,MATCH(B$3&amp;$A6&amp;"All"&amp;""&amp;"N",Principal_Schl_Wts_Wide!$B:$B&amp;Principal_Schl_Wts_Wide!$J:$J&amp;Principal_Schl_Wts_Wide!$K:$K&amp;Principal_Schl_Wts_Wide!$L:$L&amp;Principal_Schl_Wts_Wide!$P:$P,0),21),"No data")</f>
        <v>8.65</v>
      </c>
      <c r="C6" s="5">
        <f t="array" ref="C6">_xlfn.IFNA(INDEX(Principal_Schl_Wts_Wide!$A:$AC,MATCH(C$3&amp;$A6&amp;"All"&amp;""&amp;"N",Principal_Schl_Wts_Wide!$B:$B&amp;Principal_Schl_Wts_Wide!$J:$J&amp;Principal_Schl_Wts_Wide!$K:$K&amp;Principal_Schl_Wts_Wide!$L:$L&amp;Principal_Schl_Wts_Wide!$P:$P,0),21),"No data")</f>
        <v>8.25</v>
      </c>
      <c r="D6" s="5">
        <f t="array" ref="D6">_xlfn.IFNA(INDEX(Principal_Schl_Wts_Wide!$A:$AC,MATCH(D$3&amp;$A6&amp;"All"&amp;""&amp;"N",Principal_Schl_Wts_Wide!$B:$B&amp;Principal_Schl_Wts_Wide!$J:$J&amp;Principal_Schl_Wts_Wide!$K:$K&amp;Principal_Schl_Wts_Wide!$L:$L&amp;Principal_Schl_Wts_Wide!$P:$P,0),21),"No data")</f>
        <v>12.28</v>
      </c>
      <c r="E6" s="5">
        <f t="array" ref="E6">_xlfn.IFNA(INDEX(Principal_Schl_Wts_Wide!$A:$AC,MATCH(E$3&amp;$A6&amp;"All"&amp;""&amp;"N",Principal_Schl_Wts_Wide!$B:$B&amp;Principal_Schl_Wts_Wide!$J:$J&amp;Principal_Schl_Wts_Wide!$K:$K&amp;Principal_Schl_Wts_Wide!$L:$L&amp;Principal_Schl_Wts_Wide!$P:$P,0),21),"No data")</f>
        <v>20.65</v>
      </c>
    </row>
    <row r="7" spans="1:5" x14ac:dyDescent="0.2">
      <c r="A7" t="s">
        <v>350</v>
      </c>
      <c r="B7" s="5">
        <f t="array" ref="B7">_xlfn.IFNA(INDEX(Principal_Schl_Wts_Wide!$A:$AC,MATCH(B$3&amp;$A7&amp;"All"&amp;""&amp;"N",Principal_Schl_Wts_Wide!$B:$B&amp;Principal_Schl_Wts_Wide!$J:$J&amp;Principal_Schl_Wts_Wide!$K:$K&amp;Principal_Schl_Wts_Wide!$L:$L&amp;Principal_Schl_Wts_Wide!$P:$P,0),21),"No data")</f>
        <v>41</v>
      </c>
      <c r="C7" s="5">
        <f t="array" ref="C7">_xlfn.IFNA(INDEX(Principal_Schl_Wts_Wide!$A:$AC,MATCH(C$3&amp;$A7&amp;"All"&amp;""&amp;"N",Principal_Schl_Wts_Wide!$B:$B&amp;Principal_Schl_Wts_Wide!$J:$J&amp;Principal_Schl_Wts_Wide!$K:$K&amp;Principal_Schl_Wts_Wide!$L:$L&amp;Principal_Schl_Wts_Wide!$P:$P,0),21),"No data")</f>
        <v>45.66</v>
      </c>
      <c r="D7" s="5">
        <f t="array" ref="D7">_xlfn.IFNA(INDEX(Principal_Schl_Wts_Wide!$A:$AC,MATCH(D$3&amp;$A7&amp;"All"&amp;""&amp;"N",Principal_Schl_Wts_Wide!$B:$B&amp;Principal_Schl_Wts_Wide!$J:$J&amp;Principal_Schl_Wts_Wide!$K:$K&amp;Principal_Schl_Wts_Wide!$L:$L&amp;Principal_Schl_Wts_Wide!$P:$P,0),21),"No data")</f>
        <v>45.02</v>
      </c>
      <c r="E7" s="5">
        <f t="array" ref="E7">_xlfn.IFNA(INDEX(Principal_Schl_Wts_Wide!$A:$AC,MATCH(E$3&amp;$A7&amp;"All"&amp;""&amp;"N",Principal_Schl_Wts_Wide!$B:$B&amp;Principal_Schl_Wts_Wide!$J:$J&amp;Principal_Schl_Wts_Wide!$K:$K&amp;Principal_Schl_Wts_Wide!$L:$L&amp;Principal_Schl_Wts_Wide!$P:$P,0),21),"No data")</f>
        <v>43.66</v>
      </c>
    </row>
    <row r="8" spans="1:5" x14ac:dyDescent="0.2">
      <c r="A8" t="s">
        <v>351</v>
      </c>
      <c r="B8" s="5">
        <f t="array" ref="B8">_xlfn.IFNA(INDEX(Principal_Schl_Wts_Wide!$A:$AC,MATCH(B$3&amp;$A8&amp;"All"&amp;""&amp;"N",Principal_Schl_Wts_Wide!$B:$B&amp;Principal_Schl_Wts_Wide!$J:$J&amp;Principal_Schl_Wts_Wide!$K:$K&amp;Principal_Schl_Wts_Wide!$L:$L&amp;Principal_Schl_Wts_Wide!$P:$P,0),21),"No data")</f>
        <v>49.73</v>
      </c>
      <c r="C8" s="5">
        <f t="array" ref="C8">_xlfn.IFNA(INDEX(Principal_Schl_Wts_Wide!$A:$AC,MATCH(C$3&amp;$A8&amp;"All"&amp;""&amp;"N",Principal_Schl_Wts_Wide!$B:$B&amp;Principal_Schl_Wts_Wide!$J:$J&amp;Principal_Schl_Wts_Wide!$K:$K&amp;Principal_Schl_Wts_Wide!$L:$L&amp;Principal_Schl_Wts_Wide!$P:$P,0),21),"No data")</f>
        <v>45.5</v>
      </c>
      <c r="D8" s="5">
        <f t="array" ref="D8">_xlfn.IFNA(INDEX(Principal_Schl_Wts_Wide!$A:$AC,MATCH(D$3&amp;$A8&amp;"All"&amp;""&amp;"N",Principal_Schl_Wts_Wide!$B:$B&amp;Principal_Schl_Wts_Wide!$J:$J&amp;Principal_Schl_Wts_Wide!$K:$K&amp;Principal_Schl_Wts_Wide!$L:$L&amp;Principal_Schl_Wts_Wide!$P:$P,0),21),"No data")</f>
        <v>41.66</v>
      </c>
      <c r="E8" s="5">
        <f t="array" ref="E8">_xlfn.IFNA(INDEX(Principal_Schl_Wts_Wide!$A:$AC,MATCH(E$3&amp;$A8&amp;"All"&amp;""&amp;"N",Principal_Schl_Wts_Wide!$B:$B&amp;Principal_Schl_Wts_Wide!$J:$J&amp;Principal_Schl_Wts_Wide!$K:$K&amp;Principal_Schl_Wts_Wide!$L:$L&amp;Principal_Schl_Wts_Wide!$P:$P,0),21),"No data")</f>
        <v>33.770000000000003</v>
      </c>
    </row>
    <row r="24" spans="1:25" x14ac:dyDescent="0.2">
      <c r="A24" s="6" t="s">
        <v>751</v>
      </c>
      <c r="B24" s="6">
        <v>10</v>
      </c>
    </row>
    <row r="25" spans="1:25" x14ac:dyDescent="0.2">
      <c r="A25" t="str">
        <f>A3</f>
        <v>Var_name:</v>
      </c>
      <c r="B25" t="str">
        <f>IF(B3&lt;&gt;"",B3,"")</f>
        <v>B3d</v>
      </c>
      <c r="C25" t="str">
        <f t="shared" ref="C25:Y26" si="0">IF(C3&lt;&gt;"",C3,"")</f>
        <v>B3c</v>
      </c>
      <c r="D25" t="str">
        <f t="shared" si="0"/>
        <v>B3a</v>
      </c>
      <c r="E25" t="str">
        <f t="shared" si="0"/>
        <v>B3b</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implement inclusive practices to support the needs of all learners in core academic areas.</v>
      </c>
      <c r="C26" t="str">
        <f t="shared" si="0"/>
        <v>supplement core teaching strategies with additional supports for students with varying intensity of academic need.</v>
      </c>
      <c r="D26" t="str">
        <f t="shared" si="0"/>
        <v>implement accommodations, modifications, and specially designed instruction as described in students’ Individualized Education Plans.</v>
      </c>
      <c r="E26" t="str">
        <f t="shared" si="0"/>
        <v>implement strategies to specifically address the instructional needs of English language learners.</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Not At All</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Minimal Extent</v>
      </c>
      <c r="B28" s="5" t="str">
        <f t="shared" ref="B28:D37" si="4">IF(B6&gt;=$B$24,B6,"")</f>
        <v/>
      </c>
      <c r="C28" s="5" t="str">
        <f t="shared" si="4"/>
        <v/>
      </c>
      <c r="D28" s="5">
        <f t="shared" si="4"/>
        <v>12.28</v>
      </c>
      <c r="E28" s="5">
        <f t="shared" si="2"/>
        <v>20.65</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Moderate Extent</v>
      </c>
      <c r="B29" s="5">
        <f t="shared" si="4"/>
        <v>41</v>
      </c>
      <c r="C29" s="5">
        <f t="shared" si="4"/>
        <v>45.66</v>
      </c>
      <c r="D29" s="5">
        <f t="shared" si="4"/>
        <v>45.02</v>
      </c>
      <c r="E29" s="5">
        <f t="shared" si="2"/>
        <v>43.66</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Large Extent</v>
      </c>
      <c r="B30" s="5">
        <f t="shared" si="4"/>
        <v>49.73</v>
      </c>
      <c r="C30" s="5">
        <f t="shared" si="4"/>
        <v>45.5</v>
      </c>
      <c r="D30" s="5">
        <f t="shared" si="4"/>
        <v>41.66</v>
      </c>
      <c r="E30" s="5">
        <f t="shared" si="2"/>
        <v>33.770000000000003</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E8">
    <sortCondition descending="1" ref="A8:E8"/>
  </sortState>
  <pageMargins left="0.7" right="0.7" top="1" bottom="1" header="0.5" footer="0.5"/>
  <pageSetup orientation="landscape"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4" width="31" customWidth="1"/>
  </cols>
  <sheetData>
    <row r="1" spans="1:4"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row>
    <row r="2" spans="1:4" s="1" customFormat="1" x14ac:dyDescent="0.2">
      <c r="A2" s="2" t="s">
        <v>740</v>
      </c>
      <c r="B2" s="1" t="str">
        <f t="array" ref="B2">INDEX(Principal_Schl_Wts_Wide!$A:$AC,MATCH(B$3,Principal_Schl_Wts_Wide!$B:$B,0),7)</f>
        <v>To help students master the Massachusetts’ state standards, to what extent could teachers in your school benefit from support in the following instructional strategies? Please think back on your teacher observations to form your opinion.</v>
      </c>
      <c r="C2" s="1" t="str">
        <f t="array" ref="C2">INDEX(Principal_Schl_Wts_Wide!$A:$AC,MATCH(C$3,Principal_Schl_Wts_Wide!$B:$B,0),7)</f>
        <v>To help students master the Massachusetts’ state standards, to what extent could teachers in your school benefit from support in the following instructional strategies? Please think back on your teacher observations to form your opinion.</v>
      </c>
      <c r="D2" s="1" t="str">
        <f t="array" ref="D2">INDEX(Principal_Schl_Wts_Wide!$A:$AC,MATCH(D$3,Principal_Schl_Wts_Wide!$B:$B,0),7)</f>
        <v>To help students master the Massachusetts’ state standards, to what extent could teachers in your school benefit from support in the following instructional strategies? Please think back on your teacher observations to form your opinion.</v>
      </c>
    </row>
    <row r="3" spans="1:4" x14ac:dyDescent="0.2">
      <c r="A3" s="3" t="s">
        <v>741</v>
      </c>
      <c r="B3" t="s">
        <v>384</v>
      </c>
      <c r="C3" t="s">
        <v>380</v>
      </c>
      <c r="D3" t="s">
        <v>375</v>
      </c>
    </row>
    <row r="4" spans="1:4" ht="156.75" customHeight="1" x14ac:dyDescent="0.2">
      <c r="A4" t="s">
        <v>742</v>
      </c>
      <c r="B4" s="4" t="str">
        <f t="array" ref="B4">INDEX(Principal_Schl_Wts_Wide!$A:$AC,MATCH(B$3,Principal_Schl_Wts_Wide!$B:$B,0),8)</f>
        <v>support students with different types of social and emotional learning needs within their classroom.</v>
      </c>
      <c r="C4" s="4" t="str">
        <f t="array" ref="C4">INDEX(Principal_Schl_Wts_Wide!$A:$AC,MATCH(C$3,Principal_Schl_Wts_Wide!$B:$B,0),8)</f>
        <v>integrate the development of students’ social and emotional competencies into their daily practice.</v>
      </c>
      <c r="D4" s="4" t="str">
        <f t="array" ref="D4">INDEX(Principal_Schl_Wts_Wide!$A:$AC,MATCH(D$3,Principal_Schl_Wts_Wide!$B:$B,0),8)</f>
        <v>integrate the development of social and emotional competencies into their lesson content (e.g., self-awareness and management, social awareness and relationship skills, and responsible decision-making).</v>
      </c>
    </row>
    <row r="5" spans="1:4" x14ac:dyDescent="0.2">
      <c r="A5" t="s">
        <v>348</v>
      </c>
      <c r="B5" s="5">
        <f t="array" ref="B5">_xlfn.IFNA(INDEX(Principal_Schl_Wts_Wide!$A:$AC,MATCH(B$3&amp;$A5&amp;"All"&amp;""&amp;"N",Principal_Schl_Wts_Wide!$B:$B&amp;Principal_Schl_Wts_Wide!$J:$J&amp;Principal_Schl_Wts_Wide!$K:$K&amp;Principal_Schl_Wts_Wide!$L:$L&amp;Principal_Schl_Wts_Wide!$P:$P,0),21),"No data")</f>
        <v>0.25</v>
      </c>
      <c r="C5" s="5">
        <f t="array" ref="C5">_xlfn.IFNA(INDEX(Principal_Schl_Wts_Wide!$A:$AC,MATCH(C$3&amp;$A5&amp;"All"&amp;""&amp;"N",Principal_Schl_Wts_Wide!$B:$B&amp;Principal_Schl_Wts_Wide!$J:$J&amp;Principal_Schl_Wts_Wide!$K:$K&amp;Principal_Schl_Wts_Wide!$L:$L&amp;Principal_Schl_Wts_Wide!$P:$P,0),21),"No data")</f>
        <v>0.56999999999999995</v>
      </c>
      <c r="D5" s="5">
        <f t="array" ref="D5">_xlfn.IFNA(INDEX(Principal_Schl_Wts_Wide!$A:$AC,MATCH(D$3&amp;$A5&amp;"All"&amp;""&amp;"N",Principal_Schl_Wts_Wide!$B:$B&amp;Principal_Schl_Wts_Wide!$J:$J&amp;Principal_Schl_Wts_Wide!$K:$K&amp;Principal_Schl_Wts_Wide!$L:$L&amp;Principal_Schl_Wts_Wide!$P:$P,0),21),"No data")</f>
        <v>0.56999999999999995</v>
      </c>
    </row>
    <row r="6" spans="1:4" x14ac:dyDescent="0.2">
      <c r="A6" t="s">
        <v>349</v>
      </c>
      <c r="B6" s="5">
        <f t="array" ref="B6">_xlfn.IFNA(INDEX(Principal_Schl_Wts_Wide!$A:$AC,MATCH(B$3&amp;$A6&amp;"All"&amp;""&amp;"N",Principal_Schl_Wts_Wide!$B:$B&amp;Principal_Schl_Wts_Wide!$J:$J&amp;Principal_Schl_Wts_Wide!$K:$K&amp;Principal_Schl_Wts_Wide!$L:$L&amp;Principal_Schl_Wts_Wide!$P:$P,0),21),"No data")</f>
        <v>7.16</v>
      </c>
      <c r="C6" s="5">
        <f t="array" ref="C6">_xlfn.IFNA(INDEX(Principal_Schl_Wts_Wide!$A:$AC,MATCH(C$3&amp;$A6&amp;"All"&amp;""&amp;"N",Principal_Schl_Wts_Wide!$B:$B&amp;Principal_Schl_Wts_Wide!$J:$J&amp;Principal_Schl_Wts_Wide!$K:$K&amp;Principal_Schl_Wts_Wide!$L:$L&amp;Principal_Schl_Wts_Wide!$P:$P,0),21),"No data")</f>
        <v>8.8800000000000008</v>
      </c>
      <c r="D6" s="5">
        <f t="array" ref="D6">_xlfn.IFNA(INDEX(Principal_Schl_Wts_Wide!$A:$AC,MATCH(D$3&amp;$A6&amp;"All"&amp;""&amp;"N",Principal_Schl_Wts_Wide!$B:$B&amp;Principal_Schl_Wts_Wide!$J:$J&amp;Principal_Schl_Wts_Wide!$K:$K&amp;Principal_Schl_Wts_Wide!$L:$L&amp;Principal_Schl_Wts_Wide!$P:$P,0),21),"No data")</f>
        <v>10.43</v>
      </c>
    </row>
    <row r="7" spans="1:4" x14ac:dyDescent="0.2">
      <c r="A7" t="s">
        <v>350</v>
      </c>
      <c r="B7" s="5">
        <f t="array" ref="B7">_xlfn.IFNA(INDEX(Principal_Schl_Wts_Wide!$A:$AC,MATCH(B$3&amp;$A7&amp;"All"&amp;""&amp;"N",Principal_Schl_Wts_Wide!$B:$B&amp;Principal_Schl_Wts_Wide!$J:$J&amp;Principal_Schl_Wts_Wide!$K:$K&amp;Principal_Schl_Wts_Wide!$L:$L&amp;Principal_Schl_Wts_Wide!$P:$P,0),21),"No data")</f>
        <v>37.57</v>
      </c>
      <c r="C7" s="5">
        <f t="array" ref="C7">_xlfn.IFNA(INDEX(Principal_Schl_Wts_Wide!$A:$AC,MATCH(C$3&amp;$A7&amp;"All"&amp;""&amp;"N",Principal_Schl_Wts_Wide!$B:$B&amp;Principal_Schl_Wts_Wide!$J:$J&amp;Principal_Schl_Wts_Wide!$K:$K&amp;Principal_Schl_Wts_Wide!$L:$L&amp;Principal_Schl_Wts_Wide!$P:$P,0),21),"No data")</f>
        <v>41.22</v>
      </c>
      <c r="D7" s="5">
        <f t="array" ref="D7">_xlfn.IFNA(INDEX(Principal_Schl_Wts_Wide!$A:$AC,MATCH(D$3&amp;$A7&amp;"All"&amp;""&amp;"N",Principal_Schl_Wts_Wide!$B:$B&amp;Principal_Schl_Wts_Wide!$J:$J&amp;Principal_Schl_Wts_Wide!$K:$K&amp;Principal_Schl_Wts_Wide!$L:$L&amp;Principal_Schl_Wts_Wide!$P:$P,0),21),"No data")</f>
        <v>40.18</v>
      </c>
    </row>
    <row r="8" spans="1:4" x14ac:dyDescent="0.2">
      <c r="A8" t="s">
        <v>351</v>
      </c>
      <c r="B8" s="5">
        <f t="array" ref="B8">_xlfn.IFNA(INDEX(Principal_Schl_Wts_Wide!$A:$AC,MATCH(B$3&amp;$A8&amp;"All"&amp;""&amp;"N",Principal_Schl_Wts_Wide!$B:$B&amp;Principal_Schl_Wts_Wide!$J:$J&amp;Principal_Schl_Wts_Wide!$K:$K&amp;Principal_Schl_Wts_Wide!$L:$L&amp;Principal_Schl_Wts_Wide!$P:$P,0),21),"No data")</f>
        <v>55.02</v>
      </c>
      <c r="C8" s="5">
        <f t="array" ref="C8">_xlfn.IFNA(INDEX(Principal_Schl_Wts_Wide!$A:$AC,MATCH(C$3&amp;$A8&amp;"All"&amp;""&amp;"N",Principal_Schl_Wts_Wide!$B:$B&amp;Principal_Schl_Wts_Wide!$J:$J&amp;Principal_Schl_Wts_Wide!$K:$K&amp;Principal_Schl_Wts_Wide!$L:$L&amp;Principal_Schl_Wts_Wide!$P:$P,0),21),"No data")</f>
        <v>49.33</v>
      </c>
      <c r="D8" s="5">
        <f t="array" ref="D8">_xlfn.IFNA(INDEX(Principal_Schl_Wts_Wide!$A:$AC,MATCH(D$3&amp;$A8&amp;"All"&amp;""&amp;"N",Principal_Schl_Wts_Wide!$B:$B&amp;Principal_Schl_Wts_Wide!$J:$J&amp;Principal_Schl_Wts_Wide!$K:$K&amp;Principal_Schl_Wts_Wide!$L:$L&amp;Principal_Schl_Wts_Wide!$P:$P,0),21),"No data")</f>
        <v>48.81</v>
      </c>
    </row>
    <row r="24" spans="1:25" x14ac:dyDescent="0.2">
      <c r="A24" s="6" t="s">
        <v>751</v>
      </c>
      <c r="B24" s="6">
        <v>10</v>
      </c>
    </row>
    <row r="25" spans="1:25" x14ac:dyDescent="0.2">
      <c r="A25" t="str">
        <f>A3</f>
        <v>Var_name:</v>
      </c>
      <c r="B25" t="str">
        <f>IF(B3&lt;&gt;"",B3,"")</f>
        <v>B4c</v>
      </c>
      <c r="C25" t="str">
        <f t="shared" ref="C25:Y26" si="0">IF(C3&lt;&gt;"",C3,"")</f>
        <v>B4b</v>
      </c>
      <c r="D25" t="str">
        <f t="shared" si="0"/>
        <v>B4a</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support students with different types of social and emotional learning needs within their classroom.</v>
      </c>
      <c r="C26" t="str">
        <f t="shared" si="0"/>
        <v>integrate the development of students’ social and emotional competencies into their daily practice.</v>
      </c>
      <c r="D26" t="str">
        <f t="shared" si="0"/>
        <v>integrate the development of social and emotional competencies into their lesson content (e.g., self-awareness and management, social awareness and relationship skills, and responsible decision-making).</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Not At All</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Minimal Extent</v>
      </c>
      <c r="B28" s="5" t="str">
        <f t="shared" ref="B28:D37" si="4">IF(B6&gt;=$B$24,B6,"")</f>
        <v/>
      </c>
      <c r="C28" s="5" t="str">
        <f t="shared" si="4"/>
        <v/>
      </c>
      <c r="D28" s="5">
        <f t="shared" si="4"/>
        <v>10.43</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Moderate Extent</v>
      </c>
      <c r="B29" s="5">
        <f t="shared" si="4"/>
        <v>37.57</v>
      </c>
      <c r="C29" s="5">
        <f t="shared" si="4"/>
        <v>41.22</v>
      </c>
      <c r="D29" s="5">
        <f t="shared" si="4"/>
        <v>40.18</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Large Extent</v>
      </c>
      <c r="B30" s="5">
        <f t="shared" si="4"/>
        <v>55.02</v>
      </c>
      <c r="C30" s="5">
        <f t="shared" si="4"/>
        <v>49.33</v>
      </c>
      <c r="D30" s="5">
        <f t="shared" si="4"/>
        <v>48.81</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D8">
    <sortCondition descending="1" ref="A8:D8"/>
    <sortCondition descending="1" ref="A7:D7"/>
  </sortState>
  <pageMargins left="0.7" right="0.7" top="1" bottom="1" header="0.5" footer="0.5"/>
  <pageSetup orientation="landscape"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4" width="31" customWidth="1"/>
    <col min="5" max="5" width="36.375" customWidth="1"/>
  </cols>
  <sheetData>
    <row r="1" spans="1:5"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row>
    <row r="2" spans="1:5" s="1" customFormat="1" x14ac:dyDescent="0.2">
      <c r="A2" s="2" t="s">
        <v>740</v>
      </c>
      <c r="B2" s="1" t="str">
        <f t="array" ref="B2">INDEX(Principal_Schl_Wts_Wide!$A:$AC,MATCH(B$3,Principal_Schl_Wts_Wide!$B:$B,0),7)</f>
        <v>Thinking of your school’s student support system, to what extent could your school benefit from support in the following areas?</v>
      </c>
      <c r="C2" s="1" t="str">
        <f t="array" ref="C2">INDEX(Principal_Schl_Wts_Wide!$A:$AC,MATCH(C$3,Principal_Schl_Wts_Wide!$B:$B,0),7)</f>
        <v>Thinking of your school’s student support system, to what extent could your school benefit from support in the following areas?</v>
      </c>
      <c r="D2" s="1" t="str">
        <f t="array" ref="D2">INDEX(Principal_Schl_Wts_Wide!$A:$AC,MATCH(D$3,Principal_Schl_Wts_Wide!$B:$B,0),7)</f>
        <v>Thinking of your school’s student support system, to what extent could your school benefit from support in the following areas?</v>
      </c>
      <c r="E2" s="1" t="str">
        <f t="array" ref="E2">INDEX(Principal_Schl_Wts_Wide!$A:$AC,MATCH(E$3,Principal_Schl_Wts_Wide!$B:$B,0),7)</f>
        <v>Thinking of your school’s student support system, to what extent could your school benefit from support in the following areas?</v>
      </c>
    </row>
    <row r="3" spans="1:5" x14ac:dyDescent="0.2">
      <c r="A3" s="3" t="s">
        <v>741</v>
      </c>
      <c r="B3" t="s">
        <v>395</v>
      </c>
      <c r="C3" t="s">
        <v>410</v>
      </c>
      <c r="D3" t="s">
        <v>398</v>
      </c>
      <c r="E3" t="s">
        <v>391</v>
      </c>
    </row>
    <row r="4" spans="1:5" ht="156.75" customHeight="1" x14ac:dyDescent="0.2">
      <c r="A4" t="s">
        <v>742</v>
      </c>
      <c r="B4" s="4" t="str">
        <f t="array" ref="B4">INDEX(Principal_Schl_Wts_Wide!$A:$AC,MATCH(B$3,Principal_Schl_Wts_Wide!$B:$B,0),8)</f>
        <v>Connecting students with different intensities of social and emotional/behavioral need to appropriate interventions</v>
      </c>
      <c r="C4" s="4" t="str">
        <f t="array" ref="C4">INDEX(Principal_Schl_Wts_Wide!$A:$AC,MATCH(C$3,Principal_Schl_Wts_Wide!$B:$B,0),8)</f>
        <v>Monitoring the impact of social emotional/behavioral interventions on the progress of individual students</v>
      </c>
      <c r="D4" s="4" t="str">
        <f t="array" ref="D4">INDEX(Principal_Schl_Wts_Wide!$A:$AC,MATCH(D$3,Principal_Schl_Wts_Wide!$B:$B,0),8)</f>
        <v>Monitoring the impact of academic interventions on the progress of individual students</v>
      </c>
      <c r="E4" s="4" t="str">
        <f t="array" ref="E4">INDEX(Principal_Schl_Wts_Wide!$A:$AC,MATCH(E$3,Principal_Schl_Wts_Wide!$B:$B,0),8)</f>
        <v>Connecting students with different intensities of academic need to appropriate interventions</v>
      </c>
    </row>
    <row r="5" spans="1:5" x14ac:dyDescent="0.2">
      <c r="A5" t="s">
        <v>348</v>
      </c>
      <c r="B5" s="5">
        <f t="array" ref="B5">_xlfn.IFNA(INDEX(Principal_Schl_Wts_Wide!$A:$AC,MATCH(B$3&amp;$A5&amp;"All"&amp;""&amp;"N",Principal_Schl_Wts_Wide!$B:$B&amp;Principal_Schl_Wts_Wide!$J:$J&amp;Principal_Schl_Wts_Wide!$K:$K&amp;Principal_Schl_Wts_Wide!$L:$L&amp;Principal_Schl_Wts_Wide!$P:$P,0),21),"No data")</f>
        <v>0.11</v>
      </c>
      <c r="C5" s="5">
        <f t="array" ref="C5">_xlfn.IFNA(INDEX(Principal_Schl_Wts_Wide!$A:$AC,MATCH(C$3&amp;$A5&amp;"All"&amp;""&amp;"N",Principal_Schl_Wts_Wide!$B:$B&amp;Principal_Schl_Wts_Wide!$J:$J&amp;Principal_Schl_Wts_Wide!$K:$K&amp;Principal_Schl_Wts_Wide!$L:$L&amp;Principal_Schl_Wts_Wide!$P:$P,0),21),"No data")</f>
        <v>0.25</v>
      </c>
      <c r="D5" s="5">
        <f t="array" ref="D5">_xlfn.IFNA(INDEX(Principal_Schl_Wts_Wide!$A:$AC,MATCH(D$3&amp;$A5&amp;"All"&amp;""&amp;"N",Principal_Schl_Wts_Wide!$B:$B&amp;Principal_Schl_Wts_Wide!$J:$J&amp;Principal_Schl_Wts_Wide!$K:$K&amp;Principal_Schl_Wts_Wide!$L:$L&amp;Principal_Schl_Wts_Wide!$P:$P,0),21),"No data")</f>
        <v>1.0900000000000001</v>
      </c>
      <c r="E5" s="5">
        <f t="array" ref="E5">_xlfn.IFNA(INDEX(Principal_Schl_Wts_Wide!$A:$AC,MATCH(E$3&amp;$A5&amp;"All"&amp;""&amp;"N",Principal_Schl_Wts_Wide!$B:$B&amp;Principal_Schl_Wts_Wide!$J:$J&amp;Principal_Schl_Wts_Wide!$K:$K&amp;Principal_Schl_Wts_Wide!$L:$L&amp;Principal_Schl_Wts_Wide!$P:$P,0),21),"No data")</f>
        <v>0.86</v>
      </c>
    </row>
    <row r="6" spans="1:5" x14ac:dyDescent="0.2">
      <c r="A6" t="s">
        <v>349</v>
      </c>
      <c r="B6" s="5">
        <f t="array" ref="B6">_xlfn.IFNA(INDEX(Principal_Schl_Wts_Wide!$A:$AC,MATCH(B$3&amp;$A6&amp;"All"&amp;""&amp;"N",Principal_Schl_Wts_Wide!$B:$B&amp;Principal_Schl_Wts_Wide!$J:$J&amp;Principal_Schl_Wts_Wide!$K:$K&amp;Principal_Schl_Wts_Wide!$L:$L&amp;Principal_Schl_Wts_Wide!$P:$P,0),21),"No data")</f>
        <v>11.25</v>
      </c>
      <c r="C6" s="5">
        <f t="array" ref="C6">_xlfn.IFNA(INDEX(Principal_Schl_Wts_Wide!$A:$AC,MATCH(C$3&amp;$A6&amp;"All"&amp;""&amp;"N",Principal_Schl_Wts_Wide!$B:$B&amp;Principal_Schl_Wts_Wide!$J:$J&amp;Principal_Schl_Wts_Wide!$K:$K&amp;Principal_Schl_Wts_Wide!$L:$L&amp;Principal_Schl_Wts_Wide!$P:$P,0),21),"No data")</f>
        <v>9.9499999999999993</v>
      </c>
      <c r="D6" s="5">
        <f t="array" ref="D6">_xlfn.IFNA(INDEX(Principal_Schl_Wts_Wide!$A:$AC,MATCH(D$3&amp;$A6&amp;"All"&amp;""&amp;"N",Principal_Schl_Wts_Wide!$B:$B&amp;Principal_Schl_Wts_Wide!$J:$J&amp;Principal_Schl_Wts_Wide!$K:$K&amp;Principal_Schl_Wts_Wide!$L:$L&amp;Principal_Schl_Wts_Wide!$P:$P,0),21),"No data")</f>
        <v>17.72</v>
      </c>
      <c r="E6" s="5">
        <f t="array" ref="E6">_xlfn.IFNA(INDEX(Principal_Schl_Wts_Wide!$A:$AC,MATCH(E$3&amp;$A6&amp;"All"&amp;""&amp;"N",Principal_Schl_Wts_Wide!$B:$B&amp;Principal_Schl_Wts_Wide!$J:$J&amp;Principal_Schl_Wts_Wide!$K:$K&amp;Principal_Schl_Wts_Wide!$L:$L&amp;Principal_Schl_Wts_Wide!$P:$P,0),21),"No data")</f>
        <v>15.37</v>
      </c>
    </row>
    <row r="7" spans="1:5" x14ac:dyDescent="0.2">
      <c r="A7" t="s">
        <v>350</v>
      </c>
      <c r="B7" s="5">
        <f t="array" ref="B7">_xlfn.IFNA(INDEX(Principal_Schl_Wts_Wide!$A:$AC,MATCH(B$3&amp;$A7&amp;"All"&amp;""&amp;"N",Principal_Schl_Wts_Wide!$B:$B&amp;Principal_Schl_Wts_Wide!$J:$J&amp;Principal_Schl_Wts_Wide!$K:$K&amp;Principal_Schl_Wts_Wide!$L:$L&amp;Principal_Schl_Wts_Wide!$P:$P,0),21),"No data")</f>
        <v>39.630000000000003</v>
      </c>
      <c r="C7" s="5">
        <f t="array" ref="C7">_xlfn.IFNA(INDEX(Principal_Schl_Wts_Wide!$A:$AC,MATCH(C$3&amp;$A7&amp;"All"&amp;""&amp;"N",Principal_Schl_Wts_Wide!$B:$B&amp;Principal_Schl_Wts_Wide!$J:$J&amp;Principal_Schl_Wts_Wide!$K:$K&amp;Principal_Schl_Wts_Wide!$L:$L&amp;Principal_Schl_Wts_Wide!$P:$P,0),21),"No data")</f>
        <v>43.54</v>
      </c>
      <c r="D7" s="5">
        <f t="array" ref="D7">_xlfn.IFNA(INDEX(Principal_Schl_Wts_Wide!$A:$AC,MATCH(D$3&amp;$A7&amp;"All"&amp;""&amp;"N",Principal_Schl_Wts_Wide!$B:$B&amp;Principal_Schl_Wts_Wide!$J:$J&amp;Principal_Schl_Wts_Wide!$K:$K&amp;Principal_Schl_Wts_Wide!$L:$L&amp;Principal_Schl_Wts_Wide!$P:$P,0),21),"No data")</f>
        <v>47.85</v>
      </c>
      <c r="E7" s="5">
        <f t="array" ref="E7">_xlfn.IFNA(INDEX(Principal_Schl_Wts_Wide!$A:$AC,MATCH(E$3&amp;$A7&amp;"All"&amp;""&amp;"N",Principal_Schl_Wts_Wide!$B:$B&amp;Principal_Schl_Wts_Wide!$J:$J&amp;Principal_Schl_Wts_Wide!$K:$K&amp;Principal_Schl_Wts_Wide!$L:$L&amp;Principal_Schl_Wts_Wide!$P:$P,0),21),"No data")</f>
        <v>50.83</v>
      </c>
    </row>
    <row r="8" spans="1:5" x14ac:dyDescent="0.2">
      <c r="A8" t="s">
        <v>351</v>
      </c>
      <c r="B8" s="5">
        <f t="array" ref="B8">_xlfn.IFNA(INDEX(Principal_Schl_Wts_Wide!$A:$AC,MATCH(B$3&amp;$A8&amp;"All"&amp;""&amp;"N",Principal_Schl_Wts_Wide!$B:$B&amp;Principal_Schl_Wts_Wide!$J:$J&amp;Principal_Schl_Wts_Wide!$K:$K&amp;Principal_Schl_Wts_Wide!$L:$L&amp;Principal_Schl_Wts_Wide!$P:$P,0),21),"No data")</f>
        <v>49.01</v>
      </c>
      <c r="C8" s="5">
        <f t="array" ref="C8">_xlfn.IFNA(INDEX(Principal_Schl_Wts_Wide!$A:$AC,MATCH(C$3&amp;$A8&amp;"All"&amp;""&amp;"N",Principal_Schl_Wts_Wide!$B:$B&amp;Principal_Schl_Wts_Wide!$J:$J&amp;Principal_Schl_Wts_Wide!$K:$K&amp;Principal_Schl_Wts_Wide!$L:$L&amp;Principal_Schl_Wts_Wide!$P:$P,0),21),"No data")</f>
        <v>46.25</v>
      </c>
      <c r="D8" s="5">
        <f t="array" ref="D8">_xlfn.IFNA(INDEX(Principal_Schl_Wts_Wide!$A:$AC,MATCH(D$3&amp;$A8&amp;"All"&amp;""&amp;"N",Principal_Schl_Wts_Wide!$B:$B&amp;Principal_Schl_Wts_Wide!$J:$J&amp;Principal_Schl_Wts_Wide!$K:$K&amp;Principal_Schl_Wts_Wide!$L:$L&amp;Principal_Schl_Wts_Wide!$P:$P,0),21),"No data")</f>
        <v>33.33</v>
      </c>
      <c r="E8" s="5">
        <f t="array" ref="E8">_xlfn.IFNA(INDEX(Principal_Schl_Wts_Wide!$A:$AC,MATCH(E$3&amp;$A8&amp;"All"&amp;""&amp;"N",Principal_Schl_Wts_Wide!$B:$B&amp;Principal_Schl_Wts_Wide!$J:$J&amp;Principal_Schl_Wts_Wide!$K:$K&amp;Principal_Schl_Wts_Wide!$L:$L&amp;Principal_Schl_Wts_Wide!$P:$P,0),21),"No data")</f>
        <v>32.94</v>
      </c>
    </row>
    <row r="24" spans="1:25" x14ac:dyDescent="0.2">
      <c r="A24" s="6" t="s">
        <v>751</v>
      </c>
      <c r="B24" s="6">
        <v>10</v>
      </c>
    </row>
    <row r="25" spans="1:25" x14ac:dyDescent="0.2">
      <c r="A25" t="str">
        <f>A3</f>
        <v>Var_name:</v>
      </c>
      <c r="B25" t="str">
        <f>IF(B3&lt;&gt;"",B3,"")</f>
        <v>B5b</v>
      </c>
      <c r="C25" t="str">
        <f t="shared" ref="C25:Y26" si="0">IF(C3&lt;&gt;"",C3,"")</f>
        <v>B5d</v>
      </c>
      <c r="D25" t="str">
        <f t="shared" si="0"/>
        <v>B5c</v>
      </c>
      <c r="E25" t="str">
        <f t="shared" si="0"/>
        <v>B5a</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Connecting students with different intensities of social and emotional/behavioral need to appropriate interventions</v>
      </c>
      <c r="C26" t="str">
        <f t="shared" si="0"/>
        <v>Monitoring the impact of social emotional/behavioral interventions on the progress of individual students</v>
      </c>
      <c r="D26" t="str">
        <f t="shared" si="0"/>
        <v>Monitoring the impact of academic interventions on the progress of individual students</v>
      </c>
      <c r="E26" t="str">
        <f t="shared" si="0"/>
        <v>Connecting students with different intensities of academic need to appropriate interventions</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Not At All</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Minimal Extent</v>
      </c>
      <c r="B28" s="5">
        <f t="shared" ref="B28:D37" si="4">IF(B6&gt;=$B$24,B6,"")</f>
        <v>11.25</v>
      </c>
      <c r="C28" s="5" t="str">
        <f t="shared" si="4"/>
        <v/>
      </c>
      <c r="D28" s="5">
        <f t="shared" si="4"/>
        <v>17.72</v>
      </c>
      <c r="E28" s="5">
        <f t="shared" si="2"/>
        <v>15.37</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Moderate Extent</v>
      </c>
      <c r="B29" s="5">
        <f t="shared" si="4"/>
        <v>39.630000000000003</v>
      </c>
      <c r="C29" s="5">
        <f t="shared" si="4"/>
        <v>43.54</v>
      </c>
      <c r="D29" s="5">
        <f t="shared" si="4"/>
        <v>47.85</v>
      </c>
      <c r="E29" s="5">
        <f t="shared" si="2"/>
        <v>50.83</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Large Extent</v>
      </c>
      <c r="B30" s="5">
        <f t="shared" si="4"/>
        <v>49.01</v>
      </c>
      <c r="C30" s="5">
        <f t="shared" si="4"/>
        <v>46.25</v>
      </c>
      <c r="D30" s="5">
        <f t="shared" si="4"/>
        <v>33.33</v>
      </c>
      <c r="E30" s="5">
        <f t="shared" si="2"/>
        <v>32.94</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E8">
    <sortCondition descending="1" ref="A8:E8"/>
    <sortCondition descending="1" ref="A7:E7"/>
  </sortState>
  <pageMargins left="0.7" right="0.7" top="1" bottom="1" header="0.5" footer="0.5"/>
  <pageSetup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5" width="31" customWidth="1"/>
    <col min="6" max="6" width="20.375" customWidth="1"/>
    <col min="7" max="7" width="21" customWidth="1"/>
  </cols>
  <sheetData>
    <row r="1" spans="1:7"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c r="F1" s="1" t="str">
        <f>INDEX(Principal_Schl_Wts_Wide!$A:$AC,MATCH(F$3,Principal_Schl_Wts_Wide!$B:$B,0),4)</f>
        <v>EDUCATOR GROWTH AND DEVELOPMENT</v>
      </c>
      <c r="G1" s="1" t="str">
        <f>INDEX(Principal_Schl_Wts_Wide!$A:$AC,MATCH(G$3,Principal_Schl_Wts_Wide!$B:$B,0),4)</f>
        <v>EDUCATOR GROWTH AND DEVELOPMENT</v>
      </c>
    </row>
    <row r="2" spans="1:7" s="1" customFormat="1" x14ac:dyDescent="0.2">
      <c r="A2" s="2" t="s">
        <v>740</v>
      </c>
      <c r="B2" s="1" t="str">
        <f t="array" ref="B2">INDEX(Principal_Schl_Wts_Wide!$A:$AC,MATCH(B$3,Principal_Schl_Wts_Wide!$B:$B,0),7)</f>
        <v>With regard to your own experience with your own evaluation process, please indicate your agreement with the following statements about the principal evaluation system used in your school/district.</v>
      </c>
      <c r="C2" s="1" t="str">
        <f t="array" ref="C2">INDEX(Principal_Schl_Wts_Wide!$A:$AC,MATCH(C$3,Principal_Schl_Wts_Wide!$B:$B,0),7)</f>
        <v>With regard to your own experience with your own evaluation process, please indicate your agreement with the following statements about the principal evaluation system used in your school/district.</v>
      </c>
      <c r="D2" s="1" t="str">
        <f t="array" ref="D2">INDEX(Principal_Schl_Wts_Wide!$A:$AC,MATCH(D$3,Principal_Schl_Wts_Wide!$B:$B,0),7)</f>
        <v>With regard to your own experience with your own evaluation process, please indicate your agreement with the following statements about the principal evaluation system used in your school/district.</v>
      </c>
      <c r="E2" s="1" t="str">
        <f t="array" ref="E2">INDEX(Principal_Schl_Wts_Wide!$A:$AC,MATCH(E$3,Principal_Schl_Wts_Wide!$B:$B,0),7)</f>
        <v>With regard to your own experience with your own evaluation process, please indicate your agreement with the following statements about the principal evaluation system used in your school/district.</v>
      </c>
      <c r="F2" s="1" t="str">
        <f t="array" ref="F2">INDEX(Principal_Schl_Wts_Wide!$A:$AC,MATCH(F$3,Principal_Schl_Wts_Wide!$B:$B,0),7)</f>
        <v>With regard to your own experience with your own evaluation process, please indicate your agreement with the following statements about the principal evaluation system used in your school/district.</v>
      </c>
      <c r="G2" s="1" t="str">
        <f t="array" ref="G2">INDEX(Principal_Schl_Wts_Wide!$A:$AC,MATCH(G$3,Principal_Schl_Wts_Wide!$B:$B,0),7)</f>
        <v>With regard to your own experience with your own evaluation process, please indicate your agreement with the following statements about the principal evaluation system used in your school/district.</v>
      </c>
    </row>
    <row r="3" spans="1:7" x14ac:dyDescent="0.2">
      <c r="A3" s="3" t="s">
        <v>741</v>
      </c>
      <c r="B3" t="s">
        <v>424</v>
      </c>
      <c r="C3" t="s">
        <v>421</v>
      </c>
      <c r="D3" t="s">
        <v>430</v>
      </c>
      <c r="E3" t="s">
        <v>418</v>
      </c>
      <c r="F3" t="s">
        <v>427</v>
      </c>
      <c r="G3" t="s">
        <v>414</v>
      </c>
    </row>
    <row r="4" spans="1:7" ht="156.75" customHeight="1" x14ac:dyDescent="0.2">
      <c r="A4" t="s">
        <v>742</v>
      </c>
      <c r="B4" s="4" t="str">
        <f t="array" ref="B4">INDEX(Principal_Schl_Wts_Wide!$A:$AC,MATCH(B$3,Principal_Schl_Wts_Wide!$B:$B,0),8)</f>
        <v>The principal evaluation system helps me identify specific areas where I can improve my school leadership.</v>
      </c>
      <c r="C4" s="4" t="str">
        <f t="array" ref="C4">INDEX(Principal_Schl_Wts_Wide!$A:$AC,MATCH(C$3,Principal_Schl_Wts_Wide!$B:$B,0),8)</f>
        <v>The principal evaluation system helps me identify specific areas where I can improve academic learning.</v>
      </c>
      <c r="D4" s="4" t="str">
        <f t="array" ref="D4">INDEX(Principal_Schl_Wts_Wide!$A:$AC,MATCH(D$3,Principal_Schl_Wts_Wide!$B:$B,0),8)</f>
        <v>Overall, the evaluation system used in my district for assessing administrators generates fair results.</v>
      </c>
      <c r="E4" s="4" t="str">
        <f t="array" ref="E4">INDEX(Principal_Schl_Wts_Wide!$A:$AC,MATCH(E$3,Principal_Schl_Wts_Wide!$B:$B,0),8)</f>
        <v>The principal evaluation system is effective in identifying school leaders who are struggling.</v>
      </c>
      <c r="F4" s="4" t="str">
        <f t="array" ref="F4">INDEX(Principal_Schl_Wts_Wide!$A:$AC,MATCH(F$3,Principal_Schl_Wts_Wide!$B:$B,0),8)</f>
        <v>The principal evaluation system helps me identify specific areas where I can improve student social and emotional learning.</v>
      </c>
      <c r="G4" s="4" t="str">
        <f t="array" ref="G4">INDEX(Principal_Schl_Wts_Wide!$A:$AC,MATCH(G$3,Principal_Schl_Wts_Wide!$B:$B,0),8)</f>
        <v>The principal evaluation system is effective in identifying outstanding school leaders.</v>
      </c>
    </row>
    <row r="5" spans="1:7" x14ac:dyDescent="0.2">
      <c r="A5" t="s">
        <v>120</v>
      </c>
      <c r="B5" s="5">
        <f t="array" ref="B5">_xlfn.IFNA(INDEX(Principal_Schl_Wts_Wide!$A:$AC,MATCH(B$3&amp;$A5&amp;"All"&amp;""&amp;"N",Principal_Schl_Wts_Wide!$B:$B&amp;Principal_Schl_Wts_Wide!$J:$J&amp;Principal_Schl_Wts_Wide!$K:$K&amp;Principal_Schl_Wts_Wide!$L:$L&amp;Principal_Schl_Wts_Wide!$P:$P,0),21),"No data")</f>
        <v>6.12</v>
      </c>
      <c r="C5" s="5">
        <f t="array" ref="C5">_xlfn.IFNA(INDEX(Principal_Schl_Wts_Wide!$A:$AC,MATCH(C$3&amp;$A5&amp;"All"&amp;""&amp;"N",Principal_Schl_Wts_Wide!$B:$B&amp;Principal_Schl_Wts_Wide!$J:$J&amp;Principal_Schl_Wts_Wide!$K:$K&amp;Principal_Schl_Wts_Wide!$L:$L&amp;Principal_Schl_Wts_Wide!$P:$P,0),21),"No data")</f>
        <v>6.9</v>
      </c>
      <c r="D5" s="5">
        <f t="array" ref="D5">_xlfn.IFNA(INDEX(Principal_Schl_Wts_Wide!$A:$AC,MATCH(D$3&amp;$A5&amp;"All"&amp;""&amp;"N",Principal_Schl_Wts_Wide!$B:$B&amp;Principal_Schl_Wts_Wide!$J:$J&amp;Principal_Schl_Wts_Wide!$K:$K&amp;Principal_Schl_Wts_Wide!$L:$L&amp;Principal_Schl_Wts_Wide!$P:$P,0),21),"No data")</f>
        <v>5.84</v>
      </c>
      <c r="E5" s="5">
        <f t="array" ref="E5">_xlfn.IFNA(INDEX(Principal_Schl_Wts_Wide!$A:$AC,MATCH(E$3&amp;$A5&amp;"All"&amp;""&amp;"N",Principal_Schl_Wts_Wide!$B:$B&amp;Principal_Schl_Wts_Wide!$J:$J&amp;Principal_Schl_Wts_Wide!$K:$K&amp;Principal_Schl_Wts_Wide!$L:$L&amp;Principal_Schl_Wts_Wide!$P:$P,0),21),"No data")</f>
        <v>6.49</v>
      </c>
      <c r="F5" s="5">
        <f t="array" ref="F5">_xlfn.IFNA(INDEX(Principal_Schl_Wts_Wide!$A:$AC,MATCH(F$3&amp;$A5&amp;"All"&amp;""&amp;"N",Principal_Schl_Wts_Wide!$B:$B&amp;Principal_Schl_Wts_Wide!$J:$J&amp;Principal_Schl_Wts_Wide!$K:$K&amp;Principal_Schl_Wts_Wide!$L:$L&amp;Principal_Schl_Wts_Wide!$P:$P,0),21),"No data")</f>
        <v>11.57</v>
      </c>
      <c r="G5" s="5">
        <f t="array" ref="G5">_xlfn.IFNA(INDEX(Principal_Schl_Wts_Wide!$A:$AC,MATCH(G$3&amp;$A5&amp;"All"&amp;""&amp;"N",Principal_Schl_Wts_Wide!$B:$B&amp;Principal_Schl_Wts_Wide!$J:$J&amp;Principal_Schl_Wts_Wide!$K:$K&amp;Principal_Schl_Wts_Wide!$L:$L&amp;Principal_Schl_Wts_Wide!$P:$P,0),21),"No data")</f>
        <v>8.56</v>
      </c>
    </row>
    <row r="6" spans="1:7" x14ac:dyDescent="0.2">
      <c r="A6" t="s">
        <v>121</v>
      </c>
      <c r="B6" s="5">
        <f t="array" ref="B6">_xlfn.IFNA(INDEX(Principal_Schl_Wts_Wide!$A:$AC,MATCH(B$3&amp;$A6&amp;"All"&amp;""&amp;"N",Principal_Schl_Wts_Wide!$B:$B&amp;Principal_Schl_Wts_Wide!$J:$J&amp;Principal_Schl_Wts_Wide!$K:$K&amp;Principal_Schl_Wts_Wide!$L:$L&amp;Principal_Schl_Wts_Wide!$P:$P,0),21),"No data")</f>
        <v>16.45</v>
      </c>
      <c r="C6" s="5">
        <f t="array" ref="C6">_xlfn.IFNA(INDEX(Principal_Schl_Wts_Wide!$A:$AC,MATCH(C$3&amp;$A6&amp;"All"&amp;""&amp;"N",Principal_Schl_Wts_Wide!$B:$B&amp;Principal_Schl_Wts_Wide!$J:$J&amp;Principal_Schl_Wts_Wide!$K:$K&amp;Principal_Schl_Wts_Wide!$L:$L&amp;Principal_Schl_Wts_Wide!$P:$P,0),21),"No data")</f>
        <v>18.399999999999999</v>
      </c>
      <c r="D6" s="5">
        <f t="array" ref="D6">_xlfn.IFNA(INDEX(Principal_Schl_Wts_Wide!$A:$AC,MATCH(D$3&amp;$A6&amp;"All"&amp;""&amp;"N",Principal_Schl_Wts_Wide!$B:$B&amp;Principal_Schl_Wts_Wide!$J:$J&amp;Principal_Schl_Wts_Wide!$K:$K&amp;Principal_Schl_Wts_Wide!$L:$L&amp;Principal_Schl_Wts_Wide!$P:$P,0),21),"No data")</f>
        <v>16.11</v>
      </c>
      <c r="E6" s="5">
        <f t="array" ref="E6">_xlfn.IFNA(INDEX(Principal_Schl_Wts_Wide!$A:$AC,MATCH(E$3&amp;$A6&amp;"All"&amp;""&amp;"N",Principal_Schl_Wts_Wide!$B:$B&amp;Principal_Schl_Wts_Wide!$J:$J&amp;Principal_Schl_Wts_Wide!$K:$K&amp;Principal_Schl_Wts_Wide!$L:$L&amp;Principal_Schl_Wts_Wide!$P:$P,0),21),"No data")</f>
        <v>25.76</v>
      </c>
      <c r="F6" s="5">
        <f t="array" ref="F6">_xlfn.IFNA(INDEX(Principal_Schl_Wts_Wide!$A:$AC,MATCH(F$3&amp;$A6&amp;"All"&amp;""&amp;"N",Principal_Schl_Wts_Wide!$B:$B&amp;Principal_Schl_Wts_Wide!$J:$J&amp;Principal_Schl_Wts_Wide!$K:$K&amp;Principal_Schl_Wts_Wide!$L:$L&amp;Principal_Schl_Wts_Wide!$P:$P,0),21),"No data")</f>
        <v>29.4</v>
      </c>
      <c r="G6" s="5">
        <f t="array" ref="G6">_xlfn.IFNA(INDEX(Principal_Schl_Wts_Wide!$A:$AC,MATCH(G$3&amp;$A6&amp;"All"&amp;""&amp;"N",Principal_Schl_Wts_Wide!$B:$B&amp;Principal_Schl_Wts_Wide!$J:$J&amp;Principal_Schl_Wts_Wide!$K:$K&amp;Principal_Schl_Wts_Wide!$L:$L&amp;Principal_Schl_Wts_Wide!$P:$P,0),21),"No data")</f>
        <v>25.03</v>
      </c>
    </row>
    <row r="7" spans="1:7" x14ac:dyDescent="0.2">
      <c r="A7" t="s">
        <v>122</v>
      </c>
      <c r="B7" s="5">
        <f t="array" ref="B7">_xlfn.IFNA(INDEX(Principal_Schl_Wts_Wide!$A:$AC,MATCH(B$3&amp;$A7&amp;"All"&amp;""&amp;"N",Principal_Schl_Wts_Wide!$B:$B&amp;Principal_Schl_Wts_Wide!$J:$J&amp;Principal_Schl_Wts_Wide!$K:$K&amp;Principal_Schl_Wts_Wide!$L:$L&amp;Principal_Schl_Wts_Wide!$P:$P,0),21),"No data")</f>
        <v>58.52</v>
      </c>
      <c r="C7" s="5">
        <f t="array" ref="C7">_xlfn.IFNA(INDEX(Principal_Schl_Wts_Wide!$A:$AC,MATCH(C$3&amp;$A7&amp;"All"&amp;""&amp;"N",Principal_Schl_Wts_Wide!$B:$B&amp;Principal_Schl_Wts_Wide!$J:$J&amp;Principal_Schl_Wts_Wide!$K:$K&amp;Principal_Schl_Wts_Wide!$L:$L&amp;Principal_Schl_Wts_Wide!$P:$P,0),21),"No data")</f>
        <v>58.66</v>
      </c>
      <c r="D7" s="5">
        <f t="array" ref="D7">_xlfn.IFNA(INDEX(Principal_Schl_Wts_Wide!$A:$AC,MATCH(D$3&amp;$A7&amp;"All"&amp;""&amp;"N",Principal_Schl_Wts_Wide!$B:$B&amp;Principal_Schl_Wts_Wide!$J:$J&amp;Principal_Schl_Wts_Wide!$K:$K&amp;Principal_Schl_Wts_Wide!$L:$L&amp;Principal_Schl_Wts_Wide!$P:$P,0),21),"No data")</f>
        <v>62.46</v>
      </c>
      <c r="E7" s="5">
        <f t="array" ref="E7">_xlfn.IFNA(INDEX(Principal_Schl_Wts_Wide!$A:$AC,MATCH(E$3&amp;$A7&amp;"All"&amp;""&amp;"N",Principal_Schl_Wts_Wide!$B:$B&amp;Principal_Schl_Wts_Wide!$J:$J&amp;Principal_Schl_Wts_Wide!$K:$K&amp;Principal_Schl_Wts_Wide!$L:$L&amp;Principal_Schl_Wts_Wide!$P:$P,0),21),"No data")</f>
        <v>58.15</v>
      </c>
      <c r="F7" s="5">
        <f t="array" ref="F7">_xlfn.IFNA(INDEX(Principal_Schl_Wts_Wide!$A:$AC,MATCH(F$3&amp;$A7&amp;"All"&amp;""&amp;"N",Principal_Schl_Wts_Wide!$B:$B&amp;Principal_Schl_Wts_Wide!$J:$J&amp;Principal_Schl_Wts_Wide!$K:$K&amp;Principal_Schl_Wts_Wide!$L:$L&amp;Principal_Schl_Wts_Wide!$P:$P,0),21),"No data")</f>
        <v>49.83</v>
      </c>
      <c r="G7" s="5">
        <f t="array" ref="G7">_xlfn.IFNA(INDEX(Principal_Schl_Wts_Wide!$A:$AC,MATCH(G$3&amp;$A7&amp;"All"&amp;""&amp;"N",Principal_Schl_Wts_Wide!$B:$B&amp;Principal_Schl_Wts_Wide!$J:$J&amp;Principal_Schl_Wts_Wide!$K:$K&amp;Principal_Schl_Wts_Wide!$L:$L&amp;Principal_Schl_Wts_Wide!$P:$P,0),21),"No data")</f>
        <v>57.41</v>
      </c>
    </row>
    <row r="8" spans="1:7" x14ac:dyDescent="0.2">
      <c r="A8" t="s">
        <v>124</v>
      </c>
      <c r="B8" s="5">
        <f t="array" ref="B8">_xlfn.IFNA(INDEX(Principal_Schl_Wts_Wide!$A:$AC,MATCH(B$3&amp;$A8&amp;"All"&amp;""&amp;"N",Principal_Schl_Wts_Wide!$B:$B&amp;Principal_Schl_Wts_Wide!$J:$J&amp;Principal_Schl_Wts_Wide!$K:$K&amp;Principal_Schl_Wts_Wide!$L:$L&amp;Principal_Schl_Wts_Wide!$P:$P,0),21),"No data")</f>
        <v>18.91</v>
      </c>
      <c r="C8" s="5">
        <f t="array" ref="C8">_xlfn.IFNA(INDEX(Principal_Schl_Wts_Wide!$A:$AC,MATCH(C$3&amp;$A8&amp;"All"&amp;""&amp;"N",Principal_Schl_Wts_Wide!$B:$B&amp;Principal_Schl_Wts_Wide!$J:$J&amp;Principal_Schl_Wts_Wide!$K:$K&amp;Principal_Schl_Wts_Wide!$L:$L&amp;Principal_Schl_Wts_Wide!$P:$P,0),21),"No data")</f>
        <v>16.04</v>
      </c>
      <c r="D8" s="5">
        <f t="array" ref="D8">_xlfn.IFNA(INDEX(Principal_Schl_Wts_Wide!$A:$AC,MATCH(D$3&amp;$A8&amp;"All"&amp;""&amp;"N",Principal_Schl_Wts_Wide!$B:$B&amp;Principal_Schl_Wts_Wide!$J:$J&amp;Principal_Schl_Wts_Wide!$K:$K&amp;Principal_Schl_Wts_Wide!$L:$L&amp;Principal_Schl_Wts_Wide!$P:$P,0),21),"No data")</f>
        <v>15.59</v>
      </c>
      <c r="E8" s="5">
        <f t="array" ref="E8">_xlfn.IFNA(INDEX(Principal_Schl_Wts_Wide!$A:$AC,MATCH(E$3&amp;$A8&amp;"All"&amp;""&amp;"N",Principal_Schl_Wts_Wide!$B:$B&amp;Principal_Schl_Wts_Wide!$J:$J&amp;Principal_Schl_Wts_Wide!$K:$K&amp;Principal_Schl_Wts_Wide!$L:$L&amp;Principal_Schl_Wts_Wide!$P:$P,0),21),"No data")</f>
        <v>9.6</v>
      </c>
      <c r="F8" s="5">
        <f t="array" ref="F8">_xlfn.IFNA(INDEX(Principal_Schl_Wts_Wide!$A:$AC,MATCH(F$3&amp;$A8&amp;"All"&amp;""&amp;"N",Principal_Schl_Wts_Wide!$B:$B&amp;Principal_Schl_Wts_Wide!$J:$J&amp;Principal_Schl_Wts_Wide!$K:$K&amp;Principal_Schl_Wts_Wide!$L:$L&amp;Principal_Schl_Wts_Wide!$P:$P,0),21),"No data")</f>
        <v>9.2100000000000009</v>
      </c>
      <c r="G8" s="5">
        <f t="array" ref="G8">_xlfn.IFNA(INDEX(Principal_Schl_Wts_Wide!$A:$AC,MATCH(G$3&amp;$A8&amp;"All"&amp;""&amp;"N",Principal_Schl_Wts_Wide!$B:$B&amp;Principal_Schl_Wts_Wide!$J:$J&amp;Principal_Schl_Wts_Wide!$K:$K&amp;Principal_Schl_Wts_Wide!$L:$L&amp;Principal_Schl_Wts_Wide!$P:$P,0),21),"No data")</f>
        <v>9</v>
      </c>
    </row>
    <row r="24" spans="1:25" x14ac:dyDescent="0.2">
      <c r="A24" s="6" t="s">
        <v>751</v>
      </c>
      <c r="B24" s="6">
        <v>10</v>
      </c>
    </row>
    <row r="25" spans="1:25" x14ac:dyDescent="0.2">
      <c r="A25" t="str">
        <f>A3</f>
        <v>Var_name:</v>
      </c>
      <c r="B25" t="str">
        <f>IF(B3&lt;&gt;"",B3,"")</f>
        <v>C1d</v>
      </c>
      <c r="C25" t="str">
        <f t="shared" ref="C25:Y26" si="0">IF(C3&lt;&gt;"",C3,"")</f>
        <v>C1c</v>
      </c>
      <c r="D25" t="str">
        <f t="shared" si="0"/>
        <v>C1f</v>
      </c>
      <c r="E25" t="str">
        <f t="shared" si="0"/>
        <v>C1b</v>
      </c>
      <c r="F25" t="str">
        <f t="shared" si="0"/>
        <v>C1e</v>
      </c>
      <c r="G25" t="str">
        <f t="shared" si="0"/>
        <v>C1a</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The principal evaluation system helps me identify specific areas where I can improve my school leadership.</v>
      </c>
      <c r="C26" t="str">
        <f t="shared" si="0"/>
        <v>The principal evaluation system helps me identify specific areas where I can improve academic learning.</v>
      </c>
      <c r="D26" t="str">
        <f t="shared" si="0"/>
        <v>Overall, the evaluation system used in my district for assessing administrators generates fair results.</v>
      </c>
      <c r="E26" t="str">
        <f t="shared" si="0"/>
        <v>The principal evaluation system is effective in identifying school leaders who are struggling.</v>
      </c>
      <c r="F26" t="str">
        <f t="shared" si="0"/>
        <v>The principal evaluation system helps me identify specific areas where I can improve student social and emotional learning.</v>
      </c>
      <c r="G26" t="str">
        <f t="shared" si="0"/>
        <v>The principal evaluation system is effective in identifying outstanding school leaders.</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t="str">
        <f t="shared" ref="C27:Y37" si="2">IF(C5&gt;=$B$24,C5,"")</f>
        <v/>
      </c>
      <c r="D27" s="5" t="str">
        <f t="shared" si="2"/>
        <v/>
      </c>
      <c r="E27" s="5" t="str">
        <f t="shared" si="2"/>
        <v/>
      </c>
      <c r="F27" s="5">
        <f t="shared" si="2"/>
        <v>11.57</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f t="shared" ref="B28:D37" si="4">IF(B6&gt;=$B$24,B6,"")</f>
        <v>16.45</v>
      </c>
      <c r="C28" s="5">
        <f t="shared" si="4"/>
        <v>18.399999999999999</v>
      </c>
      <c r="D28" s="5">
        <f t="shared" si="4"/>
        <v>16.11</v>
      </c>
      <c r="E28" s="5">
        <f t="shared" si="2"/>
        <v>25.76</v>
      </c>
      <c r="F28" s="5">
        <f t="shared" si="2"/>
        <v>29.4</v>
      </c>
      <c r="G28" s="5">
        <f t="shared" si="2"/>
        <v>25.03</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58.52</v>
      </c>
      <c r="C29" s="5">
        <f t="shared" si="4"/>
        <v>58.66</v>
      </c>
      <c r="D29" s="5">
        <f t="shared" si="4"/>
        <v>62.46</v>
      </c>
      <c r="E29" s="5">
        <f t="shared" si="2"/>
        <v>58.15</v>
      </c>
      <c r="F29" s="5">
        <f t="shared" si="2"/>
        <v>49.83</v>
      </c>
      <c r="G29" s="5">
        <f t="shared" si="2"/>
        <v>57.41</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18.91</v>
      </c>
      <c r="C30" s="5">
        <f t="shared" si="4"/>
        <v>16.04</v>
      </c>
      <c r="D30" s="5">
        <f t="shared" si="4"/>
        <v>15.59</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G8">
    <sortCondition descending="1" ref="A8:G8"/>
    <sortCondition descending="1" ref="A7:G7"/>
  </sortState>
  <pageMargins left="0.7" right="0.7" top="1" bottom="1" header="0.5" footer="0.5"/>
  <pageSetup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34" customWidth="1"/>
    <col min="2" max="3" width="31" customWidth="1"/>
  </cols>
  <sheetData>
    <row r="1" spans="1:3"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row>
    <row r="2" spans="1:3" s="1" customFormat="1" x14ac:dyDescent="0.2">
      <c r="A2" s="2" t="s">
        <v>740</v>
      </c>
      <c r="B2" s="1" t="str">
        <f t="array" ref="B2">INDEX(Principal_Schl_Wts_Wide!$A:$AC,MATCH(B$3,Principal_Schl_Wts_Wide!$B:$B,0),7)</f>
        <v>Which of the following options best describes the value of the observational feedback you receive on strengthening your school leadership?</v>
      </c>
      <c r="C2" s="1" t="str">
        <f t="array" ref="C2">INDEX(Principal_Schl_Wts_Wide!$A:$AC,MATCH(C$3,Principal_Schl_Wts_Wide!$B:$B,0),7)</f>
        <v>Which of the following options best describes the value of the observational feedback you receive on strengthening your school leadership?</v>
      </c>
    </row>
    <row r="3" spans="1:3" x14ac:dyDescent="0.2">
      <c r="A3" s="3" t="s">
        <v>741</v>
      </c>
      <c r="B3" t="s">
        <v>443</v>
      </c>
      <c r="C3" t="s">
        <v>434</v>
      </c>
    </row>
    <row r="4" spans="1:3" ht="156.75" customHeight="1" x14ac:dyDescent="0.2">
      <c r="A4" t="s">
        <v>742</v>
      </c>
      <c r="B4" s="4" t="str">
        <f t="array" ref="B4">INDEX(Principal_Schl_Wts_Wide!$A:$AC,MATCH(B$3,Principal_Schl_Wts_Wide!$B:$B,0),8)</f>
        <v>Superintendent or other district administrator</v>
      </c>
      <c r="C4" s="4" t="str">
        <f t="array" ref="C4">INDEX(Principal_Schl_Wts_Wide!$A:$AC,MATCH(C$3,Principal_Schl_Wts_Wide!$B:$B,0),8)</f>
        <v>Colleagues/peers/mentors or coaches</v>
      </c>
    </row>
    <row r="5" spans="1:3" x14ac:dyDescent="0.2">
      <c r="A5" t="s">
        <v>438</v>
      </c>
      <c r="B5" s="5">
        <f t="array" ref="B5">_xlfn.IFNA(INDEX(Principal_Schl_Wts_Wide!$A:$AC,MATCH(B$3&amp;$A5&amp;"All"&amp;""&amp;"N",Principal_Schl_Wts_Wide!$B:$B&amp;Principal_Schl_Wts_Wide!$J:$J&amp;Principal_Schl_Wts_Wide!$K:$K&amp;Principal_Schl_Wts_Wide!$L:$L&amp;Principal_Schl_Wts_Wide!$P:$P,0),21),"No data")</f>
        <v>11.33</v>
      </c>
      <c r="C5" s="5">
        <f t="array" ref="C5">_xlfn.IFNA(INDEX(Principal_Schl_Wts_Wide!$A:$AC,MATCH(C$3&amp;$A5&amp;"All"&amp;""&amp;"N",Principal_Schl_Wts_Wide!$B:$B&amp;Principal_Schl_Wts_Wide!$J:$J&amp;Principal_Schl_Wts_Wide!$K:$K&amp;Principal_Schl_Wts_Wide!$L:$L&amp;Principal_Schl_Wts_Wide!$P:$P,0),21),"No data")</f>
        <v>23.57</v>
      </c>
    </row>
    <row r="6" spans="1:3" x14ac:dyDescent="0.2">
      <c r="A6" t="s">
        <v>439</v>
      </c>
      <c r="B6" s="5">
        <f t="array" ref="B6">_xlfn.IFNA(INDEX(Principal_Schl_Wts_Wide!$A:$AC,MATCH(B$3&amp;$A6&amp;"All"&amp;""&amp;"N",Principal_Schl_Wts_Wide!$B:$B&amp;Principal_Schl_Wts_Wide!$J:$J&amp;Principal_Schl_Wts_Wide!$K:$K&amp;Principal_Schl_Wts_Wide!$L:$L&amp;Principal_Schl_Wts_Wide!$P:$P,0),21),"No data")</f>
        <v>6.95</v>
      </c>
      <c r="C6" s="5">
        <f t="array" ref="C6">_xlfn.IFNA(INDEX(Principal_Schl_Wts_Wide!$A:$AC,MATCH(C$3&amp;$A6&amp;"All"&amp;""&amp;"N",Principal_Schl_Wts_Wide!$B:$B&amp;Principal_Schl_Wts_Wide!$J:$J&amp;Principal_Schl_Wts_Wide!$K:$K&amp;Principal_Schl_Wts_Wide!$L:$L&amp;Principal_Schl_Wts_Wide!$P:$P,0),21),"No data")</f>
        <v>1.75</v>
      </c>
    </row>
    <row r="7" spans="1:3" x14ac:dyDescent="0.2">
      <c r="A7" t="s">
        <v>440</v>
      </c>
      <c r="B7" s="5">
        <f t="array" ref="B7">_xlfn.IFNA(INDEX(Principal_Schl_Wts_Wide!$A:$AC,MATCH(B$3&amp;$A7&amp;"All"&amp;""&amp;"N",Principal_Schl_Wts_Wide!$B:$B&amp;Principal_Schl_Wts_Wide!$J:$J&amp;Principal_Schl_Wts_Wide!$K:$K&amp;Principal_Schl_Wts_Wide!$L:$L&amp;Principal_Schl_Wts_Wide!$P:$P,0),21),"No data")</f>
        <v>25.07</v>
      </c>
      <c r="C7" s="5">
        <f t="array" ref="C7">_xlfn.IFNA(INDEX(Principal_Schl_Wts_Wide!$A:$AC,MATCH(C$3&amp;$A7&amp;"All"&amp;""&amp;"N",Principal_Schl_Wts_Wide!$B:$B&amp;Principal_Schl_Wts_Wide!$J:$J&amp;Principal_Schl_Wts_Wide!$K:$K&amp;Principal_Schl_Wts_Wide!$L:$L&amp;Principal_Schl_Wts_Wide!$P:$P,0),21),"No data")</f>
        <v>17.600000000000001</v>
      </c>
    </row>
    <row r="8" spans="1:3" x14ac:dyDescent="0.2">
      <c r="A8" t="s">
        <v>441</v>
      </c>
      <c r="B8" s="5">
        <f t="array" ref="B8">_xlfn.IFNA(INDEX(Principal_Schl_Wts_Wide!$A:$AC,MATCH(B$3&amp;$A8&amp;"All"&amp;""&amp;"N",Principal_Schl_Wts_Wide!$B:$B&amp;Principal_Schl_Wts_Wide!$J:$J&amp;Principal_Schl_Wts_Wide!$K:$K&amp;Principal_Schl_Wts_Wide!$L:$L&amp;Principal_Schl_Wts_Wide!$P:$P,0),21),"No data")</f>
        <v>33.950000000000003</v>
      </c>
      <c r="C8" s="5">
        <f t="array" ref="C8">_xlfn.IFNA(INDEX(Principal_Schl_Wts_Wide!$A:$AC,MATCH(C$3&amp;$A8&amp;"All"&amp;""&amp;"N",Principal_Schl_Wts_Wide!$B:$B&amp;Principal_Schl_Wts_Wide!$J:$J&amp;Principal_Schl_Wts_Wide!$K:$K&amp;Principal_Schl_Wts_Wide!$L:$L&amp;Principal_Schl_Wts_Wide!$P:$P,0),21),"No data")</f>
        <v>35.479999999999997</v>
      </c>
    </row>
    <row r="9" spans="1:3" x14ac:dyDescent="0.2">
      <c r="A9" t="s">
        <v>442</v>
      </c>
      <c r="B9" s="5">
        <f t="array" ref="B9">_xlfn.IFNA(INDEX(Principal_Schl_Wts_Wide!$A:$AC,MATCH(B$3&amp;$A9&amp;"All"&amp;""&amp;"N",Principal_Schl_Wts_Wide!$B:$B&amp;Principal_Schl_Wts_Wide!$J:$J&amp;Principal_Schl_Wts_Wide!$K:$K&amp;Principal_Schl_Wts_Wide!$L:$L&amp;Principal_Schl_Wts_Wide!$P:$P,0),21),"No data")</f>
        <v>22.71</v>
      </c>
      <c r="C9" s="5">
        <f t="array" ref="C9">_xlfn.IFNA(INDEX(Principal_Schl_Wts_Wide!$A:$AC,MATCH(C$3&amp;$A9&amp;"All"&amp;""&amp;"N",Principal_Schl_Wts_Wide!$B:$B&amp;Principal_Schl_Wts_Wide!$J:$J&amp;Principal_Schl_Wts_Wide!$K:$K&amp;Principal_Schl_Wts_Wide!$L:$L&amp;Principal_Schl_Wts_Wide!$P:$P,0),21),"No data")</f>
        <v>21.6</v>
      </c>
    </row>
    <row r="24" spans="1:25" x14ac:dyDescent="0.2">
      <c r="A24" s="6" t="s">
        <v>751</v>
      </c>
      <c r="B24" s="6">
        <v>10</v>
      </c>
    </row>
    <row r="25" spans="1:25" x14ac:dyDescent="0.2">
      <c r="A25" t="str">
        <f>A3</f>
        <v>Var_name:</v>
      </c>
      <c r="B25" t="str">
        <f>IF(B3&lt;&gt;"",B3,"")</f>
        <v>C2_1b</v>
      </c>
      <c r="C25" t="str">
        <f t="shared" ref="C25:Y26" si="0">IF(C3&lt;&gt;"",C3,"")</f>
        <v>C2_1a</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Superintendent or other district administrator</v>
      </c>
      <c r="C26" t="str">
        <f t="shared" si="0"/>
        <v>Colleagues/peers/mentors or coaches</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Did Not Receive Feedback</v>
      </c>
      <c r="B27" s="5">
        <f>IF(B5&gt;=$B$24,B5,"")</f>
        <v>11.33</v>
      </c>
      <c r="C27" s="5">
        <f t="shared" ref="C27:Y37" si="2">IF(C5&gt;=$B$24,C5,"")</f>
        <v>23.57</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Received Feedback, - Not Valuable</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Received Feedback, - Somewhat Valuable</v>
      </c>
      <c r="B29" s="5">
        <f t="shared" si="4"/>
        <v>25.07</v>
      </c>
      <c r="C29" s="5">
        <f t="shared" si="4"/>
        <v>17.600000000000001</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Received Feedback, - Valuable</v>
      </c>
      <c r="B30" s="5">
        <f t="shared" si="4"/>
        <v>33.950000000000003</v>
      </c>
      <c r="C30" s="5">
        <f t="shared" si="4"/>
        <v>35.479999999999997</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Received Feedback, - Very Valuable</v>
      </c>
      <c r="B31" s="5">
        <f t="shared" si="4"/>
        <v>22.71</v>
      </c>
      <c r="C31" s="5">
        <f t="shared" si="4"/>
        <v>21.6</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C9">
    <sortCondition descending="1" ref="A9:C9"/>
  </sortState>
  <pageMargins left="0.7" right="0.7" top="1" bottom="1" header="0.5" footer="0.5"/>
  <pageSetup orientation="landscape"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34" customWidth="1"/>
    <col min="2" max="2" width="31" customWidth="1"/>
  </cols>
  <sheetData>
    <row r="1" spans="1:2" s="1" customFormat="1" x14ac:dyDescent="0.2">
      <c r="A1" s="1" t="s">
        <v>739</v>
      </c>
      <c r="B1" s="1" t="str">
        <f>INDEX(Principal_Schl_Wts_Wide!$A:$AC,MATCH(B$3,Principal_Schl_Wts_Wide!$B:$B,0),4)</f>
        <v>EDUCATOR GROWTH AND DEVELOPMENT</v>
      </c>
    </row>
    <row r="2" spans="1:2" s="1" customFormat="1" x14ac:dyDescent="0.2">
      <c r="A2" s="2" t="s">
        <v>740</v>
      </c>
      <c r="B2" s="1" t="str">
        <f t="array" ref="B2">INDEX(Principal_Schl_Wts_Wide!$A:$AC,MATCH(B$3,Principal_Schl_Wts_Wide!$B:$B,0),7)</f>
        <v>When was the last time you received a formal evaluation of your leadership?</v>
      </c>
    </row>
    <row r="3" spans="1:2" x14ac:dyDescent="0.2">
      <c r="A3" s="3" t="s">
        <v>741</v>
      </c>
      <c r="B3" t="s">
        <v>446</v>
      </c>
    </row>
    <row r="4" spans="1:2" ht="156.75" customHeight="1" x14ac:dyDescent="0.2">
      <c r="A4" t="s">
        <v>742</v>
      </c>
      <c r="B4" s="4" t="str">
        <f t="array" ref="B4">INDEX(Principal_Schl_Wts_Wide!$A:$AC,MATCH(B$3,Principal_Schl_Wts_Wide!$B:$B,0),8)</f>
        <v>The last time I received a formal evaluation was….</v>
      </c>
    </row>
    <row r="5" spans="1:2" x14ac:dyDescent="0.2">
      <c r="A5" t="s">
        <v>324</v>
      </c>
      <c r="B5" s="5">
        <f t="array" ref="B5">_xlfn.IFNA(INDEX(Principal_Schl_Wts_Wide!$A:$AC,MATCH(B$3&amp;$A5&amp;"All"&amp;""&amp;"N",Principal_Schl_Wts_Wide!$B:$B&amp;Principal_Schl_Wts_Wide!$J:$J&amp;Principal_Schl_Wts_Wide!$K:$K&amp;Principal_Schl_Wts_Wide!$L:$L&amp;Principal_Schl_Wts_Wide!$P:$P,0),21),"No data")</f>
        <v>4.59</v>
      </c>
    </row>
    <row r="6" spans="1:2" x14ac:dyDescent="0.2">
      <c r="A6" t="s">
        <v>450</v>
      </c>
      <c r="B6" s="5">
        <f t="array" ref="B6">_xlfn.IFNA(INDEX(Principal_Schl_Wts_Wide!$A:$AC,MATCH(B$3&amp;$A6&amp;"All"&amp;""&amp;"N",Principal_Schl_Wts_Wide!$B:$B&amp;Principal_Schl_Wts_Wide!$J:$J&amp;Principal_Schl_Wts_Wide!$K:$K&amp;Principal_Schl_Wts_Wide!$L:$L&amp;Principal_Schl_Wts_Wide!$P:$P,0),21),"No data")</f>
        <v>28.15</v>
      </c>
    </row>
    <row r="7" spans="1:2" x14ac:dyDescent="0.2">
      <c r="A7" t="s">
        <v>451</v>
      </c>
      <c r="B7" s="5">
        <f t="array" ref="B7">_xlfn.IFNA(INDEX(Principal_Schl_Wts_Wide!$A:$AC,MATCH(B$3&amp;$A7&amp;"All"&amp;""&amp;"N",Principal_Schl_Wts_Wide!$B:$B&amp;Principal_Schl_Wts_Wide!$J:$J&amp;Principal_Schl_Wts_Wide!$K:$K&amp;Principal_Schl_Wts_Wide!$L:$L&amp;Principal_Schl_Wts_Wide!$P:$P,0),21),"No data")</f>
        <v>55.61</v>
      </c>
    </row>
    <row r="8" spans="1:2" x14ac:dyDescent="0.2">
      <c r="A8" t="s">
        <v>452</v>
      </c>
      <c r="B8" s="5">
        <f t="array" ref="B8">_xlfn.IFNA(INDEX(Principal_Schl_Wts_Wide!$A:$AC,MATCH(B$3&amp;$A8&amp;"All"&amp;""&amp;"N",Principal_Schl_Wts_Wide!$B:$B&amp;Principal_Schl_Wts_Wide!$J:$J&amp;Principal_Schl_Wts_Wide!$K:$K&amp;Principal_Schl_Wts_Wide!$L:$L&amp;Principal_Schl_Wts_Wide!$P:$P,0),21),"No data")</f>
        <v>5.89</v>
      </c>
    </row>
    <row r="9" spans="1:2" x14ac:dyDescent="0.2">
      <c r="A9" t="s">
        <v>453</v>
      </c>
      <c r="B9" s="5">
        <f t="array" ref="B9">_xlfn.IFNA(INDEX(Principal_Schl_Wts_Wide!$A:$AC,MATCH(B$3&amp;$A9&amp;"All"&amp;""&amp;"N",Principal_Schl_Wts_Wide!$B:$B&amp;Principal_Schl_Wts_Wide!$J:$J&amp;Principal_Schl_Wts_Wide!$K:$K&amp;Principal_Schl_Wts_Wide!$L:$L&amp;Principal_Schl_Wts_Wide!$P:$P,0),21),"No data")</f>
        <v>5.77</v>
      </c>
    </row>
    <row r="24" spans="1:25" x14ac:dyDescent="0.2">
      <c r="A24" s="6" t="s">
        <v>751</v>
      </c>
      <c r="B24" s="6">
        <v>10</v>
      </c>
    </row>
    <row r="25" spans="1:25" x14ac:dyDescent="0.2">
      <c r="A25" t="str">
        <f>A3</f>
        <v>Var_name:</v>
      </c>
      <c r="B25" t="str">
        <f>IF(B3&lt;&gt;"",B3,"")</f>
        <v>C2_2a</v>
      </c>
      <c r="C25" t="str">
        <f t="shared" ref="C25:Y26" si="0">IF(C3&lt;&gt;"",C3,"")</f>
        <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The last time I received a formal evaluation was….</v>
      </c>
      <c r="C26" t="str">
        <f t="shared" si="0"/>
        <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Never</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This Year</v>
      </c>
      <c r="B28" s="5">
        <f t="shared" ref="B28:D37" si="4">IF(B6&gt;=$B$24,B6,"")</f>
        <v>28.15</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Last Year</v>
      </c>
      <c r="B29" s="5">
        <f t="shared" si="4"/>
        <v>55.61</v>
      </c>
      <c r="C29" s="5" t="str">
        <f t="shared" si="4"/>
        <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2 Years Ago</v>
      </c>
      <c r="B30" s="5" t="str">
        <f t="shared" si="4"/>
        <v/>
      </c>
      <c r="C30" s="5" t="str">
        <f t="shared" si="4"/>
        <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Over 2 Years Ago</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pageMargins left="0.7" right="0.7" top="1" bottom="1" header="0.5" footer="0.5"/>
  <pageSetup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2" width="13.25" customWidth="1"/>
    <col min="3" max="3" width="14.375" customWidth="1"/>
    <col min="4" max="4" width="17.25" customWidth="1"/>
    <col min="5" max="5" width="18.625" customWidth="1"/>
    <col min="6" max="6" width="15.75" customWidth="1"/>
    <col min="7" max="7" width="21" customWidth="1"/>
    <col min="8" max="8" width="11.75" customWidth="1"/>
    <col min="9" max="9" width="15" customWidth="1"/>
    <col min="10" max="10" width="23.125" customWidth="1"/>
    <col min="11" max="11" width="10.75" customWidth="1"/>
  </cols>
  <sheetData>
    <row r="1" spans="1:11"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c r="F1" s="1" t="str">
        <f>INDEX(Principal_Schl_Wts_Wide!$A:$AC,MATCH(F$3,Principal_Schl_Wts_Wide!$B:$B,0),4)</f>
        <v>EDUCATOR GROWTH AND DEVELOPMENT</v>
      </c>
      <c r="G1" s="1" t="str">
        <f>INDEX(Principal_Schl_Wts_Wide!$A:$AC,MATCH(G$3,Principal_Schl_Wts_Wide!$B:$B,0),4)</f>
        <v>EDUCATOR GROWTH AND DEVELOPMENT</v>
      </c>
      <c r="H1" s="1" t="str">
        <f>INDEX(Principal_Schl_Wts_Wide!$A:$AC,MATCH(H$3,Principal_Schl_Wts_Wide!$B:$B,0),4)</f>
        <v>EDUCATOR GROWTH AND DEVELOPMENT</v>
      </c>
      <c r="I1" s="1" t="str">
        <f>INDEX(Principal_Schl_Wts_Wide!$A:$AC,MATCH(I$3,Principal_Schl_Wts_Wide!$B:$B,0),4)</f>
        <v>EDUCATOR GROWTH AND DEVELOPMENT</v>
      </c>
      <c r="J1" s="1" t="str">
        <f>INDEX(Principal_Schl_Wts_Wide!$A:$AC,MATCH(J$3,Principal_Schl_Wts_Wide!$B:$B,0),4)</f>
        <v>EDUCATOR GROWTH AND DEVELOPMENT</v>
      </c>
      <c r="K1" s="1" t="str">
        <f>INDEX(Principal_Schl_Wts_Wide!$A:$AC,MATCH(K$3,Principal_Schl_Wts_Wide!$B:$B,0),4)</f>
        <v>EDUCATOR GROWTH AND DEVELOPMENT</v>
      </c>
    </row>
    <row r="2" spans="1:11" s="1" customFormat="1" x14ac:dyDescent="0.2">
      <c r="A2" s="2" t="s">
        <v>740</v>
      </c>
      <c r="B2" s="1" t="str">
        <f t="array" ref="B2">INDEX(Principal_Schl_Wts_Wide!$A:$AC,MATCH(B$3,Principal_Schl_Wts_Wide!$B:$B,0),7)</f>
        <v>The district’s teacher evaluation system helps…</v>
      </c>
      <c r="C2" s="1" t="str">
        <f t="array" ref="C2">INDEX(Principal_Schl_Wts_Wide!$A:$AC,MATCH(C$3,Principal_Schl_Wts_Wide!$B:$B,0),7)</f>
        <v>The district’s teacher evaluation system helps…</v>
      </c>
      <c r="D2" s="1" t="str">
        <f t="array" ref="D2">INDEX(Principal_Schl_Wts_Wide!$A:$AC,MATCH(D$3,Principal_Schl_Wts_Wide!$B:$B,0),7)</f>
        <v>The district’s teacher evaluation system helps…</v>
      </c>
      <c r="E2" s="1" t="str">
        <f t="array" ref="E2">INDEX(Principal_Schl_Wts_Wide!$A:$AC,MATCH(E$3,Principal_Schl_Wts_Wide!$B:$B,0),7)</f>
        <v>The district’s teacher evaluation system helps…</v>
      </c>
      <c r="F2" s="1" t="str">
        <f t="array" ref="F2">INDEX(Principal_Schl_Wts_Wide!$A:$AC,MATCH(F$3,Principal_Schl_Wts_Wide!$B:$B,0),7)</f>
        <v>The district’s teacher evaluation system helps…</v>
      </c>
      <c r="G2" s="1" t="str">
        <f t="array" ref="G2">INDEX(Principal_Schl_Wts_Wide!$A:$AC,MATCH(G$3,Principal_Schl_Wts_Wide!$B:$B,0),7)</f>
        <v>The district’s teacher evaluation system helps…</v>
      </c>
      <c r="H2" s="1" t="str">
        <f t="array" ref="H2">INDEX(Principal_Schl_Wts_Wide!$A:$AC,MATCH(H$3,Principal_Schl_Wts_Wide!$B:$B,0),7)</f>
        <v>The district’s teacher evaluation system helps…</v>
      </c>
      <c r="I2" s="1" t="str">
        <f t="array" ref="I2">INDEX(Principal_Schl_Wts_Wide!$A:$AC,MATCH(I$3,Principal_Schl_Wts_Wide!$B:$B,0),7)</f>
        <v>The district’s teacher evaluation system helps…</v>
      </c>
      <c r="J2" s="1" t="str">
        <f t="array" ref="J2">INDEX(Principal_Schl_Wts_Wide!$A:$AC,MATCH(J$3,Principal_Schl_Wts_Wide!$B:$B,0),7)</f>
        <v>The district’s teacher evaluation system helps…</v>
      </c>
      <c r="K2" s="1" t="str">
        <f t="array" ref="K2">INDEX(Principal_Schl_Wts_Wide!$A:$AC,MATCH(K$3,Principal_Schl_Wts_Wide!$B:$B,0),7)</f>
        <v>The district’s teacher evaluation system helps…</v>
      </c>
    </row>
    <row r="3" spans="1:11" x14ac:dyDescent="0.2">
      <c r="A3" s="3" t="s">
        <v>741</v>
      </c>
      <c r="B3" t="s">
        <v>459</v>
      </c>
      <c r="C3" t="s">
        <v>475</v>
      </c>
      <c r="D3" t="s">
        <v>454</v>
      </c>
      <c r="E3" t="s">
        <v>479</v>
      </c>
      <c r="F3" t="s">
        <v>463</v>
      </c>
      <c r="G3" t="s">
        <v>471</v>
      </c>
      <c r="H3" t="s">
        <v>491</v>
      </c>
      <c r="I3" t="s">
        <v>483</v>
      </c>
      <c r="J3" t="s">
        <v>467</v>
      </c>
      <c r="K3" t="s">
        <v>487</v>
      </c>
    </row>
    <row r="4" spans="1:11" ht="156.75" customHeight="1" x14ac:dyDescent="0.2">
      <c r="A4" t="s">
        <v>742</v>
      </c>
      <c r="B4" s="4" t="s">
        <v>462</v>
      </c>
      <c r="C4" s="4" t="s">
        <v>478</v>
      </c>
      <c r="D4" s="4" t="s">
        <v>458</v>
      </c>
      <c r="E4" s="4" t="s">
        <v>482</v>
      </c>
      <c r="F4" s="4" t="s">
        <v>466</v>
      </c>
      <c r="G4" s="4" t="s">
        <v>747</v>
      </c>
      <c r="H4" s="4" t="s">
        <v>494</v>
      </c>
      <c r="I4" s="4" t="s">
        <v>486</v>
      </c>
      <c r="J4" s="4" t="s">
        <v>748</v>
      </c>
      <c r="K4" s="4" t="s">
        <v>490</v>
      </c>
    </row>
    <row r="5" spans="1:11" x14ac:dyDescent="0.2">
      <c r="A5" t="s">
        <v>120</v>
      </c>
      <c r="B5" s="5">
        <f t="array" ref="B5">_xlfn.IFNA(INDEX(Principal_Schl_Wts_Wide!$A:$AC,MATCH(B$3&amp;$A5&amp;"All"&amp;""&amp;"N",Principal_Schl_Wts_Wide!$B:$B&amp;Principal_Schl_Wts_Wide!$J:$J&amp;Principal_Schl_Wts_Wide!$K:$K&amp;Principal_Schl_Wts_Wide!$L:$L&amp;Principal_Schl_Wts_Wide!$P:$P,0),21),"No data")</f>
        <v>0.43</v>
      </c>
      <c r="C5" s="5">
        <f t="array" ref="C5">_xlfn.IFNA(INDEX(Principal_Schl_Wts_Wide!$A:$AC,MATCH(C$3&amp;$A5&amp;"All"&amp;""&amp;"N",Principal_Schl_Wts_Wide!$B:$B&amp;Principal_Schl_Wts_Wide!$J:$J&amp;Principal_Schl_Wts_Wide!$K:$K&amp;Principal_Schl_Wts_Wide!$L:$L&amp;Principal_Schl_Wts_Wide!$P:$P,0),21),"No data")</f>
        <v>1.61</v>
      </c>
      <c r="D5" s="5">
        <f t="array" ref="D5">_xlfn.IFNA(INDEX(Principal_Schl_Wts_Wide!$A:$AC,MATCH(D$3&amp;$A5&amp;"All"&amp;""&amp;"N",Principal_Schl_Wts_Wide!$B:$B&amp;Principal_Schl_Wts_Wide!$J:$J&amp;Principal_Schl_Wts_Wide!$K:$K&amp;Principal_Schl_Wts_Wide!$L:$L&amp;Principal_Schl_Wts_Wide!$P:$P,0),21),"No data")</f>
        <v>0.47</v>
      </c>
      <c r="E5" s="5">
        <f t="array" ref="E5">_xlfn.IFNA(INDEX(Principal_Schl_Wts_Wide!$A:$AC,MATCH(E$3&amp;$A5&amp;"All"&amp;""&amp;"N",Principal_Schl_Wts_Wide!$B:$B&amp;Principal_Schl_Wts_Wide!$J:$J&amp;Principal_Schl_Wts_Wide!$K:$K&amp;Principal_Schl_Wts_Wide!$L:$L&amp;Principal_Schl_Wts_Wide!$P:$P,0),21),"No data")</f>
        <v>4.57</v>
      </c>
      <c r="F5" s="5">
        <f t="array" ref="F5">_xlfn.IFNA(INDEX(Principal_Schl_Wts_Wide!$A:$AC,MATCH(F$3&amp;$A5&amp;"All"&amp;""&amp;"N",Principal_Schl_Wts_Wide!$B:$B&amp;Principal_Schl_Wts_Wide!$J:$J&amp;Principal_Schl_Wts_Wide!$K:$K&amp;Principal_Schl_Wts_Wide!$L:$L&amp;Principal_Schl_Wts_Wide!$P:$P,0),21),"No data")</f>
        <v>1.1599999999999999</v>
      </c>
      <c r="G5" s="5">
        <f t="array" ref="G5">_xlfn.IFNA(INDEX(Principal_Schl_Wts_Wide!$A:$AC,MATCH(G$3&amp;$A5&amp;"All"&amp;""&amp;"N",Principal_Schl_Wts_Wide!$B:$B&amp;Principal_Schl_Wts_Wide!$J:$J&amp;Principal_Schl_Wts_Wide!$K:$K&amp;Principal_Schl_Wts_Wide!$L:$L&amp;Principal_Schl_Wts_Wide!$P:$P,0),21),"No data")</f>
        <v>1.39</v>
      </c>
      <c r="H5" s="5">
        <f t="array" ref="H5">_xlfn.IFNA(INDEX(Principal_Schl_Wts_Wide!$A:$AC,MATCH(H$3&amp;$A5&amp;"All"&amp;""&amp;"N",Principal_Schl_Wts_Wide!$B:$B&amp;Principal_Schl_Wts_Wide!$J:$J&amp;Principal_Schl_Wts_Wide!$K:$K&amp;Principal_Schl_Wts_Wide!$L:$L&amp;Principal_Schl_Wts_Wide!$P:$P,0),21),"No data")</f>
        <v>13.26</v>
      </c>
      <c r="I5" s="5">
        <f t="array" ref="I5">_xlfn.IFNA(INDEX(Principal_Schl_Wts_Wide!$A:$AC,MATCH(I$3&amp;$A5&amp;"All"&amp;""&amp;"N",Principal_Schl_Wts_Wide!$B:$B&amp;Principal_Schl_Wts_Wide!$J:$J&amp;Principal_Schl_Wts_Wide!$K:$K&amp;Principal_Schl_Wts_Wide!$L:$L&amp;Principal_Schl_Wts_Wide!$P:$P,0),21),"No data")</f>
        <v>11.86</v>
      </c>
      <c r="J5" s="5">
        <f t="array" ref="J5">_xlfn.IFNA(INDEX(Principal_Schl_Wts_Wide!$A:$AC,MATCH(J$3&amp;$A5&amp;"All"&amp;""&amp;"N",Principal_Schl_Wts_Wide!$B:$B&amp;Principal_Schl_Wts_Wide!$J:$J&amp;Principal_Schl_Wts_Wide!$K:$K&amp;Principal_Schl_Wts_Wide!$L:$L&amp;Principal_Schl_Wts_Wide!$P:$P,0),21),"No data")</f>
        <v>4.34</v>
      </c>
      <c r="K5" s="5">
        <f t="array" ref="K5">_xlfn.IFNA(INDEX(Principal_Schl_Wts_Wide!$A:$AC,MATCH(K$3&amp;$A5&amp;"All"&amp;""&amp;"N",Principal_Schl_Wts_Wide!$B:$B&amp;Principal_Schl_Wts_Wide!$J:$J&amp;Principal_Schl_Wts_Wide!$K:$K&amp;Principal_Schl_Wts_Wide!$L:$L&amp;Principal_Schl_Wts_Wide!$P:$P,0),21),"No data")</f>
        <v>16.079999999999998</v>
      </c>
    </row>
    <row r="6" spans="1:11" x14ac:dyDescent="0.2">
      <c r="A6" t="s">
        <v>121</v>
      </c>
      <c r="B6" s="5">
        <f t="array" ref="B6">_xlfn.IFNA(INDEX(Principal_Schl_Wts_Wide!$A:$AC,MATCH(B$3&amp;$A6&amp;"All"&amp;""&amp;"N",Principal_Schl_Wts_Wide!$B:$B&amp;Principal_Schl_Wts_Wide!$J:$J&amp;Principal_Schl_Wts_Wide!$K:$K&amp;Principal_Schl_Wts_Wide!$L:$L&amp;Principal_Schl_Wts_Wide!$P:$P,0),21),"No data")</f>
        <v>5.18</v>
      </c>
      <c r="C6" s="5">
        <f t="array" ref="C6">_xlfn.IFNA(INDEX(Principal_Schl_Wts_Wide!$A:$AC,MATCH(C$3&amp;$A6&amp;"All"&amp;""&amp;"N",Principal_Schl_Wts_Wide!$B:$B&amp;Principal_Schl_Wts_Wide!$J:$J&amp;Principal_Schl_Wts_Wide!$K:$K&amp;Principal_Schl_Wts_Wide!$L:$L&amp;Principal_Schl_Wts_Wide!$P:$P,0),21),"No data")</f>
        <v>6.76</v>
      </c>
      <c r="D6" s="5">
        <f t="array" ref="D6">_xlfn.IFNA(INDEX(Principal_Schl_Wts_Wide!$A:$AC,MATCH(D$3&amp;$A6&amp;"All"&amp;""&amp;"N",Principal_Schl_Wts_Wide!$B:$B&amp;Principal_Schl_Wts_Wide!$J:$J&amp;Principal_Schl_Wts_Wide!$K:$K&amp;Principal_Schl_Wts_Wide!$L:$L&amp;Principal_Schl_Wts_Wide!$P:$P,0),21),"No data")</f>
        <v>6.32</v>
      </c>
      <c r="E6" s="5">
        <f t="array" ref="E6">_xlfn.IFNA(INDEX(Principal_Schl_Wts_Wide!$A:$AC,MATCH(E$3&amp;$A6&amp;"All"&amp;""&amp;"N",Principal_Schl_Wts_Wide!$B:$B&amp;Principal_Schl_Wts_Wide!$J:$J&amp;Principal_Schl_Wts_Wide!$K:$K&amp;Principal_Schl_Wts_Wide!$L:$L&amp;Principal_Schl_Wts_Wide!$P:$P,0),21),"No data")</f>
        <v>13.47</v>
      </c>
      <c r="F6" s="5">
        <f t="array" ref="F6">_xlfn.IFNA(INDEX(Principal_Schl_Wts_Wide!$A:$AC,MATCH(F$3&amp;$A6&amp;"All"&amp;""&amp;"N",Principal_Schl_Wts_Wide!$B:$B&amp;Principal_Schl_Wts_Wide!$J:$J&amp;Principal_Schl_Wts_Wide!$K:$K&amp;Principal_Schl_Wts_Wide!$L:$L&amp;Principal_Schl_Wts_Wide!$P:$P,0),21),"No data")</f>
        <v>12.47</v>
      </c>
      <c r="G6" s="5">
        <f t="array" ref="G6">_xlfn.IFNA(INDEX(Principal_Schl_Wts_Wide!$A:$AC,MATCH(G$3&amp;$A6&amp;"All"&amp;""&amp;"N",Principal_Schl_Wts_Wide!$B:$B&amp;Principal_Schl_Wts_Wide!$J:$J&amp;Principal_Schl_Wts_Wide!$K:$K&amp;Principal_Schl_Wts_Wide!$L:$L&amp;Principal_Schl_Wts_Wide!$P:$P,0),21),"No data")</f>
        <v>14.7</v>
      </c>
      <c r="H6" s="5">
        <f t="array" ref="H6">_xlfn.IFNA(INDEX(Principal_Schl_Wts_Wide!$A:$AC,MATCH(H$3&amp;$A6&amp;"All"&amp;""&amp;"N",Principal_Schl_Wts_Wide!$B:$B&amp;Principal_Schl_Wts_Wide!$J:$J&amp;Principal_Schl_Wts_Wide!$K:$K&amp;Principal_Schl_Wts_Wide!$L:$L&amp;Principal_Schl_Wts_Wide!$P:$P,0),21),"No data")</f>
        <v>26.43</v>
      </c>
      <c r="I6" s="5">
        <f t="array" ref="I6">_xlfn.IFNA(INDEX(Principal_Schl_Wts_Wide!$A:$AC,MATCH(I$3&amp;$A6&amp;"All"&amp;""&amp;"N",Principal_Schl_Wts_Wide!$B:$B&amp;Principal_Schl_Wts_Wide!$J:$J&amp;Principal_Schl_Wts_Wide!$K:$K&amp;Principal_Schl_Wts_Wide!$L:$L&amp;Principal_Schl_Wts_Wide!$P:$P,0),21),"No data")</f>
        <v>27.84</v>
      </c>
      <c r="J6" s="5">
        <f t="array" ref="J6">_xlfn.IFNA(INDEX(Principal_Schl_Wts_Wide!$A:$AC,MATCH(J$3&amp;$A6&amp;"All"&amp;""&amp;"N",Principal_Schl_Wts_Wide!$B:$B&amp;Principal_Schl_Wts_Wide!$J:$J&amp;Principal_Schl_Wts_Wide!$K:$K&amp;Principal_Schl_Wts_Wide!$L:$L&amp;Principal_Schl_Wts_Wide!$P:$P,0),21),"No data")</f>
        <v>27.46</v>
      </c>
      <c r="K6" s="5">
        <f t="array" ref="K6">_xlfn.IFNA(INDEX(Principal_Schl_Wts_Wide!$A:$AC,MATCH(K$3&amp;$A6&amp;"All"&amp;""&amp;"N",Principal_Schl_Wts_Wide!$B:$B&amp;Principal_Schl_Wts_Wide!$J:$J&amp;Principal_Schl_Wts_Wide!$K:$K&amp;Principal_Schl_Wts_Wide!$L:$L&amp;Principal_Schl_Wts_Wide!$P:$P,0),21),"No data")</f>
        <v>32.21</v>
      </c>
    </row>
    <row r="7" spans="1:11" x14ac:dyDescent="0.2">
      <c r="A7" t="s">
        <v>122</v>
      </c>
      <c r="B7" s="5">
        <f t="array" ref="B7">_xlfn.IFNA(INDEX(Principal_Schl_Wts_Wide!$A:$AC,MATCH(B$3&amp;$A7&amp;"All"&amp;""&amp;"N",Principal_Schl_Wts_Wide!$B:$B&amp;Principal_Schl_Wts_Wide!$J:$J&amp;Principal_Schl_Wts_Wide!$K:$K&amp;Principal_Schl_Wts_Wide!$L:$L&amp;Principal_Schl_Wts_Wide!$P:$P,0),21),"No data")</f>
        <v>55.39</v>
      </c>
      <c r="C7" s="5">
        <f t="array" ref="C7">_xlfn.IFNA(INDEX(Principal_Schl_Wts_Wide!$A:$AC,MATCH(C$3&amp;$A7&amp;"All"&amp;""&amp;"N",Principal_Schl_Wts_Wide!$B:$B&amp;Principal_Schl_Wts_Wide!$J:$J&amp;Principal_Schl_Wts_Wide!$K:$K&amp;Principal_Schl_Wts_Wide!$L:$L&amp;Principal_Schl_Wts_Wide!$P:$P,0),21),"No data")</f>
        <v>52.65</v>
      </c>
      <c r="D7" s="5">
        <f t="array" ref="D7">_xlfn.IFNA(INDEX(Principal_Schl_Wts_Wide!$A:$AC,MATCH(D$3&amp;$A7&amp;"All"&amp;""&amp;"N",Principal_Schl_Wts_Wide!$B:$B&amp;Principal_Schl_Wts_Wide!$J:$J&amp;Principal_Schl_Wts_Wide!$K:$K&amp;Principal_Schl_Wts_Wide!$L:$L&amp;Principal_Schl_Wts_Wide!$P:$P,0),21),"No data")</f>
        <v>58.45</v>
      </c>
      <c r="E7" s="5">
        <f t="array" ref="E7">_xlfn.IFNA(INDEX(Principal_Schl_Wts_Wide!$A:$AC,MATCH(E$3&amp;$A7&amp;"All"&amp;""&amp;"N",Principal_Schl_Wts_Wide!$B:$B&amp;Principal_Schl_Wts_Wide!$J:$J&amp;Principal_Schl_Wts_Wide!$K:$K&amp;Principal_Schl_Wts_Wide!$L:$L&amp;Principal_Schl_Wts_Wide!$P:$P,0),21),"No data")</f>
        <v>55</v>
      </c>
      <c r="F7" s="5">
        <f t="array" ref="F7">_xlfn.IFNA(INDEX(Principal_Schl_Wts_Wide!$A:$AC,MATCH(F$3&amp;$A7&amp;"All"&amp;""&amp;"N",Principal_Schl_Wts_Wide!$B:$B&amp;Principal_Schl_Wts_Wide!$J:$J&amp;Principal_Schl_Wts_Wide!$K:$K&amp;Principal_Schl_Wts_Wide!$L:$L&amp;Principal_Schl_Wts_Wide!$P:$P,0),21),"No data")</f>
        <v>66.489999999999995</v>
      </c>
      <c r="G7" s="5">
        <f t="array" ref="G7">_xlfn.IFNA(INDEX(Principal_Schl_Wts_Wide!$A:$AC,MATCH(G$3&amp;$A7&amp;"All"&amp;""&amp;"N",Principal_Schl_Wts_Wide!$B:$B&amp;Principal_Schl_Wts_Wide!$J:$J&amp;Principal_Schl_Wts_Wide!$K:$K&amp;Principal_Schl_Wts_Wide!$L:$L&amp;Principal_Schl_Wts_Wide!$P:$P,0),21),"No data")</f>
        <v>64.91</v>
      </c>
      <c r="H7" s="5">
        <f t="array" ref="H7">_xlfn.IFNA(INDEX(Principal_Schl_Wts_Wide!$A:$AC,MATCH(H$3&amp;$A7&amp;"All"&amp;""&amp;"N",Principal_Schl_Wts_Wide!$B:$B&amp;Principal_Schl_Wts_Wide!$J:$J&amp;Principal_Schl_Wts_Wide!$K:$K&amp;Principal_Schl_Wts_Wide!$L:$L&amp;Principal_Schl_Wts_Wide!$P:$P,0),21),"No data")</f>
        <v>48.02</v>
      </c>
      <c r="I7" s="5">
        <f t="array" ref="I7">_xlfn.IFNA(INDEX(Principal_Schl_Wts_Wide!$A:$AC,MATCH(I$3&amp;$A7&amp;"All"&amp;""&amp;"N",Principal_Schl_Wts_Wide!$B:$B&amp;Principal_Schl_Wts_Wide!$J:$J&amp;Principal_Schl_Wts_Wide!$K:$K&amp;Principal_Schl_Wts_Wide!$L:$L&amp;Principal_Schl_Wts_Wide!$P:$P,0),21),"No data")</f>
        <v>48.39</v>
      </c>
      <c r="J7" s="5">
        <f t="array" ref="J7">_xlfn.IFNA(INDEX(Principal_Schl_Wts_Wide!$A:$AC,MATCH(J$3&amp;$A7&amp;"All"&amp;""&amp;"N",Principal_Schl_Wts_Wide!$B:$B&amp;Principal_Schl_Wts_Wide!$J:$J&amp;Principal_Schl_Wts_Wide!$K:$K&amp;Principal_Schl_Wts_Wide!$L:$L&amp;Principal_Schl_Wts_Wide!$P:$P,0),21),"No data")</f>
        <v>56.33</v>
      </c>
      <c r="K7" s="5">
        <f t="array" ref="K7">_xlfn.IFNA(INDEX(Principal_Schl_Wts_Wide!$A:$AC,MATCH(K$3&amp;$A7&amp;"All"&amp;""&amp;"N",Principal_Schl_Wts_Wide!$B:$B&amp;Principal_Schl_Wts_Wide!$J:$J&amp;Principal_Schl_Wts_Wide!$K:$K&amp;Principal_Schl_Wts_Wide!$L:$L&amp;Principal_Schl_Wts_Wide!$P:$P,0),21),"No data")</f>
        <v>41.07</v>
      </c>
    </row>
    <row r="8" spans="1:11" x14ac:dyDescent="0.2">
      <c r="A8" t="s">
        <v>124</v>
      </c>
      <c r="B8" s="5">
        <f t="array" ref="B8">_xlfn.IFNA(INDEX(Principal_Schl_Wts_Wide!$A:$AC,MATCH(B$3&amp;$A8&amp;"All"&amp;""&amp;"N",Principal_Schl_Wts_Wide!$B:$B&amp;Principal_Schl_Wts_Wide!$J:$J&amp;Principal_Schl_Wts_Wide!$K:$K&amp;Principal_Schl_Wts_Wide!$L:$L&amp;Principal_Schl_Wts_Wide!$P:$P,0),21),"No data")</f>
        <v>39</v>
      </c>
      <c r="C8" s="5">
        <f t="array" ref="C8">_xlfn.IFNA(INDEX(Principal_Schl_Wts_Wide!$A:$AC,MATCH(C$3&amp;$A8&amp;"All"&amp;""&amp;"N",Principal_Schl_Wts_Wide!$B:$B&amp;Principal_Schl_Wts_Wide!$J:$J&amp;Principal_Schl_Wts_Wide!$K:$K&amp;Principal_Schl_Wts_Wide!$L:$L&amp;Principal_Schl_Wts_Wide!$P:$P,0),21),"No data")</f>
        <v>38.99</v>
      </c>
      <c r="D8" s="5">
        <f t="array" ref="D8">_xlfn.IFNA(INDEX(Principal_Schl_Wts_Wide!$A:$AC,MATCH(D$3&amp;$A8&amp;"All"&amp;""&amp;"N",Principal_Schl_Wts_Wide!$B:$B&amp;Principal_Schl_Wts_Wide!$J:$J&amp;Principal_Schl_Wts_Wide!$K:$K&amp;Principal_Schl_Wts_Wide!$L:$L&amp;Principal_Schl_Wts_Wide!$P:$P,0),21),"No data")</f>
        <v>34.76</v>
      </c>
      <c r="E8" s="5">
        <f t="array" ref="E8">_xlfn.IFNA(INDEX(Principal_Schl_Wts_Wide!$A:$AC,MATCH(E$3&amp;$A8&amp;"All"&amp;""&amp;"N",Principal_Schl_Wts_Wide!$B:$B&amp;Principal_Schl_Wts_Wide!$J:$J&amp;Principal_Schl_Wts_Wide!$K:$K&amp;Principal_Schl_Wts_Wide!$L:$L&amp;Principal_Schl_Wts_Wide!$P:$P,0),21),"No data")</f>
        <v>26.96</v>
      </c>
      <c r="F8" s="5">
        <f t="array" ref="F8">_xlfn.IFNA(INDEX(Principal_Schl_Wts_Wide!$A:$AC,MATCH(F$3&amp;$A8&amp;"All"&amp;""&amp;"N",Principal_Schl_Wts_Wide!$B:$B&amp;Principal_Schl_Wts_Wide!$J:$J&amp;Principal_Schl_Wts_Wide!$K:$K&amp;Principal_Schl_Wts_Wide!$L:$L&amp;Principal_Schl_Wts_Wide!$P:$P,0),21),"No data")</f>
        <v>19.88</v>
      </c>
      <c r="G8" s="5">
        <f t="array" ref="G8">_xlfn.IFNA(INDEX(Principal_Schl_Wts_Wide!$A:$AC,MATCH(G$3&amp;$A8&amp;"All"&amp;""&amp;"N",Principal_Schl_Wts_Wide!$B:$B&amp;Principal_Schl_Wts_Wide!$J:$J&amp;Principal_Schl_Wts_Wide!$K:$K&amp;Principal_Schl_Wts_Wide!$L:$L&amp;Principal_Schl_Wts_Wide!$P:$P,0),21),"No data")</f>
        <v>19</v>
      </c>
      <c r="H8" s="5">
        <f t="array" ref="H8">_xlfn.IFNA(INDEX(Principal_Schl_Wts_Wide!$A:$AC,MATCH(H$3&amp;$A8&amp;"All"&amp;""&amp;"N",Principal_Schl_Wts_Wide!$B:$B&amp;Principal_Schl_Wts_Wide!$J:$J&amp;Principal_Schl_Wts_Wide!$K:$K&amp;Principal_Schl_Wts_Wide!$L:$L&amp;Principal_Schl_Wts_Wide!$P:$P,0),21),"No data")</f>
        <v>12.29</v>
      </c>
      <c r="I8" s="5">
        <f t="array" ref="I8">_xlfn.IFNA(INDEX(Principal_Schl_Wts_Wide!$A:$AC,MATCH(I$3&amp;$A8&amp;"All"&amp;""&amp;"N",Principal_Schl_Wts_Wide!$B:$B&amp;Principal_Schl_Wts_Wide!$J:$J&amp;Principal_Schl_Wts_Wide!$K:$K&amp;Principal_Schl_Wts_Wide!$L:$L&amp;Principal_Schl_Wts_Wide!$P:$P,0),21),"No data")</f>
        <v>11.91</v>
      </c>
      <c r="J8" s="5">
        <f t="array" ref="J8">_xlfn.IFNA(INDEX(Principal_Schl_Wts_Wide!$A:$AC,MATCH(J$3&amp;$A8&amp;"All"&amp;""&amp;"N",Principal_Schl_Wts_Wide!$B:$B&amp;Principal_Schl_Wts_Wide!$J:$J&amp;Principal_Schl_Wts_Wide!$K:$K&amp;Principal_Schl_Wts_Wide!$L:$L&amp;Principal_Schl_Wts_Wide!$P:$P,0),21),"No data")</f>
        <v>11.88</v>
      </c>
      <c r="K8" s="5">
        <f t="array" ref="K8">_xlfn.IFNA(INDEX(Principal_Schl_Wts_Wide!$A:$AC,MATCH(K$3&amp;$A8&amp;"All"&amp;""&amp;"N",Principal_Schl_Wts_Wide!$B:$B&amp;Principal_Schl_Wts_Wide!$J:$J&amp;Principal_Schl_Wts_Wide!$K:$K&amp;Principal_Schl_Wts_Wide!$L:$L&amp;Principal_Schl_Wts_Wide!$P:$P,0),21),"No data")</f>
        <v>10.64</v>
      </c>
    </row>
    <row r="24" spans="1:25" x14ac:dyDescent="0.2">
      <c r="A24" s="6" t="s">
        <v>751</v>
      </c>
      <c r="B24" s="6">
        <v>10</v>
      </c>
    </row>
    <row r="25" spans="1:25" x14ac:dyDescent="0.2">
      <c r="A25" t="str">
        <f>A3</f>
        <v>Var_name:</v>
      </c>
      <c r="B25" t="str">
        <f>IF(B3&lt;&gt;"",B3,"")</f>
        <v>C3b</v>
      </c>
      <c r="C25" t="str">
        <f t="shared" ref="C25:Y26" si="0">IF(C3&lt;&gt;"",C3,"")</f>
        <v>C3f</v>
      </c>
      <c r="D25" t="str">
        <f t="shared" si="0"/>
        <v>C3a</v>
      </c>
      <c r="E25" t="str">
        <f t="shared" si="0"/>
        <v>C3g</v>
      </c>
      <c r="F25" t="str">
        <f t="shared" si="0"/>
        <v>C3c</v>
      </c>
      <c r="G25" t="str">
        <f t="shared" si="0"/>
        <v>C3e</v>
      </c>
      <c r="H25" t="str">
        <f t="shared" si="0"/>
        <v>C3j</v>
      </c>
      <c r="I25" t="str">
        <f t="shared" si="0"/>
        <v>C3h</v>
      </c>
      <c r="J25" t="str">
        <f t="shared" si="0"/>
        <v>C3d</v>
      </c>
      <c r="K25" t="str">
        <f t="shared" si="0"/>
        <v>C3i</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teachers identify specific areas where they can improve their practice.</v>
      </c>
      <c r="C26" t="str">
        <f t="shared" si="0"/>
        <v>promote constructive conversations between teachers and their evaluators.</v>
      </c>
      <c r="D26" t="str">
        <f t="shared" si="0"/>
        <v>teachers identify specific areas where they can improve student learning.</v>
      </c>
      <c r="E26" t="str">
        <f t="shared" si="0"/>
        <v>maintain a high bar for teachers to receive Professional Teacher Status.</v>
      </c>
      <c r="F26" t="str">
        <f t="shared" si="0"/>
        <v>teachers make instruction accessible to all learners.</v>
      </c>
      <c r="G26" t="str">
        <f t="shared" si="0"/>
        <v>teachers use better assessment practices.</v>
      </c>
      <c r="H26" t="str">
        <f t="shared" si="0"/>
        <v>me assign teachers to classes/students (within the school).</v>
      </c>
      <c r="I26" t="str">
        <f t="shared" si="0"/>
        <v>the district determine whether teachers receive teacher leadership opportunities.</v>
      </c>
      <c r="J26" t="str">
        <f t="shared" si="0"/>
        <v>teachers identify specific areas where they can further develop students’ social and emotional competencies.</v>
      </c>
      <c r="K26" t="str">
        <f t="shared" si="0"/>
        <v>the district recognize and reward exemplary teachers.</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t="str">
        <f t="shared" ref="C27:Y37" si="2">IF(C5&gt;=$B$24,C5,"")</f>
        <v/>
      </c>
      <c r="D27" s="5" t="str">
        <f t="shared" si="2"/>
        <v/>
      </c>
      <c r="E27" s="5" t="str">
        <f t="shared" si="2"/>
        <v/>
      </c>
      <c r="F27" s="5" t="str">
        <f t="shared" si="2"/>
        <v/>
      </c>
      <c r="G27" s="5" t="str">
        <f t="shared" si="2"/>
        <v/>
      </c>
      <c r="H27" s="5">
        <f t="shared" si="2"/>
        <v>13.26</v>
      </c>
      <c r="I27" s="5">
        <f t="shared" si="2"/>
        <v>11.86</v>
      </c>
      <c r="J27" s="5" t="str">
        <f t="shared" si="2"/>
        <v/>
      </c>
      <c r="K27" s="5">
        <f t="shared" si="2"/>
        <v>16.079999999999998</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t="str">
        <f t="shared" ref="B28:D37" si="4">IF(B6&gt;=$B$24,B6,"")</f>
        <v/>
      </c>
      <c r="C28" s="5" t="str">
        <f t="shared" si="4"/>
        <v/>
      </c>
      <c r="D28" s="5" t="str">
        <f t="shared" si="4"/>
        <v/>
      </c>
      <c r="E28" s="5">
        <f t="shared" si="2"/>
        <v>13.47</v>
      </c>
      <c r="F28" s="5">
        <f t="shared" si="2"/>
        <v>12.47</v>
      </c>
      <c r="G28" s="5">
        <f t="shared" si="2"/>
        <v>14.7</v>
      </c>
      <c r="H28" s="5">
        <f t="shared" si="2"/>
        <v>26.43</v>
      </c>
      <c r="I28" s="5">
        <f t="shared" si="2"/>
        <v>27.84</v>
      </c>
      <c r="J28" s="5">
        <f t="shared" si="2"/>
        <v>27.46</v>
      </c>
      <c r="K28" s="5">
        <f t="shared" si="2"/>
        <v>32.21</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55.39</v>
      </c>
      <c r="C29" s="5">
        <f t="shared" si="4"/>
        <v>52.65</v>
      </c>
      <c r="D29" s="5">
        <f t="shared" si="4"/>
        <v>58.45</v>
      </c>
      <c r="E29" s="5">
        <f t="shared" si="2"/>
        <v>55</v>
      </c>
      <c r="F29" s="5">
        <f t="shared" si="2"/>
        <v>66.489999999999995</v>
      </c>
      <c r="G29" s="5">
        <f t="shared" si="2"/>
        <v>64.91</v>
      </c>
      <c r="H29" s="5">
        <f t="shared" si="2"/>
        <v>48.02</v>
      </c>
      <c r="I29" s="5">
        <f t="shared" si="2"/>
        <v>48.39</v>
      </c>
      <c r="J29" s="5">
        <f t="shared" si="2"/>
        <v>56.33</v>
      </c>
      <c r="K29" s="5">
        <f t="shared" si="2"/>
        <v>41.07</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39</v>
      </c>
      <c r="C30" s="5">
        <f t="shared" si="4"/>
        <v>38.99</v>
      </c>
      <c r="D30" s="5">
        <f t="shared" si="4"/>
        <v>34.76</v>
      </c>
      <c r="E30" s="5">
        <f t="shared" si="2"/>
        <v>26.96</v>
      </c>
      <c r="F30" s="5">
        <f t="shared" si="2"/>
        <v>19.88</v>
      </c>
      <c r="G30" s="5">
        <f t="shared" si="2"/>
        <v>19</v>
      </c>
      <c r="H30" s="5">
        <f t="shared" si="2"/>
        <v>12.29</v>
      </c>
      <c r="I30" s="5">
        <f t="shared" si="2"/>
        <v>11.91</v>
      </c>
      <c r="J30" s="5">
        <f t="shared" si="2"/>
        <v>11.88</v>
      </c>
      <c r="K30" s="5">
        <f t="shared" si="2"/>
        <v>10.64</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K8">
    <sortCondition descending="1" ref="A8:K8"/>
    <sortCondition descending="1" ref="A7:K7"/>
  </sortState>
  <pageMargins left="0.7" right="0.7" top="1" bottom="1" header="0.5" footer="0.5"/>
  <pageSetup orientation="landscape"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zoomScaleNormal="100" workbookViewId="0">
      <selection activeCell="A24" sqref="A24:XFD37"/>
    </sheetView>
  </sheetViews>
  <sheetFormatPr defaultRowHeight="14.25" x14ac:dyDescent="0.2"/>
  <cols>
    <col min="1" max="1" width="32.75" customWidth="1"/>
    <col min="2" max="4" width="30" customWidth="1"/>
    <col min="5" max="5" width="24.625" customWidth="1"/>
  </cols>
  <sheetData>
    <row r="1" spans="1:5"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row>
    <row r="2" spans="1:5" x14ac:dyDescent="0.2">
      <c r="A2" s="2" t="s">
        <v>740</v>
      </c>
      <c r="B2" s="1">
        <f t="array" ref="B2">INDEX(Principal_Schl_Wts_Wide!$A:$AC,MATCH(B$3,Principal_Schl_Wts_Wide!$B:$B,0),7)</f>
        <v>0</v>
      </c>
      <c r="C2" s="1">
        <f t="array" ref="C2">INDEX(Principal_Schl_Wts_Wide!$A:$AC,MATCH(C$3,Principal_Schl_Wts_Wide!$B:$B,0),7)</f>
        <v>0</v>
      </c>
      <c r="D2" s="1">
        <f t="array" ref="D2">INDEX(Principal_Schl_Wts_Wide!$A:$AC,MATCH(D$3,Principal_Schl_Wts_Wide!$B:$B,0),7)</f>
        <v>0</v>
      </c>
      <c r="E2" s="1">
        <f t="array" ref="E2">INDEX(Principal_Schl_Wts_Wide!$A:$AC,MATCH(E$3,Principal_Schl_Wts_Wide!$B:$B,0),7)</f>
        <v>0</v>
      </c>
    </row>
    <row r="3" spans="1:5" x14ac:dyDescent="0.2">
      <c r="A3" s="3" t="s">
        <v>741</v>
      </c>
      <c r="B3" t="s">
        <v>495</v>
      </c>
      <c r="C3" t="s">
        <v>498</v>
      </c>
      <c r="D3" t="s">
        <v>501</v>
      </c>
      <c r="E3" t="s">
        <v>504</v>
      </c>
    </row>
    <row r="4" spans="1:5" ht="103.5" customHeight="1" x14ac:dyDescent="0.2">
      <c r="A4" t="s">
        <v>742</v>
      </c>
      <c r="B4" t="s">
        <v>743</v>
      </c>
      <c r="C4" t="s">
        <v>744</v>
      </c>
      <c r="D4" t="s">
        <v>745</v>
      </c>
      <c r="E4" t="s">
        <v>746</v>
      </c>
    </row>
    <row r="5" spans="1:5" x14ac:dyDescent="0.2">
      <c r="A5" t="s">
        <v>24</v>
      </c>
      <c r="B5">
        <f t="array" ref="B5">_xlfn.IFNA(INDEX(Principal_Schl_Wts_Wide!$A:$AC,MATCH(B$3&amp;"All"&amp;""&amp;"N",Principal_Schl_Wts_Wide!$B:$B&amp;Principal_Schl_Wts_Wide!$K:$K&amp;Principal_Schl_Wts_Wide!$L:$L&amp;Principal_Schl_Wts_Wide!$P:$P,0),25),"No data")</f>
        <v>0.85</v>
      </c>
      <c r="C5">
        <f t="array" ref="C5">_xlfn.IFNA(INDEX(Principal_Schl_Wts_Wide!$A:$AC,MATCH(C$3&amp;"All"&amp;""&amp;"N",Principal_Schl_Wts_Wide!$B:$B&amp;Principal_Schl_Wts_Wide!$K:$K&amp;Principal_Schl_Wts_Wide!$L:$L&amp;Principal_Schl_Wts_Wide!$P:$P,0),25),"No data")</f>
        <v>3.24</v>
      </c>
      <c r="D5">
        <f t="array" ref="D5">_xlfn.IFNA(INDEX(Principal_Schl_Wts_Wide!$A:$AC,MATCH(D$3&amp;"All"&amp;""&amp;"N",Principal_Schl_Wts_Wide!$B:$B&amp;Principal_Schl_Wts_Wide!$K:$K&amp;Principal_Schl_Wts_Wide!$L:$L&amp;Principal_Schl_Wts_Wide!$P:$P,0),25),"No data")</f>
        <v>1.82</v>
      </c>
      <c r="E5">
        <f t="array" ref="E5">_xlfn.IFNA(INDEX(Principal_Schl_Wts_Wide!$A:$AC,MATCH(E$3&amp;"All"&amp;""&amp;"N",Principal_Schl_Wts_Wide!$B:$B&amp;Principal_Schl_Wts_Wide!$K:$K&amp;Principal_Schl_Wts_Wide!$L:$L&amp;Principal_Schl_Wts_Wide!$P:$P,0),25),"No data")</f>
        <v>4.84</v>
      </c>
    </row>
    <row r="6" spans="1:5" x14ac:dyDescent="0.2">
      <c r="A6" t="s">
        <v>25</v>
      </c>
      <c r="B6">
        <f t="array" ref="B6">_xlfn.IFNA(INDEX(Principal_Schl_Wts_Wide!$A:$AC,MATCH(B$3&amp;"All"&amp;""&amp;"N",Principal_Schl_Wts_Wide!$B:$B&amp;Principal_Schl_Wts_Wide!$K:$K&amp;Principal_Schl_Wts_Wide!$L:$L&amp;Principal_Schl_Wts_Wide!$P:$P,0),26),"No data")</f>
        <v>0.04</v>
      </c>
      <c r="C6">
        <f t="array" ref="C6">_xlfn.IFNA(INDEX(Principal_Schl_Wts_Wide!$A:$AC,MATCH(C$3&amp;"All"&amp;""&amp;"N",Principal_Schl_Wts_Wide!$B:$B&amp;Principal_Schl_Wts_Wide!$K:$K&amp;Principal_Schl_Wts_Wide!$L:$L&amp;Principal_Schl_Wts_Wide!$P:$P,0),26),"No data")</f>
        <v>0.1</v>
      </c>
      <c r="D6">
        <f t="array" ref="D6">_xlfn.IFNA(INDEX(Principal_Schl_Wts_Wide!$A:$AC,MATCH(D$3&amp;"All"&amp;""&amp;"N",Principal_Schl_Wts_Wide!$B:$B&amp;Principal_Schl_Wts_Wide!$K:$K&amp;Principal_Schl_Wts_Wide!$L:$L&amp;Principal_Schl_Wts_Wide!$P:$P,0),26),"No data")</f>
        <v>0.05</v>
      </c>
      <c r="E6">
        <f t="array" ref="E6">_xlfn.IFNA(INDEX(Principal_Schl_Wts_Wide!$A:$AC,MATCH(E$3&amp;"All"&amp;""&amp;"N",Principal_Schl_Wts_Wide!$B:$B&amp;Principal_Schl_Wts_Wide!$K:$K&amp;Principal_Schl_Wts_Wide!$L:$L&amp;Principal_Schl_Wts_Wide!$P:$P,0),26),"No data")</f>
        <v>0.11</v>
      </c>
    </row>
    <row r="7" spans="1:5" x14ac:dyDescent="0.2">
      <c r="A7" t="s">
        <v>26</v>
      </c>
      <c r="B7">
        <f t="array" ref="B7">_xlfn.IFNA(INDEX(Principal_Schl_Wts_Wide!$A:$AC,MATCH(B$3&amp;"All"&amp;""&amp;"N",Principal_Schl_Wts_Wide!$B:$B&amp;Principal_Schl_Wts_Wide!$K:$K&amp;Principal_Schl_Wts_Wide!$L:$L&amp;Principal_Schl_Wts_Wide!$P:$P,0),27),"No data")</f>
        <v>0.77</v>
      </c>
      <c r="C7">
        <f t="array" ref="C7">_xlfn.IFNA(INDEX(Principal_Schl_Wts_Wide!$A:$AC,MATCH(C$3&amp;"All"&amp;""&amp;"N",Principal_Schl_Wts_Wide!$B:$B&amp;Principal_Schl_Wts_Wide!$K:$K&amp;Principal_Schl_Wts_Wide!$L:$L&amp;Principal_Schl_Wts_Wide!$P:$P,0),27),"No data")</f>
        <v>3.03</v>
      </c>
      <c r="D7">
        <f t="array" ref="D7">_xlfn.IFNA(INDEX(Principal_Schl_Wts_Wide!$A:$AC,MATCH(D$3&amp;"All"&amp;""&amp;"N",Principal_Schl_Wts_Wide!$B:$B&amp;Principal_Schl_Wts_Wide!$K:$K&amp;Principal_Schl_Wts_Wide!$L:$L&amp;Principal_Schl_Wts_Wide!$P:$P,0),27),"No data")</f>
        <v>1.72</v>
      </c>
      <c r="E7">
        <f t="array" ref="E7">_xlfn.IFNA(INDEX(Principal_Schl_Wts_Wide!$A:$AC,MATCH(E$3&amp;"All"&amp;""&amp;"N",Principal_Schl_Wts_Wide!$B:$B&amp;Principal_Schl_Wts_Wide!$K:$K&amp;Principal_Schl_Wts_Wide!$L:$L&amp;Principal_Schl_Wts_Wide!$P:$P,0),27),"No data")</f>
        <v>4.62</v>
      </c>
    </row>
    <row r="8" spans="1:5" x14ac:dyDescent="0.2">
      <c r="A8" t="s">
        <v>27</v>
      </c>
      <c r="B8">
        <f t="array" ref="B8">_xlfn.IFNA(INDEX(Principal_Schl_Wts_Wide!$A:$AC,MATCH(B$3&amp;"All"&amp;""&amp;"N",Principal_Schl_Wts_Wide!$B:$B&amp;Principal_Schl_Wts_Wide!$K:$K&amp;Principal_Schl_Wts_Wide!$L:$L&amp;Principal_Schl_Wts_Wide!$P:$P,0),28),"No data")</f>
        <v>0.92</v>
      </c>
      <c r="C8">
        <f t="array" ref="C8">_xlfn.IFNA(INDEX(Principal_Schl_Wts_Wide!$A:$AC,MATCH(C$3&amp;"All"&amp;""&amp;"N",Principal_Schl_Wts_Wide!$B:$B&amp;Principal_Schl_Wts_Wide!$K:$K&amp;Principal_Schl_Wts_Wide!$L:$L&amp;Principal_Schl_Wts_Wide!$P:$P,0),28),"No data")</f>
        <v>3.44</v>
      </c>
      <c r="D8">
        <f t="array" ref="D8">_xlfn.IFNA(INDEX(Principal_Schl_Wts_Wide!$A:$AC,MATCH(D$3&amp;"All"&amp;""&amp;"N",Principal_Schl_Wts_Wide!$B:$B&amp;Principal_Schl_Wts_Wide!$K:$K&amp;Principal_Schl_Wts_Wide!$L:$L&amp;Principal_Schl_Wts_Wide!$P:$P,0),28),"No data")</f>
        <v>1.92</v>
      </c>
      <c r="E8">
        <f t="array" ref="E8">_xlfn.IFNA(INDEX(Principal_Schl_Wts_Wide!$A:$AC,MATCH(E$3&amp;"All"&amp;""&amp;"N",Principal_Schl_Wts_Wide!$B:$B&amp;Principal_Schl_Wts_Wide!$K:$K&amp;Principal_Schl_Wts_Wide!$L:$L&amp;Principal_Schl_Wts_Wide!$P:$P,0),28),"No data")</f>
        <v>5.0599999999999996</v>
      </c>
    </row>
    <row r="9" spans="1:5" x14ac:dyDescent="0.2">
      <c r="B9" t="s">
        <v>743</v>
      </c>
      <c r="C9" t="s">
        <v>744</v>
      </c>
      <c r="D9" t="s">
        <v>745</v>
      </c>
      <c r="E9" t="s">
        <v>746</v>
      </c>
    </row>
    <row r="10" spans="1:5" x14ac:dyDescent="0.2">
      <c r="B10" t="str">
        <f t="array" ref="B10">INDEX(Principal_Schl_Wts_Wide!$A:$AC,MATCH(B$3,Principal_Schl_Wts_Wide!$B:$B,0),8)</f>
        <v>During the school year, how many announced observations does an educator with Professional Teacher Status (PTS) receive?</v>
      </c>
      <c r="C10" t="str">
        <f t="array" ref="C10">INDEX(Principal_Schl_Wts_Wide!$A:$AC,MATCH(C$3,Principal_Schl_Wts_Wide!$B:$B,0),8)</f>
        <v>During the school year, how many unannounced observations does an educator with Professional Teacher Status (PTS) receive?</v>
      </c>
      <c r="D10" t="str">
        <f t="array" ref="D10">INDEX(Principal_Schl_Wts_Wide!$A:$AC,MATCH(D$3,Principal_Schl_Wts_Wide!$B:$B,0),8)</f>
        <v>During the school year, how many announced observations does an educator WITHOUT Professional Teacher Status (PTS) receive?</v>
      </c>
      <c r="E10" t="str">
        <f t="array" ref="E10">INDEX(Principal_Schl_Wts_Wide!$A:$AC,MATCH(E$3,Principal_Schl_Wts_Wide!$B:$B,0),8)</f>
        <v>During the school year, how many unannounced observations does an educator WITHOUT Professional Teacher Status (PTS) receive?</v>
      </c>
    </row>
  </sheetData>
  <pageMargins left="0.7" right="0.7" top="1" bottom="1" header="0.5" footer="0.5"/>
  <pageSetup orientation="landscape"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zoomScaleNormal="100" workbookViewId="0">
      <selection activeCell="A24" sqref="A24:XFD37"/>
    </sheetView>
  </sheetViews>
  <sheetFormatPr defaultRowHeight="14.25" x14ac:dyDescent="0.2"/>
  <cols>
    <col min="1" max="1" width="32.75" customWidth="1"/>
    <col min="2" max="3" width="30" customWidth="1"/>
  </cols>
  <sheetData>
    <row r="1" spans="1:3" x14ac:dyDescent="0.2">
      <c r="A1" s="1" t="s">
        <v>739</v>
      </c>
      <c r="B1" s="1" t="str">
        <f>INDEX(Principal_Schl_Wts_Wide!$A:$AC,MATCH(B$3,Principal_Schl_Wts_Wide!$B:$B,0),4)</f>
        <v>EDUCATOR GROWTH AND DEVELOPMENT</v>
      </c>
      <c r="C1" s="1" t="str">
        <f>INDEX(Principal_Schl_Wts_Wide!$A:$AC,MATCH(C$3,Principal_Schl_Wts_Wide!$B:$B,0),4)</f>
        <v>EDUCATOR GROWTH AND DEVELOPMENT</v>
      </c>
    </row>
    <row r="2" spans="1:3" x14ac:dyDescent="0.2">
      <c r="A2" s="2" t="s">
        <v>740</v>
      </c>
      <c r="B2" s="1">
        <f t="array" ref="B2">INDEX(Principal_Schl_Wts_Wide!$A:$AC,MATCH(B$3,Principal_Schl_Wts_Wide!$B:$B,0),7)</f>
        <v>0</v>
      </c>
      <c r="C2" s="1">
        <f t="array" ref="C2">INDEX(Principal_Schl_Wts_Wide!$A:$AC,MATCH(C$3,Principal_Schl_Wts_Wide!$B:$B,0),7)</f>
        <v>0</v>
      </c>
    </row>
    <row r="3" spans="1:3" x14ac:dyDescent="0.2">
      <c r="A3" s="3" t="s">
        <v>741</v>
      </c>
      <c r="B3" t="s">
        <v>507</v>
      </c>
      <c r="C3" t="s">
        <v>510</v>
      </c>
    </row>
    <row r="4" spans="1:3" ht="103.5" customHeight="1" x14ac:dyDescent="0.2">
      <c r="A4" t="s">
        <v>742</v>
      </c>
      <c r="B4" s="4" t="str">
        <f t="array" ref="B4">INDEX(Principal_Schl_Wts_Wide!$A:$AC,MATCH(B$3,Principal_Schl_Wts_Wide!$B:$B,0),8)</f>
        <v>How many educators are you evaluating (solely or as part of a team) in this school year (2016-2017)?</v>
      </c>
      <c r="C4" s="4" t="str">
        <f t="array" ref="C4">INDEX(Principal_Schl_Wts_Wide!$A:$AC,MATCH(C$3,Principal_Schl_Wts_Wide!$B:$B,0),8)</f>
        <v>Of this number, for how many are you the sole evaluator?</v>
      </c>
    </row>
    <row r="5" spans="1:3" x14ac:dyDescent="0.2">
      <c r="A5" t="s">
        <v>24</v>
      </c>
      <c r="B5">
        <f t="array" ref="B5">_xlfn.IFNA(INDEX(Principal_Schl_Wts_Wide!$A:$AC,MATCH(B$3&amp;"All"&amp;""&amp;"N",Principal_Schl_Wts_Wide!$B:$B&amp;Principal_Schl_Wts_Wide!$K:$K&amp;Principal_Schl_Wts_Wide!$L:$L&amp;Principal_Schl_Wts_Wide!$P:$P,0),25),"No data")</f>
        <v>33.409999999999997</v>
      </c>
      <c r="C5">
        <f t="array" ref="C5">_xlfn.IFNA(INDEX(Principal_Schl_Wts_Wide!$A:$AC,MATCH(C$3&amp;"All"&amp;""&amp;"N",Principal_Schl_Wts_Wide!$B:$B&amp;Principal_Schl_Wts_Wide!$K:$K&amp;Principal_Schl_Wts_Wide!$L:$L&amp;Principal_Schl_Wts_Wide!$P:$P,0),25),"No data")</f>
        <v>21.29</v>
      </c>
    </row>
    <row r="6" spans="1:3" x14ac:dyDescent="0.2">
      <c r="A6" t="s">
        <v>25</v>
      </c>
      <c r="B6">
        <f t="array" ref="B6">_xlfn.IFNA(INDEX(Principal_Schl_Wts_Wide!$A:$AC,MATCH(B$3&amp;"All"&amp;""&amp;"N",Principal_Schl_Wts_Wide!$B:$B&amp;Principal_Schl_Wts_Wide!$K:$K&amp;Principal_Schl_Wts_Wide!$L:$L&amp;Principal_Schl_Wts_Wide!$P:$P,0),26),"No data")</f>
        <v>0.46</v>
      </c>
      <c r="C6">
        <f t="array" ref="C6">_xlfn.IFNA(INDEX(Principal_Schl_Wts_Wide!$A:$AC,MATCH(C$3&amp;"All"&amp;""&amp;"N",Principal_Schl_Wts_Wide!$B:$B&amp;Principal_Schl_Wts_Wide!$K:$K&amp;Principal_Schl_Wts_Wide!$L:$L&amp;Principal_Schl_Wts_Wide!$P:$P,0),26),"No data")</f>
        <v>0.2</v>
      </c>
    </row>
    <row r="7" spans="1:3" x14ac:dyDescent="0.2">
      <c r="A7" t="s">
        <v>26</v>
      </c>
      <c r="B7">
        <f t="array" ref="B7">_xlfn.IFNA(INDEX(Principal_Schl_Wts_Wide!$A:$AC,MATCH(B$3&amp;"All"&amp;""&amp;"N",Principal_Schl_Wts_Wide!$B:$B&amp;Principal_Schl_Wts_Wide!$K:$K&amp;Principal_Schl_Wts_Wide!$L:$L&amp;Principal_Schl_Wts_Wide!$P:$P,0),27),"No data")</f>
        <v>32.479999999999997</v>
      </c>
      <c r="C7">
        <f t="array" ref="C7">_xlfn.IFNA(INDEX(Principal_Schl_Wts_Wide!$A:$AC,MATCH(C$3&amp;"All"&amp;""&amp;"N",Principal_Schl_Wts_Wide!$B:$B&amp;Principal_Schl_Wts_Wide!$K:$K&amp;Principal_Schl_Wts_Wide!$L:$L&amp;Principal_Schl_Wts_Wide!$P:$P,0),27),"No data")</f>
        <v>20.89</v>
      </c>
    </row>
    <row r="8" spans="1:3" x14ac:dyDescent="0.2">
      <c r="A8" t="s">
        <v>27</v>
      </c>
      <c r="B8">
        <f t="array" ref="B8">_xlfn.IFNA(INDEX(Principal_Schl_Wts_Wide!$A:$AC,MATCH(B$3&amp;"All"&amp;""&amp;"N",Principal_Schl_Wts_Wide!$B:$B&amp;Principal_Schl_Wts_Wide!$K:$K&amp;Principal_Schl_Wts_Wide!$L:$L&amp;Principal_Schl_Wts_Wide!$P:$P,0),28),"No data")</f>
        <v>34.33</v>
      </c>
      <c r="C8">
        <f t="array" ref="C8">_xlfn.IFNA(INDEX(Principal_Schl_Wts_Wide!$A:$AC,MATCH(C$3&amp;"All"&amp;""&amp;"N",Principal_Schl_Wts_Wide!$B:$B&amp;Principal_Schl_Wts_Wide!$K:$K&amp;Principal_Schl_Wts_Wide!$L:$L&amp;Principal_Schl_Wts_Wide!$P:$P,0),28),"No data")</f>
        <v>21.69</v>
      </c>
    </row>
  </sheetData>
  <pageMargins left="0.7" right="0.7" top="1" bottom="1" header="0.5" footer="0.5"/>
  <pageSetup orientation="landscape"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zoomScaleNormal="100" workbookViewId="0">
      <selection activeCell="A24" sqref="A24:XFD37"/>
    </sheetView>
  </sheetViews>
  <sheetFormatPr defaultRowHeight="14.25" x14ac:dyDescent="0.2"/>
  <cols>
    <col min="1" max="1" width="32.75" customWidth="1"/>
    <col min="2" max="2" width="21" customWidth="1"/>
    <col min="3" max="3" width="21.5" customWidth="1"/>
  </cols>
  <sheetData>
    <row r="1" spans="1:5"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row>
    <row r="2" spans="1:5" x14ac:dyDescent="0.2">
      <c r="A2" s="2" t="s">
        <v>740</v>
      </c>
      <c r="B2" s="1" t="str">
        <f t="array" ref="B2">INDEX(Principal_Schl_Wts_Wide!$A:$AC,MATCH(B$3,Principal_Schl_Wts_Wide!$B:$B,0),7)</f>
        <v>For each of the roles below, indicate the number of people that have assumed some evaluation responsibilities for educators in your school (e.g., conducting observations, supporting goal setting etc.)</v>
      </c>
      <c r="C2" s="1" t="str">
        <f t="array" ref="C2">INDEX(Principal_Schl_Wts_Wide!$A:$AC,MATCH(C$3,Principal_Schl_Wts_Wide!$B:$B,0),7)</f>
        <v>For each of the roles below, indicate the number of people that have assumed some evaluation responsibilities for educators in your school (e.g., conducting observations, supporting goal setting etc.)</v>
      </c>
      <c r="D2" s="1" t="str">
        <f t="array" ref="D2">INDEX(Principal_Schl_Wts_Wide!$A:$AC,MATCH(D$3,Principal_Schl_Wts_Wide!$B:$B,0),7)</f>
        <v>For each of the roles below, indicate the number of people that have assumed some evaluation responsibilities for educators in your school (e.g., conducting observations, supporting goal setting etc.)</v>
      </c>
      <c r="E2" s="1" t="str">
        <f t="array" ref="E2">INDEX(Principal_Schl_Wts_Wide!$A:$AC,MATCH(E$3,Principal_Schl_Wts_Wide!$B:$B,0),7)</f>
        <v>For each of the roles below, indicate the number of people that have assumed some evaluation responsibilities for educators in your school (e.g., conducting observations, supporting goal setting etc.)</v>
      </c>
    </row>
    <row r="3" spans="1:5" x14ac:dyDescent="0.2">
      <c r="A3" s="3" t="s">
        <v>741</v>
      </c>
      <c r="B3" t="s">
        <v>513</v>
      </c>
      <c r="C3" t="s">
        <v>517</v>
      </c>
      <c r="D3" t="s">
        <v>520</v>
      </c>
      <c r="E3" t="s">
        <v>523</v>
      </c>
    </row>
    <row r="4" spans="1:5" ht="103.5" customHeight="1" x14ac:dyDescent="0.2">
      <c r="A4" t="s">
        <v>742</v>
      </c>
      <c r="B4" s="4" t="str">
        <f t="array" ref="B4">INDEX(Principal_Schl_Wts_Wide!$A:$AC,MATCH(B$3,Principal_Schl_Wts_Wide!$B:$B,0),8)</f>
        <v>Other School Administrators</v>
      </c>
      <c r="C4" s="4" t="str">
        <f t="array" ref="C4">INDEX(Principal_Schl_Wts_Wide!$A:$AC,MATCH(C$3,Principal_Schl_Wts_Wide!$B:$B,0),8)</f>
        <v>District Leaders</v>
      </c>
      <c r="D4" s="4" t="str">
        <f t="array" ref="D4">INDEX(Principal_Schl_Wts_Wide!$A:$AC,MATCH(D$3,Principal_Schl_Wts_Wide!$B:$B,0),8)</f>
        <v>Teacher Leaders</v>
      </c>
      <c r="E4" s="4" t="str">
        <f t="array" ref="E4">INDEX(Principal_Schl_Wts_Wide!$A:$AC,MATCH(E$3,Principal_Schl_Wts_Wide!$B:$B,0),8)</f>
        <v>Coaches</v>
      </c>
    </row>
    <row r="5" spans="1:5" x14ac:dyDescent="0.2">
      <c r="A5" t="s">
        <v>24</v>
      </c>
      <c r="B5">
        <f t="array" ref="B5">_xlfn.IFNA(INDEX(Principal_Schl_Wts_Wide!$A:$AC,MATCH(B$3&amp;"All"&amp;""&amp;"N",Principal_Schl_Wts_Wide!$B:$B&amp;Principal_Schl_Wts_Wide!$K:$K&amp;Principal_Schl_Wts_Wide!$L:$L&amp;Principal_Schl_Wts_Wide!$P:$P,0),25),"No data")</f>
        <v>2.97</v>
      </c>
      <c r="C5">
        <f t="array" ref="C5">_xlfn.IFNA(INDEX(Principal_Schl_Wts_Wide!$A:$AC,MATCH(C$3&amp;"All"&amp;""&amp;"N",Principal_Schl_Wts_Wide!$B:$B&amp;Principal_Schl_Wts_Wide!$K:$K&amp;Principal_Schl_Wts_Wide!$L:$L&amp;Principal_Schl_Wts_Wide!$P:$P,0),25),"No data")</f>
        <v>1.41</v>
      </c>
      <c r="D5">
        <f t="array" ref="D5">_xlfn.IFNA(INDEX(Principal_Schl_Wts_Wide!$A:$AC,MATCH(D$3&amp;"All"&amp;""&amp;"N",Principal_Schl_Wts_Wide!$B:$B&amp;Principal_Schl_Wts_Wide!$K:$K&amp;Principal_Schl_Wts_Wide!$L:$L&amp;Principal_Schl_Wts_Wide!$P:$P,0),25),"No data")</f>
        <v>0.52</v>
      </c>
      <c r="E5">
        <f t="array" ref="E5">_xlfn.IFNA(INDEX(Principal_Schl_Wts_Wide!$A:$AC,MATCH(E$3&amp;"All"&amp;""&amp;"N",Principal_Schl_Wts_Wide!$B:$B&amp;Principal_Schl_Wts_Wide!$K:$K&amp;Principal_Schl_Wts_Wide!$L:$L&amp;Principal_Schl_Wts_Wide!$P:$P,0),25),"No data")</f>
        <v>0.1</v>
      </c>
    </row>
    <row r="6" spans="1:5" x14ac:dyDescent="0.2">
      <c r="A6" t="s">
        <v>25</v>
      </c>
      <c r="B6">
        <f t="array" ref="B6">_xlfn.IFNA(INDEX(Principal_Schl_Wts_Wide!$A:$AC,MATCH(B$3&amp;"All"&amp;""&amp;"N",Principal_Schl_Wts_Wide!$B:$B&amp;Principal_Schl_Wts_Wide!$K:$K&amp;Principal_Schl_Wts_Wide!$L:$L&amp;Principal_Schl_Wts_Wide!$P:$P,0),26),"No data")</f>
        <v>0.23</v>
      </c>
      <c r="C6">
        <f t="array" ref="C6">_xlfn.IFNA(INDEX(Principal_Schl_Wts_Wide!$A:$AC,MATCH(C$3&amp;"All"&amp;""&amp;"N",Principal_Schl_Wts_Wide!$B:$B&amp;Principal_Schl_Wts_Wide!$K:$K&amp;Principal_Schl_Wts_Wide!$L:$L&amp;Principal_Schl_Wts_Wide!$P:$P,0),26),"No data")</f>
        <v>0.06</v>
      </c>
      <c r="D6">
        <f t="array" ref="D6">_xlfn.IFNA(INDEX(Principal_Schl_Wts_Wide!$A:$AC,MATCH(D$3&amp;"All"&amp;""&amp;"N",Principal_Schl_Wts_Wide!$B:$B&amp;Principal_Schl_Wts_Wide!$K:$K&amp;Principal_Schl_Wts_Wide!$L:$L&amp;Principal_Schl_Wts_Wide!$P:$P,0),26),"No data")</f>
        <v>0.06</v>
      </c>
      <c r="E6">
        <f t="array" ref="E6">_xlfn.IFNA(INDEX(Principal_Schl_Wts_Wide!$A:$AC,MATCH(E$3&amp;"All"&amp;""&amp;"N",Principal_Schl_Wts_Wide!$B:$B&amp;Principal_Schl_Wts_Wide!$K:$K&amp;Principal_Schl_Wts_Wide!$L:$L&amp;Principal_Schl_Wts_Wide!$P:$P,0),26),"No data")</f>
        <v>0.01</v>
      </c>
    </row>
    <row r="7" spans="1:5" x14ac:dyDescent="0.2">
      <c r="A7" t="s">
        <v>26</v>
      </c>
      <c r="B7">
        <f t="array" ref="B7">_xlfn.IFNA(INDEX(Principal_Schl_Wts_Wide!$A:$AC,MATCH(B$3&amp;"All"&amp;""&amp;"N",Principal_Schl_Wts_Wide!$B:$B&amp;Principal_Schl_Wts_Wide!$K:$K&amp;Principal_Schl_Wts_Wide!$L:$L&amp;Principal_Schl_Wts_Wide!$P:$P,0),27),"No data")</f>
        <v>2.52</v>
      </c>
      <c r="C7">
        <f t="array" ref="C7">_xlfn.IFNA(INDEX(Principal_Schl_Wts_Wide!$A:$AC,MATCH(C$3&amp;"All"&amp;""&amp;"N",Principal_Schl_Wts_Wide!$B:$B&amp;Principal_Schl_Wts_Wide!$K:$K&amp;Principal_Schl_Wts_Wide!$L:$L&amp;Principal_Schl_Wts_Wide!$P:$P,0),27),"No data")</f>
        <v>1.29</v>
      </c>
      <c r="D7">
        <f t="array" ref="D7">_xlfn.IFNA(INDEX(Principal_Schl_Wts_Wide!$A:$AC,MATCH(D$3&amp;"All"&amp;""&amp;"N",Principal_Schl_Wts_Wide!$B:$B&amp;Principal_Schl_Wts_Wide!$K:$K&amp;Principal_Schl_Wts_Wide!$L:$L&amp;Principal_Schl_Wts_Wide!$P:$P,0),27),"No data")</f>
        <v>0.4</v>
      </c>
      <c r="E7">
        <f t="array" ref="E7">_xlfn.IFNA(INDEX(Principal_Schl_Wts_Wide!$A:$AC,MATCH(E$3&amp;"All"&amp;""&amp;"N",Principal_Schl_Wts_Wide!$B:$B&amp;Principal_Schl_Wts_Wide!$K:$K&amp;Principal_Schl_Wts_Wide!$L:$L&amp;Principal_Schl_Wts_Wide!$P:$P,0),27),"No data")</f>
        <v>7.0000000000000007E-2</v>
      </c>
    </row>
    <row r="8" spans="1:5" x14ac:dyDescent="0.2">
      <c r="A8" t="s">
        <v>27</v>
      </c>
      <c r="B8">
        <f t="array" ref="B8">_xlfn.IFNA(INDEX(Principal_Schl_Wts_Wide!$A:$AC,MATCH(B$3&amp;"All"&amp;""&amp;"N",Principal_Schl_Wts_Wide!$B:$B&amp;Principal_Schl_Wts_Wide!$K:$K&amp;Principal_Schl_Wts_Wide!$L:$L&amp;Principal_Schl_Wts_Wide!$P:$P,0),28),"No data")</f>
        <v>3.43</v>
      </c>
      <c r="C8">
        <f t="array" ref="C8">_xlfn.IFNA(INDEX(Principal_Schl_Wts_Wide!$A:$AC,MATCH(C$3&amp;"All"&amp;""&amp;"N",Principal_Schl_Wts_Wide!$B:$B&amp;Principal_Schl_Wts_Wide!$K:$K&amp;Principal_Schl_Wts_Wide!$L:$L&amp;Principal_Schl_Wts_Wide!$P:$P,0),28),"No data")</f>
        <v>1.53</v>
      </c>
      <c r="D8">
        <f t="array" ref="D8">_xlfn.IFNA(INDEX(Principal_Schl_Wts_Wide!$A:$AC,MATCH(D$3&amp;"All"&amp;""&amp;"N",Principal_Schl_Wts_Wide!$B:$B&amp;Principal_Schl_Wts_Wide!$K:$K&amp;Principal_Schl_Wts_Wide!$L:$L&amp;Principal_Schl_Wts_Wide!$P:$P,0),28),"No data")</f>
        <v>0.64</v>
      </c>
      <c r="E8">
        <f t="array" ref="E8">_xlfn.IFNA(INDEX(Principal_Schl_Wts_Wide!$A:$AC,MATCH(E$3&amp;"All"&amp;""&amp;"N",Principal_Schl_Wts_Wide!$B:$B&amp;Principal_Schl_Wts_Wide!$K:$K&amp;Principal_Schl_Wts_Wide!$L:$L&amp;Principal_Schl_Wts_Wide!$P:$P,0),28),"No data")</f>
        <v>0.12</v>
      </c>
    </row>
  </sheetData>
  <pageMargins left="0.7" right="0.7" top="1" bottom="1" header="0.5" footer="0.5"/>
  <pageSetup orientation="landscape"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topLeftCell="A5" zoomScaleNormal="100" workbookViewId="0">
      <selection activeCell="A24" sqref="A24:XFD37"/>
    </sheetView>
  </sheetViews>
  <sheetFormatPr defaultRowHeight="14.25" x14ac:dyDescent="0.2"/>
  <cols>
    <col min="1" max="1" width="34" customWidth="1"/>
    <col min="2" max="2" width="31" customWidth="1"/>
  </cols>
  <sheetData>
    <row r="1" spans="1:2" s="1" customFormat="1" x14ac:dyDescent="0.2">
      <c r="A1" s="1" t="s">
        <v>739</v>
      </c>
      <c r="B1" s="1" t="str">
        <f>INDEX(Principal_Schl_Wts_Wide!$A:$AC,MATCH(B$3,Principal_Schl_Wts_Wide!$B:$B,0),4)</f>
        <v>EDUCATOR GROWTH AND DEVELOPMENT</v>
      </c>
    </row>
    <row r="2" spans="1:2" s="1" customFormat="1" x14ac:dyDescent="0.2">
      <c r="A2" s="2" t="s">
        <v>740</v>
      </c>
      <c r="B2" s="1" t="str">
        <f t="array" ref="B2">INDEX(Principal_Schl_Wts_Wide!$A:$AC,MATCH(B$3,Principal_Schl_Wts_Wide!$B:$B,0),7)</f>
        <v>Over the course of the school week, approximately what proportion of your time do you, on average, spend on evaluation activities?</v>
      </c>
    </row>
    <row r="3" spans="1:2" x14ac:dyDescent="0.2">
      <c r="A3" s="3" t="s">
        <v>741</v>
      </c>
      <c r="B3" t="s">
        <v>526</v>
      </c>
    </row>
    <row r="4" spans="1:2" ht="156.75" customHeight="1" x14ac:dyDescent="0.2">
      <c r="A4" t="s">
        <v>742</v>
      </c>
      <c r="B4" s="4" t="str">
        <f t="array" ref="B4">INDEX(Principal_Schl_Wts_Wide!$A:$AC,MATCH(B$3,Principal_Schl_Wts_Wide!$B:$B,0),8)</f>
        <v>Time Spent</v>
      </c>
    </row>
    <row r="5" spans="1:2" x14ac:dyDescent="0.2">
      <c r="A5" t="s">
        <v>530</v>
      </c>
      <c r="B5" s="5">
        <f t="array" ref="B5">_xlfn.IFNA(INDEX(Principal_Schl_Wts_Wide!$A:$AC,MATCH(B$3&amp;$A5&amp;"All"&amp;""&amp;"N",Principal_Schl_Wts_Wide!$B:$B&amp;Principal_Schl_Wts_Wide!$J:$J&amp;Principal_Schl_Wts_Wide!$K:$K&amp;Principal_Schl_Wts_Wide!$L:$L&amp;Principal_Schl_Wts_Wide!$P:$P,0),21),"No data")</f>
        <v>0.41</v>
      </c>
    </row>
    <row r="6" spans="1:2" x14ac:dyDescent="0.2">
      <c r="A6" t="s">
        <v>531</v>
      </c>
      <c r="B6" s="5">
        <f t="array" ref="B6">_xlfn.IFNA(INDEX(Principal_Schl_Wts_Wide!$A:$AC,MATCH(B$3&amp;$A6&amp;"All"&amp;""&amp;"N",Principal_Schl_Wts_Wide!$B:$B&amp;Principal_Schl_Wts_Wide!$J:$J&amp;Principal_Schl_Wts_Wide!$K:$K&amp;Principal_Schl_Wts_Wide!$L:$L&amp;Principal_Schl_Wts_Wide!$P:$P,0),21),"No data")</f>
        <v>5.31</v>
      </c>
    </row>
    <row r="7" spans="1:2" x14ac:dyDescent="0.2">
      <c r="A7" t="s">
        <v>532</v>
      </c>
      <c r="B7" s="5">
        <f t="array" ref="B7">_xlfn.IFNA(INDEX(Principal_Schl_Wts_Wide!$A:$AC,MATCH(B$3&amp;$A7&amp;"All"&amp;""&amp;"N",Principal_Schl_Wts_Wide!$B:$B&amp;Principal_Schl_Wts_Wide!$J:$J&amp;Principal_Schl_Wts_Wide!$K:$K&amp;Principal_Schl_Wts_Wide!$L:$L&amp;Principal_Schl_Wts_Wide!$P:$P,0),21),"No data")</f>
        <v>17.690000000000001</v>
      </c>
    </row>
    <row r="8" spans="1:2" x14ac:dyDescent="0.2">
      <c r="A8" t="s">
        <v>533</v>
      </c>
      <c r="B8" s="5">
        <f t="array" ref="B8">_xlfn.IFNA(INDEX(Principal_Schl_Wts_Wide!$A:$AC,MATCH(B$3&amp;$A8&amp;"All"&amp;""&amp;"N",Principal_Schl_Wts_Wide!$B:$B&amp;Principal_Schl_Wts_Wide!$J:$J&amp;Principal_Schl_Wts_Wide!$K:$K&amp;Principal_Schl_Wts_Wide!$L:$L&amp;Principal_Schl_Wts_Wide!$P:$P,0),21),"No data")</f>
        <v>42.55</v>
      </c>
    </row>
    <row r="9" spans="1:2" x14ac:dyDescent="0.2">
      <c r="A9" t="s">
        <v>534</v>
      </c>
      <c r="B9" s="5">
        <f t="array" ref="B9">_xlfn.IFNA(INDEX(Principal_Schl_Wts_Wide!$A:$AC,MATCH(B$3&amp;$A9&amp;"All"&amp;""&amp;"N",Principal_Schl_Wts_Wide!$B:$B&amp;Principal_Schl_Wts_Wide!$J:$J&amp;Principal_Schl_Wts_Wide!$K:$K&amp;Principal_Schl_Wts_Wide!$L:$L&amp;Principal_Schl_Wts_Wide!$P:$P,0),21),"No data")</f>
        <v>27.1</v>
      </c>
    </row>
    <row r="10" spans="1:2" x14ac:dyDescent="0.2">
      <c r="A10" t="s">
        <v>535</v>
      </c>
      <c r="B10" s="5">
        <f t="array" ref="B10">_xlfn.IFNA(INDEX(Principal_Schl_Wts_Wide!$A:$AC,MATCH(B$3&amp;$A10&amp;"All"&amp;""&amp;"N",Principal_Schl_Wts_Wide!$B:$B&amp;Principal_Schl_Wts_Wide!$J:$J&amp;Principal_Schl_Wts_Wide!$K:$K&amp;Principal_Schl_Wts_Wide!$L:$L&amp;Principal_Schl_Wts_Wide!$P:$P,0),21),"No data")</f>
        <v>6.44</v>
      </c>
    </row>
    <row r="11" spans="1:2" x14ac:dyDescent="0.2">
      <c r="A11" t="s">
        <v>537</v>
      </c>
      <c r="B11" s="5">
        <f t="array" ref="B11">_xlfn.IFNA(INDEX(Principal_Schl_Wts_Wide!$A:$AC,MATCH(B$3&amp;$A11&amp;"All"&amp;""&amp;"N",Principal_Schl_Wts_Wide!$B:$B&amp;Principal_Schl_Wts_Wide!$J:$J&amp;Principal_Schl_Wts_Wide!$K:$K&amp;Principal_Schl_Wts_Wide!$L:$L&amp;Principal_Schl_Wts_Wide!$P:$P,0),21),"No data")</f>
        <v>0.51</v>
      </c>
    </row>
    <row r="24" spans="1:25" x14ac:dyDescent="0.2">
      <c r="A24" s="6" t="s">
        <v>751</v>
      </c>
      <c r="B24" s="6">
        <v>10</v>
      </c>
    </row>
    <row r="25" spans="1:25" x14ac:dyDescent="0.2">
      <c r="A25" t="str">
        <f>A3</f>
        <v>Var_name:</v>
      </c>
      <c r="B25" t="str">
        <f>IF(B3&lt;&gt;"",B3,"")</f>
        <v>C4_5</v>
      </c>
      <c r="C25" t="str">
        <f t="shared" ref="C25:Y26" si="0">IF(C3&lt;&gt;"",C3,"")</f>
        <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Time Spent</v>
      </c>
      <c r="C26" t="str">
        <f t="shared" si="0"/>
        <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None to &lt;1%</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1% to &lt; 5%</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5% to &lt; 10%</v>
      </c>
      <c r="B29" s="5">
        <f t="shared" si="4"/>
        <v>17.690000000000001</v>
      </c>
      <c r="C29" s="5" t="str">
        <f t="shared" si="4"/>
        <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10% to &lt;25%</v>
      </c>
      <c r="B30" s="5">
        <f t="shared" si="4"/>
        <v>42.55</v>
      </c>
      <c r="C30" s="5" t="str">
        <f t="shared" si="4"/>
        <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25% to &lt;50%</v>
      </c>
      <c r="B31" s="5">
        <f t="shared" si="4"/>
        <v>27.1</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50% to &lt; 75%</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75% or above</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pageMargins left="0.7" right="0.7" top="1" bottom="1" header="0.5" footer="0.5"/>
  <pageSetup orientation="landscape"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2" width="22.375" customWidth="1"/>
    <col min="3" max="3" width="21.5" customWidth="1"/>
    <col min="4" max="4" width="19.625" customWidth="1"/>
    <col min="5" max="5" width="24.75" customWidth="1"/>
    <col min="6" max="6" width="20.375" customWidth="1"/>
    <col min="7" max="7" width="21" customWidth="1"/>
    <col min="8" max="8" width="11.75" customWidth="1"/>
    <col min="9" max="9" width="15" customWidth="1"/>
    <col min="10" max="10" width="29.25" customWidth="1"/>
    <col min="11" max="11" width="14.875" customWidth="1"/>
  </cols>
  <sheetData>
    <row r="1" spans="1:11"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c r="F1" s="1" t="str">
        <f>INDEX(Principal_Schl_Wts_Wide!$A:$AC,MATCH(F$3,Principal_Schl_Wts_Wide!$B:$B,0),4)</f>
        <v>EDUCATOR GROWTH AND DEVELOPMENT</v>
      </c>
      <c r="G1" s="1" t="str">
        <f>INDEX(Principal_Schl_Wts_Wide!$A:$AC,MATCH(G$3,Principal_Schl_Wts_Wide!$B:$B,0),4)</f>
        <v>EDUCATOR GROWTH AND DEVELOPMENT</v>
      </c>
      <c r="H1" s="1" t="str">
        <f>INDEX(Principal_Schl_Wts_Wide!$A:$AC,MATCH(H$3,Principal_Schl_Wts_Wide!$B:$B,0),4)</f>
        <v>EDUCATOR GROWTH AND DEVELOPMENT</v>
      </c>
      <c r="I1" s="1" t="str">
        <f>INDEX(Principal_Schl_Wts_Wide!$A:$AC,MATCH(I$3,Principal_Schl_Wts_Wide!$B:$B,0),4)</f>
        <v>EDUCATOR GROWTH AND DEVELOPMENT</v>
      </c>
      <c r="J1" s="1" t="str">
        <f>INDEX(Principal_Schl_Wts_Wide!$A:$AC,MATCH(J$3,Principal_Schl_Wts_Wide!$B:$B,0),4)</f>
        <v>EDUCATOR GROWTH AND DEVELOPMENT</v>
      </c>
      <c r="K1" s="1" t="str">
        <f>INDEX(Principal_Schl_Wts_Wide!$A:$AC,MATCH(K$3,Principal_Schl_Wts_Wide!$B:$B,0),4)</f>
        <v>EDUCATOR GROWTH AND DEVELOPMENT</v>
      </c>
    </row>
    <row r="2" spans="1:11" s="1" customFormat="1" x14ac:dyDescent="0.2">
      <c r="A2" s="2" t="s">
        <v>740</v>
      </c>
      <c r="B2" s="1" t="str">
        <f t="array" ref="B2">INDEX(Principal_Schl_Wts_Wide!$A:$AC,MATCH(B$3,Principal_Schl_Wts_Wide!$B:$B,0),7)</f>
        <v>Which of the following types of evidence do you use to determine a Summative Performance Rating for teachers and is the type of evidence valuable?</v>
      </c>
      <c r="C2" s="1" t="str">
        <f t="array" ref="C2">INDEX(Principal_Schl_Wts_Wide!$A:$AC,MATCH(C$3,Principal_Schl_Wts_Wide!$B:$B,0),7)</f>
        <v>Which of the following types of evidence do you use to determine a Summative Performance Rating for teachers and is the type of evidence valuable?</v>
      </c>
      <c r="D2" s="1" t="str">
        <f t="array" ref="D2">INDEX(Principal_Schl_Wts_Wide!$A:$AC,MATCH(D$3,Principal_Schl_Wts_Wide!$B:$B,0),7)</f>
        <v>Which of the following types of evidence do you use to determine a Summative Performance Rating for teachers and is the type of evidence valuable?</v>
      </c>
      <c r="E2" s="1" t="str">
        <f t="array" ref="E2">INDEX(Principal_Schl_Wts_Wide!$A:$AC,MATCH(E$3,Principal_Schl_Wts_Wide!$B:$B,0),7)</f>
        <v>Which of the following types of evidence do you use to determine a Summative Performance Rating for teachers and is the type of evidence valuable?</v>
      </c>
      <c r="F2" s="1" t="str">
        <f t="array" ref="F2">INDEX(Principal_Schl_Wts_Wide!$A:$AC,MATCH(F$3,Principal_Schl_Wts_Wide!$B:$B,0),7)</f>
        <v>Which of the following types of evidence do you use to determine a Summative Performance Rating for teachers and is the type of evidence valuable?</v>
      </c>
      <c r="G2" s="1" t="str">
        <f t="array" ref="G2">INDEX(Principal_Schl_Wts_Wide!$A:$AC,MATCH(G$3,Principal_Schl_Wts_Wide!$B:$B,0),7)</f>
        <v>Which of the following types of evidence do you use to determine a Summative Performance Rating for teachers and is the type of evidence valuable?</v>
      </c>
      <c r="H2" s="1" t="str">
        <f t="array" ref="H2">INDEX(Principal_Schl_Wts_Wide!$A:$AC,MATCH(H$3,Principal_Schl_Wts_Wide!$B:$B,0),7)</f>
        <v>Which of the following types of evidence do you use to determine a Summative Performance Rating for teachers and is the type of evidence valuable?</v>
      </c>
      <c r="I2" s="1" t="str">
        <f t="array" ref="I2">INDEX(Principal_Schl_Wts_Wide!$A:$AC,MATCH(I$3,Principal_Schl_Wts_Wide!$B:$B,0),7)</f>
        <v>Which of the following types of evidence do you use to determine a Summative Performance Rating for teachers and is the type of evidence valuable?</v>
      </c>
      <c r="J2" s="1" t="str">
        <f t="array" ref="J2">INDEX(Principal_Schl_Wts_Wide!$A:$AC,MATCH(J$3,Principal_Schl_Wts_Wide!$B:$B,0),7)</f>
        <v>Which of the following types of evidence do you use to determine a Summative Performance Rating for teachers and is the type of evidence valuable?</v>
      </c>
      <c r="K2" s="1" t="str">
        <f t="array" ref="K2">INDEX(Principal_Schl_Wts_Wide!$A:$AC,MATCH(K$3,Principal_Schl_Wts_Wide!$B:$B,0),7)</f>
        <v>Which of the following types of evidence do you use to determine a Summative Performance Rating for teachers and is the type of evidence valuable?</v>
      </c>
    </row>
    <row r="3" spans="1:11" x14ac:dyDescent="0.2">
      <c r="A3" s="3" t="s">
        <v>741</v>
      </c>
      <c r="B3" t="s">
        <v>538</v>
      </c>
      <c r="C3" t="s">
        <v>550</v>
      </c>
      <c r="D3" t="s">
        <v>547</v>
      </c>
      <c r="E3" t="s">
        <v>571</v>
      </c>
      <c r="F3" t="s">
        <v>559</v>
      </c>
      <c r="G3" t="s">
        <v>565</v>
      </c>
      <c r="H3" t="s">
        <v>553</v>
      </c>
      <c r="I3" t="s">
        <v>556</v>
      </c>
      <c r="J3" t="s">
        <v>562</v>
      </c>
      <c r="K3" t="s">
        <v>568</v>
      </c>
    </row>
    <row r="4" spans="1:11" ht="156.75" customHeight="1" x14ac:dyDescent="0.2">
      <c r="A4" t="s">
        <v>742</v>
      </c>
      <c r="B4" s="4" t="str">
        <f t="array" ref="B4">INDEX(Principal_Schl_Wts_Wide!$A:$AC,MATCH(B$3,Principal_Schl_Wts_Wide!$B:$B,0),8)</f>
        <v>Unannounced observations</v>
      </c>
      <c r="C4" s="4" t="str">
        <f t="array" ref="C4">INDEX(Principal_Schl_Wts_Wide!$A:$AC,MATCH(C$3,Principal_Schl_Wts_Wide!$B:$B,0),8)</f>
        <v>Student work samples (e.g., portfolios, projects)</v>
      </c>
      <c r="D4" s="4" t="str">
        <f t="array" ref="D4">INDEX(Principal_Schl_Wts_Wide!$A:$AC,MATCH(D$3,Principal_Schl_Wts_Wide!$B:$B,0),8)</f>
        <v>Announced/formal observations</v>
      </c>
      <c r="E4" s="4" t="str">
        <f t="array" ref="E4">INDEX(Principal_Schl_Wts_Wide!$A:$AC,MATCH(E$3,Principal_Schl_Wts_Wide!$B:$B,0),8)</f>
        <v>Artifacts of practice provided by the teacher</v>
      </c>
      <c r="F4" s="4" t="str">
        <f t="array" ref="F4">INDEX(Principal_Schl_Wts_Wide!$A:$AC,MATCH(F$3,Principal_Schl_Wts_Wide!$B:$B,0),8)</f>
        <v>Feedback from teachers</v>
      </c>
      <c r="G4" s="4" t="str">
        <f t="array" ref="G4">INDEX(Principal_Schl_Wts_Wide!$A:$AC,MATCH(G$3,Principal_Schl_Wts_Wide!$B:$B,0),8)</f>
        <v>Results from common assessments</v>
      </c>
      <c r="H4" s="4" t="str">
        <f t="array" ref="H4">INDEX(Principal_Schl_Wts_Wide!$A:$AC,MATCH(H$3,Principal_Schl_Wts_Wide!$B:$B,0),8)</f>
        <v>Feedback from students</v>
      </c>
      <c r="I4" s="4" t="str">
        <f t="array" ref="I4">INDEX(Principal_Schl_Wts_Wide!$A:$AC,MATCH(I$3,Principal_Schl_Wts_Wide!$B:$B,0),8)</f>
        <v>Feedback from parents/families</v>
      </c>
      <c r="J4" s="4" t="str">
        <f t="array" ref="J4">INDEX(Principal_Schl_Wts_Wide!$A:$AC,MATCH(J$3,Principal_Schl_Wts_Wide!$B:$B,0),8)</f>
        <v>Results from students’ state standardized test scores</v>
      </c>
      <c r="K4" s="4" t="str">
        <f t="array" ref="K4">INDEX(Principal_Schl_Wts_Wide!$A:$AC,MATCH(K$3,Principal_Schl_Wts_Wide!$B:$B,0),8)</f>
        <v>Extracurricular activities or professional responsibilities</v>
      </c>
    </row>
    <row r="5" spans="1:11" x14ac:dyDescent="0.2">
      <c r="A5" t="s">
        <v>542</v>
      </c>
      <c r="B5" s="5">
        <f t="array" ref="B5">_xlfn.IFNA(INDEX(Principal_Schl_Wts_Wide!$A:$AC,MATCH(B$3&amp;$A5&amp;"All"&amp;""&amp;"N",Principal_Schl_Wts_Wide!$B:$B&amp;Principal_Schl_Wts_Wide!$J:$J&amp;Principal_Schl_Wts_Wide!$K:$K&amp;Principal_Schl_Wts_Wide!$L:$L&amp;Principal_Schl_Wts_Wide!$P:$P,0),21),"No data")</f>
        <v>0.17</v>
      </c>
      <c r="C5" s="5">
        <f t="array" ref="C5">_xlfn.IFNA(INDEX(Principal_Schl_Wts_Wide!$A:$AC,MATCH(C$3&amp;$A5&amp;"All"&amp;""&amp;"N",Principal_Schl_Wts_Wide!$B:$B&amp;Principal_Schl_Wts_Wide!$J:$J&amp;Principal_Schl_Wts_Wide!$K:$K&amp;Principal_Schl_Wts_Wide!$L:$L&amp;Principal_Schl_Wts_Wide!$P:$P,0),21),"No data")</f>
        <v>2.75</v>
      </c>
      <c r="D5" s="5">
        <f t="array" ref="D5">_xlfn.IFNA(INDEX(Principal_Schl_Wts_Wide!$A:$AC,MATCH(D$3&amp;$A5&amp;"All"&amp;""&amp;"N",Principal_Schl_Wts_Wide!$B:$B&amp;Principal_Schl_Wts_Wide!$J:$J&amp;Principal_Schl_Wts_Wide!$K:$K&amp;Principal_Schl_Wts_Wide!$L:$L&amp;Principal_Schl_Wts_Wide!$P:$P,0),21),"No data")</f>
        <v>4.25</v>
      </c>
      <c r="E5" s="5">
        <f t="array" ref="E5">_xlfn.IFNA(INDEX(Principal_Schl_Wts_Wide!$A:$AC,MATCH(E$3&amp;$A5&amp;"All"&amp;""&amp;"N",Principal_Schl_Wts_Wide!$B:$B&amp;Principal_Schl_Wts_Wide!$J:$J&amp;Principal_Schl_Wts_Wide!$K:$K&amp;Principal_Schl_Wts_Wide!$L:$L&amp;Principal_Schl_Wts_Wide!$P:$P,0),21),"No data")</f>
        <v>0.77</v>
      </c>
      <c r="F5" s="5">
        <f t="array" ref="F5">_xlfn.IFNA(INDEX(Principal_Schl_Wts_Wide!$A:$AC,MATCH(F$3&amp;$A5&amp;"All"&amp;""&amp;"N",Principal_Schl_Wts_Wide!$B:$B&amp;Principal_Schl_Wts_Wide!$J:$J&amp;Principal_Schl_Wts_Wide!$K:$K&amp;Principal_Schl_Wts_Wide!$L:$L&amp;Principal_Schl_Wts_Wide!$P:$P,0),21),"No data")</f>
        <v>17.329999999999998</v>
      </c>
      <c r="G5" s="5">
        <f t="array" ref="G5">_xlfn.IFNA(INDEX(Principal_Schl_Wts_Wide!$A:$AC,MATCH(G$3&amp;$A5&amp;"All"&amp;""&amp;"N",Principal_Schl_Wts_Wide!$B:$B&amp;Principal_Schl_Wts_Wide!$J:$J&amp;Principal_Schl_Wts_Wide!$K:$K&amp;Principal_Schl_Wts_Wide!$L:$L&amp;Principal_Schl_Wts_Wide!$P:$P,0),21),"No data")</f>
        <v>10.67</v>
      </c>
      <c r="H5" s="5">
        <f t="array" ref="H5">_xlfn.IFNA(INDEX(Principal_Schl_Wts_Wide!$A:$AC,MATCH(H$3&amp;$A5&amp;"All"&amp;""&amp;"N",Principal_Schl_Wts_Wide!$B:$B&amp;Principal_Schl_Wts_Wide!$J:$J&amp;Principal_Schl_Wts_Wide!$K:$K&amp;Principal_Schl_Wts_Wide!$L:$L&amp;Principal_Schl_Wts_Wide!$P:$P,0),21),"No data")</f>
        <v>29.67</v>
      </c>
      <c r="I5" s="5">
        <f t="array" ref="I5">_xlfn.IFNA(INDEX(Principal_Schl_Wts_Wide!$A:$AC,MATCH(I$3&amp;$A5&amp;"All"&amp;""&amp;"N",Principal_Schl_Wts_Wide!$B:$B&amp;Principal_Schl_Wts_Wide!$J:$J&amp;Principal_Schl_Wts_Wide!$K:$K&amp;Principal_Schl_Wts_Wide!$L:$L&amp;Principal_Schl_Wts_Wide!$P:$P,0),21),"No data")</f>
        <v>26.93</v>
      </c>
      <c r="J5" s="5">
        <f t="array" ref="J5">_xlfn.IFNA(INDEX(Principal_Schl_Wts_Wide!$A:$AC,MATCH(J$3&amp;$A5&amp;"All"&amp;""&amp;"N",Principal_Schl_Wts_Wide!$B:$B&amp;Principal_Schl_Wts_Wide!$J:$J&amp;Principal_Schl_Wts_Wide!$K:$K&amp;Principal_Schl_Wts_Wide!$L:$L&amp;Principal_Schl_Wts_Wide!$P:$P,0),21),"No data")</f>
        <v>17.100000000000001</v>
      </c>
      <c r="K5" s="5">
        <f t="array" ref="K5">_xlfn.IFNA(INDEX(Principal_Schl_Wts_Wide!$A:$AC,MATCH(K$3&amp;$A5&amp;"All"&amp;""&amp;"N",Principal_Schl_Wts_Wide!$B:$B&amp;Principal_Schl_Wts_Wide!$J:$J&amp;Principal_Schl_Wts_Wide!$K:$K&amp;Principal_Schl_Wts_Wide!$L:$L&amp;Principal_Schl_Wts_Wide!$P:$P,0),21),"No data")</f>
        <v>6.77</v>
      </c>
    </row>
    <row r="6" spans="1:11" x14ac:dyDescent="0.2">
      <c r="A6" t="s">
        <v>543</v>
      </c>
      <c r="B6" s="5">
        <f t="array" ref="B6">_xlfn.IFNA(INDEX(Principal_Schl_Wts_Wide!$A:$AC,MATCH(B$3&amp;$A6&amp;"All"&amp;""&amp;"N",Principal_Schl_Wts_Wide!$B:$B&amp;Principal_Schl_Wts_Wide!$J:$J&amp;Principal_Schl_Wts_Wide!$K:$K&amp;Principal_Schl_Wts_Wide!$L:$L&amp;Principal_Schl_Wts_Wide!$P:$P,0),21),"No data")</f>
        <v>0.35</v>
      </c>
      <c r="C6" s="5">
        <f t="array" ref="C6">_xlfn.IFNA(INDEX(Principal_Schl_Wts_Wide!$A:$AC,MATCH(C$3&amp;$A6&amp;"All"&amp;""&amp;"N",Principal_Schl_Wts_Wide!$B:$B&amp;Principal_Schl_Wts_Wide!$J:$J&amp;Principal_Schl_Wts_Wide!$K:$K&amp;Principal_Schl_Wts_Wide!$L:$L&amp;Principal_Schl_Wts_Wide!$P:$P,0),21),"No data")</f>
        <v>0.95</v>
      </c>
      <c r="D6" s="5">
        <f t="array" ref="D6">_xlfn.IFNA(INDEX(Principal_Schl_Wts_Wide!$A:$AC,MATCH(D$3&amp;$A6&amp;"All"&amp;""&amp;"N",Principal_Schl_Wts_Wide!$B:$B&amp;Principal_Schl_Wts_Wide!$J:$J&amp;Principal_Schl_Wts_Wide!$K:$K&amp;Principal_Schl_Wts_Wide!$L:$L&amp;Principal_Schl_Wts_Wide!$P:$P,0),21),"No data")</f>
        <v>4.45</v>
      </c>
      <c r="E6" s="5">
        <f t="array" ref="E6">_xlfn.IFNA(INDEX(Principal_Schl_Wts_Wide!$A:$AC,MATCH(E$3&amp;$A6&amp;"All"&amp;""&amp;"N",Principal_Schl_Wts_Wide!$B:$B&amp;Principal_Schl_Wts_Wide!$J:$J&amp;Principal_Schl_Wts_Wide!$K:$K&amp;Principal_Schl_Wts_Wide!$L:$L&amp;Principal_Schl_Wts_Wide!$P:$P,0),21),"No data")</f>
        <v>3.61</v>
      </c>
      <c r="F6" s="5">
        <f t="array" ref="F6">_xlfn.IFNA(INDEX(Principal_Schl_Wts_Wide!$A:$AC,MATCH(F$3&amp;$A6&amp;"All"&amp;""&amp;"N",Principal_Schl_Wts_Wide!$B:$B&amp;Principal_Schl_Wts_Wide!$J:$J&amp;Principal_Schl_Wts_Wide!$K:$K&amp;Principal_Schl_Wts_Wide!$L:$L&amp;Principal_Schl_Wts_Wide!$P:$P,0),21),"No data")</f>
        <v>1.89</v>
      </c>
      <c r="G6" s="5">
        <f t="array" ref="G6">_xlfn.IFNA(INDEX(Principal_Schl_Wts_Wide!$A:$AC,MATCH(G$3&amp;$A6&amp;"All"&amp;""&amp;"N",Principal_Schl_Wts_Wide!$B:$B&amp;Principal_Schl_Wts_Wide!$J:$J&amp;Principal_Schl_Wts_Wide!$K:$K&amp;Principal_Schl_Wts_Wide!$L:$L&amp;Principal_Schl_Wts_Wide!$P:$P,0),21),"No data")</f>
        <v>3.3</v>
      </c>
      <c r="H6" s="5">
        <f t="array" ref="H6">_xlfn.IFNA(INDEX(Principal_Schl_Wts_Wide!$A:$AC,MATCH(H$3&amp;$A6&amp;"All"&amp;""&amp;"N",Principal_Schl_Wts_Wide!$B:$B&amp;Principal_Schl_Wts_Wide!$J:$J&amp;Principal_Schl_Wts_Wide!$K:$K&amp;Principal_Schl_Wts_Wide!$L:$L&amp;Principal_Schl_Wts_Wide!$P:$P,0),21),"No data")</f>
        <v>4.33</v>
      </c>
      <c r="I6" s="5">
        <f t="array" ref="I6">_xlfn.IFNA(INDEX(Principal_Schl_Wts_Wide!$A:$AC,MATCH(I$3&amp;$A6&amp;"All"&amp;""&amp;"N",Principal_Schl_Wts_Wide!$B:$B&amp;Principal_Schl_Wts_Wide!$J:$J&amp;Principal_Schl_Wts_Wide!$K:$K&amp;Principal_Schl_Wts_Wide!$L:$L&amp;Principal_Schl_Wts_Wide!$P:$P,0),21),"No data")</f>
        <v>4.91</v>
      </c>
      <c r="J6" s="5">
        <f t="array" ref="J6">_xlfn.IFNA(INDEX(Principal_Schl_Wts_Wide!$A:$AC,MATCH(J$3&amp;$A6&amp;"All"&amp;""&amp;"N",Principal_Schl_Wts_Wide!$B:$B&amp;Principal_Schl_Wts_Wide!$J:$J&amp;Principal_Schl_Wts_Wide!$K:$K&amp;Principal_Schl_Wts_Wide!$L:$L&amp;Principal_Schl_Wts_Wide!$P:$P,0),21),"No data")</f>
        <v>9.9</v>
      </c>
      <c r="K6" s="5">
        <f t="array" ref="K6">_xlfn.IFNA(INDEX(Principal_Schl_Wts_Wide!$A:$AC,MATCH(K$3&amp;$A6&amp;"All"&amp;""&amp;"N",Principal_Schl_Wts_Wide!$B:$B&amp;Principal_Schl_Wts_Wide!$J:$J&amp;Principal_Schl_Wts_Wide!$K:$K&amp;Principal_Schl_Wts_Wide!$L:$L&amp;Principal_Schl_Wts_Wide!$P:$P,0),21),"No data")</f>
        <v>5.0999999999999996</v>
      </c>
    </row>
    <row r="7" spans="1:11" x14ac:dyDescent="0.2">
      <c r="A7" t="s">
        <v>544</v>
      </c>
      <c r="B7" s="5">
        <f t="array" ref="B7">_xlfn.IFNA(INDEX(Principal_Schl_Wts_Wide!$A:$AC,MATCH(B$3&amp;$A7&amp;"All"&amp;""&amp;"N",Principal_Schl_Wts_Wide!$B:$B&amp;Principal_Schl_Wts_Wide!$J:$J&amp;Principal_Schl_Wts_Wide!$K:$K&amp;Principal_Schl_Wts_Wide!$L:$L&amp;Principal_Schl_Wts_Wide!$P:$P,0),21),"No data")</f>
        <v>3.4</v>
      </c>
      <c r="C7" s="5">
        <f t="array" ref="C7">_xlfn.IFNA(INDEX(Principal_Schl_Wts_Wide!$A:$AC,MATCH(C$3&amp;$A7&amp;"All"&amp;""&amp;"N",Principal_Schl_Wts_Wide!$B:$B&amp;Principal_Schl_Wts_Wide!$J:$J&amp;Principal_Schl_Wts_Wide!$K:$K&amp;Principal_Schl_Wts_Wide!$L:$L&amp;Principal_Schl_Wts_Wide!$P:$P,0),21),"No data")</f>
        <v>19.28</v>
      </c>
      <c r="D7" s="5">
        <f t="array" ref="D7">_xlfn.IFNA(INDEX(Principal_Schl_Wts_Wide!$A:$AC,MATCH(D$3&amp;$A7&amp;"All"&amp;""&amp;"N",Principal_Schl_Wts_Wide!$B:$B&amp;Principal_Schl_Wts_Wide!$J:$J&amp;Principal_Schl_Wts_Wide!$K:$K&amp;Principal_Schl_Wts_Wide!$L:$L&amp;Principal_Schl_Wts_Wide!$P:$P,0),21),"No data")</f>
        <v>23.46</v>
      </c>
      <c r="E7" s="5">
        <f t="array" ref="E7">_xlfn.IFNA(INDEX(Principal_Schl_Wts_Wide!$A:$AC,MATCH(E$3&amp;$A7&amp;"All"&amp;""&amp;"N",Principal_Schl_Wts_Wide!$B:$B&amp;Principal_Schl_Wts_Wide!$J:$J&amp;Principal_Schl_Wts_Wide!$K:$K&amp;Principal_Schl_Wts_Wide!$L:$L&amp;Principal_Schl_Wts_Wide!$P:$P,0),21),"No data")</f>
        <v>27.13</v>
      </c>
      <c r="F7" s="5">
        <f t="array" ref="F7">_xlfn.IFNA(INDEX(Principal_Schl_Wts_Wide!$A:$AC,MATCH(F$3&amp;$A7&amp;"All"&amp;""&amp;"N",Principal_Schl_Wts_Wide!$B:$B&amp;Principal_Schl_Wts_Wide!$J:$J&amp;Principal_Schl_Wts_Wide!$K:$K&amp;Principal_Schl_Wts_Wide!$L:$L&amp;Principal_Schl_Wts_Wide!$P:$P,0),21),"No data")</f>
        <v>26.05</v>
      </c>
      <c r="G7" s="5">
        <f t="array" ref="G7">_xlfn.IFNA(INDEX(Principal_Schl_Wts_Wide!$A:$AC,MATCH(G$3&amp;$A7&amp;"All"&amp;""&amp;"N",Principal_Schl_Wts_Wide!$B:$B&amp;Principal_Schl_Wts_Wide!$J:$J&amp;Principal_Schl_Wts_Wide!$K:$K&amp;Principal_Schl_Wts_Wide!$L:$L&amp;Principal_Schl_Wts_Wide!$P:$P,0),21),"No data")</f>
        <v>31.33</v>
      </c>
      <c r="H7" s="5">
        <f t="array" ref="H7">_xlfn.IFNA(INDEX(Principal_Schl_Wts_Wide!$A:$AC,MATCH(H$3&amp;$A7&amp;"All"&amp;""&amp;"N",Principal_Schl_Wts_Wide!$B:$B&amp;Principal_Schl_Wts_Wide!$J:$J&amp;Principal_Schl_Wts_Wide!$K:$K&amp;Principal_Schl_Wts_Wide!$L:$L&amp;Principal_Schl_Wts_Wide!$P:$P,0),21),"No data")</f>
        <v>29.06</v>
      </c>
      <c r="I7" s="5">
        <f t="array" ref="I7">_xlfn.IFNA(INDEX(Principal_Schl_Wts_Wide!$A:$AC,MATCH(I$3&amp;$A7&amp;"All"&amp;""&amp;"N",Principal_Schl_Wts_Wide!$B:$B&amp;Principal_Schl_Wts_Wide!$J:$J&amp;Principal_Schl_Wts_Wide!$K:$K&amp;Principal_Schl_Wts_Wide!$L:$L&amp;Principal_Schl_Wts_Wide!$P:$P,0),21),"No data")</f>
        <v>37.92</v>
      </c>
      <c r="J7" s="5">
        <f t="array" ref="J7">_xlfn.IFNA(INDEX(Principal_Schl_Wts_Wide!$A:$AC,MATCH(J$3&amp;$A7&amp;"All"&amp;""&amp;"N",Principal_Schl_Wts_Wide!$B:$B&amp;Principal_Schl_Wts_Wide!$J:$J&amp;Principal_Schl_Wts_Wide!$K:$K&amp;Principal_Schl_Wts_Wide!$L:$L&amp;Principal_Schl_Wts_Wide!$P:$P,0),21),"No data")</f>
        <v>39.26</v>
      </c>
      <c r="K7" s="5">
        <f t="array" ref="K7">_xlfn.IFNA(INDEX(Principal_Schl_Wts_Wide!$A:$AC,MATCH(K$3&amp;$A7&amp;"All"&amp;""&amp;"N",Principal_Schl_Wts_Wide!$B:$B&amp;Principal_Schl_Wts_Wide!$J:$J&amp;Principal_Schl_Wts_Wide!$K:$K&amp;Principal_Schl_Wts_Wide!$L:$L&amp;Principal_Schl_Wts_Wide!$P:$P,0),21),"No data")</f>
        <v>43.45</v>
      </c>
    </row>
    <row r="8" spans="1:11" x14ac:dyDescent="0.2">
      <c r="A8" t="s">
        <v>545</v>
      </c>
      <c r="B8" s="5">
        <f t="array" ref="B8">_xlfn.IFNA(INDEX(Principal_Schl_Wts_Wide!$A:$AC,MATCH(B$3&amp;$A8&amp;"All"&amp;""&amp;"N",Principal_Schl_Wts_Wide!$B:$B&amp;Principal_Schl_Wts_Wide!$J:$J&amp;Principal_Schl_Wts_Wide!$K:$K&amp;Principal_Schl_Wts_Wide!$L:$L&amp;Principal_Schl_Wts_Wide!$P:$P,0),21),"No data")</f>
        <v>35.64</v>
      </c>
      <c r="C8" s="5">
        <f t="array" ref="C8">_xlfn.IFNA(INDEX(Principal_Schl_Wts_Wide!$A:$AC,MATCH(C$3&amp;$A8&amp;"All"&amp;""&amp;"N",Principal_Schl_Wts_Wide!$B:$B&amp;Principal_Schl_Wts_Wide!$J:$J&amp;Principal_Schl_Wts_Wide!$K:$K&amp;Principal_Schl_Wts_Wide!$L:$L&amp;Principal_Schl_Wts_Wide!$P:$P,0),21),"No data")</f>
        <v>47.6</v>
      </c>
      <c r="D8" s="5">
        <f t="array" ref="D8">_xlfn.IFNA(INDEX(Principal_Schl_Wts_Wide!$A:$AC,MATCH(D$3&amp;$A8&amp;"All"&amp;""&amp;"N",Principal_Schl_Wts_Wide!$B:$B&amp;Principal_Schl_Wts_Wide!$J:$J&amp;Principal_Schl_Wts_Wide!$K:$K&amp;Principal_Schl_Wts_Wide!$L:$L&amp;Principal_Schl_Wts_Wide!$P:$P,0),21),"No data")</f>
        <v>43.59</v>
      </c>
      <c r="E8" s="5">
        <f t="array" ref="E8">_xlfn.IFNA(INDEX(Principal_Schl_Wts_Wide!$A:$AC,MATCH(E$3&amp;$A8&amp;"All"&amp;""&amp;"N",Principal_Schl_Wts_Wide!$B:$B&amp;Principal_Schl_Wts_Wide!$J:$J&amp;Principal_Schl_Wts_Wide!$K:$K&amp;Principal_Schl_Wts_Wide!$L:$L&amp;Principal_Schl_Wts_Wide!$P:$P,0),21),"No data")</f>
        <v>47.66</v>
      </c>
      <c r="F8" s="5">
        <f t="array" ref="F8">_xlfn.IFNA(INDEX(Principal_Schl_Wts_Wide!$A:$AC,MATCH(F$3&amp;$A8&amp;"All"&amp;""&amp;"N",Principal_Schl_Wts_Wide!$B:$B&amp;Principal_Schl_Wts_Wide!$J:$J&amp;Principal_Schl_Wts_Wide!$K:$K&amp;Principal_Schl_Wts_Wide!$L:$L&amp;Principal_Schl_Wts_Wide!$P:$P,0),21),"No data")</f>
        <v>40.04</v>
      </c>
      <c r="G8" s="5">
        <f t="array" ref="G8">_xlfn.IFNA(INDEX(Principal_Schl_Wts_Wide!$A:$AC,MATCH(G$3&amp;$A8&amp;"All"&amp;""&amp;"N",Principal_Schl_Wts_Wide!$B:$B&amp;Principal_Schl_Wts_Wide!$J:$J&amp;Principal_Schl_Wts_Wide!$K:$K&amp;Principal_Schl_Wts_Wide!$L:$L&amp;Principal_Schl_Wts_Wide!$P:$P,0),21),"No data")</f>
        <v>40.89</v>
      </c>
      <c r="H8" s="5">
        <f t="array" ref="H8">_xlfn.IFNA(INDEX(Principal_Schl_Wts_Wide!$A:$AC,MATCH(H$3&amp;$A8&amp;"All"&amp;""&amp;"N",Principal_Schl_Wts_Wide!$B:$B&amp;Principal_Schl_Wts_Wide!$J:$J&amp;Principal_Schl_Wts_Wide!$K:$K&amp;Principal_Schl_Wts_Wide!$L:$L&amp;Principal_Schl_Wts_Wide!$P:$P,0),21),"No data")</f>
        <v>25.15</v>
      </c>
      <c r="I8" s="5">
        <f t="array" ref="I8">_xlfn.IFNA(INDEX(Principal_Schl_Wts_Wide!$A:$AC,MATCH(I$3&amp;$A8&amp;"All"&amp;""&amp;"N",Principal_Schl_Wts_Wide!$B:$B&amp;Principal_Schl_Wts_Wide!$J:$J&amp;Principal_Schl_Wts_Wide!$K:$K&amp;Principal_Schl_Wts_Wide!$L:$L&amp;Principal_Schl_Wts_Wide!$P:$P,0),21),"No data")</f>
        <v>22.98</v>
      </c>
      <c r="J8" s="5">
        <f t="array" ref="J8">_xlfn.IFNA(INDEX(Principal_Schl_Wts_Wide!$A:$AC,MATCH(J$3&amp;$A8&amp;"All"&amp;""&amp;"N",Principal_Schl_Wts_Wide!$B:$B&amp;Principal_Schl_Wts_Wide!$J:$J&amp;Principal_Schl_Wts_Wide!$K:$K&amp;Principal_Schl_Wts_Wide!$L:$L&amp;Principal_Schl_Wts_Wide!$P:$P,0),21),"No data")</f>
        <v>26.63</v>
      </c>
      <c r="K8" s="5">
        <f t="array" ref="K8">_xlfn.IFNA(INDEX(Principal_Schl_Wts_Wide!$A:$AC,MATCH(K$3&amp;$A8&amp;"All"&amp;""&amp;"N",Principal_Schl_Wts_Wide!$B:$B&amp;Principal_Schl_Wts_Wide!$J:$J&amp;Principal_Schl_Wts_Wide!$K:$K&amp;Principal_Schl_Wts_Wide!$L:$L&amp;Principal_Schl_Wts_Wide!$P:$P,0),21),"No data")</f>
        <v>37.86</v>
      </c>
    </row>
    <row r="9" spans="1:11" x14ac:dyDescent="0.2">
      <c r="A9" t="s">
        <v>546</v>
      </c>
      <c r="B9" s="5">
        <f t="array" ref="B9">_xlfn.IFNA(INDEX(Principal_Schl_Wts_Wide!$A:$AC,MATCH(B$3&amp;$A9&amp;"All"&amp;""&amp;"N",Principal_Schl_Wts_Wide!$B:$B&amp;Principal_Schl_Wts_Wide!$J:$J&amp;Principal_Schl_Wts_Wide!$K:$K&amp;Principal_Schl_Wts_Wide!$L:$L&amp;Principal_Schl_Wts_Wide!$P:$P,0),21),"No data")</f>
        <v>60.43</v>
      </c>
      <c r="C9" s="5">
        <f t="array" ref="C9">_xlfn.IFNA(INDEX(Principal_Schl_Wts_Wide!$A:$AC,MATCH(C$3&amp;$A9&amp;"All"&amp;""&amp;"N",Principal_Schl_Wts_Wide!$B:$B&amp;Principal_Schl_Wts_Wide!$J:$J&amp;Principal_Schl_Wts_Wide!$K:$K&amp;Principal_Schl_Wts_Wide!$L:$L&amp;Principal_Schl_Wts_Wide!$P:$P,0),21),"No data")</f>
        <v>29.42</v>
      </c>
      <c r="D9" s="5">
        <f t="array" ref="D9">_xlfn.IFNA(INDEX(Principal_Schl_Wts_Wide!$A:$AC,MATCH(D$3&amp;$A9&amp;"All"&amp;""&amp;"N",Principal_Schl_Wts_Wide!$B:$B&amp;Principal_Schl_Wts_Wide!$J:$J&amp;Principal_Schl_Wts_Wide!$K:$K&amp;Principal_Schl_Wts_Wide!$L:$L&amp;Principal_Schl_Wts_Wide!$P:$P,0),21),"No data")</f>
        <v>24.25</v>
      </c>
      <c r="E9" s="5">
        <f t="array" ref="E9">_xlfn.IFNA(INDEX(Principal_Schl_Wts_Wide!$A:$AC,MATCH(E$3&amp;$A9&amp;"All"&amp;""&amp;"N",Principal_Schl_Wts_Wide!$B:$B&amp;Principal_Schl_Wts_Wide!$J:$J&amp;Principal_Schl_Wts_Wide!$K:$K&amp;Principal_Schl_Wts_Wide!$L:$L&amp;Principal_Schl_Wts_Wide!$P:$P,0),21),"No data")</f>
        <v>20.83</v>
      </c>
      <c r="F9" s="5">
        <f t="array" ref="F9">_xlfn.IFNA(INDEX(Principal_Schl_Wts_Wide!$A:$AC,MATCH(F$3&amp;$A9&amp;"All"&amp;""&amp;"N",Principal_Schl_Wts_Wide!$B:$B&amp;Principal_Schl_Wts_Wide!$J:$J&amp;Principal_Schl_Wts_Wide!$K:$K&amp;Principal_Schl_Wts_Wide!$L:$L&amp;Principal_Schl_Wts_Wide!$P:$P,0),21),"No data")</f>
        <v>14.69</v>
      </c>
      <c r="G9" s="5">
        <f t="array" ref="G9">_xlfn.IFNA(INDEX(Principal_Schl_Wts_Wide!$A:$AC,MATCH(G$3&amp;$A9&amp;"All"&amp;""&amp;"N",Principal_Schl_Wts_Wide!$B:$B&amp;Principal_Schl_Wts_Wide!$J:$J&amp;Principal_Schl_Wts_Wide!$K:$K&amp;Principal_Schl_Wts_Wide!$L:$L&amp;Principal_Schl_Wts_Wide!$P:$P,0),21),"No data")</f>
        <v>13.81</v>
      </c>
      <c r="H9" s="5">
        <f t="array" ref="H9">_xlfn.IFNA(INDEX(Principal_Schl_Wts_Wide!$A:$AC,MATCH(H$3&amp;$A9&amp;"All"&amp;""&amp;"N",Principal_Schl_Wts_Wide!$B:$B&amp;Principal_Schl_Wts_Wide!$J:$J&amp;Principal_Schl_Wts_Wide!$K:$K&amp;Principal_Schl_Wts_Wide!$L:$L&amp;Principal_Schl_Wts_Wide!$P:$P,0),21),"No data")</f>
        <v>11.79</v>
      </c>
      <c r="I9" s="5">
        <f t="array" ref="I9">_xlfn.IFNA(INDEX(Principal_Schl_Wts_Wide!$A:$AC,MATCH(I$3&amp;$A9&amp;"All"&amp;""&amp;"N",Principal_Schl_Wts_Wide!$B:$B&amp;Principal_Schl_Wts_Wide!$J:$J&amp;Principal_Schl_Wts_Wide!$K:$K&amp;Principal_Schl_Wts_Wide!$L:$L&amp;Principal_Schl_Wts_Wide!$P:$P,0),21),"No data")</f>
        <v>7.24</v>
      </c>
      <c r="J9" s="5">
        <f t="array" ref="J9">_xlfn.IFNA(INDEX(Principal_Schl_Wts_Wide!$A:$AC,MATCH(J$3&amp;$A9&amp;"All"&amp;""&amp;"N",Principal_Schl_Wts_Wide!$B:$B&amp;Principal_Schl_Wts_Wide!$J:$J&amp;Principal_Schl_Wts_Wide!$K:$K&amp;Principal_Schl_Wts_Wide!$L:$L&amp;Principal_Schl_Wts_Wide!$P:$P,0),21),"No data")</f>
        <v>7.11</v>
      </c>
      <c r="K9" s="5">
        <f t="array" ref="K9">_xlfn.IFNA(INDEX(Principal_Schl_Wts_Wide!$A:$AC,MATCH(K$3&amp;$A9&amp;"All"&amp;""&amp;"N",Principal_Schl_Wts_Wide!$B:$B&amp;Principal_Schl_Wts_Wide!$J:$J&amp;Principal_Schl_Wts_Wide!$K:$K&amp;Principal_Schl_Wts_Wide!$L:$L&amp;Principal_Schl_Wts_Wide!$P:$P,0),21),"No data")</f>
        <v>6.83</v>
      </c>
    </row>
    <row r="24" spans="1:25" x14ac:dyDescent="0.2">
      <c r="A24" s="6" t="s">
        <v>751</v>
      </c>
      <c r="B24" s="6">
        <v>10</v>
      </c>
    </row>
    <row r="25" spans="1:25" x14ac:dyDescent="0.2">
      <c r="A25" t="str">
        <f>A3</f>
        <v>Var_name:</v>
      </c>
      <c r="B25" t="str">
        <f>IF(B3&lt;&gt;"",B3,"")</f>
        <v>C5a</v>
      </c>
      <c r="C25" t="str">
        <f t="shared" ref="C25:Y26" si="0">IF(C3&lt;&gt;"",C3,"")</f>
        <v>C5c</v>
      </c>
      <c r="D25" t="str">
        <f t="shared" si="0"/>
        <v>C5b</v>
      </c>
      <c r="E25" t="str">
        <f t="shared" si="0"/>
        <v>C5j</v>
      </c>
      <c r="F25" t="str">
        <f t="shared" si="0"/>
        <v>C5f</v>
      </c>
      <c r="G25" t="str">
        <f t="shared" si="0"/>
        <v>C5h</v>
      </c>
      <c r="H25" t="str">
        <f t="shared" si="0"/>
        <v>C5d</v>
      </c>
      <c r="I25" t="str">
        <f t="shared" si="0"/>
        <v>C5e</v>
      </c>
      <c r="J25" t="str">
        <f t="shared" si="0"/>
        <v>C5g</v>
      </c>
      <c r="K25" t="str">
        <f t="shared" si="0"/>
        <v>C5i</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Unannounced observations</v>
      </c>
      <c r="C26" t="str">
        <f t="shared" si="0"/>
        <v>Student work samples (e.g., portfolios, projects)</v>
      </c>
      <c r="D26" t="str">
        <f t="shared" si="0"/>
        <v>Announced/formal observations</v>
      </c>
      <c r="E26" t="str">
        <f t="shared" si="0"/>
        <v>Artifacts of practice provided by the teacher</v>
      </c>
      <c r="F26" t="str">
        <f t="shared" si="0"/>
        <v>Feedback from teachers</v>
      </c>
      <c r="G26" t="str">
        <f t="shared" si="0"/>
        <v>Results from common assessments</v>
      </c>
      <c r="H26" t="str">
        <f t="shared" si="0"/>
        <v>Feedback from students</v>
      </c>
      <c r="I26" t="str">
        <f t="shared" si="0"/>
        <v>Feedback from parents/families</v>
      </c>
      <c r="J26" t="str">
        <f t="shared" si="0"/>
        <v>Results from students’ state standardized test scores</v>
      </c>
      <c r="K26" t="str">
        <f t="shared" si="0"/>
        <v>Extracurricular activities or professional responsibilities</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Not Used</v>
      </c>
      <c r="B27" s="5" t="str">
        <f>IF(B5&gt;=$B$24,B5,"")</f>
        <v/>
      </c>
      <c r="C27" s="5" t="str">
        <f t="shared" ref="C27:Y37" si="2">IF(C5&gt;=$B$24,C5,"")</f>
        <v/>
      </c>
      <c r="D27" s="5" t="str">
        <f t="shared" si="2"/>
        <v/>
      </c>
      <c r="E27" s="5" t="str">
        <f t="shared" si="2"/>
        <v/>
      </c>
      <c r="F27" s="5">
        <f t="shared" si="2"/>
        <v>17.329999999999998</v>
      </c>
      <c r="G27" s="5">
        <f t="shared" si="2"/>
        <v>10.67</v>
      </c>
      <c r="H27" s="5">
        <f t="shared" si="2"/>
        <v>29.67</v>
      </c>
      <c r="I27" s="5">
        <f t="shared" si="2"/>
        <v>26.93</v>
      </c>
      <c r="J27" s="5">
        <f t="shared" si="2"/>
        <v>17.100000000000001</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Not Valuable</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Somewhat Valuable</v>
      </c>
      <c r="B29" s="5" t="str">
        <f t="shared" si="4"/>
        <v/>
      </c>
      <c r="C29" s="5">
        <f t="shared" si="4"/>
        <v>19.28</v>
      </c>
      <c r="D29" s="5">
        <f t="shared" si="4"/>
        <v>23.46</v>
      </c>
      <c r="E29" s="5">
        <f t="shared" si="2"/>
        <v>27.13</v>
      </c>
      <c r="F29" s="5">
        <f t="shared" si="2"/>
        <v>26.05</v>
      </c>
      <c r="G29" s="5">
        <f t="shared" si="2"/>
        <v>31.33</v>
      </c>
      <c r="H29" s="5">
        <f t="shared" si="2"/>
        <v>29.06</v>
      </c>
      <c r="I29" s="5">
        <f t="shared" si="2"/>
        <v>37.92</v>
      </c>
      <c r="J29" s="5">
        <f t="shared" si="2"/>
        <v>39.26</v>
      </c>
      <c r="K29" s="5">
        <f t="shared" si="2"/>
        <v>43.45</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Valuable</v>
      </c>
      <c r="B30" s="5">
        <f t="shared" si="4"/>
        <v>35.64</v>
      </c>
      <c r="C30" s="5">
        <f t="shared" si="4"/>
        <v>47.6</v>
      </c>
      <c r="D30" s="5">
        <f t="shared" si="4"/>
        <v>43.59</v>
      </c>
      <c r="E30" s="5">
        <f t="shared" si="2"/>
        <v>47.66</v>
      </c>
      <c r="F30" s="5">
        <f t="shared" si="2"/>
        <v>40.04</v>
      </c>
      <c r="G30" s="5">
        <f t="shared" si="2"/>
        <v>40.89</v>
      </c>
      <c r="H30" s="5">
        <f t="shared" si="2"/>
        <v>25.15</v>
      </c>
      <c r="I30" s="5">
        <f t="shared" si="2"/>
        <v>22.98</v>
      </c>
      <c r="J30" s="5">
        <f t="shared" si="2"/>
        <v>26.63</v>
      </c>
      <c r="K30" s="5">
        <f t="shared" si="2"/>
        <v>37.86</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Very Valuable</v>
      </c>
      <c r="B31" s="5">
        <f t="shared" si="4"/>
        <v>60.43</v>
      </c>
      <c r="C31" s="5">
        <f t="shared" si="4"/>
        <v>29.42</v>
      </c>
      <c r="D31" s="5">
        <f t="shared" si="4"/>
        <v>24.25</v>
      </c>
      <c r="E31" s="5">
        <f t="shared" si="2"/>
        <v>20.83</v>
      </c>
      <c r="F31" s="5">
        <f t="shared" si="2"/>
        <v>14.69</v>
      </c>
      <c r="G31" s="5">
        <f t="shared" si="2"/>
        <v>13.81</v>
      </c>
      <c r="H31" s="5">
        <f t="shared" si="2"/>
        <v>11.79</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K9">
    <sortCondition descending="1" ref="A9:K9"/>
    <sortCondition descending="1" ref="A8:K8"/>
  </sortState>
  <pageMargins left="0.7" right="0.7" top="1" bottom="1" header="0.5" footer="0.5"/>
  <pageSetup orientation="landscape"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2" width="22.375" customWidth="1"/>
    <col min="3" max="3" width="21.5" customWidth="1"/>
    <col min="4" max="4" width="19.625" customWidth="1"/>
    <col min="5" max="5" width="24.75" customWidth="1"/>
    <col min="6" max="6" width="20.375" customWidth="1"/>
    <col min="7" max="7" width="21" customWidth="1"/>
    <col min="8" max="8" width="20" customWidth="1"/>
  </cols>
  <sheetData>
    <row r="1" spans="1:8"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c r="F1" s="1" t="str">
        <f>INDEX(Principal_Schl_Wts_Wide!$A:$AC,MATCH(F$3,Principal_Schl_Wts_Wide!$B:$B,0),4)</f>
        <v>EDUCATOR GROWTH AND DEVELOPMENT</v>
      </c>
      <c r="G1" s="1" t="str">
        <f>INDEX(Principal_Schl_Wts_Wide!$A:$AC,MATCH(G$3,Principal_Schl_Wts_Wide!$B:$B,0),4)</f>
        <v>EDUCATOR GROWTH AND DEVELOPMENT</v>
      </c>
      <c r="H1" s="1" t="str">
        <f>INDEX(Principal_Schl_Wts_Wide!$A:$AC,MATCH(H$3,Principal_Schl_Wts_Wide!$B:$B,0),4)</f>
        <v>EDUCATOR GROWTH AND DEVELOPMENT</v>
      </c>
    </row>
    <row r="2" spans="1:8" s="1" customFormat="1" x14ac:dyDescent="0.2">
      <c r="A2" s="2" t="s">
        <v>740</v>
      </c>
      <c r="B2" s="1" t="str">
        <f t="array" ref="B2">INDEX(Principal_Schl_Wts_Wide!$A:$AC,MATCH(B$3,Principal_Schl_Wts_Wide!$B:$B,0),7)</f>
        <v>Below is a series of statements about the teacher evaluation system used in your district. To what extent do you agree with the following statements?</v>
      </c>
      <c r="C2" s="1" t="str">
        <f t="array" ref="C2">INDEX(Principal_Schl_Wts_Wide!$A:$AC,MATCH(C$3,Principal_Schl_Wts_Wide!$B:$B,0),7)</f>
        <v>Below is a series of statements about the teacher evaluation system used in your district. To what extent do you agree with the following statements?</v>
      </c>
      <c r="D2" s="1" t="str">
        <f t="array" ref="D2">INDEX(Principal_Schl_Wts_Wide!$A:$AC,MATCH(D$3,Principal_Schl_Wts_Wide!$B:$B,0),7)</f>
        <v>Below is a series of statements about the teacher evaluation system used in your district. To what extent do you agree with the following statements?</v>
      </c>
      <c r="E2" s="1" t="str">
        <f t="array" ref="E2">INDEX(Principal_Schl_Wts_Wide!$A:$AC,MATCH(E$3,Principal_Schl_Wts_Wide!$B:$B,0),7)</f>
        <v>Below is a series of statements about the teacher evaluation system used in your district. To what extent do you agree with the following statements?</v>
      </c>
      <c r="F2" s="1" t="str">
        <f t="array" ref="F2">INDEX(Principal_Schl_Wts_Wide!$A:$AC,MATCH(F$3,Principal_Schl_Wts_Wide!$B:$B,0),7)</f>
        <v>Below is a series of statements about the teacher evaluation system used in your district. To what extent do you agree with the following statements?</v>
      </c>
      <c r="G2" s="1" t="str">
        <f t="array" ref="G2">INDEX(Principal_Schl_Wts_Wide!$A:$AC,MATCH(G$3,Principal_Schl_Wts_Wide!$B:$B,0),7)</f>
        <v>Below is a series of statements about the teacher evaluation system used in your district. To what extent do you agree with the following statements?</v>
      </c>
      <c r="H2" s="1" t="str">
        <f t="array" ref="H2">INDEX(Principal_Schl_Wts_Wide!$A:$AC,MATCH(H$3,Principal_Schl_Wts_Wide!$B:$B,0),7)</f>
        <v>Below is a series of statements about the teacher evaluation system used in your district. To what extent do you agree with the following statements?</v>
      </c>
    </row>
    <row r="3" spans="1:8" x14ac:dyDescent="0.2">
      <c r="A3" s="3" t="s">
        <v>741</v>
      </c>
      <c r="B3" t="s">
        <v>589</v>
      </c>
      <c r="C3" t="s">
        <v>597</v>
      </c>
      <c r="D3" t="s">
        <v>582</v>
      </c>
      <c r="E3" t="s">
        <v>574</v>
      </c>
      <c r="F3" t="s">
        <v>586</v>
      </c>
      <c r="G3" t="s">
        <v>578</v>
      </c>
      <c r="H3" t="s">
        <v>593</v>
      </c>
    </row>
    <row r="4" spans="1:8" ht="156.75" customHeight="1" x14ac:dyDescent="0.2">
      <c r="A4" t="s">
        <v>742</v>
      </c>
      <c r="B4" s="4" t="str">
        <f t="array" ref="B4">INDEX(Principal_Schl_Wts_Wide!$A:$AC,MATCH(B$3,Principal_Schl_Wts_Wide!$B:$B,0),8)</f>
        <v>The school’s evaluation staff has the appropriate content knowledge to evaluate teacher performance.</v>
      </c>
      <c r="C4" s="4" t="str">
        <f t="array" ref="C4">INDEX(Principal_Schl_Wts_Wide!$A:$AC,MATCH(C$3,Principal_Schl_Wts_Wide!$B:$B,0),8)</f>
        <v>Overall, the evaluation system used for assessing teachers generates fair results.</v>
      </c>
      <c r="D4" s="4" t="str">
        <f t="array" ref="D4">INDEX(Principal_Schl_Wts_Wide!$A:$AC,MATCH(D$3,Principal_Schl_Wts_Wide!$B:$B,0),8)</f>
        <v>The evaluation system used in my school is effective in identifying teachers who are struggling.</v>
      </c>
      <c r="E4" s="4" t="str">
        <f t="array" ref="E4">INDEX(Principal_Schl_Wts_Wide!$A:$AC,MATCH(E$3,Principal_Schl_Wts_Wide!$B:$B,0),8)</f>
        <v>Teachers in my school have a clear understanding of the type of evidence to provide for their summative performance evaluation.</v>
      </c>
      <c r="F4" s="4" t="str">
        <f t="array" ref="F4">INDEX(Principal_Schl_Wts_Wide!$A:$AC,MATCH(F$3,Principal_Schl_Wts_Wide!$B:$B,0),8)</f>
        <v>In my school, teachers develop goals that reflect the expectations of the current curriculum frameworks.</v>
      </c>
      <c r="G4" s="4" t="str">
        <f t="array" ref="G4">INDEX(Principal_Schl_Wts_Wide!$A:$AC,MATCH(G$3,Principal_Schl_Wts_Wide!$B:$B,0),8)</f>
        <v>The evaluation system used in my school is effective in identifying outstanding teachers.</v>
      </c>
      <c r="H4" s="4" t="str">
        <f t="array" ref="H4">INDEX(Principal_Schl_Wts_Wide!$A:$AC,MATCH(H$3,Principal_Schl_Wts_Wide!$B:$B,0),8)</f>
        <v>The evaluation system used in my school is an effective tool to support teacher growth and development.</v>
      </c>
    </row>
    <row r="5" spans="1:8" x14ac:dyDescent="0.2">
      <c r="A5" t="s">
        <v>120</v>
      </c>
      <c r="B5" s="5">
        <f t="array" ref="B5">_xlfn.IFNA(INDEX(Principal_Schl_Wts_Wide!$A:$AC,MATCH(B$3&amp;$A5&amp;"All"&amp;""&amp;"N",Principal_Schl_Wts_Wide!$B:$B&amp;Principal_Schl_Wts_Wide!$J:$J&amp;Principal_Schl_Wts_Wide!$K:$K&amp;Principal_Schl_Wts_Wide!$L:$L&amp;Principal_Schl_Wts_Wide!$P:$P,0),21),"No data")</f>
        <v>1.03</v>
      </c>
      <c r="C5" s="5">
        <f t="array" ref="C5">_xlfn.IFNA(INDEX(Principal_Schl_Wts_Wide!$A:$AC,MATCH(C$3&amp;$A5&amp;"All"&amp;""&amp;"N",Principal_Schl_Wts_Wide!$B:$B&amp;Principal_Schl_Wts_Wide!$J:$J&amp;Principal_Schl_Wts_Wide!$K:$K&amp;Principal_Schl_Wts_Wide!$L:$L&amp;Principal_Schl_Wts_Wide!$P:$P,0),21),"No data")</f>
        <v>0.96</v>
      </c>
      <c r="D5" s="5">
        <f t="array" ref="D5">_xlfn.IFNA(INDEX(Principal_Schl_Wts_Wide!$A:$AC,MATCH(D$3&amp;$A5&amp;"All"&amp;""&amp;"N",Principal_Schl_Wts_Wide!$B:$B&amp;Principal_Schl_Wts_Wide!$J:$J&amp;Principal_Schl_Wts_Wide!$K:$K&amp;Principal_Schl_Wts_Wide!$L:$L&amp;Principal_Schl_Wts_Wide!$P:$P,0),21),"No data")</f>
        <v>0.99</v>
      </c>
      <c r="E5" s="5">
        <f t="array" ref="E5">_xlfn.IFNA(INDEX(Principal_Schl_Wts_Wide!$A:$AC,MATCH(E$3&amp;$A5&amp;"All"&amp;""&amp;"N",Principal_Schl_Wts_Wide!$B:$B&amp;Principal_Schl_Wts_Wide!$J:$J&amp;Principal_Schl_Wts_Wide!$K:$K&amp;Principal_Schl_Wts_Wide!$L:$L&amp;Principal_Schl_Wts_Wide!$P:$P,0),21),"No data")</f>
        <v>0.91</v>
      </c>
      <c r="F5" s="5">
        <f t="array" ref="F5">_xlfn.IFNA(INDEX(Principal_Schl_Wts_Wide!$A:$AC,MATCH(F$3&amp;$A5&amp;"All"&amp;""&amp;"N",Principal_Schl_Wts_Wide!$B:$B&amp;Principal_Schl_Wts_Wide!$J:$J&amp;Principal_Schl_Wts_Wide!$K:$K&amp;Principal_Schl_Wts_Wide!$L:$L&amp;Principal_Schl_Wts_Wide!$P:$P,0),21),"No data")</f>
        <v>0.43</v>
      </c>
      <c r="G5" s="5">
        <f t="array" ref="G5">_xlfn.IFNA(INDEX(Principal_Schl_Wts_Wide!$A:$AC,MATCH(G$3&amp;$A5&amp;"All"&amp;""&amp;"N",Principal_Schl_Wts_Wide!$B:$B&amp;Principal_Schl_Wts_Wide!$J:$J&amp;Principal_Schl_Wts_Wide!$K:$K&amp;Principal_Schl_Wts_Wide!$L:$L&amp;Principal_Schl_Wts_Wide!$P:$P,0),21),"No data")</f>
        <v>1.87</v>
      </c>
      <c r="H5" s="5">
        <f t="array" ref="H5">_xlfn.IFNA(INDEX(Principal_Schl_Wts_Wide!$A:$AC,MATCH(H$3&amp;$A5&amp;"All"&amp;""&amp;"N",Principal_Schl_Wts_Wide!$B:$B&amp;Principal_Schl_Wts_Wide!$J:$J&amp;Principal_Schl_Wts_Wide!$K:$K&amp;Principal_Schl_Wts_Wide!$L:$L&amp;Principal_Schl_Wts_Wide!$P:$P,0),21),"No data")</f>
        <v>1.17</v>
      </c>
    </row>
    <row r="6" spans="1:8" x14ac:dyDescent="0.2">
      <c r="A6" t="s">
        <v>121</v>
      </c>
      <c r="B6" s="5">
        <f t="array" ref="B6">_xlfn.IFNA(INDEX(Principal_Schl_Wts_Wide!$A:$AC,MATCH(B$3&amp;$A6&amp;"All"&amp;""&amp;"N",Principal_Schl_Wts_Wide!$B:$B&amp;Principal_Schl_Wts_Wide!$J:$J&amp;Principal_Schl_Wts_Wide!$K:$K&amp;Principal_Schl_Wts_Wide!$L:$L&amp;Principal_Schl_Wts_Wide!$P:$P,0),21),"No data")</f>
        <v>2.85</v>
      </c>
      <c r="C6" s="5">
        <f t="array" ref="C6">_xlfn.IFNA(INDEX(Principal_Schl_Wts_Wide!$A:$AC,MATCH(C$3&amp;$A6&amp;"All"&amp;""&amp;"N",Principal_Schl_Wts_Wide!$B:$B&amp;Principal_Schl_Wts_Wide!$J:$J&amp;Principal_Schl_Wts_Wide!$K:$K&amp;Principal_Schl_Wts_Wide!$L:$L&amp;Principal_Schl_Wts_Wide!$P:$P,0),21),"No data")</f>
        <v>5.47</v>
      </c>
      <c r="D6" s="5">
        <f t="array" ref="D6">_xlfn.IFNA(INDEX(Principal_Schl_Wts_Wide!$A:$AC,MATCH(D$3&amp;$A6&amp;"All"&amp;""&amp;"N",Principal_Schl_Wts_Wide!$B:$B&amp;Principal_Schl_Wts_Wide!$J:$J&amp;Principal_Schl_Wts_Wide!$K:$K&amp;Principal_Schl_Wts_Wide!$L:$L&amp;Principal_Schl_Wts_Wide!$P:$P,0),21),"No data")</f>
        <v>6.57</v>
      </c>
      <c r="E6" s="5">
        <f t="array" ref="E6">_xlfn.IFNA(INDEX(Principal_Schl_Wts_Wide!$A:$AC,MATCH(E$3&amp;$A6&amp;"All"&amp;""&amp;"N",Principal_Schl_Wts_Wide!$B:$B&amp;Principal_Schl_Wts_Wide!$J:$J&amp;Principal_Schl_Wts_Wide!$K:$K&amp;Principal_Schl_Wts_Wide!$L:$L&amp;Principal_Schl_Wts_Wide!$P:$P,0),21),"No data")</f>
        <v>5.24</v>
      </c>
      <c r="F6" s="5">
        <f t="array" ref="F6">_xlfn.IFNA(INDEX(Principal_Schl_Wts_Wide!$A:$AC,MATCH(F$3&amp;$A6&amp;"All"&amp;""&amp;"N",Principal_Schl_Wts_Wide!$B:$B&amp;Principal_Schl_Wts_Wide!$J:$J&amp;Principal_Schl_Wts_Wide!$K:$K&amp;Principal_Schl_Wts_Wide!$L:$L&amp;Principal_Schl_Wts_Wide!$P:$P,0),21),"No data")</f>
        <v>6.46</v>
      </c>
      <c r="G6" s="5">
        <f t="array" ref="G6">_xlfn.IFNA(INDEX(Principal_Schl_Wts_Wide!$A:$AC,MATCH(G$3&amp;$A6&amp;"All"&amp;""&amp;"N",Principal_Schl_Wts_Wide!$B:$B&amp;Principal_Schl_Wts_Wide!$J:$J&amp;Principal_Schl_Wts_Wide!$K:$K&amp;Principal_Schl_Wts_Wide!$L:$L&amp;Principal_Schl_Wts_Wide!$P:$P,0),21),"No data")</f>
        <v>6.75</v>
      </c>
      <c r="H6" s="5">
        <f t="array" ref="H6">_xlfn.IFNA(INDEX(Principal_Schl_Wts_Wide!$A:$AC,MATCH(H$3&amp;$A6&amp;"All"&amp;""&amp;"N",Principal_Schl_Wts_Wide!$B:$B&amp;Principal_Schl_Wts_Wide!$J:$J&amp;Principal_Schl_Wts_Wide!$K:$K&amp;Principal_Schl_Wts_Wide!$L:$L&amp;Principal_Schl_Wts_Wide!$P:$P,0),21),"No data")</f>
        <v>8.67</v>
      </c>
    </row>
    <row r="7" spans="1:8" x14ac:dyDescent="0.2">
      <c r="A7" t="s">
        <v>122</v>
      </c>
      <c r="B7" s="5">
        <f t="array" ref="B7">_xlfn.IFNA(INDEX(Principal_Schl_Wts_Wide!$A:$AC,MATCH(B$3&amp;$A7&amp;"All"&amp;""&amp;"N",Principal_Schl_Wts_Wide!$B:$B&amp;Principal_Schl_Wts_Wide!$J:$J&amp;Principal_Schl_Wts_Wide!$K:$K&amp;Principal_Schl_Wts_Wide!$L:$L&amp;Principal_Schl_Wts_Wide!$P:$P,0),21),"No data")</f>
        <v>35.67</v>
      </c>
      <c r="C7" s="5">
        <f t="array" ref="C7">_xlfn.IFNA(INDEX(Principal_Schl_Wts_Wide!$A:$AC,MATCH(C$3&amp;$A7&amp;"All"&amp;""&amp;"N",Principal_Schl_Wts_Wide!$B:$B&amp;Principal_Schl_Wts_Wide!$J:$J&amp;Principal_Schl_Wts_Wide!$K:$K&amp;Principal_Schl_Wts_Wide!$L:$L&amp;Principal_Schl_Wts_Wide!$P:$P,0),21),"No data")</f>
        <v>45.82</v>
      </c>
      <c r="D7" s="5">
        <f t="array" ref="D7">_xlfn.IFNA(INDEX(Principal_Schl_Wts_Wide!$A:$AC,MATCH(D$3&amp;$A7&amp;"All"&amp;""&amp;"N",Principal_Schl_Wts_Wide!$B:$B&amp;Principal_Schl_Wts_Wide!$J:$J&amp;Principal_Schl_Wts_Wide!$K:$K&amp;Principal_Schl_Wts_Wide!$L:$L&amp;Principal_Schl_Wts_Wide!$P:$P,0),21),"No data")</f>
        <v>45.85</v>
      </c>
      <c r="E7" s="5">
        <f t="array" ref="E7">_xlfn.IFNA(INDEX(Principal_Schl_Wts_Wide!$A:$AC,MATCH(E$3&amp;$A7&amp;"All"&amp;""&amp;"N",Principal_Schl_Wts_Wide!$B:$B&amp;Principal_Schl_Wts_Wide!$J:$J&amp;Principal_Schl_Wts_Wide!$K:$K&amp;Principal_Schl_Wts_Wide!$L:$L&amp;Principal_Schl_Wts_Wide!$P:$P,0),21),"No data")</f>
        <v>48.87</v>
      </c>
      <c r="F7" s="5">
        <f t="array" ref="F7">_xlfn.IFNA(INDEX(Principal_Schl_Wts_Wide!$A:$AC,MATCH(F$3&amp;$A7&amp;"All"&amp;""&amp;"N",Principal_Schl_Wts_Wide!$B:$B&amp;Principal_Schl_Wts_Wide!$J:$J&amp;Principal_Schl_Wts_Wide!$K:$K&amp;Principal_Schl_Wts_Wide!$L:$L&amp;Principal_Schl_Wts_Wide!$P:$P,0),21),"No data")</f>
        <v>50.9</v>
      </c>
      <c r="G7" s="5">
        <f t="array" ref="G7">_xlfn.IFNA(INDEX(Principal_Schl_Wts_Wide!$A:$AC,MATCH(G$3&amp;$A7&amp;"All"&amp;""&amp;"N",Principal_Schl_Wts_Wide!$B:$B&amp;Principal_Schl_Wts_Wide!$J:$J&amp;Principal_Schl_Wts_Wide!$K:$K&amp;Principal_Schl_Wts_Wide!$L:$L&amp;Principal_Schl_Wts_Wide!$P:$P,0),21),"No data")</f>
        <v>49.3</v>
      </c>
      <c r="H7" s="5">
        <f t="array" ref="H7">_xlfn.IFNA(INDEX(Principal_Schl_Wts_Wide!$A:$AC,MATCH(H$3&amp;$A7&amp;"All"&amp;""&amp;"N",Principal_Schl_Wts_Wide!$B:$B&amp;Principal_Schl_Wts_Wide!$J:$J&amp;Principal_Schl_Wts_Wide!$K:$K&amp;Principal_Schl_Wts_Wide!$L:$L&amp;Principal_Schl_Wts_Wide!$P:$P,0),21),"No data")</f>
        <v>51.6</v>
      </c>
    </row>
    <row r="8" spans="1:8" x14ac:dyDescent="0.2">
      <c r="A8" t="s">
        <v>124</v>
      </c>
      <c r="B8" s="5">
        <f t="array" ref="B8">_xlfn.IFNA(INDEX(Principal_Schl_Wts_Wide!$A:$AC,MATCH(B$3&amp;$A8&amp;"All"&amp;""&amp;"N",Principal_Schl_Wts_Wide!$B:$B&amp;Principal_Schl_Wts_Wide!$J:$J&amp;Principal_Schl_Wts_Wide!$K:$K&amp;Principal_Schl_Wts_Wide!$L:$L&amp;Principal_Schl_Wts_Wide!$P:$P,0),21),"No data")</f>
        <v>60.45</v>
      </c>
      <c r="C8" s="5">
        <f t="array" ref="C8">_xlfn.IFNA(INDEX(Principal_Schl_Wts_Wide!$A:$AC,MATCH(C$3&amp;$A8&amp;"All"&amp;""&amp;"N",Principal_Schl_Wts_Wide!$B:$B&amp;Principal_Schl_Wts_Wide!$J:$J&amp;Principal_Schl_Wts_Wide!$K:$K&amp;Principal_Schl_Wts_Wide!$L:$L&amp;Principal_Schl_Wts_Wide!$P:$P,0),21),"No data")</f>
        <v>47.75</v>
      </c>
      <c r="D8" s="5">
        <f t="array" ref="D8">_xlfn.IFNA(INDEX(Principal_Schl_Wts_Wide!$A:$AC,MATCH(D$3&amp;$A8&amp;"All"&amp;""&amp;"N",Principal_Schl_Wts_Wide!$B:$B&amp;Principal_Schl_Wts_Wide!$J:$J&amp;Principal_Schl_Wts_Wide!$K:$K&amp;Principal_Schl_Wts_Wide!$L:$L&amp;Principal_Schl_Wts_Wide!$P:$P,0),21),"No data")</f>
        <v>46.59</v>
      </c>
      <c r="E8" s="5">
        <f t="array" ref="E8">_xlfn.IFNA(INDEX(Principal_Schl_Wts_Wide!$A:$AC,MATCH(E$3&amp;$A8&amp;"All"&amp;""&amp;"N",Principal_Schl_Wts_Wide!$B:$B&amp;Principal_Schl_Wts_Wide!$J:$J&amp;Principal_Schl_Wts_Wide!$K:$K&amp;Principal_Schl_Wts_Wide!$L:$L&amp;Principal_Schl_Wts_Wide!$P:$P,0),21),"No data")</f>
        <v>44.98</v>
      </c>
      <c r="F8" s="5">
        <f t="array" ref="F8">_xlfn.IFNA(INDEX(Principal_Schl_Wts_Wide!$A:$AC,MATCH(F$3&amp;$A8&amp;"All"&amp;""&amp;"N",Principal_Schl_Wts_Wide!$B:$B&amp;Principal_Schl_Wts_Wide!$J:$J&amp;Principal_Schl_Wts_Wide!$K:$K&amp;Principal_Schl_Wts_Wide!$L:$L&amp;Principal_Schl_Wts_Wide!$P:$P,0),21),"No data")</f>
        <v>42.21</v>
      </c>
      <c r="G8" s="5">
        <f t="array" ref="G8">_xlfn.IFNA(INDEX(Principal_Schl_Wts_Wide!$A:$AC,MATCH(G$3&amp;$A8&amp;"All"&amp;""&amp;"N",Principal_Schl_Wts_Wide!$B:$B&amp;Principal_Schl_Wts_Wide!$J:$J&amp;Principal_Schl_Wts_Wide!$K:$K&amp;Principal_Schl_Wts_Wide!$L:$L&amp;Principal_Schl_Wts_Wide!$P:$P,0),21),"No data")</f>
        <v>42.09</v>
      </c>
      <c r="H8" s="5">
        <f t="array" ref="H8">_xlfn.IFNA(INDEX(Principal_Schl_Wts_Wide!$A:$AC,MATCH(H$3&amp;$A8&amp;"All"&amp;""&amp;"N",Principal_Schl_Wts_Wide!$B:$B&amp;Principal_Schl_Wts_Wide!$J:$J&amp;Principal_Schl_Wts_Wide!$K:$K&amp;Principal_Schl_Wts_Wide!$L:$L&amp;Principal_Schl_Wts_Wide!$P:$P,0),21),"No data")</f>
        <v>38.56</v>
      </c>
    </row>
    <row r="24" spans="1:25" x14ac:dyDescent="0.2">
      <c r="A24" s="6" t="s">
        <v>751</v>
      </c>
      <c r="B24" s="6">
        <v>10</v>
      </c>
    </row>
    <row r="25" spans="1:25" x14ac:dyDescent="0.2">
      <c r="A25" t="str">
        <f>A3</f>
        <v>Var_name:</v>
      </c>
      <c r="B25" t="str">
        <f>IF(B3&lt;&gt;"",B3,"")</f>
        <v>C6e</v>
      </c>
      <c r="C25" t="str">
        <f t="shared" ref="C25:Y26" si="0">IF(C3&lt;&gt;"",C3,"")</f>
        <v>C6g</v>
      </c>
      <c r="D25" t="str">
        <f t="shared" si="0"/>
        <v>C6c</v>
      </c>
      <c r="E25" t="str">
        <f t="shared" si="0"/>
        <v>C6a</v>
      </c>
      <c r="F25" t="str">
        <f t="shared" si="0"/>
        <v>C6d</v>
      </c>
      <c r="G25" t="str">
        <f t="shared" si="0"/>
        <v>C6b</v>
      </c>
      <c r="H25" t="str">
        <f t="shared" si="0"/>
        <v>C6f</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The school’s evaluation staff has the appropriate content knowledge to evaluate teacher performance.</v>
      </c>
      <c r="C26" t="str">
        <f t="shared" si="0"/>
        <v>Overall, the evaluation system used for assessing teachers generates fair results.</v>
      </c>
      <c r="D26" t="str">
        <f t="shared" si="0"/>
        <v>The evaluation system used in my school is effective in identifying teachers who are struggling.</v>
      </c>
      <c r="E26" t="str">
        <f t="shared" si="0"/>
        <v>Teachers in my school have a clear understanding of the type of evidence to provide for their summative performance evaluation.</v>
      </c>
      <c r="F26" t="str">
        <f t="shared" si="0"/>
        <v>In my school, teachers develop goals that reflect the expectations of the current curriculum frameworks.</v>
      </c>
      <c r="G26" t="str">
        <f t="shared" si="0"/>
        <v>The evaluation system used in my school is effective in identifying outstanding teachers.</v>
      </c>
      <c r="H26" t="str">
        <f t="shared" si="0"/>
        <v>The evaluation system used in my school is an effective tool to support teacher growth and development.</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t="str">
        <f t="shared" ref="B28:D37" si="4">IF(B6&gt;=$B$24,B6,"")</f>
        <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35.67</v>
      </c>
      <c r="C29" s="5">
        <f t="shared" si="4"/>
        <v>45.82</v>
      </c>
      <c r="D29" s="5">
        <f t="shared" si="4"/>
        <v>45.85</v>
      </c>
      <c r="E29" s="5">
        <f t="shared" si="2"/>
        <v>48.87</v>
      </c>
      <c r="F29" s="5">
        <f t="shared" si="2"/>
        <v>50.9</v>
      </c>
      <c r="G29" s="5">
        <f t="shared" si="2"/>
        <v>49.3</v>
      </c>
      <c r="H29" s="5">
        <f t="shared" si="2"/>
        <v>51.6</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60.45</v>
      </c>
      <c r="C30" s="5">
        <f t="shared" si="4"/>
        <v>47.75</v>
      </c>
      <c r="D30" s="5">
        <f t="shared" si="4"/>
        <v>46.59</v>
      </c>
      <c r="E30" s="5">
        <f t="shared" si="2"/>
        <v>44.98</v>
      </c>
      <c r="F30" s="5">
        <f t="shared" si="2"/>
        <v>42.21</v>
      </c>
      <c r="G30" s="5">
        <f t="shared" si="2"/>
        <v>42.09</v>
      </c>
      <c r="H30" s="5">
        <f t="shared" si="2"/>
        <v>38.56</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H8">
    <sortCondition descending="1" ref="A8:H8"/>
  </sortState>
  <pageMargins left="0.7" right="0.7" top="1" bottom="1" header="0.5" footer="0.5"/>
  <pageSetup orientation="landscape"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34" customWidth="1"/>
    <col min="2" max="2" width="31" customWidth="1"/>
  </cols>
  <sheetData>
    <row r="1" spans="1:2" s="1" customFormat="1" x14ac:dyDescent="0.2">
      <c r="A1" s="1" t="s">
        <v>739</v>
      </c>
      <c r="B1" s="1" t="str">
        <f>INDEX(Principal_Schl_Wts_Wide!$A:$AC,MATCH(B$3,Principal_Schl_Wts_Wide!$B:$B,0),4)</f>
        <v>EDUCATOR GROWTH AND DEVELOPMENT</v>
      </c>
    </row>
    <row r="2" spans="1:2" s="1" customFormat="1" x14ac:dyDescent="0.2">
      <c r="A2" s="2" t="s">
        <v>740</v>
      </c>
      <c r="B2" s="1">
        <f t="array" ref="B2">INDEX(Principal_Schl_Wts_Wide!$A:$AC,MATCH(B$3,Principal_Schl_Wts_Wide!$B:$B,0),7)</f>
        <v>0</v>
      </c>
    </row>
    <row r="3" spans="1:2" x14ac:dyDescent="0.2">
      <c r="A3" s="3" t="s">
        <v>741</v>
      </c>
      <c r="B3" t="s">
        <v>601</v>
      </c>
    </row>
    <row r="4" spans="1:2" ht="156.75" customHeight="1" x14ac:dyDescent="0.2">
      <c r="A4" t="s">
        <v>742</v>
      </c>
      <c r="B4" s="4" t="str">
        <f t="array" ref="B4">INDEX(Principal_Schl_Wts_Wide!$A:$AC,MATCH(B$3,Principal_Schl_Wts_Wide!$B:$B,0),8)</f>
        <v>Please indicate the percentage of teachers within your school who have common assessments that are used as evidence in the district’s educator evaluation system.</v>
      </c>
    </row>
    <row r="5" spans="1:2" x14ac:dyDescent="0.2">
      <c r="A5" t="s">
        <v>604</v>
      </c>
      <c r="B5" s="5">
        <f t="array" ref="B5">_xlfn.IFNA(INDEX(Principal_Schl_Wts_Wide!$A:$AC,MATCH(B$3&amp;$A5&amp;"All"&amp;""&amp;"N",Principal_Schl_Wts_Wide!$B:$B&amp;Principal_Schl_Wts_Wide!$J:$J&amp;Principal_Schl_Wts_Wide!$K:$K&amp;Principal_Schl_Wts_Wide!$L:$L&amp;Principal_Schl_Wts_Wide!$P:$P,0),21),"No data")</f>
        <v>22.95</v>
      </c>
    </row>
    <row r="6" spans="1:2" x14ac:dyDescent="0.2">
      <c r="A6" t="s">
        <v>605</v>
      </c>
      <c r="B6" s="5">
        <f t="array" ref="B6">_xlfn.IFNA(INDEX(Principal_Schl_Wts_Wide!$A:$AC,MATCH(B$3&amp;$A6&amp;"All"&amp;""&amp;"N",Principal_Schl_Wts_Wide!$B:$B&amp;Principal_Schl_Wts_Wide!$J:$J&amp;Principal_Schl_Wts_Wide!$K:$K&amp;Principal_Schl_Wts_Wide!$L:$L&amp;Principal_Schl_Wts_Wide!$P:$P,0),21),"No data")</f>
        <v>14.63</v>
      </c>
    </row>
    <row r="7" spans="1:2" x14ac:dyDescent="0.2">
      <c r="A7" t="s">
        <v>606</v>
      </c>
      <c r="B7" s="5">
        <f t="array" ref="B7">_xlfn.IFNA(INDEX(Principal_Schl_Wts_Wide!$A:$AC,MATCH(B$3&amp;$A7&amp;"All"&amp;""&amp;"N",Principal_Schl_Wts_Wide!$B:$B&amp;Principal_Schl_Wts_Wide!$J:$J&amp;Principal_Schl_Wts_Wide!$K:$K&amp;Principal_Schl_Wts_Wide!$L:$L&amp;Principal_Schl_Wts_Wide!$P:$P,0),21),"No data")</f>
        <v>21.36</v>
      </c>
    </row>
    <row r="8" spans="1:2" x14ac:dyDescent="0.2">
      <c r="A8" t="s">
        <v>607</v>
      </c>
      <c r="B8" s="5">
        <f t="array" ref="B8">_xlfn.IFNA(INDEX(Principal_Schl_Wts_Wide!$A:$AC,MATCH(B$3&amp;$A8&amp;"All"&amp;""&amp;"N",Principal_Schl_Wts_Wide!$B:$B&amp;Principal_Schl_Wts_Wide!$J:$J&amp;Principal_Schl_Wts_Wide!$K:$K&amp;Principal_Schl_Wts_Wide!$L:$L&amp;Principal_Schl_Wts_Wide!$P:$P,0),21),"No data")</f>
        <v>41.06</v>
      </c>
    </row>
    <row r="24" spans="1:25" x14ac:dyDescent="0.2">
      <c r="A24" s="6" t="s">
        <v>751</v>
      </c>
      <c r="B24" s="6">
        <v>10</v>
      </c>
    </row>
    <row r="25" spans="1:25" x14ac:dyDescent="0.2">
      <c r="A25" t="str">
        <f>A3</f>
        <v>Var_name:</v>
      </c>
      <c r="B25" t="str">
        <f>IF(B3&lt;&gt;"",B3,"")</f>
        <v>C7_1</v>
      </c>
      <c r="C25" t="str">
        <f t="shared" ref="C25:Y26" si="0">IF(C3&lt;&gt;"",C3,"")</f>
        <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Please indicate the percentage of teachers within your school who have common assessments that are used as evidence in the district’s educator evaluation system.</v>
      </c>
      <c r="C26" t="str">
        <f t="shared" si="0"/>
        <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0-25%</v>
      </c>
      <c r="B27" s="5">
        <f>IF(B5&gt;=$B$24,B5,"")</f>
        <v>22.95</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26-50%</v>
      </c>
      <c r="B28" s="5">
        <f t="shared" ref="B28:D37" si="4">IF(B6&gt;=$B$24,B6,"")</f>
        <v>14.63</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51-75%</v>
      </c>
      <c r="B29" s="5">
        <f t="shared" si="4"/>
        <v>21.36</v>
      </c>
      <c r="C29" s="5" t="str">
        <f t="shared" si="4"/>
        <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76-100%</v>
      </c>
      <c r="B30" s="5">
        <f t="shared" si="4"/>
        <v>41.06</v>
      </c>
      <c r="C30" s="5" t="str">
        <f t="shared" si="4"/>
        <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pageMargins left="0.7" right="0.7" top="1" bottom="1" header="0.5" footer="0.5"/>
  <pageSetup orientation="landscape"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2" width="22.375" customWidth="1"/>
    <col min="3" max="3" width="21.5" customWidth="1"/>
    <col min="4" max="4" width="19.625" customWidth="1"/>
    <col min="5" max="5" width="24.75" customWidth="1"/>
    <col min="6" max="6" width="20.375" customWidth="1"/>
    <col min="7" max="7" width="21" customWidth="1"/>
    <col min="8" max="8" width="20" customWidth="1"/>
    <col min="9" max="9" width="16.375" customWidth="1"/>
  </cols>
  <sheetData>
    <row r="1" spans="1:9"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c r="D1" s="1" t="str">
        <f>INDEX(Principal_Schl_Wts_Wide!$A:$AC,MATCH(D$3,Principal_Schl_Wts_Wide!$B:$B,0),4)</f>
        <v>EDUCATOR GROWTH AND DEVELOPMENT</v>
      </c>
      <c r="E1" s="1" t="str">
        <f>INDEX(Principal_Schl_Wts_Wide!$A:$AC,MATCH(E$3,Principal_Schl_Wts_Wide!$B:$B,0),4)</f>
        <v>EDUCATOR GROWTH AND DEVELOPMENT</v>
      </c>
      <c r="F1" s="1" t="str">
        <f>INDEX(Principal_Schl_Wts_Wide!$A:$AC,MATCH(F$3,Principal_Schl_Wts_Wide!$B:$B,0),4)</f>
        <v>EDUCATOR GROWTH AND DEVELOPMENT</v>
      </c>
      <c r="G1" s="1" t="str">
        <f>INDEX(Principal_Schl_Wts_Wide!$A:$AC,MATCH(G$3,Principal_Schl_Wts_Wide!$B:$B,0),4)</f>
        <v>EDUCATOR GROWTH AND DEVELOPMENT</v>
      </c>
      <c r="H1" s="1" t="str">
        <f>INDEX(Principal_Schl_Wts_Wide!$A:$AC,MATCH(H$3,Principal_Schl_Wts_Wide!$B:$B,0),4)</f>
        <v>EDUCATOR GROWTH AND DEVELOPMENT</v>
      </c>
      <c r="I1" s="1" t="str">
        <f>INDEX(Principal_Schl_Wts_Wide!$A:$AC,MATCH(I$3,Principal_Schl_Wts_Wide!$B:$B,0),4)</f>
        <v>EDUCATOR GROWTH AND DEVELOPMENT</v>
      </c>
    </row>
    <row r="2" spans="1:9" s="1" customFormat="1" x14ac:dyDescent="0.2">
      <c r="A2" s="2" t="s">
        <v>740</v>
      </c>
      <c r="B2" s="1" t="str">
        <f t="array" ref="B2">INDEX(Principal_Schl_Wts_Wide!$A:$AC,MATCH(B$3,Principal_Schl_Wts_Wide!$B:$B,0),7)</f>
        <v>Indicate your agreement with the following statements about common assessments used as evidence in the teacher evaluation system in your school.</v>
      </c>
      <c r="C2" s="1" t="str">
        <f t="array" ref="C2">INDEX(Principal_Schl_Wts_Wide!$A:$AC,MATCH(C$3,Principal_Schl_Wts_Wide!$B:$B,0),7)</f>
        <v>Indicate your agreement with the following statements about common assessments used as evidence in the teacher evaluation system in your school.</v>
      </c>
      <c r="D2" s="1" t="str">
        <f t="array" ref="D2">INDEX(Principal_Schl_Wts_Wide!$A:$AC,MATCH(D$3,Principal_Schl_Wts_Wide!$B:$B,0),7)</f>
        <v>Indicate your agreement with the following statements about common assessments used as evidence in the teacher evaluation system in your school.</v>
      </c>
      <c r="E2" s="1" t="str">
        <f t="array" ref="E2">INDEX(Principal_Schl_Wts_Wide!$A:$AC,MATCH(E$3,Principal_Schl_Wts_Wide!$B:$B,0),7)</f>
        <v>Indicate your agreement with the following statements about common assessments used as evidence in the teacher evaluation system in your school.</v>
      </c>
      <c r="F2" s="1" t="str">
        <f t="array" ref="F2">INDEX(Principal_Schl_Wts_Wide!$A:$AC,MATCH(F$3,Principal_Schl_Wts_Wide!$B:$B,0),7)</f>
        <v>Indicate your agreement with the following statements about common assessments used as evidence in the teacher evaluation system in your school.</v>
      </c>
      <c r="G2" s="1" t="str">
        <f t="array" ref="G2">INDEX(Principal_Schl_Wts_Wide!$A:$AC,MATCH(G$3,Principal_Schl_Wts_Wide!$B:$B,0),7)</f>
        <v>Indicate your agreement with the following statements about common assessments used as evidence in the teacher evaluation system in your school.</v>
      </c>
      <c r="H2" s="1" t="str">
        <f t="array" ref="H2">INDEX(Principal_Schl_Wts_Wide!$A:$AC,MATCH(H$3,Principal_Schl_Wts_Wide!$B:$B,0),7)</f>
        <v>Indicate your agreement with the following statements about common assessments used as evidence in the teacher evaluation system in your school.</v>
      </c>
      <c r="I2" s="1" t="str">
        <f t="array" ref="I2">INDEX(Principal_Schl_Wts_Wide!$A:$AC,MATCH(I$3,Principal_Schl_Wts_Wide!$B:$B,0),7)</f>
        <v>Indicate your agreement with the following statements about common assessments used as evidence in the teacher evaluation system in your school.</v>
      </c>
    </row>
    <row r="3" spans="1:9" x14ac:dyDescent="0.2">
      <c r="A3" s="3" t="s">
        <v>741</v>
      </c>
      <c r="B3" t="s">
        <v>608</v>
      </c>
      <c r="C3" t="s">
        <v>617</v>
      </c>
      <c r="D3" t="s">
        <v>623</v>
      </c>
      <c r="E3" t="s">
        <v>620</v>
      </c>
      <c r="F3" t="s">
        <v>615</v>
      </c>
      <c r="G3" t="s">
        <v>629</v>
      </c>
      <c r="H3" t="s">
        <v>612</v>
      </c>
      <c r="I3" t="s">
        <v>626</v>
      </c>
    </row>
    <row r="4" spans="1:9" ht="156.75" customHeight="1" x14ac:dyDescent="0.2">
      <c r="A4" t="s">
        <v>742</v>
      </c>
      <c r="B4" s="4" t="str">
        <f t="array" ref="B4">INDEX(Principal_Schl_Wts_Wide!$A:$AC,MATCH(B$3,Principal_Schl_Wts_Wide!$B:$B,0),8)</f>
        <v>The common assessments used as evidence to inform the evaluation of teachers are well aligned to the content they teach.</v>
      </c>
      <c r="C4" s="4" t="str">
        <f t="array" ref="C4">INDEX(Principal_Schl_Wts_Wide!$A:$AC,MATCH(C$3,Principal_Schl_Wts_Wide!$B:$B,0),8)</f>
        <v>Teachers are using data from common assessments to improve student learning.</v>
      </c>
      <c r="D4" s="4" t="str">
        <f t="array" ref="D4">INDEX(Principal_Schl_Wts_Wide!$A:$AC,MATCH(D$3,Principal_Schl_Wts_Wide!$B:$B,0),8)</f>
        <v>Teachers are using data from common assessments to assess the impact of academic interventions on individual students.</v>
      </c>
      <c r="E4" s="4" t="str">
        <f t="array" ref="E4">INDEX(Principal_Schl_Wts_Wide!$A:$AC,MATCH(E$3,Principal_Schl_Wts_Wide!$B:$B,0),8)</f>
        <v>Teachers are using data from common assessments to improve their practice.</v>
      </c>
      <c r="F4" s="4" t="str">
        <f t="array" ref="F4">INDEX(Principal_Schl_Wts_Wide!$A:$AC,MATCH(F$3,Principal_Schl_Wts_Wide!$B:$B,0),8)</f>
        <v>The common assessments set clear benchmarks for student performance at each grade level.</v>
      </c>
      <c r="G4" s="4" t="str">
        <f t="array" ref="G4">INDEX(Principal_Schl_Wts_Wide!$A:$AC,MATCH(G$3,Principal_Schl_Wts_Wide!$B:$B,0),8)</f>
        <v>Data from common assessments are a useful part of teacher evaluations.</v>
      </c>
      <c r="H4" s="4" t="str">
        <f t="array" ref="H4">INDEX(Principal_Schl_Wts_Wide!$A:$AC,MATCH(H$3,Principal_Schl_Wts_Wide!$B:$B,0),8)</f>
        <v>The common assessments used as evidence to inform the evaluation of non-instructional staff are well aligned to their roles.</v>
      </c>
      <c r="I4" s="4" t="str">
        <f t="array" ref="I4">INDEX(Principal_Schl_Wts_Wide!$A:$AC,MATCH(I$3,Principal_Schl_Wts_Wide!$B:$B,0),8)</f>
        <v>Teachers are using data from common assessments to assess the impact of social and emotional/behavioral interventions on individual students.</v>
      </c>
    </row>
    <row r="5" spans="1:9" x14ac:dyDescent="0.2">
      <c r="A5" t="s">
        <v>120</v>
      </c>
      <c r="B5" s="5">
        <f t="array" ref="B5">_xlfn.IFNA(INDEX(Principal_Schl_Wts_Wide!$A:$AC,MATCH(B$3&amp;$A5&amp;"All"&amp;""&amp;"N",Principal_Schl_Wts_Wide!$B:$B&amp;Principal_Schl_Wts_Wide!$J:$J&amp;Principal_Schl_Wts_Wide!$K:$K&amp;Principal_Schl_Wts_Wide!$L:$L&amp;Principal_Schl_Wts_Wide!$P:$P,0),21),"No data")</f>
        <v>2.87</v>
      </c>
      <c r="C5" s="5">
        <f t="array" ref="C5">_xlfn.IFNA(INDEX(Principal_Schl_Wts_Wide!$A:$AC,MATCH(C$3&amp;$A5&amp;"All"&amp;""&amp;"N",Principal_Schl_Wts_Wide!$B:$B&amp;Principal_Schl_Wts_Wide!$J:$J&amp;Principal_Schl_Wts_Wide!$K:$K&amp;Principal_Schl_Wts_Wide!$L:$L&amp;Principal_Schl_Wts_Wide!$P:$P,0),21),"No data")</f>
        <v>1.29</v>
      </c>
      <c r="D5" s="5">
        <f t="array" ref="D5">_xlfn.IFNA(INDEX(Principal_Schl_Wts_Wide!$A:$AC,MATCH(D$3&amp;$A5&amp;"All"&amp;""&amp;"N",Principal_Schl_Wts_Wide!$B:$B&amp;Principal_Schl_Wts_Wide!$J:$J&amp;Principal_Schl_Wts_Wide!$K:$K&amp;Principal_Schl_Wts_Wide!$L:$L&amp;Principal_Schl_Wts_Wide!$P:$P,0),21),"No data")</f>
        <v>1.85</v>
      </c>
      <c r="E5" s="5">
        <f t="array" ref="E5">_xlfn.IFNA(INDEX(Principal_Schl_Wts_Wide!$A:$AC,MATCH(E$3&amp;$A5&amp;"All"&amp;""&amp;"N",Principal_Schl_Wts_Wide!$B:$B&amp;Principal_Schl_Wts_Wide!$J:$J&amp;Principal_Schl_Wts_Wide!$K:$K&amp;Principal_Schl_Wts_Wide!$L:$L&amp;Principal_Schl_Wts_Wide!$P:$P,0),21),"No data")</f>
        <v>1.42</v>
      </c>
      <c r="F5" s="5">
        <f t="array" ref="F5">_xlfn.IFNA(INDEX(Principal_Schl_Wts_Wide!$A:$AC,MATCH(F$3&amp;$A5&amp;"All"&amp;""&amp;"N",Principal_Schl_Wts_Wide!$B:$B&amp;Principal_Schl_Wts_Wide!$J:$J&amp;Principal_Schl_Wts_Wide!$K:$K&amp;Principal_Schl_Wts_Wide!$L:$L&amp;Principal_Schl_Wts_Wide!$P:$P,0),21),"No data")</f>
        <v>2.06</v>
      </c>
      <c r="G5" s="5">
        <f t="array" ref="G5">_xlfn.IFNA(INDEX(Principal_Schl_Wts_Wide!$A:$AC,MATCH(G$3&amp;$A5&amp;"All"&amp;""&amp;"N",Principal_Schl_Wts_Wide!$B:$B&amp;Principal_Schl_Wts_Wide!$J:$J&amp;Principal_Schl_Wts_Wide!$K:$K&amp;Principal_Schl_Wts_Wide!$L:$L&amp;Principal_Schl_Wts_Wide!$P:$P,0),21),"No data")</f>
        <v>4.16</v>
      </c>
      <c r="H5" s="5">
        <f t="array" ref="H5">_xlfn.IFNA(INDEX(Principal_Schl_Wts_Wide!$A:$AC,MATCH(H$3&amp;$A5&amp;"All"&amp;""&amp;"N",Principal_Schl_Wts_Wide!$B:$B&amp;Principal_Schl_Wts_Wide!$J:$J&amp;Principal_Schl_Wts_Wide!$K:$K&amp;Principal_Schl_Wts_Wide!$L:$L&amp;Principal_Schl_Wts_Wide!$P:$P,0),21),"No data")</f>
        <v>13.51</v>
      </c>
      <c r="I5" s="5">
        <f t="array" ref="I5">_xlfn.IFNA(INDEX(Principal_Schl_Wts_Wide!$A:$AC,MATCH(I$3&amp;$A5&amp;"All"&amp;""&amp;"N",Principal_Schl_Wts_Wide!$B:$B&amp;Principal_Schl_Wts_Wide!$J:$J&amp;Principal_Schl_Wts_Wide!$K:$K&amp;Principal_Schl_Wts_Wide!$L:$L&amp;Principal_Schl_Wts_Wide!$P:$P,0),21),"No data")</f>
        <v>11.37</v>
      </c>
    </row>
    <row r="6" spans="1:9" x14ac:dyDescent="0.2">
      <c r="A6" t="s">
        <v>121</v>
      </c>
      <c r="B6" s="5">
        <f t="array" ref="B6">_xlfn.IFNA(INDEX(Principal_Schl_Wts_Wide!$A:$AC,MATCH(B$3&amp;$A6&amp;"All"&amp;""&amp;"N",Principal_Schl_Wts_Wide!$B:$B&amp;Principal_Schl_Wts_Wide!$J:$J&amp;Principal_Schl_Wts_Wide!$K:$K&amp;Principal_Schl_Wts_Wide!$L:$L&amp;Principal_Schl_Wts_Wide!$P:$P,0),21),"No data")</f>
        <v>7.58</v>
      </c>
      <c r="C6" s="5">
        <f t="array" ref="C6">_xlfn.IFNA(INDEX(Principal_Schl_Wts_Wide!$A:$AC,MATCH(C$3&amp;$A6&amp;"All"&amp;""&amp;"N",Principal_Schl_Wts_Wide!$B:$B&amp;Principal_Schl_Wts_Wide!$J:$J&amp;Principal_Schl_Wts_Wide!$K:$K&amp;Principal_Schl_Wts_Wide!$L:$L&amp;Principal_Schl_Wts_Wide!$P:$P,0),21),"No data")</f>
        <v>5.85</v>
      </c>
      <c r="D6" s="5">
        <f t="array" ref="D6">_xlfn.IFNA(INDEX(Principal_Schl_Wts_Wide!$A:$AC,MATCH(D$3&amp;$A6&amp;"All"&amp;""&amp;"N",Principal_Schl_Wts_Wide!$B:$B&amp;Principal_Schl_Wts_Wide!$J:$J&amp;Principal_Schl_Wts_Wide!$K:$K&amp;Principal_Schl_Wts_Wide!$L:$L&amp;Principal_Schl_Wts_Wide!$P:$P,0),21),"No data")</f>
        <v>8.49</v>
      </c>
      <c r="E6" s="5">
        <f t="array" ref="E6">_xlfn.IFNA(INDEX(Principal_Schl_Wts_Wide!$A:$AC,MATCH(E$3&amp;$A6&amp;"All"&amp;""&amp;"N",Principal_Schl_Wts_Wide!$B:$B&amp;Principal_Schl_Wts_Wide!$J:$J&amp;Principal_Schl_Wts_Wide!$K:$K&amp;Principal_Schl_Wts_Wide!$L:$L&amp;Principal_Schl_Wts_Wide!$P:$P,0),21),"No data")</f>
        <v>7.44</v>
      </c>
      <c r="F6" s="5">
        <f t="array" ref="F6">_xlfn.IFNA(INDEX(Principal_Schl_Wts_Wide!$A:$AC,MATCH(F$3&amp;$A6&amp;"All"&amp;""&amp;"N",Principal_Schl_Wts_Wide!$B:$B&amp;Principal_Schl_Wts_Wide!$J:$J&amp;Principal_Schl_Wts_Wide!$K:$K&amp;Principal_Schl_Wts_Wide!$L:$L&amp;Principal_Schl_Wts_Wide!$P:$P,0),21),"No data")</f>
        <v>9.51</v>
      </c>
      <c r="G6" s="5">
        <f t="array" ref="G6">_xlfn.IFNA(INDEX(Principal_Schl_Wts_Wide!$A:$AC,MATCH(G$3&amp;$A6&amp;"All"&amp;""&amp;"N",Principal_Schl_Wts_Wide!$B:$B&amp;Principal_Schl_Wts_Wide!$J:$J&amp;Principal_Schl_Wts_Wide!$K:$K&amp;Principal_Schl_Wts_Wide!$L:$L&amp;Principal_Schl_Wts_Wide!$P:$P,0),21),"No data")</f>
        <v>14.95</v>
      </c>
      <c r="H6" s="5">
        <f t="array" ref="H6">_xlfn.IFNA(INDEX(Principal_Schl_Wts_Wide!$A:$AC,MATCH(H$3&amp;$A6&amp;"All"&amp;""&amp;"N",Principal_Schl_Wts_Wide!$B:$B&amp;Principal_Schl_Wts_Wide!$J:$J&amp;Principal_Schl_Wts_Wide!$K:$K&amp;Principal_Schl_Wts_Wide!$L:$L&amp;Principal_Schl_Wts_Wide!$P:$P,0),21),"No data")</f>
        <v>21.64</v>
      </c>
      <c r="I6" s="5">
        <f t="array" ref="I6">_xlfn.IFNA(INDEX(Principal_Schl_Wts_Wide!$A:$AC,MATCH(I$3&amp;$A6&amp;"All"&amp;""&amp;"N",Principal_Schl_Wts_Wide!$B:$B&amp;Principal_Schl_Wts_Wide!$J:$J&amp;Principal_Schl_Wts_Wide!$K:$K&amp;Principal_Schl_Wts_Wide!$L:$L&amp;Principal_Schl_Wts_Wide!$P:$P,0),21),"No data")</f>
        <v>30.15</v>
      </c>
    </row>
    <row r="7" spans="1:9" x14ac:dyDescent="0.2">
      <c r="A7" t="s">
        <v>122</v>
      </c>
      <c r="B7" s="5">
        <f t="array" ref="B7">_xlfn.IFNA(INDEX(Principal_Schl_Wts_Wide!$A:$AC,MATCH(B$3&amp;$A7&amp;"All"&amp;""&amp;"N",Principal_Schl_Wts_Wide!$B:$B&amp;Principal_Schl_Wts_Wide!$J:$J&amp;Principal_Schl_Wts_Wide!$K:$K&amp;Principal_Schl_Wts_Wide!$L:$L&amp;Principal_Schl_Wts_Wide!$P:$P,0),21),"No data")</f>
        <v>46.78</v>
      </c>
      <c r="C7" s="5">
        <f t="array" ref="C7">_xlfn.IFNA(INDEX(Principal_Schl_Wts_Wide!$A:$AC,MATCH(C$3&amp;$A7&amp;"All"&amp;""&amp;"N",Principal_Schl_Wts_Wide!$B:$B&amp;Principal_Schl_Wts_Wide!$J:$J&amp;Principal_Schl_Wts_Wide!$K:$K&amp;Principal_Schl_Wts_Wide!$L:$L&amp;Principal_Schl_Wts_Wide!$P:$P,0),21),"No data")</f>
        <v>50.96</v>
      </c>
      <c r="D7" s="5">
        <f t="array" ref="D7">_xlfn.IFNA(INDEX(Principal_Schl_Wts_Wide!$A:$AC,MATCH(D$3&amp;$A7&amp;"All"&amp;""&amp;"N",Principal_Schl_Wts_Wide!$B:$B&amp;Principal_Schl_Wts_Wide!$J:$J&amp;Principal_Schl_Wts_Wide!$K:$K&amp;Principal_Schl_Wts_Wide!$L:$L&amp;Principal_Schl_Wts_Wide!$P:$P,0),21),"No data")</f>
        <v>50.38</v>
      </c>
      <c r="E7" s="5">
        <f t="array" ref="E7">_xlfn.IFNA(INDEX(Principal_Schl_Wts_Wide!$A:$AC,MATCH(E$3&amp;$A7&amp;"All"&amp;""&amp;"N",Principal_Schl_Wts_Wide!$B:$B&amp;Principal_Schl_Wts_Wide!$J:$J&amp;Principal_Schl_Wts_Wide!$K:$K&amp;Principal_Schl_Wts_Wide!$L:$L&amp;Principal_Schl_Wts_Wide!$P:$P,0),21),"No data")</f>
        <v>54.37</v>
      </c>
      <c r="F7" s="5">
        <f t="array" ref="F7">_xlfn.IFNA(INDEX(Principal_Schl_Wts_Wide!$A:$AC,MATCH(F$3&amp;$A7&amp;"All"&amp;""&amp;"N",Principal_Schl_Wts_Wide!$B:$B&amp;Principal_Schl_Wts_Wide!$J:$J&amp;Principal_Schl_Wts_Wide!$K:$K&amp;Principal_Schl_Wts_Wide!$L:$L&amp;Principal_Schl_Wts_Wide!$P:$P,0),21),"No data")</f>
        <v>52.42</v>
      </c>
      <c r="G7" s="5">
        <f t="array" ref="G7">_xlfn.IFNA(INDEX(Principal_Schl_Wts_Wide!$A:$AC,MATCH(G$3&amp;$A7&amp;"All"&amp;""&amp;"N",Principal_Schl_Wts_Wide!$B:$B&amp;Principal_Schl_Wts_Wide!$J:$J&amp;Principal_Schl_Wts_Wide!$K:$K&amp;Principal_Schl_Wts_Wide!$L:$L&amp;Principal_Schl_Wts_Wide!$P:$P,0),21),"No data")</f>
        <v>54.55</v>
      </c>
      <c r="H7" s="5">
        <f t="array" ref="H7">_xlfn.IFNA(INDEX(Principal_Schl_Wts_Wide!$A:$AC,MATCH(H$3&amp;$A7&amp;"All"&amp;""&amp;"N",Principal_Schl_Wts_Wide!$B:$B&amp;Principal_Schl_Wts_Wide!$J:$J&amp;Principal_Schl_Wts_Wide!$K:$K&amp;Principal_Schl_Wts_Wide!$L:$L&amp;Principal_Schl_Wts_Wide!$P:$P,0),21),"No data")</f>
        <v>45.85</v>
      </c>
      <c r="I7" s="5">
        <f t="array" ref="I7">_xlfn.IFNA(INDEX(Principal_Schl_Wts_Wide!$A:$AC,MATCH(I$3&amp;$A7&amp;"All"&amp;""&amp;"N",Principal_Schl_Wts_Wide!$B:$B&amp;Principal_Schl_Wts_Wide!$J:$J&amp;Principal_Schl_Wts_Wide!$K:$K&amp;Principal_Schl_Wts_Wide!$L:$L&amp;Principal_Schl_Wts_Wide!$P:$P,0),21),"No data")</f>
        <v>43.01</v>
      </c>
    </row>
    <row r="8" spans="1:9" x14ac:dyDescent="0.2">
      <c r="A8" t="s">
        <v>124</v>
      </c>
      <c r="B8" s="5">
        <f t="array" ref="B8">_xlfn.IFNA(INDEX(Principal_Schl_Wts_Wide!$A:$AC,MATCH(B$3&amp;$A8&amp;"All"&amp;""&amp;"N",Principal_Schl_Wts_Wide!$B:$B&amp;Principal_Schl_Wts_Wide!$J:$J&amp;Principal_Schl_Wts_Wide!$K:$K&amp;Principal_Schl_Wts_Wide!$L:$L&amp;Principal_Schl_Wts_Wide!$P:$P,0),21),"No data")</f>
        <v>42.78</v>
      </c>
      <c r="C8" s="5">
        <f t="array" ref="C8">_xlfn.IFNA(INDEX(Principal_Schl_Wts_Wide!$A:$AC,MATCH(C$3&amp;$A8&amp;"All"&amp;""&amp;"N",Principal_Schl_Wts_Wide!$B:$B&amp;Principal_Schl_Wts_Wide!$J:$J&amp;Principal_Schl_Wts_Wide!$K:$K&amp;Principal_Schl_Wts_Wide!$L:$L&amp;Principal_Schl_Wts_Wide!$P:$P,0),21),"No data")</f>
        <v>41.9</v>
      </c>
      <c r="D8" s="5">
        <f t="array" ref="D8">_xlfn.IFNA(INDEX(Principal_Schl_Wts_Wide!$A:$AC,MATCH(D$3&amp;$A8&amp;"All"&amp;""&amp;"N",Principal_Schl_Wts_Wide!$B:$B&amp;Principal_Schl_Wts_Wide!$J:$J&amp;Principal_Schl_Wts_Wide!$K:$K&amp;Principal_Schl_Wts_Wide!$L:$L&amp;Principal_Schl_Wts_Wide!$P:$P,0),21),"No data")</f>
        <v>39.28</v>
      </c>
      <c r="E8" s="5">
        <f t="array" ref="E8">_xlfn.IFNA(INDEX(Principal_Schl_Wts_Wide!$A:$AC,MATCH(E$3&amp;$A8&amp;"All"&amp;""&amp;"N",Principal_Schl_Wts_Wide!$B:$B&amp;Principal_Schl_Wts_Wide!$J:$J&amp;Principal_Schl_Wts_Wide!$K:$K&amp;Principal_Schl_Wts_Wide!$L:$L&amp;Principal_Schl_Wts_Wide!$P:$P,0),21),"No data")</f>
        <v>36.770000000000003</v>
      </c>
      <c r="F8" s="5">
        <f t="array" ref="F8">_xlfn.IFNA(INDEX(Principal_Schl_Wts_Wide!$A:$AC,MATCH(F$3&amp;$A8&amp;"All"&amp;""&amp;"N",Principal_Schl_Wts_Wide!$B:$B&amp;Principal_Schl_Wts_Wide!$J:$J&amp;Principal_Schl_Wts_Wide!$K:$K&amp;Principal_Schl_Wts_Wide!$L:$L&amp;Principal_Schl_Wts_Wide!$P:$P,0),21),"No data")</f>
        <v>36</v>
      </c>
      <c r="G8" s="5">
        <f t="array" ref="G8">_xlfn.IFNA(INDEX(Principal_Schl_Wts_Wide!$A:$AC,MATCH(G$3&amp;$A8&amp;"All"&amp;""&amp;"N",Principal_Schl_Wts_Wide!$B:$B&amp;Principal_Schl_Wts_Wide!$J:$J&amp;Principal_Schl_Wts_Wide!$K:$K&amp;Principal_Schl_Wts_Wide!$L:$L&amp;Principal_Schl_Wts_Wide!$P:$P,0),21),"No data")</f>
        <v>26.34</v>
      </c>
      <c r="H8" s="5">
        <f t="array" ref="H8">_xlfn.IFNA(INDEX(Principal_Schl_Wts_Wide!$A:$AC,MATCH(H$3&amp;$A8&amp;"All"&amp;""&amp;"N",Principal_Schl_Wts_Wide!$B:$B&amp;Principal_Schl_Wts_Wide!$J:$J&amp;Principal_Schl_Wts_Wide!$K:$K&amp;Principal_Schl_Wts_Wide!$L:$L&amp;Principal_Schl_Wts_Wide!$P:$P,0),21),"No data")</f>
        <v>19</v>
      </c>
      <c r="I8" s="5">
        <f t="array" ref="I8">_xlfn.IFNA(INDEX(Principal_Schl_Wts_Wide!$A:$AC,MATCH(I$3&amp;$A8&amp;"All"&amp;""&amp;"N",Principal_Schl_Wts_Wide!$B:$B&amp;Principal_Schl_Wts_Wide!$J:$J&amp;Principal_Schl_Wts_Wide!$K:$K&amp;Principal_Schl_Wts_Wide!$L:$L&amp;Principal_Schl_Wts_Wide!$P:$P,0),21),"No data")</f>
        <v>15.47</v>
      </c>
    </row>
    <row r="24" spans="1:25" x14ac:dyDescent="0.2">
      <c r="A24" s="6" t="s">
        <v>751</v>
      </c>
      <c r="B24" s="6">
        <v>10</v>
      </c>
    </row>
    <row r="25" spans="1:25" x14ac:dyDescent="0.2">
      <c r="A25" t="str">
        <f>A3</f>
        <v>Var_name:</v>
      </c>
      <c r="B25" t="str">
        <f>IF(B3&lt;&gt;"",B3,"")</f>
        <v>C7_2a</v>
      </c>
      <c r="C25" t="str">
        <f t="shared" ref="C25:Y26" si="0">IF(C3&lt;&gt;"",C3,"")</f>
        <v>C7_2d</v>
      </c>
      <c r="D25" t="str">
        <f t="shared" si="0"/>
        <v>C7_2f</v>
      </c>
      <c r="E25" t="str">
        <f t="shared" si="0"/>
        <v>C7_2e</v>
      </c>
      <c r="F25" t="str">
        <f t="shared" si="0"/>
        <v>C7_2c</v>
      </c>
      <c r="G25" t="str">
        <f t="shared" si="0"/>
        <v>C7_2h</v>
      </c>
      <c r="H25" t="str">
        <f t="shared" si="0"/>
        <v>C7_2b</v>
      </c>
      <c r="I25" t="str">
        <f t="shared" si="0"/>
        <v>C7_2g</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The common assessments used as evidence to inform the evaluation of teachers are well aligned to the content they teach.</v>
      </c>
      <c r="C26" t="str">
        <f t="shared" si="0"/>
        <v>Teachers are using data from common assessments to improve student learning.</v>
      </c>
      <c r="D26" t="str">
        <f t="shared" si="0"/>
        <v>Teachers are using data from common assessments to assess the impact of academic interventions on individual students.</v>
      </c>
      <c r="E26" t="str">
        <f t="shared" si="0"/>
        <v>Teachers are using data from common assessments to improve their practice.</v>
      </c>
      <c r="F26" t="str">
        <f t="shared" si="0"/>
        <v>The common assessments set clear benchmarks for student performance at each grade level.</v>
      </c>
      <c r="G26" t="str">
        <f t="shared" si="0"/>
        <v>Data from common assessments are a useful part of teacher evaluations.</v>
      </c>
      <c r="H26" t="str">
        <f t="shared" si="0"/>
        <v>The common assessments used as evidence to inform the evaluation of non-instructional staff are well aligned to their roles.</v>
      </c>
      <c r="I26" t="str">
        <f t="shared" si="0"/>
        <v>Teachers are using data from common assessments to assess the impact of social and emotional/behavioral interventions on individual students.</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t="str">
        <f t="shared" ref="C27:Y37" si="2">IF(C5&gt;=$B$24,C5,"")</f>
        <v/>
      </c>
      <c r="D27" s="5" t="str">
        <f t="shared" si="2"/>
        <v/>
      </c>
      <c r="E27" s="5" t="str">
        <f t="shared" si="2"/>
        <v/>
      </c>
      <c r="F27" s="5" t="str">
        <f t="shared" si="2"/>
        <v/>
      </c>
      <c r="G27" s="5" t="str">
        <f t="shared" si="2"/>
        <v/>
      </c>
      <c r="H27" s="5">
        <f t="shared" si="2"/>
        <v>13.51</v>
      </c>
      <c r="I27" s="5">
        <f t="shared" si="2"/>
        <v>11.37</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t="str">
        <f t="shared" ref="B28:D37" si="4">IF(B6&gt;=$B$24,B6,"")</f>
        <v/>
      </c>
      <c r="C28" s="5" t="str">
        <f t="shared" si="4"/>
        <v/>
      </c>
      <c r="D28" s="5" t="str">
        <f t="shared" si="4"/>
        <v/>
      </c>
      <c r="E28" s="5" t="str">
        <f t="shared" si="2"/>
        <v/>
      </c>
      <c r="F28" s="5" t="str">
        <f t="shared" si="2"/>
        <v/>
      </c>
      <c r="G28" s="5">
        <f t="shared" si="2"/>
        <v>14.95</v>
      </c>
      <c r="H28" s="5">
        <f t="shared" si="2"/>
        <v>21.64</v>
      </c>
      <c r="I28" s="5">
        <f t="shared" si="2"/>
        <v>30.15</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46.78</v>
      </c>
      <c r="C29" s="5">
        <f t="shared" si="4"/>
        <v>50.96</v>
      </c>
      <c r="D29" s="5">
        <f t="shared" si="4"/>
        <v>50.38</v>
      </c>
      <c r="E29" s="5">
        <f t="shared" si="2"/>
        <v>54.37</v>
      </c>
      <c r="F29" s="5">
        <f t="shared" si="2"/>
        <v>52.42</v>
      </c>
      <c r="G29" s="5">
        <f t="shared" si="2"/>
        <v>54.55</v>
      </c>
      <c r="H29" s="5">
        <f t="shared" si="2"/>
        <v>45.85</v>
      </c>
      <c r="I29" s="5">
        <f t="shared" si="2"/>
        <v>43.01</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42.78</v>
      </c>
      <c r="C30" s="5">
        <f t="shared" si="4"/>
        <v>41.9</v>
      </c>
      <c r="D30" s="5">
        <f t="shared" si="4"/>
        <v>39.28</v>
      </c>
      <c r="E30" s="5">
        <f t="shared" si="2"/>
        <v>36.770000000000003</v>
      </c>
      <c r="F30" s="5">
        <f t="shared" si="2"/>
        <v>36</v>
      </c>
      <c r="G30" s="5">
        <f t="shared" si="2"/>
        <v>26.34</v>
      </c>
      <c r="H30" s="5">
        <f t="shared" si="2"/>
        <v>19</v>
      </c>
      <c r="I30" s="5">
        <f t="shared" si="2"/>
        <v>15.47</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I8">
    <sortCondition descending="1" ref="A8:I8"/>
    <sortCondition descending="1" ref="A7:I7"/>
  </sortState>
  <pageMargins left="0.7" right="0.7" top="1" bottom="1" header="0.5" footer="0.5"/>
  <pageSetup orientation="landscape"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2" width="22.375" customWidth="1"/>
    <col min="3" max="3" width="21.5" customWidth="1"/>
  </cols>
  <sheetData>
    <row r="1" spans="1:3"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row>
    <row r="2" spans="1:3" s="1" customFormat="1" x14ac:dyDescent="0.2">
      <c r="A2" s="2" t="s">
        <v>740</v>
      </c>
      <c r="B2" s="1" t="str">
        <f t="array" ref="B2">INDEX(Principal_Schl_Wts_Wide!$A:$AC,MATCH(B$3,Principal_Schl_Wts_Wide!$B:$B,0),7)</f>
        <v>Please indicate your agreement with the following statements about the use of student and staff feedback in an educator evaluation system.</v>
      </c>
      <c r="C2" s="1" t="str">
        <f t="array" ref="C2">INDEX(Principal_Schl_Wts_Wide!$A:$AC,MATCH(C$3,Principal_Schl_Wts_Wide!$B:$B,0),7)</f>
        <v>Please indicate your agreement with the following statements about the use of student and staff feedback in an educator evaluation system.</v>
      </c>
    </row>
    <row r="3" spans="1:3" x14ac:dyDescent="0.2">
      <c r="A3" s="3" t="s">
        <v>741</v>
      </c>
      <c r="B3" t="s">
        <v>638</v>
      </c>
      <c r="C3" t="s">
        <v>634</v>
      </c>
    </row>
    <row r="4" spans="1:3" ht="156.75" customHeight="1" x14ac:dyDescent="0.2">
      <c r="A4" t="s">
        <v>742</v>
      </c>
      <c r="B4" s="4" t="str">
        <f t="array" ref="B4">INDEX(Principal_Schl_Wts_Wide!$A:$AC,MATCH(B$3,Principal_Schl_Wts_Wide!$B:$B,0),8)</f>
        <v>Staff feedback is a useful component of an administrator’s evaluation.</v>
      </c>
      <c r="C4" s="4" t="str">
        <f t="array" ref="C4">INDEX(Principal_Schl_Wts_Wide!$A:$AC,MATCH(C$3,Principal_Schl_Wts_Wide!$B:$B,0),8)</f>
        <v>Student feedback is a useful component of a teacher’s evaluation.</v>
      </c>
    </row>
    <row r="5" spans="1:3" x14ac:dyDescent="0.2">
      <c r="A5" t="s">
        <v>120</v>
      </c>
      <c r="B5" s="5">
        <f t="array" ref="B5">_xlfn.IFNA(INDEX(Principal_Schl_Wts_Wide!$A:$AC,MATCH(B$3&amp;$A5&amp;"All"&amp;""&amp;"N",Principal_Schl_Wts_Wide!$B:$B&amp;Principal_Schl_Wts_Wide!$J:$J&amp;Principal_Schl_Wts_Wide!$K:$K&amp;Principal_Schl_Wts_Wide!$L:$L&amp;Principal_Schl_Wts_Wide!$P:$P,0),21),"No data")</f>
        <v>5.75</v>
      </c>
      <c r="C5" s="5">
        <f t="array" ref="C5">_xlfn.IFNA(INDEX(Principal_Schl_Wts_Wide!$A:$AC,MATCH(C$3&amp;$A5&amp;"All"&amp;""&amp;"N",Principal_Schl_Wts_Wide!$B:$B&amp;Principal_Schl_Wts_Wide!$J:$J&amp;Principal_Schl_Wts_Wide!$K:$K&amp;Principal_Schl_Wts_Wide!$L:$L&amp;Principal_Schl_Wts_Wide!$P:$P,0),21),"No data")</f>
        <v>11.96</v>
      </c>
    </row>
    <row r="6" spans="1:3" x14ac:dyDescent="0.2">
      <c r="A6" t="s">
        <v>121</v>
      </c>
      <c r="B6" s="5">
        <f t="array" ref="B6">_xlfn.IFNA(INDEX(Principal_Schl_Wts_Wide!$A:$AC,MATCH(B$3&amp;$A6&amp;"All"&amp;""&amp;"N",Principal_Schl_Wts_Wide!$B:$B&amp;Principal_Schl_Wts_Wide!$J:$J&amp;Principal_Schl_Wts_Wide!$K:$K&amp;Principal_Schl_Wts_Wide!$L:$L&amp;Principal_Schl_Wts_Wide!$P:$P,0),21),"No data")</f>
        <v>12.65</v>
      </c>
      <c r="C6" s="5">
        <f t="array" ref="C6">_xlfn.IFNA(INDEX(Principal_Schl_Wts_Wide!$A:$AC,MATCH(C$3&amp;$A6&amp;"All"&amp;""&amp;"N",Principal_Schl_Wts_Wide!$B:$B&amp;Principal_Schl_Wts_Wide!$J:$J&amp;Principal_Schl_Wts_Wide!$K:$K&amp;Principal_Schl_Wts_Wide!$L:$L&amp;Principal_Schl_Wts_Wide!$P:$P,0),21),"No data")</f>
        <v>25.77</v>
      </c>
    </row>
    <row r="7" spans="1:3" x14ac:dyDescent="0.2">
      <c r="A7" t="s">
        <v>122</v>
      </c>
      <c r="B7" s="5">
        <f t="array" ref="B7">_xlfn.IFNA(INDEX(Principal_Schl_Wts_Wide!$A:$AC,MATCH(B$3&amp;$A7&amp;"All"&amp;""&amp;"N",Principal_Schl_Wts_Wide!$B:$B&amp;Principal_Schl_Wts_Wide!$J:$J&amp;Principal_Schl_Wts_Wide!$K:$K&amp;Principal_Schl_Wts_Wide!$L:$L&amp;Principal_Schl_Wts_Wide!$P:$P,0),21),"No data")</f>
        <v>51.13</v>
      </c>
      <c r="C7" s="5">
        <f t="array" ref="C7">_xlfn.IFNA(INDEX(Principal_Schl_Wts_Wide!$A:$AC,MATCH(C$3&amp;$A7&amp;"All"&amp;""&amp;"N",Principal_Schl_Wts_Wide!$B:$B&amp;Principal_Schl_Wts_Wide!$J:$J&amp;Principal_Schl_Wts_Wide!$K:$K&amp;Principal_Schl_Wts_Wide!$L:$L&amp;Principal_Schl_Wts_Wide!$P:$P,0),21),"No data")</f>
        <v>45.77</v>
      </c>
    </row>
    <row r="8" spans="1:3" x14ac:dyDescent="0.2">
      <c r="A8" t="s">
        <v>124</v>
      </c>
      <c r="B8" s="5">
        <f t="array" ref="B8">_xlfn.IFNA(INDEX(Principal_Schl_Wts_Wide!$A:$AC,MATCH(B$3&amp;$A8&amp;"All"&amp;""&amp;"N",Principal_Schl_Wts_Wide!$B:$B&amp;Principal_Schl_Wts_Wide!$J:$J&amp;Principal_Schl_Wts_Wide!$K:$K&amp;Principal_Schl_Wts_Wide!$L:$L&amp;Principal_Schl_Wts_Wide!$P:$P,0),21),"No data")</f>
        <v>30.47</v>
      </c>
      <c r="C8" s="5">
        <f t="array" ref="C8">_xlfn.IFNA(INDEX(Principal_Schl_Wts_Wide!$A:$AC,MATCH(C$3&amp;$A8&amp;"All"&amp;""&amp;"N",Principal_Schl_Wts_Wide!$B:$B&amp;Principal_Schl_Wts_Wide!$J:$J&amp;Principal_Schl_Wts_Wide!$K:$K&amp;Principal_Schl_Wts_Wide!$L:$L&amp;Principal_Schl_Wts_Wide!$P:$P,0),21),"No data")</f>
        <v>16.510000000000002</v>
      </c>
    </row>
    <row r="24" spans="1:25" x14ac:dyDescent="0.2">
      <c r="A24" s="6" t="s">
        <v>751</v>
      </c>
      <c r="B24" s="6">
        <v>10</v>
      </c>
    </row>
    <row r="25" spans="1:25" x14ac:dyDescent="0.2">
      <c r="A25" t="str">
        <f>A3</f>
        <v>Var_name:</v>
      </c>
      <c r="B25" t="str">
        <f>IF(B3&lt;&gt;"",B3,"")</f>
        <v>C8b</v>
      </c>
      <c r="C25" t="str">
        <f t="shared" ref="C25:Y26" si="0">IF(C3&lt;&gt;"",C3,"")</f>
        <v>C8a</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Staff feedback is a useful component of an administrator’s evaluation.</v>
      </c>
      <c r="C26" t="str">
        <f t="shared" si="0"/>
        <v>Student feedback is a useful component of a teacher’s evaluation.</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f t="shared" ref="C27:Y37" si="2">IF(C5&gt;=$B$24,C5,"")</f>
        <v>11.96</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f t="shared" ref="B28:D37" si="4">IF(B6&gt;=$B$24,B6,"")</f>
        <v>12.65</v>
      </c>
      <c r="C28" s="5">
        <f t="shared" si="4"/>
        <v>25.77</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51.13</v>
      </c>
      <c r="C29" s="5">
        <f t="shared" si="4"/>
        <v>45.77</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30.47</v>
      </c>
      <c r="C30" s="5">
        <f t="shared" si="4"/>
        <v>16.510000000000002</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C8">
    <sortCondition descending="1" ref="A8:C8"/>
  </sortState>
  <pageMargins left="0.7" right="0.7" top="1" bottom="1" header="0.5" footer="0.5"/>
  <pageSetup orientation="landscape"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34" customWidth="1"/>
    <col min="2" max="2" width="31" customWidth="1"/>
    <col min="3" max="3" width="15.75" customWidth="1"/>
  </cols>
  <sheetData>
    <row r="1" spans="1:3" s="1" customFormat="1" x14ac:dyDescent="0.2">
      <c r="A1" s="1" t="s">
        <v>739</v>
      </c>
      <c r="B1" s="1" t="str">
        <f>INDEX(Principal_Schl_Wts_Wide!$A:$AC,MATCH(B$3,Principal_Schl_Wts_Wide!$B:$B,0),4)</f>
        <v>EDUCATOR GROWTH AND DEVELOPMENT</v>
      </c>
      <c r="C1" s="1" t="str">
        <f>INDEX(Principal_Schl_Wts_Wide!$A:$AC,MATCH(C$3,Principal_Schl_Wts_Wide!$B:$B,0),4)</f>
        <v>EDUCATOR GROWTH AND DEVELOPMENT</v>
      </c>
    </row>
    <row r="2" spans="1:3" s="1" customFormat="1" x14ac:dyDescent="0.2">
      <c r="A2" s="2" t="s">
        <v>740</v>
      </c>
      <c r="B2" s="1" t="str">
        <f t="array" ref="B2">INDEX(Principal_Schl_Wts_Wide!$A:$AC,MATCH(B$3,Principal_Schl_Wts_Wide!$B:$B,0),7)</f>
        <v>These statements relate to student and staff feedback that is used in your school/district’s evaluation system. Please indicate the percentage of teachers within your school who do the following.</v>
      </c>
      <c r="C2" s="1" t="str">
        <f t="array" ref="C2">INDEX(Principal_Schl_Wts_Wide!$A:$AC,MATCH(C$3,Principal_Schl_Wts_Wide!$B:$B,0),7)</f>
        <v>These statements relate to student and staff feedback that is used in your school/district’s evaluation system. Please indicate the percentage of teachers within your school who do the following.</v>
      </c>
    </row>
    <row r="3" spans="1:3" x14ac:dyDescent="0.2">
      <c r="A3" s="3" t="s">
        <v>741</v>
      </c>
      <c r="B3" t="s">
        <v>641</v>
      </c>
      <c r="C3" t="s">
        <v>647</v>
      </c>
    </row>
    <row r="4" spans="1:3" ht="156.75" customHeight="1" x14ac:dyDescent="0.2">
      <c r="A4" t="s">
        <v>742</v>
      </c>
      <c r="B4" s="4" t="str">
        <f t="array" ref="B4">INDEX(Principal_Schl_Wts_Wide!$A:$AC,MATCH(B$3,Principal_Schl_Wts_Wide!$B:$B,0),8)</f>
        <v>Teachers in my school who collect student feedback (e.g., surveys, exit tickets, group discussions) as evidence in their evaluation process.</v>
      </c>
      <c r="C4" s="4" t="str">
        <f t="array" ref="C4">INDEX(Principal_Schl_Wts_Wide!$A:$AC,MATCH(C$3,Principal_Schl_Wts_Wide!$B:$B,0),8)</f>
        <v>Teachers in my school who use ESE’s model student feedback surveys.</v>
      </c>
    </row>
    <row r="5" spans="1:3" x14ac:dyDescent="0.2">
      <c r="A5" t="s">
        <v>604</v>
      </c>
      <c r="B5" s="5">
        <f t="array" ref="B5">_xlfn.IFNA(INDEX(Principal_Schl_Wts_Wide!$A:$AC,MATCH(B$3&amp;$A5&amp;"All"&amp;""&amp;"N",Principal_Schl_Wts_Wide!$B:$B&amp;Principal_Schl_Wts_Wide!$J:$J&amp;Principal_Schl_Wts_Wide!$K:$K&amp;Principal_Schl_Wts_Wide!$L:$L&amp;Principal_Schl_Wts_Wide!$P:$P,0),21),"No data")</f>
        <v>37.979999999999997</v>
      </c>
      <c r="C5" s="5">
        <f t="array" ref="C5">_xlfn.IFNA(INDEX(Principal_Schl_Wts_Wide!$A:$AC,MATCH(C$3&amp;$A5&amp;"All"&amp;""&amp;"N",Principal_Schl_Wts_Wide!$B:$B&amp;Principal_Schl_Wts_Wide!$J:$J&amp;Principal_Schl_Wts_Wide!$K:$K&amp;Principal_Schl_Wts_Wide!$L:$L&amp;Principal_Schl_Wts_Wide!$P:$P,0),21),"No data")</f>
        <v>72.81</v>
      </c>
    </row>
    <row r="6" spans="1:3" x14ac:dyDescent="0.2">
      <c r="A6" t="s">
        <v>605</v>
      </c>
      <c r="B6" s="5">
        <f t="array" ref="B6">_xlfn.IFNA(INDEX(Principal_Schl_Wts_Wide!$A:$AC,MATCH(B$3&amp;$A6&amp;"All"&amp;""&amp;"N",Principal_Schl_Wts_Wide!$B:$B&amp;Principal_Schl_Wts_Wide!$J:$J&amp;Principal_Schl_Wts_Wide!$K:$K&amp;Principal_Schl_Wts_Wide!$L:$L&amp;Principal_Schl_Wts_Wide!$P:$P,0),21),"No data")</f>
        <v>17.18</v>
      </c>
      <c r="C6" s="5">
        <f t="array" ref="C6">_xlfn.IFNA(INDEX(Principal_Schl_Wts_Wide!$A:$AC,MATCH(C$3&amp;$A6&amp;"All"&amp;""&amp;"N",Principal_Schl_Wts_Wide!$B:$B&amp;Principal_Schl_Wts_Wide!$J:$J&amp;Principal_Schl_Wts_Wide!$K:$K&amp;Principal_Schl_Wts_Wide!$L:$L&amp;Principal_Schl_Wts_Wide!$P:$P,0),21),"No data")</f>
        <v>9.44</v>
      </c>
    </row>
    <row r="7" spans="1:3" x14ac:dyDescent="0.2">
      <c r="A7" t="s">
        <v>606</v>
      </c>
      <c r="B7" s="5">
        <f t="array" ref="B7">_xlfn.IFNA(INDEX(Principal_Schl_Wts_Wide!$A:$AC,MATCH(B$3&amp;$A7&amp;"All"&amp;""&amp;"N",Principal_Schl_Wts_Wide!$B:$B&amp;Principal_Schl_Wts_Wide!$J:$J&amp;Principal_Schl_Wts_Wide!$K:$K&amp;Principal_Schl_Wts_Wide!$L:$L&amp;Principal_Schl_Wts_Wide!$P:$P,0),21),"No data")</f>
        <v>20.86</v>
      </c>
      <c r="C7" s="5">
        <f t="array" ref="C7">_xlfn.IFNA(INDEX(Principal_Schl_Wts_Wide!$A:$AC,MATCH(C$3&amp;$A7&amp;"All"&amp;""&amp;"N",Principal_Schl_Wts_Wide!$B:$B&amp;Principal_Schl_Wts_Wide!$J:$J&amp;Principal_Schl_Wts_Wide!$K:$K&amp;Principal_Schl_Wts_Wide!$L:$L&amp;Principal_Schl_Wts_Wide!$P:$P,0),21),"No data")</f>
        <v>8.6300000000000008</v>
      </c>
    </row>
    <row r="8" spans="1:3" x14ac:dyDescent="0.2">
      <c r="A8" t="s">
        <v>607</v>
      </c>
      <c r="B8" s="5">
        <f t="array" ref="B8">_xlfn.IFNA(INDEX(Principal_Schl_Wts_Wide!$A:$AC,MATCH(B$3&amp;$A8&amp;"All"&amp;""&amp;"N",Principal_Schl_Wts_Wide!$B:$B&amp;Principal_Schl_Wts_Wide!$J:$J&amp;Principal_Schl_Wts_Wide!$K:$K&amp;Principal_Schl_Wts_Wide!$L:$L&amp;Principal_Schl_Wts_Wide!$P:$P,0),21),"No data")</f>
        <v>23.99</v>
      </c>
      <c r="C8" s="5">
        <f t="array" ref="C8">_xlfn.IFNA(INDEX(Principal_Schl_Wts_Wide!$A:$AC,MATCH(C$3&amp;$A8&amp;"All"&amp;""&amp;"N",Principal_Schl_Wts_Wide!$B:$B&amp;Principal_Schl_Wts_Wide!$J:$J&amp;Principal_Schl_Wts_Wide!$K:$K&amp;Principal_Schl_Wts_Wide!$L:$L&amp;Principal_Schl_Wts_Wide!$P:$P,0),21),"No data")</f>
        <v>9.1199999999999992</v>
      </c>
    </row>
    <row r="24" spans="1:25" x14ac:dyDescent="0.2">
      <c r="A24" s="6" t="s">
        <v>751</v>
      </c>
      <c r="B24" s="6">
        <v>10</v>
      </c>
    </row>
    <row r="25" spans="1:25" x14ac:dyDescent="0.2">
      <c r="A25" t="str">
        <f>A3</f>
        <v>Var_name:</v>
      </c>
      <c r="B25" t="str">
        <f>IF(B3&lt;&gt;"",B3,"")</f>
        <v>C9a</v>
      </c>
      <c r="C25" t="str">
        <f t="shared" ref="C25:Y26" si="0">IF(C3&lt;&gt;"",C3,"")</f>
        <v>C9b</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Teachers in my school who collect student feedback (e.g., surveys, exit tickets, group discussions) as evidence in their evaluation process.</v>
      </c>
      <c r="C26" t="str">
        <f t="shared" si="0"/>
        <v>Teachers in my school who use ESE’s model student feedback surveys.</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0-25%</v>
      </c>
      <c r="B27" s="5">
        <f>IF(B5&gt;=$B$24,B5,"")</f>
        <v>37.979999999999997</v>
      </c>
      <c r="C27" s="5">
        <f t="shared" ref="C27:Y37" si="2">IF(C5&gt;=$B$24,C5,"")</f>
        <v>72.81</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26-50%</v>
      </c>
      <c r="B28" s="5">
        <f t="shared" ref="B28:D37" si="4">IF(B6&gt;=$B$24,B6,"")</f>
        <v>17.18</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51-75%</v>
      </c>
      <c r="B29" s="5">
        <f t="shared" si="4"/>
        <v>20.86</v>
      </c>
      <c r="C29" s="5" t="str">
        <f t="shared" si="4"/>
        <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76-100%</v>
      </c>
      <c r="B30" s="5">
        <f t="shared" si="4"/>
        <v>23.99</v>
      </c>
      <c r="C30" s="5" t="str">
        <f t="shared" si="4"/>
        <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C8">
    <sortCondition descending="1" ref="A8:C8"/>
  </sortState>
  <pageMargins left="0.7" right="0.7" top="1" bottom="1" header="0.5" footer="0.5"/>
  <pageSetup orientation="landscape"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2" width="22.375" customWidth="1"/>
    <col min="3" max="3" width="21.5" customWidth="1"/>
    <col min="4" max="4" width="26.125" customWidth="1"/>
    <col min="5" max="5" width="24.75" customWidth="1"/>
    <col min="6" max="6" width="20.375" customWidth="1"/>
    <col min="7" max="7" width="21" customWidth="1"/>
    <col min="8" max="8" width="20.625" customWidth="1"/>
  </cols>
  <sheetData>
    <row r="1" spans="1:8" s="1" customFormat="1" x14ac:dyDescent="0.2">
      <c r="A1" s="1" t="s">
        <v>739</v>
      </c>
      <c r="B1" s="1" t="str">
        <f>INDEX(Principal_Schl_Wts_Wide!$A:$AC,MATCH(B$3,Principal_Schl_Wts_Wide!$B:$B,0),4)</f>
        <v>SOCIAL and EMOTIONAL LEARNING</v>
      </c>
      <c r="D1" s="1" t="str">
        <f>INDEX(Principal_Schl_Wts_Wide!$A:$AC,MATCH(D$3,Principal_Schl_Wts_Wide!$B:$B,0),4)</f>
        <v>SOCIAL and EMOTIONAL LEARNING</v>
      </c>
      <c r="E1" s="1" t="str">
        <f>INDEX(Principal_Schl_Wts_Wide!$A:$AC,MATCH(E$3,Principal_Schl_Wts_Wide!$B:$B,0),4)</f>
        <v>SOCIAL and EMOTIONAL LEARNING</v>
      </c>
      <c r="F1" s="1" t="str">
        <f>INDEX(Principal_Schl_Wts_Wide!$A:$AC,MATCH(F$3,Principal_Schl_Wts_Wide!$B:$B,0),4)</f>
        <v>SOCIAL and EMOTIONAL LEARNING</v>
      </c>
      <c r="G1" s="1" t="str">
        <f>INDEX(Principal_Schl_Wts_Wide!$A:$AC,MATCH(G$3,Principal_Schl_Wts_Wide!$B:$B,0),4)</f>
        <v>SOCIAL and EMOTIONAL LEARNING</v>
      </c>
      <c r="H1" s="1" t="str">
        <f>INDEX(Principal_Schl_Wts_Wide!$A:$AC,MATCH(H$3,Principal_Schl_Wts_Wide!$B:$B,0),4)</f>
        <v>SOCIAL and EMOTIONAL LEARNING</v>
      </c>
    </row>
    <row r="2" spans="1:8" s="1" customFormat="1" x14ac:dyDescent="0.2">
      <c r="A2" s="2" t="s">
        <v>740</v>
      </c>
      <c r="B2" s="1" t="str">
        <f t="array" ref="B2">INDEX(Principal_Schl_Wts_Wide!$A:$AC,MATCH(B$3,Principal_Schl_Wts_Wide!$B:$B,0),7)</f>
        <v>Please rate your agreement with the following statements about social and emotional learning (SEL) in your school. If you do not have the resource available in your district/school, please use “Not Applicable” to respond.</v>
      </c>
      <c r="D2" s="1" t="str">
        <f t="array" ref="D2">INDEX(Principal_Schl_Wts_Wide!$A:$AC,MATCH(D$3,Principal_Schl_Wts_Wide!$B:$B,0),7)</f>
        <v>Please rate your agreement with the following statements about social and emotional learning (SEL) in your school. If you do not have the resource available in your district/school, please use “Not Applicable” to respond.</v>
      </c>
      <c r="E2" s="1" t="str">
        <f t="array" ref="E2">INDEX(Principal_Schl_Wts_Wide!$A:$AC,MATCH(E$3,Principal_Schl_Wts_Wide!$B:$B,0),7)</f>
        <v>Please rate your agreement with the following statements about social and emotional learning (SEL) in your school. If you do not have the resource available in your district/school, please use “Not Applicable” to respond.</v>
      </c>
      <c r="F2" s="1" t="str">
        <f t="array" ref="F2">INDEX(Principal_Schl_Wts_Wide!$A:$AC,MATCH(F$3,Principal_Schl_Wts_Wide!$B:$B,0),7)</f>
        <v>Please rate your agreement with the following statements about social and emotional learning (SEL) in your school. If you do not have the resource available in your district/school, please use “Not Applicable” to respond.</v>
      </c>
      <c r="G2" s="1" t="str">
        <f t="array" ref="G2">INDEX(Principal_Schl_Wts_Wide!$A:$AC,MATCH(G$3,Principal_Schl_Wts_Wide!$B:$B,0),7)</f>
        <v>Please rate your agreement with the following statements about social and emotional learning (SEL) in your school. If you do not have the resource available in your district/school, please use “Not Applicable” to respond.</v>
      </c>
      <c r="H2" s="1" t="str">
        <f t="array" ref="H2">INDEX(Principal_Schl_Wts_Wide!$A:$AC,MATCH(H$3,Principal_Schl_Wts_Wide!$B:$B,0),7)</f>
        <v>Please rate your agreement with the following statements about social and emotional learning (SEL) in your school. If you do not have the resource available in your district/school, please use “Not Applicable” to respond.</v>
      </c>
    </row>
    <row r="3" spans="1:8" x14ac:dyDescent="0.2">
      <c r="A3" s="3" t="s">
        <v>741</v>
      </c>
      <c r="B3" t="s">
        <v>668</v>
      </c>
      <c r="C3" t="s">
        <v>663</v>
      </c>
      <c r="D3" t="s">
        <v>671</v>
      </c>
      <c r="E3" t="s">
        <v>665</v>
      </c>
      <c r="F3" t="s">
        <v>651</v>
      </c>
      <c r="G3" t="s">
        <v>657</v>
      </c>
      <c r="H3" t="s">
        <v>660</v>
      </c>
    </row>
    <row r="4" spans="1:8" ht="156.75" customHeight="1" x14ac:dyDescent="0.2">
      <c r="A4" t="s">
        <v>742</v>
      </c>
      <c r="B4" s="4" t="str">
        <f t="array" ref="B4">INDEX(Principal_Schl_Wts_Wide!$A:$AC,MATCH(B$3,Principal_Schl_Wts_Wide!$B:$B,0),8)</f>
        <v>Teachers consult/work with other personnel (e.g., psychologists, counselors) in my school/district and/or community to provide SEL supports for all students.</v>
      </c>
      <c r="C4" s="4" t="str">
        <f t="array" ref="C4">INDEX(Principal_Schl_Wts_Wide!$A:$AC,MATCH(C$3,Principal_Schl_Wts_Wide!$B:$B,0),8)</f>
        <v>In addition to addressing students’ academic needs, my school’s student support team uses data to students’ SEL support plans.</v>
      </c>
      <c r="D4" s="4" t="s">
        <v>750</v>
      </c>
      <c r="E4" s="4" t="str">
        <f t="array" ref="E4">INDEX(Principal_Schl_Wts_Wide!$A:$AC,MATCH(E$3,Principal_Schl_Wts_Wide!$B:$B,0),8)</f>
        <v>In addition to addressing students’ academic needs, my school’s student support team uses data to monitor students’ SEL support plans.</v>
      </c>
      <c r="F4" s="4" t="str">
        <f t="array" ref="F4">INDEX(Principal_Schl_Wts_Wide!$A:$AC,MATCH(F$3,Principal_Schl_Wts_Wide!$B:$B,0),8)</f>
        <v>Staff in my school are proficient in providing core social and emotional learning (SEL) instruction to all students.</v>
      </c>
      <c r="G4" s="4" t="str">
        <f t="array" ref="G4">INDEX(Principal_Schl_Wts_Wide!$A:$AC,MATCH(G$3,Principal_Schl_Wts_Wide!$B:$B,0),8)</f>
        <v>Staff in my school are proficient in providing supplemental SEL supports (in addition to core SEL instruction) to students who need them.</v>
      </c>
      <c r="H4" s="4" t="str">
        <f t="array" ref="H4">INDEX(Principal_Schl_Wts_Wide!$A:$AC,MATCH(H$3,Principal_Schl_Wts_Wide!$B:$B,0),8)</f>
        <v>Staff in my school are proficient in providing and/or connecting intensive SEL supports (in addition to core SEL instruction) to students who need them.</v>
      </c>
    </row>
    <row r="5" spans="1:8" x14ac:dyDescent="0.2">
      <c r="A5" t="s">
        <v>656</v>
      </c>
      <c r="B5" s="5">
        <f t="array" ref="B5">_xlfn.IFNA(INDEX(Principal_Schl_Wts_Wide!$A:$AC,MATCH(B$3&amp;$A5&amp;"All"&amp;""&amp;"N",Principal_Schl_Wts_Wide!$B:$B&amp;Principal_Schl_Wts_Wide!$J:$J&amp;Principal_Schl_Wts_Wide!$K:$K&amp;Principal_Schl_Wts_Wide!$L:$L&amp;Principal_Schl_Wts_Wide!$P:$P,0),21),"No data")</f>
        <v>2.37</v>
      </c>
      <c r="C5" s="5">
        <f t="array" ref="C5">_xlfn.IFNA(INDEX(Principal_Schl_Wts_Wide!$A:$AC,MATCH(C$3&amp;$A5&amp;"All"&amp;""&amp;"N",Principal_Schl_Wts_Wide!$B:$B&amp;Principal_Schl_Wts_Wide!$J:$J&amp;Principal_Schl_Wts_Wide!$K:$K&amp;Principal_Schl_Wts_Wide!$L:$L&amp;Principal_Schl_Wts_Wide!$P:$P,0),21),"No data")</f>
        <v>4.3600000000000003</v>
      </c>
      <c r="D5" s="5">
        <f t="array" ref="D5">_xlfn.IFNA(INDEX(Principal_Schl_Wts_Wide!$A:$AC,MATCH(D$3&amp;$A5&amp;"All"&amp;""&amp;"N",Principal_Schl_Wts_Wide!$B:$B&amp;Principal_Schl_Wts_Wide!$J:$J&amp;Principal_Schl_Wts_Wide!$K:$K&amp;Principal_Schl_Wts_Wide!$L:$L&amp;Principal_Schl_Wts_Wide!$P:$P,0),21),"No data")</f>
        <v>2.72</v>
      </c>
      <c r="E5" s="5">
        <f t="array" ref="E5">_xlfn.IFNA(INDEX(Principal_Schl_Wts_Wide!$A:$AC,MATCH(E$3&amp;$A5&amp;"All"&amp;""&amp;"N",Principal_Schl_Wts_Wide!$B:$B&amp;Principal_Schl_Wts_Wide!$J:$J&amp;Principal_Schl_Wts_Wide!$K:$K&amp;Principal_Schl_Wts_Wide!$L:$L&amp;Principal_Schl_Wts_Wide!$P:$P,0),21),"No data")</f>
        <v>4.37</v>
      </c>
      <c r="F5" s="5">
        <f t="array" ref="F5">_xlfn.IFNA(INDEX(Principal_Schl_Wts_Wide!$A:$AC,MATCH(F$3&amp;$A5&amp;"All"&amp;""&amp;"N",Principal_Schl_Wts_Wide!$B:$B&amp;Principal_Schl_Wts_Wide!$J:$J&amp;Principal_Schl_Wts_Wide!$K:$K&amp;Principal_Schl_Wts_Wide!$L:$L&amp;Principal_Schl_Wts_Wide!$P:$P,0),21),"No data")</f>
        <v>3</v>
      </c>
      <c r="G5" s="5">
        <f t="array" ref="G5">_xlfn.IFNA(INDEX(Principal_Schl_Wts_Wide!$A:$AC,MATCH(G$3&amp;$A5&amp;"All"&amp;""&amp;"N",Principal_Schl_Wts_Wide!$B:$B&amp;Principal_Schl_Wts_Wide!$J:$J&amp;Principal_Schl_Wts_Wide!$K:$K&amp;Principal_Schl_Wts_Wide!$L:$L&amp;Principal_Schl_Wts_Wide!$P:$P,0),21),"No data")</f>
        <v>3.71</v>
      </c>
      <c r="H5" s="5">
        <f t="array" ref="H5">_xlfn.IFNA(INDEX(Principal_Schl_Wts_Wide!$A:$AC,MATCH(H$3&amp;$A5&amp;"All"&amp;""&amp;"N",Principal_Schl_Wts_Wide!$B:$B&amp;Principal_Schl_Wts_Wide!$J:$J&amp;Principal_Schl_Wts_Wide!$K:$K&amp;Principal_Schl_Wts_Wide!$L:$L&amp;Principal_Schl_Wts_Wide!$P:$P,0),21),"No data")</f>
        <v>3.78</v>
      </c>
    </row>
    <row r="6" spans="1:8" x14ac:dyDescent="0.2">
      <c r="A6" t="s">
        <v>120</v>
      </c>
      <c r="B6" s="5">
        <f t="array" ref="B6">_xlfn.IFNA(INDEX(Principal_Schl_Wts_Wide!$A:$AC,MATCH(B$3&amp;$A6&amp;"All"&amp;""&amp;"N",Principal_Schl_Wts_Wide!$B:$B&amp;Principal_Schl_Wts_Wide!$J:$J&amp;Principal_Schl_Wts_Wide!$K:$K&amp;Principal_Schl_Wts_Wide!$L:$L&amp;Principal_Schl_Wts_Wide!$P:$P,0),21),"No data")</f>
        <v>2.54</v>
      </c>
      <c r="C6" s="5">
        <f t="array" ref="C6">_xlfn.IFNA(INDEX(Principal_Schl_Wts_Wide!$A:$AC,MATCH(C$3&amp;$A6&amp;"All"&amp;""&amp;"N",Principal_Schl_Wts_Wide!$B:$B&amp;Principal_Schl_Wts_Wide!$J:$J&amp;Principal_Schl_Wts_Wide!$K:$K&amp;Principal_Schl_Wts_Wide!$L:$L&amp;Principal_Schl_Wts_Wide!$P:$P,0),21),"No data")</f>
        <v>7.09</v>
      </c>
      <c r="D6" s="5">
        <f t="array" ref="D6">_xlfn.IFNA(INDEX(Principal_Schl_Wts_Wide!$A:$AC,MATCH(D$3&amp;$A6&amp;"All"&amp;""&amp;"N",Principal_Schl_Wts_Wide!$B:$B&amp;Principal_Schl_Wts_Wide!$J:$J&amp;Principal_Schl_Wts_Wide!$K:$K&amp;Principal_Schl_Wts_Wide!$L:$L&amp;Principal_Schl_Wts_Wide!$P:$P,0),21),"No data")</f>
        <v>9.61</v>
      </c>
      <c r="E6" s="5">
        <f t="array" ref="E6">_xlfn.IFNA(INDEX(Principal_Schl_Wts_Wide!$A:$AC,MATCH(E$3&amp;$A6&amp;"All"&amp;""&amp;"N",Principal_Schl_Wts_Wide!$B:$B&amp;Principal_Schl_Wts_Wide!$J:$J&amp;Principal_Schl_Wts_Wide!$K:$K&amp;Principal_Schl_Wts_Wide!$L:$L&amp;Principal_Schl_Wts_Wide!$P:$P,0),21),"No data")</f>
        <v>7.1</v>
      </c>
      <c r="F6" s="5">
        <f t="array" ref="F6">_xlfn.IFNA(INDEX(Principal_Schl_Wts_Wide!$A:$AC,MATCH(F$3&amp;$A6&amp;"All"&amp;""&amp;"N",Principal_Schl_Wts_Wide!$B:$B&amp;Principal_Schl_Wts_Wide!$J:$J&amp;Principal_Schl_Wts_Wide!$K:$K&amp;Principal_Schl_Wts_Wide!$L:$L&amp;Principal_Schl_Wts_Wide!$P:$P,0),21),"No data")</f>
        <v>8.9</v>
      </c>
      <c r="G6" s="5">
        <f t="array" ref="G6">_xlfn.IFNA(INDEX(Principal_Schl_Wts_Wide!$A:$AC,MATCH(G$3&amp;$A6&amp;"All"&amp;""&amp;"N",Principal_Schl_Wts_Wide!$B:$B&amp;Principal_Schl_Wts_Wide!$J:$J&amp;Principal_Schl_Wts_Wide!$K:$K&amp;Principal_Schl_Wts_Wide!$L:$L&amp;Principal_Schl_Wts_Wide!$P:$P,0),21),"No data")</f>
        <v>7.68</v>
      </c>
      <c r="H6" s="5">
        <f t="array" ref="H6">_xlfn.IFNA(INDEX(Principal_Schl_Wts_Wide!$A:$AC,MATCH(H$3&amp;$A6&amp;"All"&amp;""&amp;"N",Principal_Schl_Wts_Wide!$B:$B&amp;Principal_Schl_Wts_Wide!$J:$J&amp;Principal_Schl_Wts_Wide!$K:$K&amp;Principal_Schl_Wts_Wide!$L:$L&amp;Principal_Schl_Wts_Wide!$P:$P,0),21),"No data")</f>
        <v>13.54</v>
      </c>
    </row>
    <row r="7" spans="1:8" x14ac:dyDescent="0.2">
      <c r="A7" t="s">
        <v>121</v>
      </c>
      <c r="B7" s="5">
        <f t="array" ref="B7">_xlfn.IFNA(INDEX(Principal_Schl_Wts_Wide!$A:$AC,MATCH(B$3&amp;$A7&amp;"All"&amp;""&amp;"N",Principal_Schl_Wts_Wide!$B:$B&amp;Principal_Schl_Wts_Wide!$J:$J&amp;Principal_Schl_Wts_Wide!$K:$K&amp;Principal_Schl_Wts_Wide!$L:$L&amp;Principal_Schl_Wts_Wide!$P:$P,0),21),"No data")</f>
        <v>7.95</v>
      </c>
      <c r="C7" s="5">
        <f t="array" ref="C7">_xlfn.IFNA(INDEX(Principal_Schl_Wts_Wide!$A:$AC,MATCH(C$3&amp;$A7&amp;"All"&amp;""&amp;"N",Principal_Schl_Wts_Wide!$B:$B&amp;Principal_Schl_Wts_Wide!$J:$J&amp;Principal_Schl_Wts_Wide!$K:$K&amp;Principal_Schl_Wts_Wide!$L:$L&amp;Principal_Schl_Wts_Wide!$P:$P,0),21),"No data")</f>
        <v>18.899999999999999</v>
      </c>
      <c r="D7" s="5">
        <f t="array" ref="D7">_xlfn.IFNA(INDEX(Principal_Schl_Wts_Wide!$A:$AC,MATCH(D$3&amp;$A7&amp;"All"&amp;""&amp;"N",Principal_Schl_Wts_Wide!$B:$B&amp;Principal_Schl_Wts_Wide!$J:$J&amp;Principal_Schl_Wts_Wide!$K:$K&amp;Principal_Schl_Wts_Wide!$L:$L&amp;Principal_Schl_Wts_Wide!$P:$P,0),21),"No data")</f>
        <v>27.19</v>
      </c>
      <c r="E7" s="5">
        <f t="array" ref="E7">_xlfn.IFNA(INDEX(Principal_Schl_Wts_Wide!$A:$AC,MATCH(E$3&amp;$A7&amp;"All"&amp;""&amp;"N",Principal_Schl_Wts_Wide!$B:$B&amp;Principal_Schl_Wts_Wide!$J:$J&amp;Principal_Schl_Wts_Wide!$K:$K&amp;Principal_Schl_Wts_Wide!$L:$L&amp;Principal_Schl_Wts_Wide!$P:$P,0),21),"No data")</f>
        <v>21.46</v>
      </c>
      <c r="F7" s="5">
        <f t="array" ref="F7">_xlfn.IFNA(INDEX(Principal_Schl_Wts_Wide!$A:$AC,MATCH(F$3&amp;$A7&amp;"All"&amp;""&amp;"N",Principal_Schl_Wts_Wide!$B:$B&amp;Principal_Schl_Wts_Wide!$J:$J&amp;Principal_Schl_Wts_Wide!$K:$K&amp;Principal_Schl_Wts_Wide!$L:$L&amp;Principal_Schl_Wts_Wide!$P:$P,0),21),"No data")</f>
        <v>22.38</v>
      </c>
      <c r="G7" s="5">
        <f t="array" ref="G7">_xlfn.IFNA(INDEX(Principal_Schl_Wts_Wide!$A:$AC,MATCH(G$3&amp;$A7&amp;"All"&amp;""&amp;"N",Principal_Schl_Wts_Wide!$B:$B&amp;Principal_Schl_Wts_Wide!$J:$J&amp;Principal_Schl_Wts_Wide!$K:$K&amp;Principal_Schl_Wts_Wide!$L:$L&amp;Principal_Schl_Wts_Wide!$P:$P,0),21),"No data")</f>
        <v>23.93</v>
      </c>
      <c r="H7" s="5">
        <f t="array" ref="H7">_xlfn.IFNA(INDEX(Principal_Schl_Wts_Wide!$A:$AC,MATCH(H$3&amp;$A7&amp;"All"&amp;""&amp;"N",Principal_Schl_Wts_Wide!$B:$B&amp;Principal_Schl_Wts_Wide!$J:$J&amp;Principal_Schl_Wts_Wide!$K:$K&amp;Principal_Schl_Wts_Wide!$L:$L&amp;Principal_Schl_Wts_Wide!$P:$P,0),21),"No data")</f>
        <v>31.44</v>
      </c>
    </row>
    <row r="8" spans="1:8" x14ac:dyDescent="0.2">
      <c r="A8" t="s">
        <v>122</v>
      </c>
      <c r="B8" s="5">
        <f t="array" ref="B8">_xlfn.IFNA(INDEX(Principal_Schl_Wts_Wide!$A:$AC,MATCH(B$3&amp;$A8&amp;"All"&amp;""&amp;"N",Principal_Schl_Wts_Wide!$B:$B&amp;Principal_Schl_Wts_Wide!$J:$J&amp;Principal_Schl_Wts_Wide!$K:$K&amp;Principal_Schl_Wts_Wide!$L:$L&amp;Principal_Schl_Wts_Wide!$P:$P,0),21),"No data")</f>
        <v>43.26</v>
      </c>
      <c r="C8" s="5">
        <f t="array" ref="C8">_xlfn.IFNA(INDEX(Principal_Schl_Wts_Wide!$A:$AC,MATCH(C$3&amp;$A8&amp;"All"&amp;""&amp;"N",Principal_Schl_Wts_Wide!$B:$B&amp;Principal_Schl_Wts_Wide!$J:$J&amp;Principal_Schl_Wts_Wide!$K:$K&amp;Principal_Schl_Wts_Wide!$L:$L&amp;Principal_Schl_Wts_Wide!$P:$P,0),21),"No data")</f>
        <v>49.39</v>
      </c>
      <c r="D8" s="5">
        <f t="array" ref="D8">_xlfn.IFNA(INDEX(Principal_Schl_Wts_Wide!$A:$AC,MATCH(D$3&amp;$A8&amp;"All"&amp;""&amp;"N",Principal_Schl_Wts_Wide!$B:$B&amp;Principal_Schl_Wts_Wide!$J:$J&amp;Principal_Schl_Wts_Wide!$K:$K&amp;Principal_Schl_Wts_Wide!$L:$L&amp;Principal_Schl_Wts_Wide!$P:$P,0),21),"No data")</f>
        <v>40.85</v>
      </c>
      <c r="E8" s="5">
        <f t="array" ref="E8">_xlfn.IFNA(INDEX(Principal_Schl_Wts_Wide!$A:$AC,MATCH(E$3&amp;$A8&amp;"All"&amp;""&amp;"N",Principal_Schl_Wts_Wide!$B:$B&amp;Principal_Schl_Wts_Wide!$J:$J&amp;Principal_Schl_Wts_Wide!$K:$K&amp;Principal_Schl_Wts_Wide!$L:$L&amp;Principal_Schl_Wts_Wide!$P:$P,0),21),"No data")</f>
        <v>48.38</v>
      </c>
      <c r="F8" s="5">
        <f t="array" ref="F8">_xlfn.IFNA(INDEX(Principal_Schl_Wts_Wide!$A:$AC,MATCH(F$3&amp;$A8&amp;"All"&amp;""&amp;"N",Principal_Schl_Wts_Wide!$B:$B&amp;Principal_Schl_Wts_Wide!$J:$J&amp;Principal_Schl_Wts_Wide!$K:$K&amp;Principal_Schl_Wts_Wide!$L:$L&amp;Principal_Schl_Wts_Wide!$P:$P,0),21),"No data")</f>
        <v>50.13</v>
      </c>
      <c r="G8" s="5">
        <f t="array" ref="G8">_xlfn.IFNA(INDEX(Principal_Schl_Wts_Wide!$A:$AC,MATCH(G$3&amp;$A8&amp;"All"&amp;""&amp;"N",Principal_Schl_Wts_Wide!$B:$B&amp;Principal_Schl_Wts_Wide!$J:$J&amp;Principal_Schl_Wts_Wide!$K:$K&amp;Principal_Schl_Wts_Wide!$L:$L&amp;Principal_Schl_Wts_Wide!$P:$P,0),21),"No data")</f>
        <v>51.13</v>
      </c>
      <c r="H8" s="5">
        <f t="array" ref="H8">_xlfn.IFNA(INDEX(Principal_Schl_Wts_Wide!$A:$AC,MATCH(H$3&amp;$A8&amp;"All"&amp;""&amp;"N",Principal_Schl_Wts_Wide!$B:$B&amp;Principal_Schl_Wts_Wide!$J:$J&amp;Principal_Schl_Wts_Wide!$K:$K&amp;Principal_Schl_Wts_Wide!$L:$L&amp;Principal_Schl_Wts_Wide!$P:$P,0),21),"No data")</f>
        <v>39.89</v>
      </c>
    </row>
    <row r="9" spans="1:8" x14ac:dyDescent="0.2">
      <c r="A9" t="s">
        <v>124</v>
      </c>
      <c r="B9" s="5">
        <f t="array" ref="B9">_xlfn.IFNA(INDEX(Principal_Schl_Wts_Wide!$A:$AC,MATCH(B$3&amp;$A9&amp;"All"&amp;""&amp;"N",Principal_Schl_Wts_Wide!$B:$B&amp;Principal_Schl_Wts_Wide!$J:$J&amp;Principal_Schl_Wts_Wide!$K:$K&amp;Principal_Schl_Wts_Wide!$L:$L&amp;Principal_Schl_Wts_Wide!$P:$P,0),21),"No data")</f>
        <v>43.89</v>
      </c>
      <c r="C9" s="5">
        <f t="array" ref="C9">_xlfn.IFNA(INDEX(Principal_Schl_Wts_Wide!$A:$AC,MATCH(C$3&amp;$A9&amp;"All"&amp;""&amp;"N",Principal_Schl_Wts_Wide!$B:$B&amp;Principal_Schl_Wts_Wide!$J:$J&amp;Principal_Schl_Wts_Wide!$K:$K&amp;Principal_Schl_Wts_Wide!$L:$L&amp;Principal_Schl_Wts_Wide!$P:$P,0),21),"No data")</f>
        <v>20.260000000000002</v>
      </c>
      <c r="D9" s="5">
        <f t="array" ref="D9">_xlfn.IFNA(INDEX(Principal_Schl_Wts_Wide!$A:$AC,MATCH(D$3&amp;$A9&amp;"All"&amp;""&amp;"N",Principal_Schl_Wts_Wide!$B:$B&amp;Principal_Schl_Wts_Wide!$J:$J&amp;Principal_Schl_Wts_Wide!$K:$K&amp;Principal_Schl_Wts_Wide!$L:$L&amp;Principal_Schl_Wts_Wide!$P:$P,0),21),"No data")</f>
        <v>19.62</v>
      </c>
      <c r="E9" s="5">
        <f t="array" ref="E9">_xlfn.IFNA(INDEX(Principal_Schl_Wts_Wide!$A:$AC,MATCH(E$3&amp;$A9&amp;"All"&amp;""&amp;"N",Principal_Schl_Wts_Wide!$B:$B&amp;Principal_Schl_Wts_Wide!$J:$J&amp;Principal_Schl_Wts_Wide!$K:$K&amp;Principal_Schl_Wts_Wide!$L:$L&amp;Principal_Schl_Wts_Wide!$P:$P,0),21),"No data")</f>
        <v>18.690000000000001</v>
      </c>
      <c r="F9" s="5">
        <f t="array" ref="F9">_xlfn.IFNA(INDEX(Principal_Schl_Wts_Wide!$A:$AC,MATCH(F$3&amp;$A9&amp;"All"&amp;""&amp;"N",Principal_Schl_Wts_Wide!$B:$B&amp;Principal_Schl_Wts_Wide!$J:$J&amp;Principal_Schl_Wts_Wide!$K:$K&amp;Principal_Schl_Wts_Wide!$L:$L&amp;Principal_Schl_Wts_Wide!$P:$P,0),21),"No data")</f>
        <v>15.6</v>
      </c>
      <c r="G9" s="5">
        <f t="array" ref="G9">_xlfn.IFNA(INDEX(Principal_Schl_Wts_Wide!$A:$AC,MATCH(G$3&amp;$A9&amp;"All"&amp;""&amp;"N",Principal_Schl_Wts_Wide!$B:$B&amp;Principal_Schl_Wts_Wide!$J:$J&amp;Principal_Schl_Wts_Wide!$K:$K&amp;Principal_Schl_Wts_Wide!$L:$L&amp;Principal_Schl_Wts_Wide!$P:$P,0),21),"No data")</f>
        <v>13.55</v>
      </c>
      <c r="H9" s="5">
        <f t="array" ref="H9">_xlfn.IFNA(INDEX(Principal_Schl_Wts_Wide!$A:$AC,MATCH(H$3&amp;$A9&amp;"All"&amp;""&amp;"N",Principal_Schl_Wts_Wide!$B:$B&amp;Principal_Schl_Wts_Wide!$J:$J&amp;Principal_Schl_Wts_Wide!$K:$K&amp;Principal_Schl_Wts_Wide!$L:$L&amp;Principal_Schl_Wts_Wide!$P:$P,0),21),"No data")</f>
        <v>11.35</v>
      </c>
    </row>
    <row r="24" spans="1:25" x14ac:dyDescent="0.2">
      <c r="A24" s="6" t="s">
        <v>751</v>
      </c>
      <c r="B24" s="6">
        <v>10</v>
      </c>
    </row>
    <row r="25" spans="1:25" x14ac:dyDescent="0.2">
      <c r="A25" t="str">
        <f>A3</f>
        <v>Var_name:</v>
      </c>
      <c r="B25" t="str">
        <f>IF(B3&lt;&gt;"",B3,"")</f>
        <v>D1f</v>
      </c>
      <c r="C25" t="str">
        <f t="shared" ref="C25:Y26" si="0">IF(C3&lt;&gt;"",C3,"")</f>
        <v>D1d</v>
      </c>
      <c r="D25" t="str">
        <f t="shared" si="0"/>
        <v>D1g</v>
      </c>
      <c r="E25" t="str">
        <f t="shared" si="0"/>
        <v>D1e</v>
      </c>
      <c r="F25" t="str">
        <f t="shared" si="0"/>
        <v>D1a</v>
      </c>
      <c r="G25" t="str">
        <f t="shared" si="0"/>
        <v>D1b</v>
      </c>
      <c r="H25" t="str">
        <f t="shared" si="0"/>
        <v>D1c</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Teachers consult/work with other personnel (e.g., psychologists, counselors) in my school/district and/or community to provide SEL supports for all students.</v>
      </c>
      <c r="C26" t="str">
        <f t="shared" si="0"/>
        <v>In addition to addressing students’ academic needs, my school’s student support team uses data to students’ SEL support plans.</v>
      </c>
      <c r="D26" t="str">
        <f t="shared" si="0"/>
        <v>My school has explicit systems in place to engage and collaborate with families to develop students’ SEL competencies.</v>
      </c>
      <c r="E26" t="str">
        <f t="shared" si="0"/>
        <v>In addition to addressing students’ academic needs, my school’s student support team uses data to monitor students’ SEL support plans.</v>
      </c>
      <c r="F26" t="str">
        <f t="shared" si="0"/>
        <v>Staff in my school are proficient in providing core social and emotional learning (SEL) instruction to all students.</v>
      </c>
      <c r="G26" t="str">
        <f t="shared" si="0"/>
        <v>Staff in my school are proficient in providing supplemental SEL supports (in addition to core SEL instruction) to students who need them.</v>
      </c>
      <c r="H26" t="str">
        <f t="shared" si="0"/>
        <v>Staff in my school are proficient in providing and/or connecting intensive SEL supports (in addition to core SEL instruction) to students who need them.</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Not Applicable</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Strongly</v>
      </c>
      <c r="B28" s="5" t="str">
        <f t="shared" ref="B28:D37" si="4">IF(B6&gt;=$B$24,B6,"")</f>
        <v/>
      </c>
      <c r="C28" s="5" t="str">
        <f t="shared" si="4"/>
        <v/>
      </c>
      <c r="D28" s="5" t="str">
        <f t="shared" si="4"/>
        <v/>
      </c>
      <c r="E28" s="5" t="str">
        <f t="shared" si="2"/>
        <v/>
      </c>
      <c r="F28" s="5" t="str">
        <f t="shared" si="2"/>
        <v/>
      </c>
      <c r="G28" s="5" t="str">
        <f t="shared" si="2"/>
        <v/>
      </c>
      <c r="H28" s="5">
        <f t="shared" si="2"/>
        <v>13.54</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Disagree Somewhat</v>
      </c>
      <c r="B29" s="5" t="str">
        <f t="shared" si="4"/>
        <v/>
      </c>
      <c r="C29" s="5">
        <f t="shared" si="4"/>
        <v>18.899999999999999</v>
      </c>
      <c r="D29" s="5">
        <f t="shared" si="4"/>
        <v>27.19</v>
      </c>
      <c r="E29" s="5">
        <f t="shared" si="2"/>
        <v>21.46</v>
      </c>
      <c r="F29" s="5">
        <f t="shared" si="2"/>
        <v>22.38</v>
      </c>
      <c r="G29" s="5">
        <f t="shared" si="2"/>
        <v>23.93</v>
      </c>
      <c r="H29" s="5">
        <f t="shared" si="2"/>
        <v>31.44</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Somewhat</v>
      </c>
      <c r="B30" s="5">
        <f t="shared" si="4"/>
        <v>43.26</v>
      </c>
      <c r="C30" s="5">
        <f t="shared" si="4"/>
        <v>49.39</v>
      </c>
      <c r="D30" s="5">
        <f t="shared" si="4"/>
        <v>40.85</v>
      </c>
      <c r="E30" s="5">
        <f t="shared" si="2"/>
        <v>48.38</v>
      </c>
      <c r="F30" s="5">
        <f t="shared" si="2"/>
        <v>50.13</v>
      </c>
      <c r="G30" s="5">
        <f t="shared" si="2"/>
        <v>51.13</v>
      </c>
      <c r="H30" s="5">
        <f t="shared" si="2"/>
        <v>39.89</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Agree Strongly</v>
      </c>
      <c r="B31" s="5">
        <f t="shared" si="4"/>
        <v>43.89</v>
      </c>
      <c r="C31" s="5">
        <f t="shared" si="4"/>
        <v>20.260000000000002</v>
      </c>
      <c r="D31" s="5">
        <f t="shared" si="4"/>
        <v>19.62</v>
      </c>
      <c r="E31" s="5">
        <f t="shared" si="2"/>
        <v>18.690000000000001</v>
      </c>
      <c r="F31" s="5">
        <f t="shared" si="2"/>
        <v>15.6</v>
      </c>
      <c r="G31" s="5">
        <f t="shared" si="2"/>
        <v>13.55</v>
      </c>
      <c r="H31" s="5">
        <f t="shared" si="2"/>
        <v>11.35</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H9">
    <sortCondition descending="1" ref="A9:H9"/>
    <sortCondition descending="1" ref="A8:H8"/>
  </sortState>
  <pageMargins left="0.7" right="0.7" top="1" bottom="1" header="0.5" footer="0.5"/>
  <pageSetup orientation="landscape"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2" width="22.375" customWidth="1"/>
    <col min="3" max="3" width="21.5" customWidth="1"/>
  </cols>
  <sheetData>
    <row r="1" spans="1:3" s="1" customFormat="1" x14ac:dyDescent="0.2">
      <c r="A1" s="1" t="s">
        <v>739</v>
      </c>
      <c r="B1" s="1" t="str">
        <f>INDEX(Principal_Schl_Wts_Wide!$A:$AC,MATCH(B$3,Principal_Schl_Wts_Wide!$B:$B,0),4)</f>
        <v>SOCIAL and EMOTIONAL LEARNING</v>
      </c>
      <c r="C1" s="1" t="str">
        <f>INDEX(Principal_Schl_Wts_Wide!$A:$AC,MATCH(C$3,Principal_Schl_Wts_Wide!$B:$B,0),4)</f>
        <v>SOCIAL and EMOTIONAL LEARNING</v>
      </c>
    </row>
    <row r="2" spans="1:3" s="1" customFormat="1" x14ac:dyDescent="0.2">
      <c r="A2" s="2" t="s">
        <v>740</v>
      </c>
      <c r="B2" s="1" t="str">
        <f t="array" ref="B2">INDEX(Principal_Schl_Wts_Wide!$A:$AC,MATCH(B$3,Principal_Schl_Wts_Wide!$B:$B,0),7)</f>
        <v>To what extent do you agree with each of the following statements regarding ESE’s performance during the 2016-2017 school year relative to SEL policies and programs?</v>
      </c>
      <c r="C2" s="1" t="str">
        <f t="array" ref="C2">INDEX(Principal_Schl_Wts_Wide!$A:$AC,MATCH(C$3,Principal_Schl_Wts_Wide!$B:$B,0),7)</f>
        <v>To what extent do you agree with each of the following statements regarding ESE’s performance during the 2016-2017 school year relative to SEL policies and programs?</v>
      </c>
    </row>
    <row r="3" spans="1:3" x14ac:dyDescent="0.2">
      <c r="A3" s="3" t="s">
        <v>741</v>
      </c>
      <c r="B3" t="s">
        <v>678</v>
      </c>
      <c r="C3" t="s">
        <v>674</v>
      </c>
    </row>
    <row r="4" spans="1:3" ht="156.75" customHeight="1" x14ac:dyDescent="0.2">
      <c r="A4" t="s">
        <v>742</v>
      </c>
      <c r="B4" s="4" t="str">
        <f t="array" ref="B4">INDEX(Principal_Schl_Wts_Wide!$A:$AC,MATCH(B$3,Principal_Schl_Wts_Wide!$B:$B,0),8)</f>
        <v>communicates about the importance of developing students’ SEL competencies in order to help prepare students for success after high school.</v>
      </c>
      <c r="C4" s="4" t="str">
        <f t="array" ref="C4">INDEX(Principal_Schl_Wts_Wide!$A:$AC,MATCH(C$3,Principal_Schl_Wts_Wide!$B:$B,0),8)</f>
        <v>provides resources (e.g., guidance, professional development) that helps schools improve students’ social and emotional learning.</v>
      </c>
    </row>
    <row r="5" spans="1:3" x14ac:dyDescent="0.2">
      <c r="A5" t="s">
        <v>120</v>
      </c>
      <c r="B5" s="5">
        <f t="array" ref="B5">_xlfn.IFNA(INDEX(Principal_Schl_Wts_Wide!$A:$AC,MATCH(B$3&amp;$A5&amp;"All"&amp;""&amp;"N",Principal_Schl_Wts_Wide!$B:$B&amp;Principal_Schl_Wts_Wide!$J:$J&amp;Principal_Schl_Wts_Wide!$K:$K&amp;Principal_Schl_Wts_Wide!$L:$L&amp;Principal_Schl_Wts_Wide!$P:$P,0),21),"No data")</f>
        <v>6.48</v>
      </c>
      <c r="C5" s="5">
        <f t="array" ref="C5">_xlfn.IFNA(INDEX(Principal_Schl_Wts_Wide!$A:$AC,MATCH(C$3&amp;$A5&amp;"All"&amp;""&amp;"N",Principal_Schl_Wts_Wide!$B:$B&amp;Principal_Schl_Wts_Wide!$J:$J&amp;Principal_Schl_Wts_Wide!$K:$K&amp;Principal_Schl_Wts_Wide!$L:$L&amp;Principal_Schl_Wts_Wide!$P:$P,0),21),"No data")</f>
        <v>9.83</v>
      </c>
    </row>
    <row r="6" spans="1:3" x14ac:dyDescent="0.2">
      <c r="A6" t="s">
        <v>121</v>
      </c>
      <c r="B6" s="5">
        <f t="array" ref="B6">_xlfn.IFNA(INDEX(Principal_Schl_Wts_Wide!$A:$AC,MATCH(B$3&amp;$A6&amp;"All"&amp;""&amp;"N",Principal_Schl_Wts_Wide!$B:$B&amp;Principal_Schl_Wts_Wide!$J:$J&amp;Principal_Schl_Wts_Wide!$K:$K&amp;Principal_Schl_Wts_Wide!$L:$L&amp;Principal_Schl_Wts_Wide!$P:$P,0),21),"No data")</f>
        <v>25.77</v>
      </c>
      <c r="C6" s="5">
        <f t="array" ref="C6">_xlfn.IFNA(INDEX(Principal_Schl_Wts_Wide!$A:$AC,MATCH(C$3&amp;$A6&amp;"All"&amp;""&amp;"N",Principal_Schl_Wts_Wide!$B:$B&amp;Principal_Schl_Wts_Wide!$J:$J&amp;Principal_Schl_Wts_Wide!$K:$K&amp;Principal_Schl_Wts_Wide!$L:$L&amp;Principal_Schl_Wts_Wide!$P:$P,0),21),"No data")</f>
        <v>30.74</v>
      </c>
    </row>
    <row r="7" spans="1:3" x14ac:dyDescent="0.2">
      <c r="A7" t="s">
        <v>122</v>
      </c>
      <c r="B7" s="5">
        <f t="array" ref="B7">_xlfn.IFNA(INDEX(Principal_Schl_Wts_Wide!$A:$AC,MATCH(B$3&amp;$A7&amp;"All"&amp;""&amp;"N",Principal_Schl_Wts_Wide!$B:$B&amp;Principal_Schl_Wts_Wide!$J:$J&amp;Principal_Schl_Wts_Wide!$K:$K&amp;Principal_Schl_Wts_Wide!$L:$L&amp;Principal_Schl_Wts_Wide!$P:$P,0),21),"No data")</f>
        <v>50.33</v>
      </c>
      <c r="C7" s="5">
        <f t="array" ref="C7">_xlfn.IFNA(INDEX(Principal_Schl_Wts_Wide!$A:$AC,MATCH(C$3&amp;$A7&amp;"All"&amp;""&amp;"N",Principal_Schl_Wts_Wide!$B:$B&amp;Principal_Schl_Wts_Wide!$J:$J&amp;Principal_Schl_Wts_Wide!$K:$K&amp;Principal_Schl_Wts_Wide!$L:$L&amp;Principal_Schl_Wts_Wide!$P:$P,0),21),"No data")</f>
        <v>47.57</v>
      </c>
    </row>
    <row r="8" spans="1:3" x14ac:dyDescent="0.2">
      <c r="A8" t="s">
        <v>124</v>
      </c>
      <c r="B8" s="5">
        <f t="array" ref="B8">_xlfn.IFNA(INDEX(Principal_Schl_Wts_Wide!$A:$AC,MATCH(B$3&amp;$A8&amp;"All"&amp;""&amp;"N",Principal_Schl_Wts_Wide!$B:$B&amp;Principal_Schl_Wts_Wide!$J:$J&amp;Principal_Schl_Wts_Wide!$K:$K&amp;Principal_Schl_Wts_Wide!$L:$L&amp;Principal_Schl_Wts_Wide!$P:$P,0),21),"No data")</f>
        <v>17.420000000000002</v>
      </c>
      <c r="C8" s="5">
        <f t="array" ref="C8">_xlfn.IFNA(INDEX(Principal_Schl_Wts_Wide!$A:$AC,MATCH(C$3&amp;$A8&amp;"All"&amp;""&amp;"N",Principal_Schl_Wts_Wide!$B:$B&amp;Principal_Schl_Wts_Wide!$J:$J&amp;Principal_Schl_Wts_Wide!$K:$K&amp;Principal_Schl_Wts_Wide!$L:$L&amp;Principal_Schl_Wts_Wide!$P:$P,0),21),"No data")</f>
        <v>11.86</v>
      </c>
    </row>
    <row r="24" spans="1:25" x14ac:dyDescent="0.2">
      <c r="A24" s="6" t="s">
        <v>751</v>
      </c>
      <c r="B24" s="6">
        <v>10</v>
      </c>
    </row>
    <row r="25" spans="1:25" x14ac:dyDescent="0.2">
      <c r="A25" t="str">
        <f>A3</f>
        <v>Var_name:</v>
      </c>
      <c r="B25" t="str">
        <f>IF(B3&lt;&gt;"",B3,"")</f>
        <v>D2b</v>
      </c>
      <c r="C25" t="str">
        <f t="shared" ref="C25:Y26" si="0">IF(C3&lt;&gt;"",C3,"")</f>
        <v>D2a</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communicates about the importance of developing students’ SEL competencies in order to help prepare students for success after high school.</v>
      </c>
      <c r="C26" t="str">
        <f t="shared" si="0"/>
        <v>provides resources (e.g., guidance, professional development) that helps schools improve students’ social and emotional learning.</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f t="shared" ref="B28:D37" si="4">IF(B6&gt;=$B$24,B6,"")</f>
        <v>25.77</v>
      </c>
      <c r="C28" s="5">
        <f t="shared" si="4"/>
        <v>30.74</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50.33</v>
      </c>
      <c r="C29" s="5">
        <f t="shared" si="4"/>
        <v>47.57</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17.420000000000002</v>
      </c>
      <c r="C30" s="5">
        <f t="shared" si="4"/>
        <v>11.86</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C8">
    <sortCondition descending="1" ref="A8:C8"/>
  </sortState>
  <pageMargins left="0.7" right="0.7" top="1" bottom="1" header="0.5" footer="0.5"/>
  <pageSetup orientation="landscape"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4" width="17.875" customWidth="1"/>
    <col min="5" max="5" width="11.875" customWidth="1"/>
    <col min="6" max="6" width="12.375" customWidth="1"/>
    <col min="7" max="12" width="10" customWidth="1"/>
  </cols>
  <sheetData>
    <row r="1" spans="1:12" s="1" customFormat="1" x14ac:dyDescent="0.2">
      <c r="A1" s="1" t="s">
        <v>739</v>
      </c>
      <c r="B1" s="1" t="str">
        <f>INDEX(Principal_Schl_Wts_Wide!$A:$AC,MATCH(B$3,Principal_Schl_Wts_Wide!$B:$B,0),4)</f>
        <v>SOCIAL and EMOTIONAL LEARNING</v>
      </c>
      <c r="C1" s="1" t="str">
        <f>INDEX(Principal_Schl_Wts_Wide!$A:$AC,MATCH(C$3,Principal_Schl_Wts_Wide!$B:$B,0),4)</f>
        <v>SOCIAL and EMOTIONAL LEARNING</v>
      </c>
      <c r="D1" s="1" t="str">
        <f>INDEX(Principal_Schl_Wts_Wide!$A:$AC,MATCH(D$3,Principal_Schl_Wts_Wide!$B:$B,0),4)</f>
        <v>SOCIAL and EMOTIONAL LEARNING</v>
      </c>
      <c r="E1" s="1" t="str">
        <f>INDEX(Principal_Schl_Wts_Wide!$A:$AC,MATCH(E$3,Principal_Schl_Wts_Wide!$B:$B,0),4)</f>
        <v>SOCIAL and EMOTIONAL LEARNING</v>
      </c>
      <c r="F1" s="1" t="str">
        <f>INDEX(Principal_Schl_Wts_Wide!$A:$AC,MATCH(F$3,Principal_Schl_Wts_Wide!$B:$B,0),4)</f>
        <v>SOCIAL and EMOTIONAL LEARNING</v>
      </c>
      <c r="G1" s="1" t="str">
        <f>INDEX(Principal_Schl_Wts_Wide!$A:$AC,MATCH(G$3,Principal_Schl_Wts_Wide!$B:$B,0),4)</f>
        <v>SOCIAL and EMOTIONAL LEARNING</v>
      </c>
      <c r="H1" s="1" t="str">
        <f>INDEX(Principal_Schl_Wts_Wide!$A:$AC,MATCH(H$3,Principal_Schl_Wts_Wide!$B:$B,0),4)</f>
        <v>SOCIAL and EMOTIONAL LEARNING</v>
      </c>
      <c r="I1" s="1" t="str">
        <f>INDEX(Principal_Schl_Wts_Wide!$A:$AC,MATCH(I$3,Principal_Schl_Wts_Wide!$B:$B,0),4)</f>
        <v>SOCIAL and EMOTIONAL LEARNING</v>
      </c>
      <c r="J1" s="1" t="str">
        <f>INDEX(Principal_Schl_Wts_Wide!$A:$AC,MATCH(J$3,Principal_Schl_Wts_Wide!$B:$B,0),4)</f>
        <v>SOCIAL and EMOTIONAL LEARNING</v>
      </c>
      <c r="K1" s="1" t="str">
        <f>INDEX(Principal_Schl_Wts_Wide!$A:$AC,MATCH(K$3,Principal_Schl_Wts_Wide!$B:$B,0),4)</f>
        <v>SOCIAL and EMOTIONAL LEARNING</v>
      </c>
      <c r="L1" s="1" t="str">
        <f>INDEX(Principal_Schl_Wts_Wide!$A:$AC,MATCH(L$3,Principal_Schl_Wts_Wide!$B:$B,0),4)</f>
        <v>SOCIAL and EMOTIONAL LEARNING</v>
      </c>
    </row>
    <row r="2" spans="1:12" s="1" customFormat="1" x14ac:dyDescent="0.2">
      <c r="A2" s="2" t="s">
        <v>740</v>
      </c>
      <c r="B2" s="1" t="str">
        <f t="array" ref="B2">INDEX(Principal_Schl_Wts_Wide!$A:$AC,MATCH(B$3,Principal_Schl_Wts_Wide!$B:$B,0),7)</f>
        <v>Have you used or do you plan to use any of the following instruments to measure students’ social and emotional competencies during the 2016-2017 school year? Please use “Other” to specify/add all other instrument(s) you use in your school.</v>
      </c>
      <c r="C2" s="1" t="str">
        <f t="array" ref="C2">INDEX(Principal_Schl_Wts_Wide!$A:$AC,MATCH(C$3,Principal_Schl_Wts_Wide!$B:$B,0),7)</f>
        <v>Have you used or do you plan to use any of the following instruments to measure students’ social and emotional competencies during the 2016-2017 school year? Please use “Other” to specify/add all other instrument(s) you use in your school.</v>
      </c>
      <c r="D2" s="1" t="str">
        <f t="array" ref="D2">INDEX(Principal_Schl_Wts_Wide!$A:$AC,MATCH(D$3,Principal_Schl_Wts_Wide!$B:$B,0),7)</f>
        <v>Have you used or do you plan to use any of the following instruments to measure students’ social and emotional competencies during the 2016-2017 school year? Please use “Other” to specify/add all other instrument(s) you use in your school.</v>
      </c>
      <c r="E2" s="1" t="str">
        <f t="array" ref="E2">INDEX(Principal_Schl_Wts_Wide!$A:$AC,MATCH(E$3,Principal_Schl_Wts_Wide!$B:$B,0),7)</f>
        <v>Have you used or do you plan to use any of the following instruments to measure students’ social and emotional competencies during the 2016-2017 school year? Please use “Other” to specify/add all other instrument(s) you use in your school.</v>
      </c>
      <c r="F2" s="1" t="str">
        <f t="array" ref="F2">INDEX(Principal_Schl_Wts_Wide!$A:$AC,MATCH(F$3,Principal_Schl_Wts_Wide!$B:$B,0),7)</f>
        <v>Have you used or do you plan to use any of the following instruments to measure students’ social and emotional competencies during the 2016-2017 school year? Please use “Other” to specify/add all other instrument(s) you use in your school.</v>
      </c>
      <c r="G2" s="1" t="str">
        <f t="array" ref="G2">INDEX(Principal_Schl_Wts_Wide!$A:$AC,MATCH(G$3,Principal_Schl_Wts_Wide!$B:$B,0),7)</f>
        <v>Have you used or do you plan to use any of the following instruments to measure students’ social and emotional competencies during the 2016-2017 school year? Please use “Other” to specify/add all other instrument(s) you use in your school.</v>
      </c>
      <c r="H2" s="1" t="str">
        <f t="array" ref="H2">INDEX(Principal_Schl_Wts_Wide!$A:$AC,MATCH(H$3,Principal_Schl_Wts_Wide!$B:$B,0),7)</f>
        <v>Have you used or do you plan to use any of the following instruments to measure students’ social and emotional competencies during the 2016-2017 school year? Please use “Other” to specify/add all other instrument(s) you use in your school.</v>
      </c>
      <c r="I2" s="1" t="str">
        <f t="array" ref="I2">INDEX(Principal_Schl_Wts_Wide!$A:$AC,MATCH(I$3,Principal_Schl_Wts_Wide!$B:$B,0),7)</f>
        <v>Have you used or do you plan to use any of the following instruments to measure students’ social and emotional competencies during the 2016-2017 school year? Please use “Other” to specify/add all other instrument(s) you use in your school.</v>
      </c>
      <c r="J2" s="1" t="str">
        <f t="array" ref="J2">INDEX(Principal_Schl_Wts_Wide!$A:$AC,MATCH(J$3,Principal_Schl_Wts_Wide!$B:$B,0),7)</f>
        <v>Have you used or do you plan to use any of the following instruments to measure students’ social and emotional competencies during the 2016-2017 school year? Please use “Other” to specify/add all other instrument(s) you use in your school.</v>
      </c>
      <c r="K2" s="1" t="str">
        <f t="array" ref="K2">INDEX(Principal_Schl_Wts_Wide!$A:$AC,MATCH(K$3,Principal_Schl_Wts_Wide!$B:$B,0),7)</f>
        <v>Have you used or do you plan to use any of the following instruments to measure students’ social and emotional competencies during the 2016-2017 school year? Please use “Other” to specify/add all other instrument(s) you use in your school.</v>
      </c>
      <c r="L2" s="1" t="str">
        <f t="array" ref="L2">INDEX(Principal_Schl_Wts_Wide!$A:$AC,MATCH(L$3,Principal_Schl_Wts_Wide!$B:$B,0),7)</f>
        <v>Have you used or do you plan to use any of the following instruments to measure students’ social and emotional competencies during the 2016-2017 school year? Please use “Other” to specify/add all other instrument(s) you use in your school.</v>
      </c>
    </row>
    <row r="3" spans="1:12" x14ac:dyDescent="0.2">
      <c r="A3" s="3" t="s">
        <v>741</v>
      </c>
      <c r="B3" t="s">
        <v>712</v>
      </c>
      <c r="C3" t="s">
        <v>697</v>
      </c>
      <c r="D3" t="s">
        <v>685</v>
      </c>
      <c r="E3" t="s">
        <v>681</v>
      </c>
      <c r="F3" t="s">
        <v>700</v>
      </c>
      <c r="G3" t="s">
        <v>709</v>
      </c>
      <c r="H3" t="s">
        <v>703</v>
      </c>
      <c r="I3" t="s">
        <v>694</v>
      </c>
      <c r="J3" t="s">
        <v>706</v>
      </c>
      <c r="K3" t="s">
        <v>691</v>
      </c>
      <c r="L3" t="s">
        <v>688</v>
      </c>
    </row>
    <row r="4" spans="1:12" ht="156.75" customHeight="1" x14ac:dyDescent="0.2">
      <c r="A4" t="s">
        <v>742</v>
      </c>
      <c r="B4" s="4" t="str">
        <f t="array" ref="B4">INDEX(Principal_Schl_Wts_Wide!$A:$AC,MATCH(B$3,Principal_Schl_Wts_Wide!$B:$B,0),8)</f>
        <v>None of the above</v>
      </c>
      <c r="C4" s="4" t="str">
        <f t="array" ref="C4">INDEX(Principal_Schl_Wts_Wide!$A:$AC,MATCH(C$3,Principal_Schl_Wts_Wide!$B:$B,0),8)</f>
        <v>School Social Behaviors Scale</v>
      </c>
      <c r="D4" s="4" t="str">
        <f t="array" ref="D4">INDEX(Principal_Schl_Wts_Wide!$A:$AC,MATCH(D$3,Principal_Schl_Wts_Wide!$B:$B,0),8)</f>
        <v>Behavioral and Emotional Rating Scale (BERS)</v>
      </c>
      <c r="E4" s="4" t="str">
        <f t="array" ref="E4">INDEX(Principal_Schl_Wts_Wide!$A:$AC,MATCH(E$3,Principal_Schl_Wts_Wide!$B:$B,0),8)</f>
        <v>Battelle Developmental Inventory (BDI)</v>
      </c>
      <c r="F4" s="4" t="str">
        <f t="array" ref="F4">INDEX(Principal_Schl_Wts_Wide!$A:$AC,MATCH(F$3,Principal_Schl_Wts_Wide!$B:$B,0),8)</f>
        <v>Social Skills Improvement System Rating Scales (SSIS)</v>
      </c>
      <c r="G4" s="4" t="str">
        <f t="array" ref="G4">INDEX(Principal_Schl_Wts_Wide!$A:$AC,MATCH(G$3,Principal_Schl_Wts_Wide!$B:$B,0),8)</f>
        <v>Survey of Academic and Youth Outcomes (SAYO)</v>
      </c>
      <c r="H4" s="4" t="str">
        <f t="array" ref="H4">INDEX(Principal_Schl_Wts_Wide!$A:$AC,MATCH(H$3,Principal_Schl_Wts_Wide!$B:$B,0),8)</f>
        <v>Social-Emotional Assets and Resilience Scales (SEARS)</v>
      </c>
      <c r="I4" s="4" t="str">
        <f t="array" ref="I4">INDEX(Principal_Schl_Wts_Wide!$A:$AC,MATCH(I$3,Principal_Schl_Wts_Wide!$B:$B,0),8)</f>
        <v>Panorama Education Social-Emotional Learning survey</v>
      </c>
      <c r="J4" s="4" t="str">
        <f t="array" ref="J4">INDEX(Principal_Schl_Wts_Wide!$A:$AC,MATCH(J$3,Principal_Schl_Wts_Wide!$B:$B,0),8)</f>
        <v>Student Approaches to Learning (SAL) Instrument</v>
      </c>
      <c r="K4" s="4" t="str">
        <f t="array" ref="K4">INDEX(Principal_Schl_Wts_Wide!$A:$AC,MATCH(K$3,Principal_Schl_Wts_Wide!$B:$B,0),8)</f>
        <v>Devereux Student Strengths Assessment (DESSA)</v>
      </c>
      <c r="L4" s="4" t="str">
        <f t="array" ref="L4">INDEX(Principal_Schl_Wts_Wide!$A:$AC,MATCH(L$3,Principal_Schl_Wts_Wide!$B:$B,0),8)</f>
        <v>Devereux Early Childhood Assessment (DECA)</v>
      </c>
    </row>
    <row r="5" spans="1:12" x14ac:dyDescent="0.2">
      <c r="A5" t="s">
        <v>37</v>
      </c>
      <c r="B5" s="5">
        <f t="array" ref="B5">_xlfn.IFNA(INDEX(Principal_Schl_Wts_Wide!$A:$AC,MATCH(B$3&amp;$A5&amp;"All"&amp;""&amp;"N",Principal_Schl_Wts_Wide!$B:$B&amp;Principal_Schl_Wts_Wide!$J:$J&amp;Principal_Schl_Wts_Wide!$K:$K&amp;Principal_Schl_Wts_Wide!$L:$L&amp;Principal_Schl_Wts_Wide!$P:$P,0),21),"No data")</f>
        <v>59.31</v>
      </c>
      <c r="C5" s="5">
        <f t="array" ref="C5">_xlfn.IFNA(INDEX(Principal_Schl_Wts_Wide!$A:$AC,MATCH(C$3&amp;$A5&amp;"All"&amp;""&amp;"N",Principal_Schl_Wts_Wide!$B:$B&amp;Principal_Schl_Wts_Wide!$J:$J&amp;Principal_Schl_Wts_Wide!$K:$K&amp;Principal_Schl_Wts_Wide!$L:$L&amp;Principal_Schl_Wts_Wide!$P:$P,0),21),"No data")</f>
        <v>79.44</v>
      </c>
      <c r="D5" s="5">
        <f t="array" ref="D5">_xlfn.IFNA(INDEX(Principal_Schl_Wts_Wide!$A:$AC,MATCH(D$3&amp;$A5&amp;"All"&amp;""&amp;"N",Principal_Schl_Wts_Wide!$B:$B&amp;Principal_Schl_Wts_Wide!$J:$J&amp;Principal_Schl_Wts_Wide!$K:$K&amp;Principal_Schl_Wts_Wide!$L:$L&amp;Principal_Schl_Wts_Wide!$P:$P,0),21),"No data")</f>
        <v>80.16</v>
      </c>
      <c r="E5" s="5">
        <f t="array" ref="E5">_xlfn.IFNA(INDEX(Principal_Schl_Wts_Wide!$A:$AC,MATCH(E$3&amp;$A5&amp;"All"&amp;""&amp;"N",Principal_Schl_Wts_Wide!$B:$B&amp;Principal_Schl_Wts_Wide!$J:$J&amp;Principal_Schl_Wts_Wide!$K:$K&amp;Principal_Schl_Wts_Wide!$L:$L&amp;Principal_Schl_Wts_Wide!$P:$P,0),21),"No data")</f>
        <v>85.17</v>
      </c>
      <c r="F5" s="5">
        <f t="array" ref="F5">_xlfn.IFNA(INDEX(Principal_Schl_Wts_Wide!$A:$AC,MATCH(F$3&amp;$A5&amp;"All"&amp;""&amp;"N",Principal_Schl_Wts_Wide!$B:$B&amp;Principal_Schl_Wts_Wide!$J:$J&amp;Principal_Schl_Wts_Wide!$K:$K&amp;Principal_Schl_Wts_Wide!$L:$L&amp;Principal_Schl_Wts_Wide!$P:$P,0),21),"No data")</f>
        <v>85.99</v>
      </c>
      <c r="G5" s="5">
        <f t="array" ref="G5">_xlfn.IFNA(INDEX(Principal_Schl_Wts_Wide!$A:$AC,MATCH(G$3&amp;$A5&amp;"All"&amp;""&amp;"N",Principal_Schl_Wts_Wide!$B:$B&amp;Principal_Schl_Wts_Wide!$J:$J&amp;Principal_Schl_Wts_Wide!$K:$K&amp;Principal_Schl_Wts_Wide!$L:$L&amp;Principal_Schl_Wts_Wide!$P:$P,0),21),"No data")</f>
        <v>90.92</v>
      </c>
      <c r="H5" s="5">
        <f t="array" ref="H5">_xlfn.IFNA(INDEX(Principal_Schl_Wts_Wide!$A:$AC,MATCH(H$3&amp;$A5&amp;"All"&amp;""&amp;"N",Principal_Schl_Wts_Wide!$B:$B&amp;Principal_Schl_Wts_Wide!$J:$J&amp;Principal_Schl_Wts_Wide!$K:$K&amp;Principal_Schl_Wts_Wide!$L:$L&amp;Principal_Schl_Wts_Wide!$P:$P,0),21),"No data")</f>
        <v>94.32</v>
      </c>
      <c r="I5" s="5">
        <f t="array" ref="I5">_xlfn.IFNA(INDEX(Principal_Schl_Wts_Wide!$A:$AC,MATCH(I$3&amp;$A5&amp;"All"&amp;""&amp;"N",Principal_Schl_Wts_Wide!$B:$B&amp;Principal_Schl_Wts_Wide!$J:$J&amp;Principal_Schl_Wts_Wide!$K:$K&amp;Principal_Schl_Wts_Wide!$L:$L&amp;Principal_Schl_Wts_Wide!$P:$P,0),21),"No data")</f>
        <v>94.55</v>
      </c>
      <c r="J5" s="5">
        <f t="array" ref="J5">_xlfn.IFNA(INDEX(Principal_Schl_Wts_Wide!$A:$AC,MATCH(J$3&amp;$A5&amp;"All"&amp;""&amp;"N",Principal_Schl_Wts_Wide!$B:$B&amp;Principal_Schl_Wts_Wide!$J:$J&amp;Principal_Schl_Wts_Wide!$K:$K&amp;Principal_Schl_Wts_Wide!$L:$L&amp;Principal_Schl_Wts_Wide!$P:$P,0),21),"No data")</f>
        <v>96.68</v>
      </c>
      <c r="K5" s="5">
        <f t="array" ref="K5">_xlfn.IFNA(INDEX(Principal_Schl_Wts_Wide!$A:$AC,MATCH(K$3&amp;$A5&amp;"All"&amp;""&amp;"N",Principal_Schl_Wts_Wide!$B:$B&amp;Principal_Schl_Wts_Wide!$J:$J&amp;Principal_Schl_Wts_Wide!$K:$K&amp;Principal_Schl_Wts_Wide!$L:$L&amp;Principal_Schl_Wts_Wide!$P:$P,0),21),"No data")</f>
        <v>96.76</v>
      </c>
      <c r="L5" s="5">
        <f t="array" ref="L5">_xlfn.IFNA(INDEX(Principal_Schl_Wts_Wide!$A:$AC,MATCH(L$3&amp;$A5&amp;"All"&amp;""&amp;"N",Principal_Schl_Wts_Wide!$B:$B&amp;Principal_Schl_Wts_Wide!$J:$J&amp;Principal_Schl_Wts_Wide!$K:$K&amp;Principal_Schl_Wts_Wide!$L:$L&amp;Principal_Schl_Wts_Wide!$P:$P,0),21),"No data")</f>
        <v>96.84</v>
      </c>
    </row>
    <row r="6" spans="1:12" x14ac:dyDescent="0.2">
      <c r="A6" t="s">
        <v>41</v>
      </c>
      <c r="B6" s="5">
        <f t="array" ref="B6">_xlfn.IFNA(INDEX(Principal_Schl_Wts_Wide!$A:$AC,MATCH(B$3&amp;$A6&amp;"All"&amp;""&amp;"N",Principal_Schl_Wts_Wide!$B:$B&amp;Principal_Schl_Wts_Wide!$J:$J&amp;Principal_Schl_Wts_Wide!$K:$K&amp;Principal_Schl_Wts_Wide!$L:$L&amp;Principal_Schl_Wts_Wide!$P:$P,0),21),"No data")</f>
        <v>40.69</v>
      </c>
      <c r="C6" s="5">
        <f t="array" ref="C6">_xlfn.IFNA(INDEX(Principal_Schl_Wts_Wide!$A:$AC,MATCH(C$3&amp;$A6&amp;"All"&amp;""&amp;"N",Principal_Schl_Wts_Wide!$B:$B&amp;Principal_Schl_Wts_Wide!$J:$J&amp;Principal_Schl_Wts_Wide!$K:$K&amp;Principal_Schl_Wts_Wide!$L:$L&amp;Principal_Schl_Wts_Wide!$P:$P,0),21),"No data")</f>
        <v>20.56</v>
      </c>
      <c r="D6" s="5">
        <f t="array" ref="D6">_xlfn.IFNA(INDEX(Principal_Schl_Wts_Wide!$A:$AC,MATCH(D$3&amp;$A6&amp;"All"&amp;""&amp;"N",Principal_Schl_Wts_Wide!$B:$B&amp;Principal_Schl_Wts_Wide!$J:$J&amp;Principal_Schl_Wts_Wide!$K:$K&amp;Principal_Schl_Wts_Wide!$L:$L&amp;Principal_Schl_Wts_Wide!$P:$P,0),21),"No data")</f>
        <v>19.84</v>
      </c>
      <c r="E6" s="5">
        <f t="array" ref="E6">_xlfn.IFNA(INDEX(Principal_Schl_Wts_Wide!$A:$AC,MATCH(E$3&amp;$A6&amp;"All"&amp;""&amp;"N",Principal_Schl_Wts_Wide!$B:$B&amp;Principal_Schl_Wts_Wide!$J:$J&amp;Principal_Schl_Wts_Wide!$K:$K&amp;Principal_Schl_Wts_Wide!$L:$L&amp;Principal_Schl_Wts_Wide!$P:$P,0),21),"No data")</f>
        <v>14.83</v>
      </c>
      <c r="F6" s="5">
        <f t="array" ref="F6">_xlfn.IFNA(INDEX(Principal_Schl_Wts_Wide!$A:$AC,MATCH(F$3&amp;$A6&amp;"All"&amp;""&amp;"N",Principal_Schl_Wts_Wide!$B:$B&amp;Principal_Schl_Wts_Wide!$J:$J&amp;Principal_Schl_Wts_Wide!$K:$K&amp;Principal_Schl_Wts_Wide!$L:$L&amp;Principal_Schl_Wts_Wide!$P:$P,0),21),"No data")</f>
        <v>14.01</v>
      </c>
      <c r="G6" s="5">
        <f t="array" ref="G6">_xlfn.IFNA(INDEX(Principal_Schl_Wts_Wide!$A:$AC,MATCH(G$3&amp;$A6&amp;"All"&amp;""&amp;"N",Principal_Schl_Wts_Wide!$B:$B&amp;Principal_Schl_Wts_Wide!$J:$J&amp;Principal_Schl_Wts_Wide!$K:$K&amp;Principal_Schl_Wts_Wide!$L:$L&amp;Principal_Schl_Wts_Wide!$P:$P,0),21),"No data")</f>
        <v>9.08</v>
      </c>
      <c r="H6" s="5">
        <f t="array" ref="H6">_xlfn.IFNA(INDEX(Principal_Schl_Wts_Wide!$A:$AC,MATCH(H$3&amp;$A6&amp;"All"&amp;""&amp;"N",Principal_Schl_Wts_Wide!$B:$B&amp;Principal_Schl_Wts_Wide!$J:$J&amp;Principal_Schl_Wts_Wide!$K:$K&amp;Principal_Schl_Wts_Wide!$L:$L&amp;Principal_Schl_Wts_Wide!$P:$P,0),21),"No data")</f>
        <v>5.68</v>
      </c>
      <c r="I6" s="5">
        <f t="array" ref="I6">_xlfn.IFNA(INDEX(Principal_Schl_Wts_Wide!$A:$AC,MATCH(I$3&amp;$A6&amp;"All"&amp;""&amp;"N",Principal_Schl_Wts_Wide!$B:$B&amp;Principal_Schl_Wts_Wide!$J:$J&amp;Principal_Schl_Wts_Wide!$K:$K&amp;Principal_Schl_Wts_Wide!$L:$L&amp;Principal_Schl_Wts_Wide!$P:$P,0),21),"No data")</f>
        <v>5.45</v>
      </c>
      <c r="J6" s="5">
        <f t="array" ref="J6">_xlfn.IFNA(INDEX(Principal_Schl_Wts_Wide!$A:$AC,MATCH(J$3&amp;$A6&amp;"All"&amp;""&amp;"N",Principal_Schl_Wts_Wide!$B:$B&amp;Principal_Schl_Wts_Wide!$J:$J&amp;Principal_Schl_Wts_Wide!$K:$K&amp;Principal_Schl_Wts_Wide!$L:$L&amp;Principal_Schl_Wts_Wide!$P:$P,0),21),"No data")</f>
        <v>3.32</v>
      </c>
      <c r="K6" s="5">
        <f t="array" ref="K6">_xlfn.IFNA(INDEX(Principal_Schl_Wts_Wide!$A:$AC,MATCH(K$3&amp;$A6&amp;"All"&amp;""&amp;"N",Principal_Schl_Wts_Wide!$B:$B&amp;Principal_Schl_Wts_Wide!$J:$J&amp;Principal_Schl_Wts_Wide!$K:$K&amp;Principal_Schl_Wts_Wide!$L:$L&amp;Principal_Schl_Wts_Wide!$P:$P,0),21),"No data")</f>
        <v>3.24</v>
      </c>
      <c r="L6" s="5">
        <f t="array" ref="L6">_xlfn.IFNA(INDEX(Principal_Schl_Wts_Wide!$A:$AC,MATCH(L$3&amp;$A6&amp;"All"&amp;""&amp;"N",Principal_Schl_Wts_Wide!$B:$B&amp;Principal_Schl_Wts_Wide!$J:$J&amp;Principal_Schl_Wts_Wide!$K:$K&amp;Principal_Schl_Wts_Wide!$L:$L&amp;Principal_Schl_Wts_Wide!$P:$P,0),21),"No data")</f>
        <v>3.16</v>
      </c>
    </row>
    <row r="7" spans="1:12" x14ac:dyDescent="0.2">
      <c r="B7" s="5"/>
      <c r="C7" s="5"/>
      <c r="D7" s="5"/>
    </row>
    <row r="8" spans="1:12" x14ac:dyDescent="0.2">
      <c r="B8" s="5"/>
      <c r="C8" s="5"/>
      <c r="D8" s="5"/>
    </row>
    <row r="24" spans="1:25" x14ac:dyDescent="0.2">
      <c r="A24" s="6" t="s">
        <v>751</v>
      </c>
      <c r="B24" s="6">
        <v>10</v>
      </c>
    </row>
    <row r="25" spans="1:25" x14ac:dyDescent="0.2">
      <c r="A25" t="str">
        <f>A3</f>
        <v>Var_name:</v>
      </c>
      <c r="B25" t="str">
        <f>IF(B3&lt;&gt;"",B3,"")</f>
        <v>D3n</v>
      </c>
      <c r="C25" t="str">
        <f t="shared" ref="C25:Y26" si="0">IF(C3&lt;&gt;"",C3,"")</f>
        <v>D3f</v>
      </c>
      <c r="D25" t="str">
        <f t="shared" si="0"/>
        <v>D3b</v>
      </c>
      <c r="E25" t="str">
        <f t="shared" si="0"/>
        <v>D3a</v>
      </c>
      <c r="F25" t="str">
        <f t="shared" si="0"/>
        <v>D3g</v>
      </c>
      <c r="G25" t="str">
        <f t="shared" si="0"/>
        <v>D3j</v>
      </c>
      <c r="H25" t="str">
        <f t="shared" si="0"/>
        <v>D3h</v>
      </c>
      <c r="I25" t="str">
        <f t="shared" si="0"/>
        <v>D3e</v>
      </c>
      <c r="J25" t="str">
        <f t="shared" si="0"/>
        <v>D3i</v>
      </c>
      <c r="K25" t="str">
        <f t="shared" si="0"/>
        <v>D3d</v>
      </c>
      <c r="L25" t="str">
        <f t="shared" si="0"/>
        <v>D3c</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None of the above</v>
      </c>
      <c r="C26" t="str">
        <f t="shared" si="0"/>
        <v>School Social Behaviors Scale</v>
      </c>
      <c r="D26" t="str">
        <f t="shared" si="0"/>
        <v>Behavioral and Emotional Rating Scale (BERS)</v>
      </c>
      <c r="E26" t="str">
        <f t="shared" si="0"/>
        <v>Battelle Developmental Inventory (BDI)</v>
      </c>
      <c r="F26" t="str">
        <f t="shared" si="0"/>
        <v>Social Skills Improvement System Rating Scales (SSIS)</v>
      </c>
      <c r="G26" t="str">
        <f t="shared" si="0"/>
        <v>Survey of Academic and Youth Outcomes (SAYO)</v>
      </c>
      <c r="H26" t="str">
        <f t="shared" si="0"/>
        <v>Social-Emotional Assets and Resilience Scales (SEARS)</v>
      </c>
      <c r="I26" t="str">
        <f t="shared" si="0"/>
        <v>Panorama Education Social-Emotional Learning survey</v>
      </c>
      <c r="J26" t="str">
        <f t="shared" si="0"/>
        <v>Student Approaches to Learning (SAL) Instrument</v>
      </c>
      <c r="K26" t="str">
        <f t="shared" si="0"/>
        <v>Devereux Student Strengths Assessment (DESSA)</v>
      </c>
      <c r="L26" t="str">
        <f t="shared" si="0"/>
        <v>Devereux Early Childhood Assessment (DECA)</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No</v>
      </c>
      <c r="B27" s="5">
        <f>IF(B5&gt;=$B$24,B5,"")</f>
        <v>59.31</v>
      </c>
      <c r="C27" s="5">
        <f t="shared" ref="C27:Y37" si="2">IF(C5&gt;=$B$24,C5,"")</f>
        <v>79.44</v>
      </c>
      <c r="D27" s="5">
        <f t="shared" si="2"/>
        <v>80.16</v>
      </c>
      <c r="E27" s="5">
        <f t="shared" si="2"/>
        <v>85.17</v>
      </c>
      <c r="F27" s="5">
        <f t="shared" si="2"/>
        <v>85.99</v>
      </c>
      <c r="G27" s="5">
        <f t="shared" si="2"/>
        <v>90.92</v>
      </c>
      <c r="H27" s="5">
        <f t="shared" si="2"/>
        <v>94.32</v>
      </c>
      <c r="I27" s="5">
        <f t="shared" si="2"/>
        <v>94.55</v>
      </c>
      <c r="J27" s="5">
        <f t="shared" si="2"/>
        <v>96.68</v>
      </c>
      <c r="K27" s="5">
        <f t="shared" si="2"/>
        <v>96.76</v>
      </c>
      <c r="L27" s="5">
        <f t="shared" si="2"/>
        <v>96.84</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Yes</v>
      </c>
      <c r="B28" s="5">
        <f t="shared" ref="B28:D37" si="4">IF(B6&gt;=$B$24,B6,"")</f>
        <v>40.69</v>
      </c>
      <c r="C28" s="5">
        <f t="shared" si="4"/>
        <v>20.56</v>
      </c>
      <c r="D28" s="5">
        <f t="shared" si="4"/>
        <v>19.84</v>
      </c>
      <c r="E28" s="5">
        <f t="shared" si="2"/>
        <v>14.83</v>
      </c>
      <c r="F28" s="5">
        <f t="shared" si="2"/>
        <v>14.01</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
      </c>
      <c r="B29" s="5" t="str">
        <f t="shared" si="4"/>
        <v/>
      </c>
      <c r="C29" s="5" t="str">
        <f t="shared" si="4"/>
        <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
      </c>
      <c r="B30" s="5" t="str">
        <f t="shared" si="4"/>
        <v/>
      </c>
      <c r="C30" s="5" t="str">
        <f t="shared" si="4"/>
        <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L6">
    <sortCondition descending="1" ref="A6:L6"/>
  </sortState>
  <pageMargins left="0.7" right="0.7" top="1" bottom="1" header="0.5" footer="0.5"/>
  <pageSetup orientation="landscape"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34" customWidth="1"/>
    <col min="2" max="2" width="31" customWidth="1"/>
  </cols>
  <sheetData>
    <row r="1" spans="1:2" s="1" customFormat="1" x14ac:dyDescent="0.2">
      <c r="A1" s="1" t="s">
        <v>739</v>
      </c>
      <c r="B1" s="1" t="str">
        <f>INDEX(Principal_Schl_Wts_Wide!$A:$AC,MATCH(B$3,Principal_Schl_Wts_Wide!$B:$B,0),4)</f>
        <v>ESE OVERALL SUPPORT</v>
      </c>
    </row>
    <row r="2" spans="1:2" s="1" customFormat="1" x14ac:dyDescent="0.2">
      <c r="A2" s="2" t="s">
        <v>740</v>
      </c>
      <c r="B2" s="1">
        <f t="array" ref="B2">INDEX(Principal_Schl_Wts_Wide!$A:$AC,MATCH(B$3,Principal_Schl_Wts_Wide!$B:$B,0),7)</f>
        <v>0</v>
      </c>
    </row>
    <row r="3" spans="1:2" x14ac:dyDescent="0.2">
      <c r="A3" s="3" t="s">
        <v>741</v>
      </c>
      <c r="B3" t="s">
        <v>715</v>
      </c>
    </row>
    <row r="4" spans="1:2" ht="156.75" customHeight="1" x14ac:dyDescent="0.2">
      <c r="A4" t="s">
        <v>742</v>
      </c>
      <c r="B4" s="4" t="str">
        <f t="array" ref="B4">INDEX(Principal_Schl_Wts_Wide!$A:$AC,MATCH(B$3,Principal_Schl_Wts_Wide!$B:$B,0),8)</f>
        <v>To what extent has ESE’s contact with your district focused on ensuring compliance as opposed to providing assistance?  Base your response on your district’s recent experience with ESE.</v>
      </c>
    </row>
    <row r="5" spans="1:2" x14ac:dyDescent="0.2">
      <c r="A5" t="s">
        <v>718</v>
      </c>
      <c r="B5" s="5">
        <f t="array" ref="B5">_xlfn.IFNA(INDEX(Principal_Schl_Wts_Wide!$A:$AC,MATCH(B$3&amp;$A5&amp;"All"&amp;""&amp;"N",Principal_Schl_Wts_Wide!$B:$B&amp;Principal_Schl_Wts_Wide!$J:$J&amp;Principal_Schl_Wts_Wide!$K:$K&amp;Principal_Schl_Wts_Wide!$L:$L&amp;Principal_Schl_Wts_Wide!$P:$P,0),21),"No data")</f>
        <v>19.2</v>
      </c>
    </row>
    <row r="6" spans="1:2" x14ac:dyDescent="0.2">
      <c r="A6" t="s">
        <v>719</v>
      </c>
      <c r="B6" s="5">
        <f t="array" ref="B6">_xlfn.IFNA(INDEX(Principal_Schl_Wts_Wide!$A:$AC,MATCH(B$3&amp;$A6&amp;"All"&amp;""&amp;"N",Principal_Schl_Wts_Wide!$B:$B&amp;Principal_Schl_Wts_Wide!$J:$J&amp;Principal_Schl_Wts_Wide!$K:$K&amp;Principal_Schl_Wts_Wide!$L:$L&amp;Principal_Schl_Wts_Wide!$P:$P,0),21),"No data")</f>
        <v>13.72</v>
      </c>
    </row>
    <row r="7" spans="1:2" x14ac:dyDescent="0.2">
      <c r="A7" t="s">
        <v>720</v>
      </c>
      <c r="B7" s="5">
        <f t="array" ref="B7">_xlfn.IFNA(INDEX(Principal_Schl_Wts_Wide!$A:$AC,MATCH(B$3&amp;$A7&amp;"All"&amp;""&amp;"N",Principal_Schl_Wts_Wide!$B:$B&amp;Principal_Schl_Wts_Wide!$J:$J&amp;Principal_Schl_Wts_Wide!$K:$K&amp;Principal_Schl_Wts_Wide!$L:$L&amp;Principal_Schl_Wts_Wide!$P:$P,0),21),"No data")</f>
        <v>11.45</v>
      </c>
    </row>
    <row r="8" spans="1:2" x14ac:dyDescent="0.2">
      <c r="A8" t="s">
        <v>721</v>
      </c>
      <c r="B8" s="5">
        <f t="array" ref="B8">_xlfn.IFNA(INDEX(Principal_Schl_Wts_Wide!$A:$AC,MATCH(B$3&amp;$A8&amp;"All"&amp;""&amp;"N",Principal_Schl_Wts_Wide!$B:$B&amp;Principal_Schl_Wts_Wide!$J:$J&amp;Principal_Schl_Wts_Wide!$K:$K&amp;Principal_Schl_Wts_Wide!$L:$L&amp;Principal_Schl_Wts_Wide!$P:$P,0),21),"No data")</f>
        <v>9.06</v>
      </c>
    </row>
    <row r="9" spans="1:2" x14ac:dyDescent="0.2">
      <c r="A9" t="s">
        <v>722</v>
      </c>
      <c r="B9" s="5">
        <f t="array" ref="B9">_xlfn.IFNA(INDEX(Principal_Schl_Wts_Wide!$A:$AC,MATCH(B$3&amp;$A9&amp;"All"&amp;""&amp;"N",Principal_Schl_Wts_Wide!$B:$B&amp;Principal_Schl_Wts_Wide!$J:$J&amp;Principal_Schl_Wts_Wide!$K:$K&amp;Principal_Schl_Wts_Wide!$L:$L&amp;Principal_Schl_Wts_Wide!$P:$P,0),21),"No data")</f>
        <v>23.34</v>
      </c>
    </row>
    <row r="10" spans="1:2" x14ac:dyDescent="0.2">
      <c r="A10" t="s">
        <v>723</v>
      </c>
      <c r="B10" s="5">
        <f t="array" ref="B10">_xlfn.IFNA(INDEX(Principal_Schl_Wts_Wide!$A:$AC,MATCH(B$3&amp;$A10&amp;"All"&amp;""&amp;"N",Principal_Schl_Wts_Wide!$B:$B&amp;Principal_Schl_Wts_Wide!$J:$J&amp;Principal_Schl_Wts_Wide!$K:$K&amp;Principal_Schl_Wts_Wide!$L:$L&amp;Principal_Schl_Wts_Wide!$P:$P,0),21),"No data")</f>
        <v>7.62</v>
      </c>
    </row>
    <row r="11" spans="1:2" x14ac:dyDescent="0.2">
      <c r="A11" t="s">
        <v>724</v>
      </c>
      <c r="B11" s="5">
        <f t="array" ref="B11">_xlfn.IFNA(INDEX(Principal_Schl_Wts_Wide!$A:$AC,MATCH(B$3&amp;$A11&amp;"All"&amp;""&amp;"N",Principal_Schl_Wts_Wide!$B:$B&amp;Principal_Schl_Wts_Wide!$J:$J&amp;Principal_Schl_Wts_Wide!$K:$K&amp;Principal_Schl_Wts_Wide!$L:$L&amp;Principal_Schl_Wts_Wide!$P:$P,0),21),"No data")</f>
        <v>8.43</v>
      </c>
    </row>
    <row r="12" spans="1:2" x14ac:dyDescent="0.2">
      <c r="A12" t="s">
        <v>726</v>
      </c>
      <c r="B12" s="5">
        <f t="array" ref="B12">_xlfn.IFNA(INDEX(Principal_Schl_Wts_Wide!$A:$AC,MATCH(B$3&amp;$A12&amp;"All"&amp;""&amp;"N",Principal_Schl_Wts_Wide!$B:$B&amp;Principal_Schl_Wts_Wide!$J:$J&amp;Principal_Schl_Wts_Wide!$K:$K&amp;Principal_Schl_Wts_Wide!$L:$L&amp;Principal_Schl_Wts_Wide!$P:$P,0),21),"No data")</f>
        <v>3.12</v>
      </c>
    </row>
    <row r="13" spans="1:2" x14ac:dyDescent="0.2">
      <c r="A13" t="s">
        <v>728</v>
      </c>
      <c r="B13" s="5">
        <f t="array" ref="B13">_xlfn.IFNA(INDEX(Principal_Schl_Wts_Wide!$A:$AC,MATCH(B$3&amp;$A13&amp;"All"&amp;""&amp;"N",Principal_Schl_Wts_Wide!$B:$B&amp;Principal_Schl_Wts_Wide!$J:$J&amp;Principal_Schl_Wts_Wide!$K:$K&amp;Principal_Schl_Wts_Wide!$L:$L&amp;Principal_Schl_Wts_Wide!$P:$P,0),21),"No data")</f>
        <v>4.07</v>
      </c>
    </row>
    <row r="24" spans="1:25" x14ac:dyDescent="0.2">
      <c r="A24" s="6" t="s">
        <v>751</v>
      </c>
      <c r="B24" s="6">
        <v>10</v>
      </c>
    </row>
    <row r="25" spans="1:25" x14ac:dyDescent="0.2">
      <c r="A25" t="str">
        <f>A3</f>
        <v>Var_name:</v>
      </c>
      <c r="B25" t="str">
        <f>IF(B3&lt;&gt;"",B3,"")</f>
        <v>E1</v>
      </c>
      <c r="C25" t="str">
        <f t="shared" ref="C25:Y26" si="0">IF(C3&lt;&gt;"",C3,"")</f>
        <v/>
      </c>
      <c r="D25" t="str">
        <f t="shared" si="0"/>
        <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To what extent has ESE’s contact with your district focused on ensuring compliance as opposed to providing assistance?  Base your response on your district’s recent experience with ESE.</v>
      </c>
      <c r="C26" t="str">
        <f t="shared" si="0"/>
        <v/>
      </c>
      <c r="D26" t="str">
        <f t="shared" si="0"/>
        <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1 on scale of 1 to 9 (compliance&lt;-&gt; assistance)</v>
      </c>
      <c r="B27" s="5">
        <f>IF(B5&gt;=$B$24,B5,"")</f>
        <v>19.2</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2 on scale of 1 to 9 (compliance&lt;-&gt; assistance)</v>
      </c>
      <c r="B28" s="5">
        <f t="shared" ref="B28:D37" si="4">IF(B6&gt;=$B$24,B6,"")</f>
        <v>13.72</v>
      </c>
      <c r="C28" s="5" t="str">
        <f t="shared" si="4"/>
        <v/>
      </c>
      <c r="D28" s="5" t="str">
        <f t="shared" si="4"/>
        <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3 on scale of 1 to 9 (compliance&lt;-&gt; assistance)</v>
      </c>
      <c r="B29" s="5">
        <f t="shared" si="4"/>
        <v>11.45</v>
      </c>
      <c r="C29" s="5" t="str">
        <f t="shared" si="4"/>
        <v/>
      </c>
      <c r="D29" s="5" t="str">
        <f t="shared" si="4"/>
        <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4 on scale of 1 to 9 (compliance&lt;-&gt; assistance)</v>
      </c>
      <c r="B30" s="5" t="str">
        <f t="shared" si="4"/>
        <v/>
      </c>
      <c r="C30" s="5" t="str">
        <f t="shared" si="4"/>
        <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5 on scale of 1 to 9 (compliance&lt;-&gt; assistance)</v>
      </c>
      <c r="B31" s="5">
        <f t="shared" si="4"/>
        <v>23.34</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6 on scale of 1 to 9 (compliance&lt;-&gt; assistance)</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7 on scale of 1 to 9 (compliance&lt;-&gt; assistance)</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8 on scale of 1 to 9 (compliance&lt;-&gt; assistance)</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9 on scale of 1 to 9 (compliance&lt;-&gt; assistance)</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pageMargins left="0.7" right="0.7" top="1" bottom="1" header="0.5" footer="0.5"/>
  <pageSetup orientation="landscape"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7"/>
  <sheetViews>
    <sheetView zoomScaleNormal="100" workbookViewId="0">
      <selection activeCell="A24" sqref="A24:XFD37"/>
    </sheetView>
  </sheetViews>
  <sheetFormatPr defaultRowHeight="14.25" x14ac:dyDescent="0.2"/>
  <cols>
    <col min="1" max="1" width="21" customWidth="1"/>
    <col min="2" max="2" width="22.375" customWidth="1"/>
    <col min="3" max="3" width="21.5" customWidth="1"/>
    <col min="4" max="4" width="17.5" customWidth="1"/>
  </cols>
  <sheetData>
    <row r="1" spans="1:4" s="1" customFormat="1" x14ac:dyDescent="0.2">
      <c r="A1" s="1" t="s">
        <v>739</v>
      </c>
      <c r="B1" s="1" t="str">
        <f>INDEX(Principal_Schl_Wts_Wide!$A:$AC,MATCH(B$3,Principal_Schl_Wts_Wide!$B:$B,0),4)</f>
        <v>ESE OVERALL SUPPORT</v>
      </c>
      <c r="C1" s="1" t="str">
        <f>INDEX(Principal_Schl_Wts_Wide!$A:$AC,MATCH(C$3,Principal_Schl_Wts_Wide!$B:$B,0),4)</f>
        <v>ESE OVERALL SUPPORT</v>
      </c>
      <c r="D1" s="1" t="str">
        <f>INDEX(Principal_Schl_Wts_Wide!$A:$AC,MATCH(D$3,Principal_Schl_Wts_Wide!$B:$B,0),4)</f>
        <v>ESE OVERALL SUPPORT</v>
      </c>
    </row>
    <row r="2" spans="1:4" s="1" customFormat="1" x14ac:dyDescent="0.2">
      <c r="A2" s="2" t="s">
        <v>740</v>
      </c>
      <c r="B2" s="1" t="str">
        <f t="array" ref="B2">INDEX(Principal_Schl_Wts_Wide!$A:$AC,MATCH(B$3,Principal_Schl_Wts_Wide!$B:$B,0),7)</f>
        <v>To what extent do you agree with each of the following statements regarding ESE’s performance relative to policies and programs during the 2016-2017 school year?</v>
      </c>
      <c r="C2" s="1" t="str">
        <f t="array" ref="C2">INDEX(Principal_Schl_Wts_Wide!$A:$AC,MATCH(C$3,Principal_Schl_Wts_Wide!$B:$B,0),7)</f>
        <v>To what extent do you agree with each of the following statements regarding ESE’s performance relative to policies and programs during the 2016-2017 school year?</v>
      </c>
      <c r="D2" s="1" t="str">
        <f t="array" ref="D2">INDEX(Principal_Schl_Wts_Wide!$A:$AC,MATCH(D$3,Principal_Schl_Wts_Wide!$B:$B,0),7)</f>
        <v>To what extent do you agree with each of the following statements regarding ESE’s performance relative to policies and programs during the 2016-2017 school year?</v>
      </c>
    </row>
    <row r="3" spans="1:4" x14ac:dyDescent="0.2">
      <c r="A3" s="3" t="s">
        <v>741</v>
      </c>
      <c r="B3" t="s">
        <v>733</v>
      </c>
      <c r="C3" t="s">
        <v>736</v>
      </c>
      <c r="D3" t="s">
        <v>729</v>
      </c>
    </row>
    <row r="4" spans="1:4" ht="156.75" customHeight="1" x14ac:dyDescent="0.2">
      <c r="A4" t="s">
        <v>742</v>
      </c>
      <c r="B4" s="4" t="str">
        <f t="array" ref="B4">INDEX(Principal_Schl_Wts_Wide!$A:$AC,MATCH(B$3,Principal_Schl_Wts_Wide!$B:$B,0),8)</f>
        <v>ESE is effective in its efforts to improve the overall quality of public K-12 education.</v>
      </c>
      <c r="C4" s="4" t="str">
        <f t="array" ref="C4">INDEX(Principal_Schl_Wts_Wide!$A:$AC,MATCH(C$3,Principal_Schl_Wts_Wide!$B:$B,0),8)</f>
        <v>ESE communicates in a coherent, well-coordinated fashion.</v>
      </c>
      <c r="D4" s="4" t="str">
        <f t="array" ref="D4">INDEX(Principal_Schl_Wts_Wide!$A:$AC,MATCH(D$3,Principal_Schl_Wts_Wide!$B:$B,0),8)</f>
        <v>ESE provides services in a coherent, well-coordinated fashion.</v>
      </c>
    </row>
    <row r="5" spans="1:4" x14ac:dyDescent="0.2">
      <c r="A5" t="s">
        <v>120</v>
      </c>
      <c r="B5" s="5">
        <f t="array" ref="B5">_xlfn.IFNA(INDEX(Principal_Schl_Wts_Wide!$A:$AC,MATCH(B$3&amp;$A5&amp;"All"&amp;""&amp;"N",Principal_Schl_Wts_Wide!$B:$B&amp;Principal_Schl_Wts_Wide!$J:$J&amp;Principal_Schl_Wts_Wide!$K:$K&amp;Principal_Schl_Wts_Wide!$L:$L&amp;Principal_Schl_Wts_Wide!$P:$P,0),21),"No data")</f>
        <v>5.03</v>
      </c>
      <c r="C5" s="5">
        <f t="array" ref="C5">_xlfn.IFNA(INDEX(Principal_Schl_Wts_Wide!$A:$AC,MATCH(C$3&amp;$A5&amp;"All"&amp;""&amp;"N",Principal_Schl_Wts_Wide!$B:$B&amp;Principal_Schl_Wts_Wide!$J:$J&amp;Principal_Schl_Wts_Wide!$K:$K&amp;Principal_Schl_Wts_Wide!$L:$L&amp;Principal_Schl_Wts_Wide!$P:$P,0),21),"No data")</f>
        <v>7.4</v>
      </c>
      <c r="D5" s="5">
        <f t="array" ref="D5">_xlfn.IFNA(INDEX(Principal_Schl_Wts_Wide!$A:$AC,MATCH(D$3&amp;$A5&amp;"All"&amp;""&amp;"N",Principal_Schl_Wts_Wide!$B:$B&amp;Principal_Schl_Wts_Wide!$J:$J&amp;Principal_Schl_Wts_Wide!$K:$K&amp;Principal_Schl_Wts_Wide!$L:$L&amp;Principal_Schl_Wts_Wide!$P:$P,0),21),"No data")</f>
        <v>7.87</v>
      </c>
    </row>
    <row r="6" spans="1:4" x14ac:dyDescent="0.2">
      <c r="A6" t="s">
        <v>121</v>
      </c>
      <c r="B6" s="5">
        <f t="array" ref="B6">_xlfn.IFNA(INDEX(Principal_Schl_Wts_Wide!$A:$AC,MATCH(B$3&amp;$A6&amp;"All"&amp;""&amp;"N",Principal_Schl_Wts_Wide!$B:$B&amp;Principal_Schl_Wts_Wide!$J:$J&amp;Principal_Schl_Wts_Wide!$K:$K&amp;Principal_Schl_Wts_Wide!$L:$L&amp;Principal_Schl_Wts_Wide!$P:$P,0),21),"No data")</f>
        <v>21.71</v>
      </c>
      <c r="C6" s="5">
        <f t="array" ref="C6">_xlfn.IFNA(INDEX(Principal_Schl_Wts_Wide!$A:$AC,MATCH(C$3&amp;$A6&amp;"All"&amp;""&amp;"N",Principal_Schl_Wts_Wide!$B:$B&amp;Principal_Schl_Wts_Wide!$J:$J&amp;Principal_Schl_Wts_Wide!$K:$K&amp;Principal_Schl_Wts_Wide!$L:$L&amp;Principal_Schl_Wts_Wide!$P:$P,0),21),"No data")</f>
        <v>23.31</v>
      </c>
      <c r="D6" s="5">
        <f t="array" ref="D6">_xlfn.IFNA(INDEX(Principal_Schl_Wts_Wide!$A:$AC,MATCH(D$3&amp;$A6&amp;"All"&amp;""&amp;"N",Principal_Schl_Wts_Wide!$B:$B&amp;Principal_Schl_Wts_Wide!$J:$J&amp;Principal_Schl_Wts_Wide!$K:$K&amp;Principal_Schl_Wts_Wide!$L:$L&amp;Principal_Schl_Wts_Wide!$P:$P,0),21),"No data")</f>
        <v>29.08</v>
      </c>
    </row>
    <row r="7" spans="1:4" x14ac:dyDescent="0.2">
      <c r="A7" t="s">
        <v>122</v>
      </c>
      <c r="B7" s="5">
        <f t="array" ref="B7">_xlfn.IFNA(INDEX(Principal_Schl_Wts_Wide!$A:$AC,MATCH(B$3&amp;$A7&amp;"All"&amp;""&amp;"N",Principal_Schl_Wts_Wide!$B:$B&amp;Principal_Schl_Wts_Wide!$J:$J&amp;Principal_Schl_Wts_Wide!$K:$K&amp;Principal_Schl_Wts_Wide!$L:$L&amp;Principal_Schl_Wts_Wide!$P:$P,0),21),"No data")</f>
        <v>58.5</v>
      </c>
      <c r="C7" s="5">
        <f t="array" ref="C7">_xlfn.IFNA(INDEX(Principal_Schl_Wts_Wide!$A:$AC,MATCH(C$3&amp;$A7&amp;"All"&amp;""&amp;"N",Principal_Schl_Wts_Wide!$B:$B&amp;Principal_Schl_Wts_Wide!$J:$J&amp;Principal_Schl_Wts_Wide!$K:$K&amp;Principal_Schl_Wts_Wide!$L:$L&amp;Principal_Schl_Wts_Wide!$P:$P,0),21),"No data")</f>
        <v>56.07</v>
      </c>
      <c r="D7" s="5">
        <f t="array" ref="D7">_xlfn.IFNA(INDEX(Principal_Schl_Wts_Wide!$A:$AC,MATCH(D$3&amp;$A7&amp;"All"&amp;""&amp;"N",Principal_Schl_Wts_Wide!$B:$B&amp;Principal_Schl_Wts_Wide!$J:$J&amp;Principal_Schl_Wts_Wide!$K:$K&amp;Principal_Schl_Wts_Wide!$L:$L&amp;Principal_Schl_Wts_Wide!$P:$P,0),21),"No data")</f>
        <v>53.72</v>
      </c>
    </row>
    <row r="8" spans="1:4" x14ac:dyDescent="0.2">
      <c r="A8" t="s">
        <v>124</v>
      </c>
      <c r="B8" s="5">
        <f t="array" ref="B8">_xlfn.IFNA(INDEX(Principal_Schl_Wts_Wide!$A:$AC,MATCH(B$3&amp;$A8&amp;"All"&amp;""&amp;"N",Principal_Schl_Wts_Wide!$B:$B&amp;Principal_Schl_Wts_Wide!$J:$J&amp;Principal_Schl_Wts_Wide!$K:$K&amp;Principal_Schl_Wts_Wide!$L:$L&amp;Principal_Schl_Wts_Wide!$P:$P,0),21),"No data")</f>
        <v>14.75</v>
      </c>
      <c r="C8" s="5">
        <f t="array" ref="C8">_xlfn.IFNA(INDEX(Principal_Schl_Wts_Wide!$A:$AC,MATCH(C$3&amp;$A8&amp;"All"&amp;""&amp;"N",Principal_Schl_Wts_Wide!$B:$B&amp;Principal_Schl_Wts_Wide!$J:$J&amp;Principal_Schl_Wts_Wide!$K:$K&amp;Principal_Schl_Wts_Wide!$L:$L&amp;Principal_Schl_Wts_Wide!$P:$P,0),21),"No data")</f>
        <v>13.22</v>
      </c>
      <c r="D8" s="5">
        <f t="array" ref="D8">_xlfn.IFNA(INDEX(Principal_Schl_Wts_Wide!$A:$AC,MATCH(D$3&amp;$A8&amp;"All"&amp;""&amp;"N",Principal_Schl_Wts_Wide!$B:$B&amp;Principal_Schl_Wts_Wide!$J:$J&amp;Principal_Schl_Wts_Wide!$K:$K&amp;Principal_Schl_Wts_Wide!$L:$L&amp;Principal_Schl_Wts_Wide!$P:$P,0),21),"No data")</f>
        <v>9.33</v>
      </c>
    </row>
    <row r="24" spans="1:25" x14ac:dyDescent="0.2">
      <c r="A24" s="6" t="s">
        <v>751</v>
      </c>
      <c r="B24" s="6">
        <v>10</v>
      </c>
    </row>
    <row r="25" spans="1:25" x14ac:dyDescent="0.2">
      <c r="A25" t="str">
        <f>A3</f>
        <v>Var_name:</v>
      </c>
      <c r="B25" t="str">
        <f>IF(B3&lt;&gt;"",B3,"")</f>
        <v>E2b</v>
      </c>
      <c r="C25" t="str">
        <f t="shared" ref="C25:Y26" si="0">IF(C3&lt;&gt;"",C3,"")</f>
        <v>E2c</v>
      </c>
      <c r="D25" t="str">
        <f t="shared" si="0"/>
        <v>E2a</v>
      </c>
      <c r="E25" t="str">
        <f t="shared" si="0"/>
        <v/>
      </c>
      <c r="F25" t="str">
        <f t="shared" si="0"/>
        <v/>
      </c>
      <c r="G25" t="str">
        <f t="shared" si="0"/>
        <v/>
      </c>
      <c r="H25" t="str">
        <f t="shared" si="0"/>
        <v/>
      </c>
      <c r="I25" t="str">
        <f t="shared" si="0"/>
        <v/>
      </c>
      <c r="J25" t="str">
        <f t="shared" si="0"/>
        <v/>
      </c>
      <c r="K25" t="str">
        <f t="shared" si="0"/>
        <v/>
      </c>
      <c r="L25" t="str">
        <f t="shared" si="0"/>
        <v/>
      </c>
      <c r="M25" t="str">
        <f t="shared" si="0"/>
        <v/>
      </c>
      <c r="N25" t="str">
        <f t="shared" si="0"/>
        <v/>
      </c>
      <c r="O25" t="str">
        <f t="shared" si="0"/>
        <v/>
      </c>
      <c r="P25" t="str">
        <f t="shared" si="0"/>
        <v/>
      </c>
      <c r="Q25" t="str">
        <f t="shared" si="0"/>
        <v/>
      </c>
      <c r="R25" t="str">
        <f t="shared" si="0"/>
        <v/>
      </c>
      <c r="S25" t="str">
        <f t="shared" si="0"/>
        <v/>
      </c>
      <c r="T25" t="str">
        <f t="shared" si="0"/>
        <v/>
      </c>
      <c r="U25" t="str">
        <f t="shared" si="0"/>
        <v/>
      </c>
      <c r="V25" t="str">
        <f t="shared" si="0"/>
        <v/>
      </c>
      <c r="W25" t="str">
        <f t="shared" si="0"/>
        <v/>
      </c>
      <c r="X25" t="str">
        <f t="shared" si="0"/>
        <v/>
      </c>
      <c r="Y25" t="str">
        <f t="shared" si="0"/>
        <v/>
      </c>
    </row>
    <row r="26" spans="1:25" x14ac:dyDescent="0.2">
      <c r="A26" t="str">
        <f t="shared" ref="A26:D26" si="1">A4</f>
        <v>Item:</v>
      </c>
      <c r="B26" t="str">
        <f>IF(B4&lt;&gt;"",B4,"")</f>
        <v>ESE is effective in its efforts to improve the overall quality of public K-12 education.</v>
      </c>
      <c r="C26" t="str">
        <f t="shared" si="0"/>
        <v>ESE communicates in a coherent, well-coordinated fashion.</v>
      </c>
      <c r="D26" t="str">
        <f t="shared" si="0"/>
        <v>ESE provides services in a coherent, well-coordinated fashion.</v>
      </c>
      <c r="E26" t="str">
        <f t="shared" si="0"/>
        <v/>
      </c>
      <c r="F26" t="str">
        <f t="shared" si="0"/>
        <v/>
      </c>
      <c r="G26" t="str">
        <f t="shared" si="0"/>
        <v/>
      </c>
      <c r="H26" t="str">
        <f t="shared" si="0"/>
        <v/>
      </c>
      <c r="I26" t="str">
        <f t="shared" si="0"/>
        <v/>
      </c>
      <c r="J26" t="str">
        <f t="shared" si="0"/>
        <v/>
      </c>
      <c r="K26" t="str">
        <f t="shared" si="0"/>
        <v/>
      </c>
      <c r="L26" t="str">
        <f t="shared" si="0"/>
        <v/>
      </c>
      <c r="M26" t="str">
        <f t="shared" si="0"/>
        <v/>
      </c>
      <c r="N26" t="str">
        <f t="shared" si="0"/>
        <v/>
      </c>
      <c r="O26" t="str">
        <f t="shared" si="0"/>
        <v/>
      </c>
      <c r="P26" t="str">
        <f t="shared" si="0"/>
        <v/>
      </c>
      <c r="Q26" t="str">
        <f t="shared" si="0"/>
        <v/>
      </c>
      <c r="R26" t="str">
        <f t="shared" si="0"/>
        <v/>
      </c>
      <c r="S26" t="str">
        <f t="shared" si="0"/>
        <v/>
      </c>
      <c r="T26" t="str">
        <f t="shared" si="0"/>
        <v/>
      </c>
      <c r="U26" t="str">
        <f t="shared" si="0"/>
        <v/>
      </c>
      <c r="V26" t="str">
        <f t="shared" si="0"/>
        <v/>
      </c>
      <c r="W26" t="str">
        <f t="shared" si="0"/>
        <v/>
      </c>
      <c r="X26" t="str">
        <f t="shared" si="0"/>
        <v/>
      </c>
      <c r="Y26" t="str">
        <f t="shared" si="0"/>
        <v/>
      </c>
    </row>
    <row r="27" spans="1:25" x14ac:dyDescent="0.2">
      <c r="A27" t="str">
        <f>IF(A5&lt;&gt;"",A5,"")</f>
        <v>Disagree Strongly</v>
      </c>
      <c r="B27" s="5" t="str">
        <f>IF(B5&gt;=$B$24,B5,"")</f>
        <v/>
      </c>
      <c r="C27" s="5" t="str">
        <f t="shared" ref="C27:Y37" si="2">IF(C5&gt;=$B$24,C5,"")</f>
        <v/>
      </c>
      <c r="D27" s="5" t="str">
        <f t="shared" si="2"/>
        <v/>
      </c>
      <c r="E27" s="5" t="str">
        <f t="shared" si="2"/>
        <v/>
      </c>
      <c r="F27" s="5" t="str">
        <f t="shared" si="2"/>
        <v/>
      </c>
      <c r="G27" s="5" t="str">
        <f t="shared" si="2"/>
        <v/>
      </c>
      <c r="H27" s="5" t="str">
        <f t="shared" si="2"/>
        <v/>
      </c>
      <c r="I27" s="5" t="str">
        <f t="shared" si="2"/>
        <v/>
      </c>
      <c r="J27" s="5" t="str">
        <f t="shared" si="2"/>
        <v/>
      </c>
      <c r="K27" s="5" t="str">
        <f t="shared" si="2"/>
        <v/>
      </c>
      <c r="L27" s="5" t="str">
        <f t="shared" si="2"/>
        <v/>
      </c>
      <c r="M27" s="5" t="str">
        <f t="shared" si="2"/>
        <v/>
      </c>
      <c r="N27" s="5" t="str">
        <f t="shared" si="2"/>
        <v/>
      </c>
      <c r="O27" s="5" t="str">
        <f t="shared" si="2"/>
        <v/>
      </c>
      <c r="P27" s="5" t="str">
        <f t="shared" si="2"/>
        <v/>
      </c>
      <c r="Q27" s="5" t="str">
        <f t="shared" si="2"/>
        <v/>
      </c>
      <c r="R27" s="5" t="str">
        <f t="shared" si="2"/>
        <v/>
      </c>
      <c r="S27" s="5" t="str">
        <f t="shared" si="2"/>
        <v/>
      </c>
      <c r="T27" s="5" t="str">
        <f t="shared" si="2"/>
        <v/>
      </c>
      <c r="U27" s="5" t="str">
        <f t="shared" si="2"/>
        <v/>
      </c>
      <c r="V27" s="5" t="str">
        <f t="shared" si="2"/>
        <v/>
      </c>
      <c r="W27" s="5" t="str">
        <f t="shared" si="2"/>
        <v/>
      </c>
      <c r="X27" s="5" t="str">
        <f t="shared" si="2"/>
        <v/>
      </c>
      <c r="Y27" s="5" t="str">
        <f t="shared" si="2"/>
        <v/>
      </c>
    </row>
    <row r="28" spans="1:25" x14ac:dyDescent="0.2">
      <c r="A28" t="str">
        <f t="shared" ref="A28:A37" si="3">IF(A6&lt;&gt;"",A6,"")</f>
        <v>Disagree Somewhat</v>
      </c>
      <c r="B28" s="5">
        <f t="shared" ref="B28:D37" si="4">IF(B6&gt;=$B$24,B6,"")</f>
        <v>21.71</v>
      </c>
      <c r="C28" s="5">
        <f t="shared" si="4"/>
        <v>23.31</v>
      </c>
      <c r="D28" s="5">
        <f t="shared" si="4"/>
        <v>29.08</v>
      </c>
      <c r="E28" s="5" t="str">
        <f t="shared" si="2"/>
        <v/>
      </c>
      <c r="F28" s="5" t="str">
        <f t="shared" si="2"/>
        <v/>
      </c>
      <c r="G28" s="5" t="str">
        <f t="shared" si="2"/>
        <v/>
      </c>
      <c r="H28" s="5" t="str">
        <f t="shared" si="2"/>
        <v/>
      </c>
      <c r="I28" s="5" t="str">
        <f t="shared" si="2"/>
        <v/>
      </c>
      <c r="J28" s="5" t="str">
        <f t="shared" si="2"/>
        <v/>
      </c>
      <c r="K28" s="5" t="str">
        <f t="shared" si="2"/>
        <v/>
      </c>
      <c r="L28" s="5" t="str">
        <f t="shared" si="2"/>
        <v/>
      </c>
      <c r="M28" s="5" t="str">
        <f t="shared" si="2"/>
        <v/>
      </c>
      <c r="N28" s="5" t="str">
        <f t="shared" si="2"/>
        <v/>
      </c>
      <c r="O28" s="5" t="str">
        <f t="shared" si="2"/>
        <v/>
      </c>
      <c r="P28" s="5" t="str">
        <f t="shared" si="2"/>
        <v/>
      </c>
      <c r="Q28" s="5" t="str">
        <f t="shared" si="2"/>
        <v/>
      </c>
      <c r="R28" s="5" t="str">
        <f t="shared" si="2"/>
        <v/>
      </c>
      <c r="S28" s="5" t="str">
        <f t="shared" si="2"/>
        <v/>
      </c>
      <c r="T28" s="5" t="str">
        <f t="shared" si="2"/>
        <v/>
      </c>
      <c r="U28" s="5" t="str">
        <f t="shared" si="2"/>
        <v/>
      </c>
      <c r="V28" s="5" t="str">
        <f t="shared" si="2"/>
        <v/>
      </c>
      <c r="W28" s="5" t="str">
        <f t="shared" si="2"/>
        <v/>
      </c>
      <c r="X28" s="5" t="str">
        <f t="shared" si="2"/>
        <v/>
      </c>
      <c r="Y28" s="5" t="str">
        <f t="shared" si="2"/>
        <v/>
      </c>
    </row>
    <row r="29" spans="1:25" x14ac:dyDescent="0.2">
      <c r="A29" t="str">
        <f t="shared" si="3"/>
        <v>Agree Somewhat</v>
      </c>
      <c r="B29" s="5">
        <f t="shared" si="4"/>
        <v>58.5</v>
      </c>
      <c r="C29" s="5">
        <f t="shared" si="4"/>
        <v>56.07</v>
      </c>
      <c r="D29" s="5">
        <f t="shared" si="4"/>
        <v>53.72</v>
      </c>
      <c r="E29" s="5" t="str">
        <f t="shared" si="2"/>
        <v/>
      </c>
      <c r="F29" s="5" t="str">
        <f t="shared" si="2"/>
        <v/>
      </c>
      <c r="G29" s="5" t="str">
        <f t="shared" si="2"/>
        <v/>
      </c>
      <c r="H29" s="5" t="str">
        <f t="shared" si="2"/>
        <v/>
      </c>
      <c r="I29" s="5" t="str">
        <f t="shared" si="2"/>
        <v/>
      </c>
      <c r="J29" s="5" t="str">
        <f t="shared" si="2"/>
        <v/>
      </c>
      <c r="K29" s="5" t="str">
        <f t="shared" si="2"/>
        <v/>
      </c>
      <c r="L29" s="5" t="str">
        <f t="shared" si="2"/>
        <v/>
      </c>
      <c r="M29" s="5" t="str">
        <f t="shared" si="2"/>
        <v/>
      </c>
      <c r="N29" s="5" t="str">
        <f t="shared" si="2"/>
        <v/>
      </c>
      <c r="O29" s="5" t="str">
        <f t="shared" si="2"/>
        <v/>
      </c>
      <c r="P29" s="5" t="str">
        <f t="shared" si="2"/>
        <v/>
      </c>
      <c r="Q29" s="5" t="str">
        <f t="shared" si="2"/>
        <v/>
      </c>
      <c r="R29" s="5" t="str">
        <f t="shared" si="2"/>
        <v/>
      </c>
      <c r="S29" s="5" t="str">
        <f t="shared" si="2"/>
        <v/>
      </c>
      <c r="T29" s="5" t="str">
        <f t="shared" si="2"/>
        <v/>
      </c>
      <c r="U29" s="5" t="str">
        <f t="shared" si="2"/>
        <v/>
      </c>
      <c r="V29" s="5" t="str">
        <f t="shared" si="2"/>
        <v/>
      </c>
      <c r="W29" s="5" t="str">
        <f t="shared" si="2"/>
        <v/>
      </c>
      <c r="X29" s="5" t="str">
        <f t="shared" si="2"/>
        <v/>
      </c>
      <c r="Y29" s="5" t="str">
        <f t="shared" si="2"/>
        <v/>
      </c>
    </row>
    <row r="30" spans="1:25" x14ac:dyDescent="0.2">
      <c r="A30" t="str">
        <f t="shared" si="3"/>
        <v>Agree Strongly</v>
      </c>
      <c r="B30" s="5">
        <f t="shared" si="4"/>
        <v>14.75</v>
      </c>
      <c r="C30" s="5">
        <f t="shared" si="4"/>
        <v>13.22</v>
      </c>
      <c r="D30" s="5" t="str">
        <f t="shared" si="4"/>
        <v/>
      </c>
      <c r="E30" s="5" t="str">
        <f t="shared" si="2"/>
        <v/>
      </c>
      <c r="F30" s="5" t="str">
        <f t="shared" si="2"/>
        <v/>
      </c>
      <c r="G30" s="5" t="str">
        <f t="shared" si="2"/>
        <v/>
      </c>
      <c r="H30" s="5" t="str">
        <f t="shared" si="2"/>
        <v/>
      </c>
      <c r="I30" s="5" t="str">
        <f t="shared" si="2"/>
        <v/>
      </c>
      <c r="J30" s="5" t="str">
        <f t="shared" si="2"/>
        <v/>
      </c>
      <c r="K30" s="5" t="str">
        <f t="shared" si="2"/>
        <v/>
      </c>
      <c r="L30" s="5" t="str">
        <f t="shared" si="2"/>
        <v/>
      </c>
      <c r="M30" s="5" t="str">
        <f t="shared" si="2"/>
        <v/>
      </c>
      <c r="N30" s="5" t="str">
        <f t="shared" si="2"/>
        <v/>
      </c>
      <c r="O30" s="5" t="str">
        <f t="shared" si="2"/>
        <v/>
      </c>
      <c r="P30" s="5" t="str">
        <f t="shared" si="2"/>
        <v/>
      </c>
      <c r="Q30" s="5" t="str">
        <f t="shared" si="2"/>
        <v/>
      </c>
      <c r="R30" s="5" t="str">
        <f t="shared" si="2"/>
        <v/>
      </c>
      <c r="S30" s="5" t="str">
        <f t="shared" si="2"/>
        <v/>
      </c>
      <c r="T30" s="5" t="str">
        <f t="shared" si="2"/>
        <v/>
      </c>
      <c r="U30" s="5" t="str">
        <f t="shared" si="2"/>
        <v/>
      </c>
      <c r="V30" s="5" t="str">
        <f t="shared" si="2"/>
        <v/>
      </c>
      <c r="W30" s="5" t="str">
        <f t="shared" si="2"/>
        <v/>
      </c>
      <c r="X30" s="5" t="str">
        <f t="shared" si="2"/>
        <v/>
      </c>
      <c r="Y30" s="5" t="str">
        <f t="shared" si="2"/>
        <v/>
      </c>
    </row>
    <row r="31" spans="1:25" x14ac:dyDescent="0.2">
      <c r="A31" t="str">
        <f t="shared" si="3"/>
        <v/>
      </c>
      <c r="B31" s="5" t="str">
        <f t="shared" si="4"/>
        <v/>
      </c>
      <c r="C31" s="5" t="str">
        <f t="shared" si="4"/>
        <v/>
      </c>
      <c r="D31" s="5" t="str">
        <f t="shared" si="4"/>
        <v/>
      </c>
      <c r="E31" s="5" t="str">
        <f t="shared" si="2"/>
        <v/>
      </c>
      <c r="F31" s="5" t="str">
        <f t="shared" si="2"/>
        <v/>
      </c>
      <c r="G31" s="5" t="str">
        <f t="shared" si="2"/>
        <v/>
      </c>
      <c r="H31" s="5" t="str">
        <f t="shared" si="2"/>
        <v/>
      </c>
      <c r="I31" s="5" t="str">
        <f t="shared" si="2"/>
        <v/>
      </c>
      <c r="J31" s="5" t="str">
        <f t="shared" si="2"/>
        <v/>
      </c>
      <c r="K31" s="5" t="str">
        <f t="shared" si="2"/>
        <v/>
      </c>
      <c r="L31" s="5" t="str">
        <f t="shared" si="2"/>
        <v/>
      </c>
      <c r="M31" s="5" t="str">
        <f t="shared" si="2"/>
        <v/>
      </c>
      <c r="N31" s="5" t="str">
        <f t="shared" si="2"/>
        <v/>
      </c>
      <c r="O31" s="5" t="str">
        <f t="shared" si="2"/>
        <v/>
      </c>
      <c r="P31" s="5" t="str">
        <f t="shared" si="2"/>
        <v/>
      </c>
      <c r="Q31" s="5" t="str">
        <f t="shared" si="2"/>
        <v/>
      </c>
      <c r="R31" s="5" t="str">
        <f t="shared" si="2"/>
        <v/>
      </c>
      <c r="S31" s="5" t="str">
        <f t="shared" si="2"/>
        <v/>
      </c>
      <c r="T31" s="5" t="str">
        <f t="shared" si="2"/>
        <v/>
      </c>
      <c r="U31" s="5" t="str">
        <f t="shared" si="2"/>
        <v/>
      </c>
      <c r="V31" s="5" t="str">
        <f t="shared" si="2"/>
        <v/>
      </c>
      <c r="W31" s="5" t="str">
        <f t="shared" si="2"/>
        <v/>
      </c>
      <c r="X31" s="5" t="str">
        <f t="shared" si="2"/>
        <v/>
      </c>
      <c r="Y31" s="5" t="str">
        <f t="shared" si="2"/>
        <v/>
      </c>
    </row>
    <row r="32" spans="1:25" x14ac:dyDescent="0.2">
      <c r="A32" t="str">
        <f t="shared" si="3"/>
        <v/>
      </c>
      <c r="B32" s="5" t="str">
        <f t="shared" si="4"/>
        <v/>
      </c>
      <c r="C32" s="5" t="str">
        <f t="shared" si="4"/>
        <v/>
      </c>
      <c r="D32" s="5" t="str">
        <f t="shared" si="4"/>
        <v/>
      </c>
      <c r="E32" s="5" t="str">
        <f t="shared" si="2"/>
        <v/>
      </c>
      <c r="F32" s="5" t="str">
        <f t="shared" si="2"/>
        <v/>
      </c>
      <c r="G32" s="5" t="str">
        <f t="shared" si="2"/>
        <v/>
      </c>
      <c r="H32" s="5" t="str">
        <f t="shared" si="2"/>
        <v/>
      </c>
      <c r="I32" s="5" t="str">
        <f t="shared" si="2"/>
        <v/>
      </c>
      <c r="J32" s="5" t="str">
        <f t="shared" si="2"/>
        <v/>
      </c>
      <c r="K32" s="5" t="str">
        <f t="shared" si="2"/>
        <v/>
      </c>
      <c r="L32" s="5" t="str">
        <f t="shared" si="2"/>
        <v/>
      </c>
      <c r="M32" s="5" t="str">
        <f t="shared" si="2"/>
        <v/>
      </c>
      <c r="N32" s="5" t="str">
        <f t="shared" si="2"/>
        <v/>
      </c>
      <c r="O32" s="5" t="str">
        <f t="shared" si="2"/>
        <v/>
      </c>
      <c r="P32" s="5" t="str">
        <f t="shared" si="2"/>
        <v/>
      </c>
      <c r="Q32" s="5" t="str">
        <f t="shared" si="2"/>
        <v/>
      </c>
      <c r="R32" s="5" t="str">
        <f t="shared" si="2"/>
        <v/>
      </c>
      <c r="S32" s="5" t="str">
        <f t="shared" si="2"/>
        <v/>
      </c>
      <c r="T32" s="5" t="str">
        <f t="shared" si="2"/>
        <v/>
      </c>
      <c r="U32" s="5" t="str">
        <f t="shared" si="2"/>
        <v/>
      </c>
      <c r="V32" s="5" t="str">
        <f t="shared" si="2"/>
        <v/>
      </c>
      <c r="W32" s="5" t="str">
        <f t="shared" si="2"/>
        <v/>
      </c>
      <c r="X32" s="5" t="str">
        <f t="shared" si="2"/>
        <v/>
      </c>
      <c r="Y32" s="5" t="str">
        <f t="shared" si="2"/>
        <v/>
      </c>
    </row>
    <row r="33" spans="1:25" x14ac:dyDescent="0.2">
      <c r="A33" t="str">
        <f t="shared" si="3"/>
        <v/>
      </c>
      <c r="B33" s="5" t="str">
        <f t="shared" si="4"/>
        <v/>
      </c>
      <c r="C33" s="5" t="str">
        <f t="shared" si="4"/>
        <v/>
      </c>
      <c r="D33" s="5" t="str">
        <f t="shared" si="4"/>
        <v/>
      </c>
      <c r="E33" s="5" t="str">
        <f t="shared" si="2"/>
        <v/>
      </c>
      <c r="F33" s="5" t="str">
        <f t="shared" si="2"/>
        <v/>
      </c>
      <c r="G33" s="5" t="str">
        <f t="shared" si="2"/>
        <v/>
      </c>
      <c r="H33" s="5" t="str">
        <f t="shared" si="2"/>
        <v/>
      </c>
      <c r="I33" s="5" t="str">
        <f t="shared" si="2"/>
        <v/>
      </c>
      <c r="J33" s="5" t="str">
        <f t="shared" si="2"/>
        <v/>
      </c>
      <c r="K33" s="5" t="str">
        <f t="shared" si="2"/>
        <v/>
      </c>
      <c r="L33" s="5" t="str">
        <f t="shared" si="2"/>
        <v/>
      </c>
      <c r="M33" s="5" t="str">
        <f t="shared" si="2"/>
        <v/>
      </c>
      <c r="N33" s="5" t="str">
        <f t="shared" si="2"/>
        <v/>
      </c>
      <c r="O33" s="5" t="str">
        <f t="shared" si="2"/>
        <v/>
      </c>
      <c r="P33" s="5" t="str">
        <f t="shared" si="2"/>
        <v/>
      </c>
      <c r="Q33" s="5" t="str">
        <f t="shared" si="2"/>
        <v/>
      </c>
      <c r="R33" s="5" t="str">
        <f t="shared" si="2"/>
        <v/>
      </c>
      <c r="S33" s="5" t="str">
        <f t="shared" si="2"/>
        <v/>
      </c>
      <c r="T33" s="5" t="str">
        <f t="shared" si="2"/>
        <v/>
      </c>
      <c r="U33" s="5" t="str">
        <f t="shared" si="2"/>
        <v/>
      </c>
      <c r="V33" s="5" t="str">
        <f t="shared" si="2"/>
        <v/>
      </c>
      <c r="W33" s="5" t="str">
        <f t="shared" si="2"/>
        <v/>
      </c>
      <c r="X33" s="5" t="str">
        <f t="shared" si="2"/>
        <v/>
      </c>
      <c r="Y33" s="5" t="str">
        <f t="shared" si="2"/>
        <v/>
      </c>
    </row>
    <row r="34" spans="1:25" x14ac:dyDescent="0.2">
      <c r="A34" t="str">
        <f t="shared" si="3"/>
        <v/>
      </c>
      <c r="B34" s="5" t="str">
        <f t="shared" si="4"/>
        <v/>
      </c>
      <c r="C34" s="5" t="str">
        <f t="shared" si="4"/>
        <v/>
      </c>
      <c r="D34" s="5" t="str">
        <f t="shared" si="4"/>
        <v/>
      </c>
      <c r="E34" s="5" t="str">
        <f t="shared" si="2"/>
        <v/>
      </c>
      <c r="F34" s="5" t="str">
        <f t="shared" si="2"/>
        <v/>
      </c>
      <c r="G34" s="5" t="str">
        <f t="shared" si="2"/>
        <v/>
      </c>
      <c r="H34" s="5" t="str">
        <f t="shared" si="2"/>
        <v/>
      </c>
      <c r="I34" s="5" t="str">
        <f t="shared" si="2"/>
        <v/>
      </c>
      <c r="J34" s="5" t="str">
        <f t="shared" si="2"/>
        <v/>
      </c>
      <c r="K34" s="5" t="str">
        <f t="shared" si="2"/>
        <v/>
      </c>
      <c r="L34" s="5" t="str">
        <f t="shared" si="2"/>
        <v/>
      </c>
      <c r="M34" s="5" t="str">
        <f t="shared" si="2"/>
        <v/>
      </c>
      <c r="N34" s="5" t="str">
        <f t="shared" si="2"/>
        <v/>
      </c>
      <c r="O34" s="5" t="str">
        <f t="shared" si="2"/>
        <v/>
      </c>
      <c r="P34" s="5" t="str">
        <f t="shared" si="2"/>
        <v/>
      </c>
      <c r="Q34" s="5" t="str">
        <f t="shared" si="2"/>
        <v/>
      </c>
      <c r="R34" s="5" t="str">
        <f t="shared" si="2"/>
        <v/>
      </c>
      <c r="S34" s="5" t="str">
        <f t="shared" si="2"/>
        <v/>
      </c>
      <c r="T34" s="5" t="str">
        <f t="shared" si="2"/>
        <v/>
      </c>
      <c r="U34" s="5" t="str">
        <f t="shared" si="2"/>
        <v/>
      </c>
      <c r="V34" s="5" t="str">
        <f t="shared" si="2"/>
        <v/>
      </c>
      <c r="W34" s="5" t="str">
        <f t="shared" si="2"/>
        <v/>
      </c>
      <c r="X34" s="5" t="str">
        <f t="shared" si="2"/>
        <v/>
      </c>
      <c r="Y34" s="5" t="str">
        <f t="shared" si="2"/>
        <v/>
      </c>
    </row>
    <row r="35" spans="1:25" x14ac:dyDescent="0.2">
      <c r="A35" t="str">
        <f t="shared" si="3"/>
        <v/>
      </c>
      <c r="B35" s="5" t="str">
        <f t="shared" si="4"/>
        <v/>
      </c>
      <c r="C35" s="5" t="str">
        <f t="shared" si="4"/>
        <v/>
      </c>
      <c r="D35" s="5" t="str">
        <f t="shared" si="4"/>
        <v/>
      </c>
      <c r="E35" s="5" t="str">
        <f t="shared" si="2"/>
        <v/>
      </c>
      <c r="F35" s="5" t="str">
        <f t="shared" si="2"/>
        <v/>
      </c>
      <c r="G35" s="5" t="str">
        <f t="shared" si="2"/>
        <v/>
      </c>
      <c r="H35" s="5" t="str">
        <f t="shared" si="2"/>
        <v/>
      </c>
      <c r="I35" s="5" t="str">
        <f t="shared" si="2"/>
        <v/>
      </c>
      <c r="J35" s="5" t="str">
        <f t="shared" si="2"/>
        <v/>
      </c>
      <c r="K35" s="5" t="str">
        <f t="shared" si="2"/>
        <v/>
      </c>
      <c r="L35" s="5" t="str">
        <f t="shared" si="2"/>
        <v/>
      </c>
      <c r="M35" s="5" t="str">
        <f t="shared" si="2"/>
        <v/>
      </c>
      <c r="N35" s="5" t="str">
        <f t="shared" si="2"/>
        <v/>
      </c>
      <c r="O35" s="5" t="str">
        <f t="shared" si="2"/>
        <v/>
      </c>
      <c r="P35" s="5" t="str">
        <f t="shared" si="2"/>
        <v/>
      </c>
      <c r="Q35" s="5" t="str">
        <f t="shared" si="2"/>
        <v/>
      </c>
      <c r="R35" s="5" t="str">
        <f t="shared" si="2"/>
        <v/>
      </c>
      <c r="S35" s="5" t="str">
        <f t="shared" si="2"/>
        <v/>
      </c>
      <c r="T35" s="5" t="str">
        <f t="shared" si="2"/>
        <v/>
      </c>
      <c r="U35" s="5" t="str">
        <f t="shared" si="2"/>
        <v/>
      </c>
      <c r="V35" s="5" t="str">
        <f t="shared" si="2"/>
        <v/>
      </c>
      <c r="W35" s="5" t="str">
        <f t="shared" si="2"/>
        <v/>
      </c>
      <c r="X35" s="5" t="str">
        <f t="shared" si="2"/>
        <v/>
      </c>
      <c r="Y35" s="5" t="str">
        <f t="shared" si="2"/>
        <v/>
      </c>
    </row>
    <row r="36" spans="1:25" x14ac:dyDescent="0.2">
      <c r="A36" t="str">
        <f t="shared" si="3"/>
        <v/>
      </c>
      <c r="B36" s="5" t="str">
        <f t="shared" si="4"/>
        <v/>
      </c>
      <c r="C36" s="5" t="str">
        <f t="shared" si="4"/>
        <v/>
      </c>
      <c r="D36" s="5" t="str">
        <f t="shared" si="4"/>
        <v/>
      </c>
      <c r="E36" s="5" t="str">
        <f t="shared" si="2"/>
        <v/>
      </c>
      <c r="F36" s="5" t="str">
        <f t="shared" si="2"/>
        <v/>
      </c>
      <c r="G36" s="5" t="str">
        <f t="shared" si="2"/>
        <v/>
      </c>
      <c r="H36" s="5" t="str">
        <f t="shared" si="2"/>
        <v/>
      </c>
      <c r="I36" s="5" t="str">
        <f t="shared" si="2"/>
        <v/>
      </c>
      <c r="J36" s="5" t="str">
        <f t="shared" si="2"/>
        <v/>
      </c>
      <c r="K36" s="5" t="str">
        <f t="shared" si="2"/>
        <v/>
      </c>
      <c r="L36" s="5" t="str">
        <f t="shared" si="2"/>
        <v/>
      </c>
      <c r="M36" s="5" t="str">
        <f t="shared" si="2"/>
        <v/>
      </c>
      <c r="N36" s="5" t="str">
        <f t="shared" si="2"/>
        <v/>
      </c>
      <c r="O36" s="5" t="str">
        <f t="shared" si="2"/>
        <v/>
      </c>
      <c r="P36" s="5" t="str">
        <f t="shared" si="2"/>
        <v/>
      </c>
      <c r="Q36" s="5" t="str">
        <f t="shared" si="2"/>
        <v/>
      </c>
      <c r="R36" s="5" t="str">
        <f t="shared" si="2"/>
        <v/>
      </c>
      <c r="S36" s="5" t="str">
        <f t="shared" si="2"/>
        <v/>
      </c>
      <c r="T36" s="5" t="str">
        <f t="shared" si="2"/>
        <v/>
      </c>
      <c r="U36" s="5" t="str">
        <f t="shared" si="2"/>
        <v/>
      </c>
      <c r="V36" s="5" t="str">
        <f t="shared" si="2"/>
        <v/>
      </c>
      <c r="W36" s="5" t="str">
        <f t="shared" si="2"/>
        <v/>
      </c>
      <c r="X36" s="5" t="str">
        <f t="shared" si="2"/>
        <v/>
      </c>
      <c r="Y36" s="5" t="str">
        <f t="shared" si="2"/>
        <v/>
      </c>
    </row>
    <row r="37" spans="1:25" x14ac:dyDescent="0.2">
      <c r="A37" t="str">
        <f t="shared" si="3"/>
        <v/>
      </c>
      <c r="B37" s="5" t="str">
        <f t="shared" si="4"/>
        <v/>
      </c>
      <c r="C37" s="5" t="str">
        <f t="shared" si="4"/>
        <v/>
      </c>
      <c r="D37" s="5" t="str">
        <f t="shared" si="4"/>
        <v/>
      </c>
      <c r="E37" s="5" t="str">
        <f t="shared" si="2"/>
        <v/>
      </c>
      <c r="F37" s="5" t="str">
        <f t="shared" si="2"/>
        <v/>
      </c>
      <c r="G37" s="5" t="str">
        <f t="shared" si="2"/>
        <v/>
      </c>
      <c r="H37" s="5" t="str">
        <f t="shared" si="2"/>
        <v/>
      </c>
      <c r="I37" s="5" t="str">
        <f t="shared" si="2"/>
        <v/>
      </c>
      <c r="J37" s="5" t="str">
        <f t="shared" si="2"/>
        <v/>
      </c>
      <c r="K37" s="5" t="str">
        <f t="shared" si="2"/>
        <v/>
      </c>
      <c r="L37" s="5" t="str">
        <f t="shared" si="2"/>
        <v/>
      </c>
      <c r="M37" s="5" t="str">
        <f t="shared" si="2"/>
        <v/>
      </c>
      <c r="N37" s="5" t="str">
        <f t="shared" si="2"/>
        <v/>
      </c>
      <c r="O37" s="5" t="str">
        <f t="shared" si="2"/>
        <v/>
      </c>
      <c r="P37" s="5" t="str">
        <f t="shared" si="2"/>
        <v/>
      </c>
      <c r="Q37" s="5" t="str">
        <f t="shared" si="2"/>
        <v/>
      </c>
      <c r="R37" s="5" t="str">
        <f t="shared" si="2"/>
        <v/>
      </c>
      <c r="S37" s="5" t="str">
        <f t="shared" si="2"/>
        <v/>
      </c>
      <c r="T37" s="5" t="str">
        <f t="shared" si="2"/>
        <v/>
      </c>
      <c r="U37" s="5" t="str">
        <f t="shared" si="2"/>
        <v/>
      </c>
      <c r="V37" s="5" t="str">
        <f t="shared" si="2"/>
        <v/>
      </c>
      <c r="W37" s="5" t="str">
        <f t="shared" si="2"/>
        <v/>
      </c>
      <c r="X37" s="5" t="str">
        <f t="shared" si="2"/>
        <v/>
      </c>
      <c r="Y37" s="5" t="str">
        <f t="shared" si="2"/>
        <v/>
      </c>
    </row>
  </sheetData>
  <sortState columnSort="1" ref="A1:D8">
    <sortCondition descending="1" ref="A8:D8"/>
  </sortState>
  <pageMargins left="0.7" right="0.7"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42</vt:i4>
      </vt:variant>
      <vt:variant>
        <vt:lpstr>Charts</vt:lpstr>
      </vt:variant>
      <vt:variant>
        <vt:i4>41</vt:i4>
      </vt:variant>
      <vt:variant>
        <vt:lpstr>Named Ranges</vt:lpstr>
      </vt:variant>
      <vt:variant>
        <vt:i4>1</vt:i4>
      </vt:variant>
    </vt:vector>
  </HeadingPairs>
  <TitlesOfParts>
    <vt:vector size="84" baseType="lpstr">
      <vt:lpstr>Principal_Schl_Wts_Wide</vt:lpstr>
      <vt:lpstr>i1 grade data</vt:lpstr>
      <vt:lpstr>i2 time as admin data</vt:lpstr>
      <vt:lpstr>A1_0 familiarity data</vt:lpstr>
      <vt:lpstr>A1_1 ELA curr frame data</vt:lpstr>
      <vt:lpstr>A1_2 ELA district resource data</vt:lpstr>
      <vt:lpstr>A1_3 ELA resource data</vt:lpstr>
      <vt:lpstr>A1_4 ELA res align data</vt:lpstr>
      <vt:lpstr>A2_1 Math curr frame data</vt:lpstr>
      <vt:lpstr>A2_2 Math district res dat</vt:lpstr>
      <vt:lpstr>A2_3 Math res data</vt:lpstr>
      <vt:lpstr>A2_4 Math res align data</vt:lpstr>
      <vt:lpstr>A3_1 STE curr frame data</vt:lpstr>
      <vt:lpstr>A3_2 STE district res data</vt:lpstr>
      <vt:lpstr>A3_3 STE res data</vt:lpstr>
      <vt:lpstr>A3_4 STE res align data</vt:lpstr>
      <vt:lpstr>A4 data</vt:lpstr>
      <vt:lpstr>A5 data</vt:lpstr>
      <vt:lpstr>B1 data</vt:lpstr>
      <vt:lpstr>B2 data</vt:lpstr>
      <vt:lpstr>B3 data</vt:lpstr>
      <vt:lpstr>B4 data</vt:lpstr>
      <vt:lpstr>B5 data</vt:lpstr>
      <vt:lpstr>C1 data</vt:lpstr>
      <vt:lpstr>C2_1 data</vt:lpstr>
      <vt:lpstr>C2_2 data</vt:lpstr>
      <vt:lpstr>C3 data</vt:lpstr>
      <vt:lpstr>C4_1 data</vt:lpstr>
      <vt:lpstr>C4_2-3 data</vt:lpstr>
      <vt:lpstr>C4_4 data</vt:lpstr>
      <vt:lpstr>C4_5 data</vt:lpstr>
      <vt:lpstr>C5 data</vt:lpstr>
      <vt:lpstr>C6 data</vt:lpstr>
      <vt:lpstr>C7_1 data</vt:lpstr>
      <vt:lpstr>C7_2 data</vt:lpstr>
      <vt:lpstr>C8 data</vt:lpstr>
      <vt:lpstr>C9 data</vt:lpstr>
      <vt:lpstr>D1 data</vt:lpstr>
      <vt:lpstr>D2 data</vt:lpstr>
      <vt:lpstr>D3 data</vt:lpstr>
      <vt:lpstr>E1 data</vt:lpstr>
      <vt:lpstr>E2 data</vt:lpstr>
      <vt:lpstr>i1 grade chart</vt:lpstr>
      <vt:lpstr>i2 time as admin chart</vt:lpstr>
      <vt:lpstr>A1_0 chart</vt:lpstr>
      <vt:lpstr>A1 ELA curr frame chart</vt:lpstr>
      <vt:lpstr>A1_2 chart</vt:lpstr>
      <vt:lpstr>A1_3 chart</vt:lpstr>
      <vt:lpstr>A1_4 chart</vt:lpstr>
      <vt:lpstr>A2_1 chart</vt:lpstr>
      <vt:lpstr>A2_2 chart</vt:lpstr>
      <vt:lpstr>A2_3 chart</vt:lpstr>
      <vt:lpstr>A2_4 chart</vt:lpstr>
      <vt:lpstr>A3_1 chart</vt:lpstr>
      <vt:lpstr>A3_2 chart</vt:lpstr>
      <vt:lpstr>A3_3 chart</vt:lpstr>
      <vt:lpstr>A3_4 chart</vt:lpstr>
      <vt:lpstr>A4 chart</vt:lpstr>
      <vt:lpstr>A5 chart</vt:lpstr>
      <vt:lpstr>B1 chart</vt:lpstr>
      <vt:lpstr>B2 chart</vt:lpstr>
      <vt:lpstr>B3 chart</vt:lpstr>
      <vt:lpstr>B4 chart</vt:lpstr>
      <vt:lpstr>B5 chart</vt:lpstr>
      <vt:lpstr>C1 chart</vt:lpstr>
      <vt:lpstr>C2_1 chart</vt:lpstr>
      <vt:lpstr>C2_2 chart</vt:lpstr>
      <vt:lpstr>C3 chart</vt:lpstr>
      <vt:lpstr>C4_1 chart</vt:lpstr>
      <vt:lpstr>C4_2-3 chart</vt:lpstr>
      <vt:lpstr>C4_4 chart</vt:lpstr>
      <vt:lpstr>C4_5 chart</vt:lpstr>
      <vt:lpstr>C5 chart</vt:lpstr>
      <vt:lpstr>C6 chart</vt:lpstr>
      <vt:lpstr>C7_1 chart</vt:lpstr>
      <vt:lpstr>C7_2 chart</vt:lpstr>
      <vt:lpstr>C8 chart</vt:lpstr>
      <vt:lpstr>C9 chart</vt:lpstr>
      <vt:lpstr>D1 chart</vt:lpstr>
      <vt:lpstr>D2 chart</vt:lpstr>
      <vt:lpstr>D3 chart</vt:lpstr>
      <vt:lpstr>E1 ese support chart</vt:lpstr>
      <vt:lpstr>E2 chart</vt:lpstr>
      <vt:lpstr>Principal_Schl_Wts_Wide</vt:lpstr>
    </vt:vector>
  </TitlesOfParts>
  <Company>Westat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Bess A. Rose</dc:creator>
  <cp:lastModifiedBy>Bess A. Rose</cp:lastModifiedBy>
  <dcterms:created xsi:type="dcterms:W3CDTF">2017-04-26T18:00:01Z</dcterms:created>
  <dcterms:modified xsi:type="dcterms:W3CDTF">2017-05-17T21:35:45Z</dcterms:modified>
</cp:coreProperties>
</file>