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6" i="1"/>
  <c r="B4"/>
  <c r="B5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N32"/>
  <c r="F32"/>
  <c r="D32"/>
  <c r="N31"/>
  <c r="F31"/>
  <c r="D31"/>
  <c r="N30"/>
  <c r="D30" s="1"/>
  <c r="F30"/>
  <c r="N29"/>
  <c r="F29"/>
  <c r="D29"/>
  <c r="D37"/>
  <c r="C37" s="1"/>
  <c r="D38"/>
  <c r="C38" s="1"/>
  <c r="D39"/>
  <c r="C39" s="1"/>
  <c r="D40"/>
  <c r="C40" s="1"/>
  <c r="D41"/>
  <c r="C41" s="1"/>
  <c r="D42"/>
  <c r="C42" s="1"/>
  <c r="F33"/>
  <c r="F34"/>
  <c r="F35"/>
  <c r="F36"/>
  <c r="F37"/>
  <c r="F38"/>
  <c r="F39"/>
  <c r="F40"/>
  <c r="F41"/>
  <c r="F42"/>
  <c r="F43"/>
  <c r="N33"/>
  <c r="D33" s="1"/>
  <c r="C33" s="1"/>
  <c r="N34"/>
  <c r="D34" s="1"/>
  <c r="C34" s="1"/>
  <c r="N35"/>
  <c r="D35" s="1"/>
  <c r="C35" s="1"/>
  <c r="N36"/>
  <c r="D36" s="1"/>
  <c r="C36" s="1"/>
  <c r="N37"/>
  <c r="N38"/>
  <c r="N39"/>
  <c r="N40"/>
  <c r="N41"/>
  <c r="N42"/>
  <c r="N43"/>
  <c r="D43" s="1"/>
  <c r="C43" s="1"/>
  <c r="N28"/>
  <c r="F28"/>
  <c r="D28"/>
  <c r="N27"/>
  <c r="D27" s="1"/>
  <c r="F27"/>
  <c r="N26"/>
  <c r="D26" s="1"/>
  <c r="F26"/>
  <c r="F23"/>
  <c r="D23"/>
  <c r="F22"/>
  <c r="D22"/>
  <c r="F21"/>
  <c r="D21"/>
  <c r="C21" s="1"/>
  <c r="F20"/>
  <c r="D20"/>
  <c r="N18"/>
  <c r="D18" s="1"/>
  <c r="F18"/>
  <c r="D11"/>
  <c r="F11"/>
  <c r="F9"/>
  <c r="N9"/>
  <c r="D9" s="1"/>
  <c r="F7"/>
  <c r="D7"/>
  <c r="F8"/>
  <c r="D8"/>
  <c r="F10"/>
  <c r="N10"/>
  <c r="D10" s="1"/>
  <c r="F12"/>
  <c r="D12"/>
  <c r="N16"/>
  <c r="D16" s="1"/>
  <c r="C16" s="1"/>
  <c r="F16"/>
  <c r="N15"/>
  <c r="D15" s="1"/>
  <c r="F15"/>
  <c r="F6"/>
  <c r="N6"/>
  <c r="D6" s="1"/>
  <c r="F4"/>
  <c r="F5"/>
  <c r="F13"/>
  <c r="F14"/>
  <c r="F17"/>
  <c r="F19"/>
  <c r="F24"/>
  <c r="F25"/>
  <c r="N5"/>
  <c r="D5" s="1"/>
  <c r="N13"/>
  <c r="D13" s="1"/>
  <c r="N14"/>
  <c r="D14" s="1"/>
  <c r="N17"/>
  <c r="D17" s="1"/>
  <c r="D19"/>
  <c r="N24"/>
  <c r="D24" s="1"/>
  <c r="N25"/>
  <c r="D25" s="1"/>
  <c r="N4"/>
  <c r="D4" s="1"/>
  <c r="C32" l="1"/>
  <c r="C31"/>
  <c r="C30"/>
  <c r="C29"/>
  <c r="C28"/>
  <c r="C20"/>
  <c r="C23"/>
  <c r="C22"/>
  <c r="C27"/>
  <c r="C26"/>
  <c r="C18"/>
  <c r="C11"/>
  <c r="C7"/>
  <c r="C9"/>
  <c r="C8"/>
  <c r="C10"/>
  <c r="C12"/>
  <c r="C15"/>
  <c r="C6"/>
  <c r="C24"/>
  <c r="C25"/>
  <c r="C14"/>
  <c r="C5"/>
  <c r="C17"/>
  <c r="C19"/>
  <c r="C4"/>
  <c r="C13"/>
</calcChain>
</file>

<file path=xl/sharedStrings.xml><?xml version="1.0" encoding="utf-8"?>
<sst xmlns="http://schemas.openxmlformats.org/spreadsheetml/2006/main" count="55" uniqueCount="55">
  <si>
    <t>Weapon Stats - Sleepy's Weapons</t>
  </si>
  <si>
    <t>Weapon Name</t>
  </si>
  <si>
    <t>Heavy SMG (Stock)</t>
  </si>
  <si>
    <t>Damage</t>
  </si>
  <si>
    <t>DPS</t>
  </si>
  <si>
    <t>Burst</t>
  </si>
  <si>
    <t>Ranged Cooldown</t>
  </si>
  <si>
    <t>Warm-up</t>
  </si>
  <si>
    <t>RPM</t>
  </si>
  <si>
    <t>Burst Time</t>
  </si>
  <si>
    <t>Avg Accuracy</t>
  </si>
  <si>
    <t>Range</t>
  </si>
  <si>
    <t>Stopping Pwr</t>
  </si>
  <si>
    <t>Arm Pen (%)</t>
  </si>
  <si>
    <t>Accuracy (Close)</t>
  </si>
  <si>
    <t>Accuracy (Short)</t>
  </si>
  <si>
    <t>Accuracy (Medium)</t>
  </si>
  <si>
    <t>Accuracy (Long)</t>
  </si>
  <si>
    <t>Avg DPS</t>
  </si>
  <si>
    <t>Balance</t>
  </si>
  <si>
    <t>Assault Rifle (Stock)</t>
  </si>
  <si>
    <t>MP5A3</t>
  </si>
  <si>
    <t>Avg Accuracy doesn’t factor range</t>
  </si>
  <si>
    <t>Charge Rifle (Stock)</t>
  </si>
  <si>
    <t>MP5SD*</t>
  </si>
  <si>
    <t>* Cant be made</t>
  </si>
  <si>
    <t>MP5A3 Auscam*</t>
  </si>
  <si>
    <t>MP5A3 Tiger Red*</t>
  </si>
  <si>
    <t>All stats based off normal quality</t>
  </si>
  <si>
    <t>Higher is overall better</t>
  </si>
  <si>
    <t>MP5K</t>
  </si>
  <si>
    <t>MP5K STK*</t>
  </si>
  <si>
    <t>Glock 17 Crimson*</t>
  </si>
  <si>
    <t>Glock 17 Ocean*</t>
  </si>
  <si>
    <t>Glock 17 Daylight*</t>
  </si>
  <si>
    <t>Glock 17 Liquid*</t>
  </si>
  <si>
    <t>Glock 17 (Tan &amp; Grey)</t>
  </si>
  <si>
    <t>M249</t>
  </si>
  <si>
    <t>HK416 M</t>
  </si>
  <si>
    <t>Sniper Rifle (Stock)</t>
  </si>
  <si>
    <t>Bolt Action Rifle (Stock)</t>
  </si>
  <si>
    <t>LMG (Stock)</t>
  </si>
  <si>
    <t>Machine Pistol (Stock)</t>
  </si>
  <si>
    <t>Auto Pistol (Stock)</t>
  </si>
  <si>
    <t>Revolver (Stock)</t>
  </si>
  <si>
    <t>HK416 M ACOG*</t>
  </si>
  <si>
    <t>HK416 S*</t>
  </si>
  <si>
    <t>HK416 L*</t>
  </si>
  <si>
    <t>HK416 L ACOG*</t>
  </si>
  <si>
    <t>HK416 DMR</t>
  </si>
  <si>
    <t>0.4 Lowest</t>
  </si>
  <si>
    <t>HK416 DMR ACOG*</t>
  </si>
  <si>
    <t>HK416 DMR SCOPE*</t>
  </si>
  <si>
    <t>0.98 Highest</t>
  </si>
  <si>
    <t>Aim for: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</si>
</sst>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2" fontId="2" fillId="0" borderId="0" xfId="0" applyNumberFormat="1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Border="1"/>
  </cellXfs>
  <cellStyles count="1">
    <cellStyle name="Normal" xfId="0" builtinId="0"/>
  </cellStyles>
  <dxfs count="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R43" totalsRowShown="0">
  <autoFilter ref="A3:R43">
    <filterColumn colId="1"/>
    <filterColumn colId="2"/>
    <filterColumn colId="3"/>
    <filterColumn colId="4"/>
    <filterColumn colId="5"/>
    <filterColumn colId="7"/>
    <filterColumn colId="8"/>
  </autoFilter>
  <tableColumns count="18">
    <tableColumn id="1" name="Weapon Name"/>
    <tableColumn id="22" name="Balance" dataDxfId="0">
      <calculatedColumnFormula>SUM(((Table1[[#This Row],[Avg DPS]]*(Table1[[#This Row],[Range]]))+(Table1[[#This Row],[Avg DPS]]*Table1[[#This Row],[Arm Pen (%)]]))/100)</calculatedColumnFormula>
    </tableColumn>
    <tableColumn id="20" name="Avg DPS" dataDxfId="4">
      <calculatedColumnFormula>SUM(Table1[[#This Row],[DPS]]*Table1[[#This Row],[Avg Accuracy]])</calculatedColumnFormula>
    </tableColumn>
    <tableColumn id="15" name="DPS" dataDxfId="3">
      <calculatedColumnFormula>SUM((Table1[[#This Row],[Damage]]*Table1[[#This Row],[Burst]])/(Table1[[#This Row],[Ranged Cooldown]]+Table1[[#This Row],[Warm-up]]+(Table1[[#This Row],[Burst Time]]*(Table1[[#This Row],[Burst]]-1))))</calculatedColumnFormula>
    </tableColumn>
    <tableColumn id="16" name="Range"/>
    <tableColumn id="17" name="Avg Accuracy" dataDxfId="2">
      <calculatedColumnFormula>SUM((Table1[[#This Row],[Accuracy (Close)]]+Table1[[#This Row],[Accuracy (Short)]]+Table1[[#This Row],[Accuracy (Medium)]]+Table1[[#This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">
      <calculatedColumnFormula>60/M4</calculatedColumnFormula>
    </tableColumn>
    <tableColumn id="8" name="Accuracy (Close)"/>
    <tableColumn id="9" name="Accuracy (Short)"/>
    <tableColumn id="10" name="Accuracy (Medium)"/>
    <tableColumn id="11" name="Accuracy (Long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3"/>
  <sheetViews>
    <sheetView tabSelected="1" topLeftCell="A19" workbookViewId="0">
      <selection activeCell="G33" sqref="G33"/>
    </sheetView>
  </sheetViews>
  <sheetFormatPr defaultRowHeight="15"/>
  <cols>
    <col min="1" max="1" width="23.28515625" customWidth="1"/>
    <col min="2" max="2" width="15.1406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8.140625" customWidth="1"/>
    <col min="16" max="16" width="18" customWidth="1"/>
    <col min="17" max="17" width="20.7109375" customWidth="1"/>
    <col min="18" max="18" width="18.28515625" customWidth="1"/>
  </cols>
  <sheetData>
    <row r="1" spans="1:18">
      <c r="A1" s="1" t="s">
        <v>0</v>
      </c>
      <c r="C1" t="s">
        <v>28</v>
      </c>
    </row>
    <row r="2" spans="1:18">
      <c r="A2" t="s">
        <v>25</v>
      </c>
      <c r="B2" t="s">
        <v>29</v>
      </c>
      <c r="E2" t="s">
        <v>22</v>
      </c>
      <c r="N2" t="s">
        <v>54</v>
      </c>
      <c r="O2" t="s">
        <v>50</v>
      </c>
      <c r="P2" t="s">
        <v>53</v>
      </c>
    </row>
    <row r="3" spans="1:18">
      <c r="A3" t="s">
        <v>1</v>
      </c>
      <c r="B3" t="s">
        <v>19</v>
      </c>
      <c r="C3" t="s">
        <v>18</v>
      </c>
      <c r="D3" t="s">
        <v>4</v>
      </c>
      <c r="E3" t="s">
        <v>11</v>
      </c>
      <c r="F3" t="s">
        <v>10</v>
      </c>
      <c r="G3" t="s">
        <v>3</v>
      </c>
      <c r="H3" t="s">
        <v>12</v>
      </c>
      <c r="I3" t="s">
        <v>13</v>
      </c>
      <c r="J3" t="s">
        <v>5</v>
      </c>
      <c r="K3" t="s">
        <v>6</v>
      </c>
      <c r="L3" t="s">
        <v>7</v>
      </c>
      <c r="M3" t="s">
        <v>8</v>
      </c>
      <c r="N3" t="s">
        <v>9</v>
      </c>
      <c r="O3" t="s">
        <v>14</v>
      </c>
      <c r="P3" t="s">
        <v>15</v>
      </c>
      <c r="Q3" t="s">
        <v>16</v>
      </c>
      <c r="R3" t="s">
        <v>17</v>
      </c>
    </row>
    <row r="4" spans="1:18">
      <c r="A4" s="7" t="s">
        <v>2</v>
      </c>
      <c r="B4" s="2">
        <f>SUM(((Table1[[#This Row],[Avg DPS]]*(Table1[[#This Row],[Range]]))+(Table1[[#This Row],[Avg DPS]]*Table1[[#This Row],[Arm Pen (%)]]))/100)</f>
        <v>2.5935401400781637</v>
      </c>
      <c r="C4" s="2">
        <f>SUM(Table1[[#This Row],[DPS]]*Table1[[#This Row],[Avg Accuracy]])</f>
        <v>6.3257076587272287</v>
      </c>
      <c r="D4" s="3">
        <f>SUM((Table1[[#This Row],[Damage]]*Table1[[#This Row],[Burst]])/(Table1[[#This Row],[Ranged Cooldown]]+Table1[[#This Row],[Warm-up]]+(Table1[[#This Row],[Burst Time]]*(Table1[[#This Row],[Burst]]-1))))</f>
        <v>12.342844212150689</v>
      </c>
      <c r="E4">
        <v>23</v>
      </c>
      <c r="F4" s="3">
        <f>SUM((Table1[[#This Row],[Accuracy (Close)]]+Table1[[#This Row],[Accuracy (Short)]]+Table1[[#This Row],[Accuracy (Medium)]]+Table1[[#This Row],[Accuracy (Long)]])/4)</f>
        <v>0.51250000000000007</v>
      </c>
      <c r="G4">
        <v>12</v>
      </c>
      <c r="H4">
        <v>0.5</v>
      </c>
      <c r="I4">
        <v>18</v>
      </c>
      <c r="J4">
        <v>3</v>
      </c>
      <c r="K4">
        <v>1.65</v>
      </c>
      <c r="L4">
        <v>0.9</v>
      </c>
      <c r="M4">
        <v>327.27</v>
      </c>
      <c r="N4" s="3">
        <f t="shared" ref="N4:N30" si="0">60/M4</f>
        <v>0.1833348611238427</v>
      </c>
      <c r="O4">
        <v>0.85</v>
      </c>
      <c r="P4">
        <v>0.65</v>
      </c>
      <c r="Q4">
        <v>0.35</v>
      </c>
      <c r="R4">
        <v>0.2</v>
      </c>
    </row>
    <row r="5" spans="1:18">
      <c r="A5" s="7" t="s">
        <v>20</v>
      </c>
      <c r="B5" s="4">
        <f>SUM(((Table1[[#This Row],[Avg DPS]]*(Table1[[#This Row],[Range]]))+(Table1[[#This Row],[Avg DPS]]*Table1[[#This Row],[Arm Pen (%)]]))/100)</f>
        <v>3.1957417582417578</v>
      </c>
      <c r="C5" s="4">
        <f>SUM(Table1[[#This Row],[DPS]]*Table1[[#This Row],[Avg Accuracy]])</f>
        <v>6.7994505494505484</v>
      </c>
      <c r="D5" s="3">
        <f>SUM((Table1[[#This Row],[Damage]]*Table1[[#This Row],[Burst]])/(Table1[[#This Row],[Ranged Cooldown]]+Table1[[#This Row],[Warm-up]]+(Table1[[#This Row],[Burst Time]]*(Table1[[#This Row],[Burst]]-1))))</f>
        <v>10.879120879120878</v>
      </c>
      <c r="E5">
        <v>31</v>
      </c>
      <c r="F5" s="3">
        <f>SUM((Table1[[#This Row],[Accuracy (Close)]]+Table1[[#This Row],[Accuracy (Short)]]+Table1[[#This Row],[Accuracy (Medium)]]+Table1[[#This Row],[Accuracy (Long)]])/4)</f>
        <v>0.625</v>
      </c>
      <c r="G5">
        <v>11</v>
      </c>
      <c r="H5">
        <v>0.5</v>
      </c>
      <c r="I5">
        <v>16</v>
      </c>
      <c r="J5">
        <v>3</v>
      </c>
      <c r="K5">
        <v>1.7</v>
      </c>
      <c r="L5">
        <v>1</v>
      </c>
      <c r="M5">
        <v>360</v>
      </c>
      <c r="N5" s="3">
        <f t="shared" si="0"/>
        <v>0.16666666666666666</v>
      </c>
      <c r="O5">
        <v>0.6</v>
      </c>
      <c r="P5">
        <v>0.7</v>
      </c>
      <c r="Q5">
        <v>0.65</v>
      </c>
      <c r="R5">
        <v>0.55000000000000004</v>
      </c>
    </row>
    <row r="6" spans="1:18">
      <c r="A6" s="7" t="s">
        <v>23</v>
      </c>
      <c r="B6" s="4">
        <f>SUM(((Table1[[#This Row],[Avg DPS]]*(Table1[[#This Row],[Range]]))+(Table1[[#This Row],[Avg DPS]]*Table1[[#This Row],[Arm Pen (%)]]))/100)</f>
        <v>4.4202573529411771</v>
      </c>
      <c r="C6" s="4">
        <f>SUM(Table1[[#This Row],[DPS]]*Table1[[#This Row],[Avg Accuracy]])</f>
        <v>7.2463235294117654</v>
      </c>
      <c r="D6" s="3">
        <f>SUM((Table1[[#This Row],[Damage]]*Table1[[#This Row],[Burst]])/(Table1[[#This Row],[Ranged Cooldown]]+Table1[[#This Row],[Warm-up]]+(Table1[[#This Row],[Burst Time]]*(Table1[[#This Row],[Burst]]-1))))</f>
        <v>13.23529411764706</v>
      </c>
      <c r="E6">
        <v>26</v>
      </c>
      <c r="F6" s="3">
        <f>SUM((Table1[[#This Row],[Accuracy (Close)]]+Table1[[#This Row],[Accuracy (Short)]]+Table1[[#This Row],[Accuracy (Medium)]]+Table1[[#This Row],[Accuracy (Long)]])/4)</f>
        <v>0.54749999999999999</v>
      </c>
      <c r="G6">
        <v>15</v>
      </c>
      <c r="H6">
        <v>0.5</v>
      </c>
      <c r="I6">
        <v>35</v>
      </c>
      <c r="J6">
        <v>3</v>
      </c>
      <c r="K6">
        <v>2</v>
      </c>
      <c r="L6">
        <v>1</v>
      </c>
      <c r="M6">
        <v>300</v>
      </c>
      <c r="N6" s="3">
        <f>60/M6</f>
        <v>0.2</v>
      </c>
      <c r="O6">
        <v>0.55000000000000004</v>
      </c>
      <c r="P6">
        <v>0.64</v>
      </c>
      <c r="Q6">
        <v>0.55000000000000004</v>
      </c>
      <c r="R6">
        <v>0.45</v>
      </c>
    </row>
    <row r="7" spans="1:18">
      <c r="A7" s="7" t="s">
        <v>39</v>
      </c>
      <c r="B7" s="4">
        <f>SUM(((Table1[[#This Row],[Avg DPS]]*(Table1[[#This Row],[Range]]))+(Table1[[#This Row],[Avg DPS]]*Table1[[#This Row],[Arm Pen (%)]]))/100)</f>
        <v>2.6295258620689657</v>
      </c>
      <c r="C7" s="4">
        <f>SUM(Table1[[#This Row],[DPS]]*Table1[[#This Row],[Avg Accuracy]])</f>
        <v>3.1681034482758621</v>
      </c>
      <c r="D7" s="3">
        <f>SUM((Table1[[#This Row],[Damage]]*Table1[[#This Row],[Burst]])/(Table1[[#This Row],[Ranged Cooldown]]+Table1[[#This Row],[Warm-up]]+(Table1[[#This Row],[Burst Time]]*(Table1[[#This Row],[Burst]]-1))))</f>
        <v>4.3103448275862073</v>
      </c>
      <c r="E7">
        <v>45</v>
      </c>
      <c r="F7" s="3">
        <f>SUM((Table1[[#This Row],[Accuracy (Close)]]+Table1[[#This Row],[Accuracy (Short)]]+Table1[[#This Row],[Accuracy (Medium)]]+Table1[[#This Row],[Accuracy (Long)]])/4)</f>
        <v>0.73499999999999999</v>
      </c>
      <c r="G7">
        <v>25</v>
      </c>
      <c r="H7">
        <v>1.5</v>
      </c>
      <c r="I7">
        <v>38</v>
      </c>
      <c r="J7">
        <v>1</v>
      </c>
      <c r="K7">
        <v>2.2999999999999998</v>
      </c>
      <c r="L7">
        <v>3.5</v>
      </c>
      <c r="M7">
        <v>0</v>
      </c>
      <c r="N7" s="3">
        <v>2.2999999999999998</v>
      </c>
      <c r="O7">
        <v>0.5</v>
      </c>
      <c r="P7">
        <v>0.7</v>
      </c>
      <c r="Q7">
        <v>0.86</v>
      </c>
      <c r="R7">
        <v>0.88</v>
      </c>
    </row>
    <row r="8" spans="1:18">
      <c r="A8" s="7" t="s">
        <v>40</v>
      </c>
      <c r="B8" s="4">
        <f>SUM(((Table1[[#This Row],[Avg DPS]]*(Table1[[#This Row],[Range]]))+(Table1[[#This Row],[Avg DPS]]*Table1[[#This Row],[Arm Pen (%)]]))/100)</f>
        <v>2.8350000000000004</v>
      </c>
      <c r="C8" s="4">
        <f>SUM(Table1[[#This Row],[DPS]]*Table1[[#This Row],[Avg Accuracy]])</f>
        <v>4.4296875000000009</v>
      </c>
      <c r="D8" s="3">
        <f>SUM((Table1[[#This Row],[Damage]]*Table1[[#This Row],[Burst]])/(Table1[[#This Row],[Ranged Cooldown]]+Table1[[#This Row],[Warm-up]]+(Table1[[#This Row],[Burst Time]]*(Table1[[#This Row],[Burst]]-1))))</f>
        <v>5.625</v>
      </c>
      <c r="E8">
        <v>37</v>
      </c>
      <c r="F8" s="3">
        <f>SUM((Table1[[#This Row],[Accuracy (Close)]]+Table1[[#This Row],[Accuracy (Short)]]+Table1[[#This Row],[Accuracy (Medium)]]+Table1[[#This Row],[Accuracy (Long)]])/4)</f>
        <v>0.78750000000000009</v>
      </c>
      <c r="G8">
        <v>18</v>
      </c>
      <c r="H8">
        <v>1.5</v>
      </c>
      <c r="I8">
        <v>27</v>
      </c>
      <c r="J8">
        <v>1</v>
      </c>
      <c r="K8">
        <v>1.5</v>
      </c>
      <c r="L8">
        <v>1.7</v>
      </c>
      <c r="M8">
        <v>0</v>
      </c>
      <c r="N8" s="3">
        <v>1.5</v>
      </c>
      <c r="O8">
        <v>0.65</v>
      </c>
      <c r="P8">
        <v>0.8</v>
      </c>
      <c r="Q8">
        <v>0.9</v>
      </c>
      <c r="R8">
        <v>0.8</v>
      </c>
    </row>
    <row r="9" spans="1:18">
      <c r="A9" s="7" t="s">
        <v>41</v>
      </c>
      <c r="B9" s="4">
        <f>SUM(((Table1[[#This Row],[Avg DPS]]*(Table1[[#This Row],[Range]]))+(Table1[[#This Row],[Avg DPS]]*Table1[[#This Row],[Arm Pen (%)]]))/100)</f>
        <v>2.4682976889010355</v>
      </c>
      <c r="C9" s="4">
        <f>SUM(Table1[[#This Row],[DPS]]*Table1[[#This Row],[Avg Accuracy]])</f>
        <v>5.8768992592881801</v>
      </c>
      <c r="D9" s="3">
        <f>SUM((Table1[[#This Row],[Damage]]*Table1[[#This Row],[Burst]])/(Table1[[#This Row],[Ranged Cooldown]]+Table1[[#This Row],[Warm-up]]+(Table1[[#This Row],[Burst Time]]*(Table1[[#This Row],[Burst]]-1))))</f>
        <v>15.776910763189745</v>
      </c>
      <c r="E9">
        <v>26</v>
      </c>
      <c r="F9" s="3">
        <f>SUM((Table1[[#This Row],[Accuracy (Close)]]+Table1[[#This Row],[Accuracy (Short)]]+Table1[[#This Row],[Accuracy (Medium)]]+Table1[[#This Row],[Accuracy (Long)]])/4)</f>
        <v>0.3725</v>
      </c>
      <c r="G9">
        <v>11</v>
      </c>
      <c r="H9">
        <v>1</v>
      </c>
      <c r="I9">
        <v>16</v>
      </c>
      <c r="J9">
        <v>6</v>
      </c>
      <c r="K9">
        <v>1.8</v>
      </c>
      <c r="L9">
        <v>1.8</v>
      </c>
      <c r="M9">
        <v>514.29</v>
      </c>
      <c r="N9" s="3">
        <f>60/M9</f>
        <v>0.11666569445254624</v>
      </c>
      <c r="O9">
        <v>0.4</v>
      </c>
      <c r="P9">
        <v>0.48</v>
      </c>
      <c r="Q9">
        <v>0.35</v>
      </c>
      <c r="R9">
        <v>0.26</v>
      </c>
    </row>
    <row r="10" spans="1:18">
      <c r="A10" s="7" t="s">
        <v>42</v>
      </c>
      <c r="B10" s="4">
        <f>SUM(((Table1[[#This Row],[Avg DPS]]*(Table1[[#This Row],[Range]]))+(Table1[[#This Row],[Avg DPS]]*Table1[[#This Row],[Arm Pen (%)]]))/100)</f>
        <v>1.637910113142049</v>
      </c>
      <c r="C10" s="4">
        <f>SUM(Table1[[#This Row],[DPS]]*Table1[[#This Row],[Avg Accuracy]])</f>
        <v>5.6479659073863759</v>
      </c>
      <c r="D10" s="3">
        <f>SUM((Table1[[#This Row],[Damage]]*Table1[[#This Row],[Burst]])/(Table1[[#This Row],[Ranged Cooldown]]+Table1[[#This Row],[Warm-up]]+(Table1[[#This Row],[Burst Time]]*(Table1[[#This Row],[Burst]]-1))))</f>
        <v>11.020421282705124</v>
      </c>
      <c r="E10">
        <v>20</v>
      </c>
      <c r="F10" s="3">
        <f>SUM((Table1[[#This Row],[Accuracy (Close)]]+Table1[[#This Row],[Accuracy (Short)]]+Table1[[#This Row],[Accuracy (Medium)]]+Table1[[#This Row],[Accuracy (Long)]])/4)</f>
        <v>0.51249999999999996</v>
      </c>
      <c r="G10">
        <v>6</v>
      </c>
      <c r="H10">
        <v>0.5</v>
      </c>
      <c r="I10">
        <v>9</v>
      </c>
      <c r="J10">
        <v>3</v>
      </c>
      <c r="K10">
        <v>0.9</v>
      </c>
      <c r="L10">
        <v>0.5</v>
      </c>
      <c r="M10">
        <v>514.29</v>
      </c>
      <c r="N10" s="3">
        <f>60/M10</f>
        <v>0.11666569445254624</v>
      </c>
      <c r="O10">
        <v>0.9</v>
      </c>
      <c r="P10">
        <v>0.65</v>
      </c>
      <c r="Q10">
        <v>0.35</v>
      </c>
      <c r="R10">
        <v>0.15</v>
      </c>
    </row>
    <row r="11" spans="1:18">
      <c r="A11" s="7" t="s">
        <v>43</v>
      </c>
      <c r="B11" s="4">
        <f>SUM(((Table1[[#This Row],[Avg DPS]]*(Table1[[#This Row],[Range]]))+(Table1[[#This Row],[Avg DPS]]*Table1[[#This Row],[Arm Pen (%)]]))/100)</f>
        <v>1.7346153846153842</v>
      </c>
      <c r="C11" s="4">
        <f>SUM(Table1[[#This Row],[DPS]]*Table1[[#This Row],[Avg Accuracy]])</f>
        <v>4.2307692307692299</v>
      </c>
      <c r="D11" s="3">
        <f>SUM((Table1[[#This Row],[Damage]]*Table1[[#This Row],[Burst]])/(Table1[[#This Row],[Ranged Cooldown]]+Table1[[#This Row],[Warm-up]]+(Table1[[#This Row],[Burst Time]]*(Table1[[#This Row],[Burst]]-1))))</f>
        <v>7.6923076923076916</v>
      </c>
      <c r="E11">
        <v>26</v>
      </c>
      <c r="F11" s="3">
        <f>SUM((Table1[[#This Row],[Accuracy (Close)]]+Table1[[#This Row],[Accuracy (Short)]]+Table1[[#This Row],[Accuracy (Medium)]]+Table1[[#This Row],[Accuracy (Long)]])/4)</f>
        <v>0.54999999999999993</v>
      </c>
      <c r="G11">
        <v>10</v>
      </c>
      <c r="H11">
        <v>0.5</v>
      </c>
      <c r="I11">
        <v>15</v>
      </c>
      <c r="J11">
        <v>1</v>
      </c>
      <c r="K11">
        <v>1</v>
      </c>
      <c r="L11">
        <v>0.3</v>
      </c>
      <c r="M11">
        <v>0</v>
      </c>
      <c r="N11" s="3">
        <v>1</v>
      </c>
      <c r="O11">
        <v>0.8</v>
      </c>
      <c r="P11">
        <v>0.7</v>
      </c>
      <c r="Q11">
        <v>0.4</v>
      </c>
      <c r="R11">
        <v>0.3</v>
      </c>
    </row>
    <row r="12" spans="1:18">
      <c r="A12" s="7" t="s">
        <v>44</v>
      </c>
      <c r="B12" s="4">
        <f>SUM(((Table1[[#This Row],[Avg DPS]]*(Table1[[#This Row],[Range]]))+(Table1[[#This Row],[Avg DPS]]*Table1[[#This Row],[Arm Pen (%)]]))/100)</f>
        <v>1.6326315789473682</v>
      </c>
      <c r="C12" s="4">
        <f>SUM(Table1[[#This Row],[DPS]]*Table1[[#This Row],[Avg Accuracy]])</f>
        <v>3.7105263157894735</v>
      </c>
      <c r="D12" s="3">
        <f>SUM((Table1[[#This Row],[Damage]]*Table1[[#This Row],[Burst]])/(Table1[[#This Row],[Ranged Cooldown]]+Table1[[#This Row],[Warm-up]]+(Table1[[#This Row],[Burst Time]]*(Table1[[#This Row],[Burst]]-1))))</f>
        <v>6.3157894736842097</v>
      </c>
      <c r="E12">
        <v>26</v>
      </c>
      <c r="F12" s="3">
        <f>SUM((Table1[[#This Row],[Accuracy (Close)]]+Table1[[#This Row],[Accuracy (Short)]]+Table1[[#This Row],[Accuracy (Medium)]]+Table1[[#This Row],[Accuracy (Long)]])/4)</f>
        <v>0.58750000000000002</v>
      </c>
      <c r="G12">
        <v>12</v>
      </c>
      <c r="H12">
        <v>1</v>
      </c>
      <c r="I12">
        <v>18</v>
      </c>
      <c r="J12">
        <v>1</v>
      </c>
      <c r="K12">
        <v>1.6</v>
      </c>
      <c r="L12">
        <v>0.3</v>
      </c>
      <c r="M12">
        <v>0</v>
      </c>
      <c r="N12" s="3">
        <v>1.6</v>
      </c>
      <c r="O12">
        <v>0.8</v>
      </c>
      <c r="P12">
        <v>0.75</v>
      </c>
      <c r="Q12">
        <v>0.45</v>
      </c>
      <c r="R12">
        <v>0.35</v>
      </c>
    </row>
    <row r="13" spans="1:18">
      <c r="A13" s="6" t="s">
        <v>21</v>
      </c>
      <c r="B13" s="3">
        <f>SUM(((Table1[[#This Row],[Avg DPS]]*(Table1[[#This Row],[Range]]))+(Table1[[#This Row],[Avg DPS]]*Table1[[#This Row],[Arm Pen (%)]]))/100)</f>
        <v>2.5018993421052631</v>
      </c>
      <c r="C13" s="4">
        <f>SUM(Table1[[#This Row],[DPS]]*Table1[[#This Row],[Avg Accuracy]])</f>
        <v>6.9690789473684207</v>
      </c>
      <c r="D13" s="3">
        <f>SUM((Table1[[#This Row],[Damage]]*Table1[[#This Row],[Burst]])/(Table1[[#This Row],[Ranged Cooldown]]+Table1[[#This Row],[Warm-up]]+(Table1[[#This Row],[Burst Time]]*(Table1[[#This Row],[Burst]]-1))))</f>
        <v>13.026315789473683</v>
      </c>
      <c r="E13">
        <v>20.9</v>
      </c>
      <c r="F13" s="3">
        <f>SUM((Table1[[#This Row],[Accuracy (Close)]]+Table1[[#This Row],[Accuracy (Short)]]+Table1[[#This Row],[Accuracy (Medium)]]+Table1[[#This Row],[Accuracy (Long)]])/4)</f>
        <v>0.53500000000000003</v>
      </c>
      <c r="G13">
        <v>11</v>
      </c>
      <c r="H13">
        <v>0.5</v>
      </c>
      <c r="I13">
        <v>15</v>
      </c>
      <c r="J13">
        <v>3</v>
      </c>
      <c r="K13">
        <v>1.5</v>
      </c>
      <c r="L13">
        <v>0.7</v>
      </c>
      <c r="M13">
        <v>360</v>
      </c>
      <c r="N13" s="3">
        <f t="shared" si="0"/>
        <v>0.16666666666666666</v>
      </c>
      <c r="O13">
        <v>0.9</v>
      </c>
      <c r="P13">
        <v>0.72</v>
      </c>
      <c r="Q13">
        <v>0.34</v>
      </c>
      <c r="R13">
        <v>0.18</v>
      </c>
    </row>
    <row r="14" spans="1:18">
      <c r="A14" t="s">
        <v>24</v>
      </c>
      <c r="B14" s="3">
        <f>SUM(((Table1[[#This Row],[Avg DPS]]*(Table1[[#This Row],[Range]]))+(Table1[[#This Row],[Avg DPS]]*Table1[[#This Row],[Arm Pen (%)]]))/100)</f>
        <v>2.1878881578947369</v>
      </c>
      <c r="C14" s="4">
        <f>SUM(Table1[[#This Row],[DPS]]*Table1[[#This Row],[Avg Accuracy]])</f>
        <v>6.4539473684210522</v>
      </c>
      <c r="D14" s="3">
        <f>SUM((Table1[[#This Row],[Damage]]*Table1[[#This Row],[Burst]])/(Table1[[#This Row],[Ranged Cooldown]]+Table1[[#This Row],[Warm-up]]+(Table1[[#This Row],[Burst Time]]*(Table1[[#This Row],[Burst]]-1))))</f>
        <v>11.842105263157894</v>
      </c>
      <c r="E14">
        <v>20.9</v>
      </c>
      <c r="F14" s="3">
        <f>SUM((Table1[[#This Row],[Accuracy (Close)]]+Table1[[#This Row],[Accuracy (Short)]]+Table1[[#This Row],[Accuracy (Medium)]]+Table1[[#This Row],[Accuracy (Long)]])/4)</f>
        <v>0.54500000000000004</v>
      </c>
      <c r="G14">
        <v>10</v>
      </c>
      <c r="H14">
        <v>0.5</v>
      </c>
      <c r="I14">
        <v>13</v>
      </c>
      <c r="J14">
        <v>3</v>
      </c>
      <c r="K14">
        <v>1.5</v>
      </c>
      <c r="L14">
        <v>0.7</v>
      </c>
      <c r="M14">
        <v>360</v>
      </c>
      <c r="N14" s="3">
        <f t="shared" si="0"/>
        <v>0.16666666666666666</v>
      </c>
      <c r="O14">
        <v>0.95</v>
      </c>
      <c r="P14">
        <v>0.74</v>
      </c>
      <c r="Q14">
        <v>0.33</v>
      </c>
      <c r="R14">
        <v>0.16</v>
      </c>
    </row>
    <row r="15" spans="1:18">
      <c r="A15" t="s">
        <v>27</v>
      </c>
      <c r="B15" s="3">
        <f>SUM(((Table1[[#This Row],[Avg DPS]]*(Table1[[#This Row],[Range]]))+(Table1[[#This Row],[Avg DPS]]*Table1[[#This Row],[Arm Pen (%)]]))/100)</f>
        <v>2.5018993421052631</v>
      </c>
      <c r="C15" s="4">
        <f>SUM(Table1[[#This Row],[DPS]]*Table1[[#This Row],[Avg Accuracy]])</f>
        <v>6.9690789473684207</v>
      </c>
      <c r="D15" s="3">
        <f>SUM((Table1[[#This Row],[Damage]]*Table1[[#This Row],[Burst]])/(Table1[[#This Row],[Ranged Cooldown]]+Table1[[#This Row],[Warm-up]]+(Table1[[#This Row],[Burst Time]]*(Table1[[#This Row],[Burst]]-1))))</f>
        <v>13.026315789473683</v>
      </c>
      <c r="E15">
        <v>20.9</v>
      </c>
      <c r="F15" s="3">
        <f>SUM((Table1[[#This Row],[Accuracy (Close)]]+Table1[[#This Row],[Accuracy (Short)]]+Table1[[#This Row],[Accuracy (Medium)]]+Table1[[#This Row],[Accuracy (Long)]])/4)</f>
        <v>0.53500000000000003</v>
      </c>
      <c r="G15">
        <v>11</v>
      </c>
      <c r="H15">
        <v>0.5</v>
      </c>
      <c r="I15">
        <v>15</v>
      </c>
      <c r="J15">
        <v>3</v>
      </c>
      <c r="K15">
        <v>1.5</v>
      </c>
      <c r="L15">
        <v>0.7</v>
      </c>
      <c r="M15">
        <v>360</v>
      </c>
      <c r="N15" s="3">
        <f t="shared" ref="N15:N16" si="1">60/M15</f>
        <v>0.16666666666666666</v>
      </c>
      <c r="O15">
        <v>0.9</v>
      </c>
      <c r="P15">
        <v>0.72</v>
      </c>
      <c r="Q15">
        <v>0.34</v>
      </c>
      <c r="R15">
        <v>0.18</v>
      </c>
    </row>
    <row r="16" spans="1:18">
      <c r="A16" t="s">
        <v>26</v>
      </c>
      <c r="B16" s="3">
        <f>SUM(((Table1[[#This Row],[Avg DPS]]*(Table1[[#This Row],[Range]]))+(Table1[[#This Row],[Avg DPS]]*Table1[[#This Row],[Arm Pen (%)]]))/100)</f>
        <v>2.5018993421052631</v>
      </c>
      <c r="C16" s="4">
        <f>SUM(Table1[[#This Row],[DPS]]*Table1[[#This Row],[Avg Accuracy]])</f>
        <v>6.9690789473684207</v>
      </c>
      <c r="D16" s="3">
        <f>SUM((Table1[[#This Row],[Damage]]*Table1[[#This Row],[Burst]])/(Table1[[#This Row],[Ranged Cooldown]]+Table1[[#This Row],[Warm-up]]+(Table1[[#This Row],[Burst Time]]*(Table1[[#This Row],[Burst]]-1))))</f>
        <v>13.026315789473683</v>
      </c>
      <c r="E16">
        <v>20.9</v>
      </c>
      <c r="F16" s="3">
        <f>SUM((Table1[[#This Row],[Accuracy (Close)]]+Table1[[#This Row],[Accuracy (Short)]]+Table1[[#This Row],[Accuracy (Medium)]]+Table1[[#This Row],[Accuracy (Long)]])/4)</f>
        <v>0.53500000000000003</v>
      </c>
      <c r="G16">
        <v>11</v>
      </c>
      <c r="H16">
        <v>0.5</v>
      </c>
      <c r="I16">
        <v>15</v>
      </c>
      <c r="J16">
        <v>3</v>
      </c>
      <c r="K16">
        <v>1.5</v>
      </c>
      <c r="L16">
        <v>0.7</v>
      </c>
      <c r="M16">
        <v>360</v>
      </c>
      <c r="N16" s="3">
        <f t="shared" si="1"/>
        <v>0.16666666666666666</v>
      </c>
      <c r="O16">
        <v>0.9</v>
      </c>
      <c r="P16">
        <v>0.72</v>
      </c>
      <c r="Q16">
        <v>0.34</v>
      </c>
      <c r="R16">
        <v>0.18</v>
      </c>
    </row>
    <row r="17" spans="1:18">
      <c r="A17" s="6" t="s">
        <v>30</v>
      </c>
      <c r="B17" s="3">
        <f>SUM(((Table1[[#This Row],[Avg DPS]]*(Table1[[#This Row],[Range]]))+(Table1[[#This Row],[Avg DPS]]*Table1[[#This Row],[Arm Pen (%)]]))/100)</f>
        <v>1.7577</v>
      </c>
      <c r="C17" s="4">
        <f>SUM(Table1[[#This Row],[DPS]]*Table1[[#This Row],[Avg Accuracy]])</f>
        <v>6.3000000000000007</v>
      </c>
      <c r="D17" s="3">
        <f>SUM((Table1[[#This Row],[Damage]]*Table1[[#This Row],[Burst]])/(Table1[[#This Row],[Ranged Cooldown]]+Table1[[#This Row],[Warm-up]]+(Table1[[#This Row],[Burst Time]]*(Table1[[#This Row],[Burst]]-1))))</f>
        <v>12.600000000000001</v>
      </c>
      <c r="E17">
        <v>18.899999999999999</v>
      </c>
      <c r="F17" s="3">
        <f>SUM((Table1[[#This Row],[Accuracy (Close)]]+Table1[[#This Row],[Accuracy (Short)]]+Table1[[#This Row],[Accuracy (Medium)]]+Table1[[#This Row],[Accuracy (Long)]])/4)</f>
        <v>0.5</v>
      </c>
      <c r="G17">
        <v>7</v>
      </c>
      <c r="H17">
        <v>0.5</v>
      </c>
      <c r="I17">
        <v>9</v>
      </c>
      <c r="J17">
        <v>3</v>
      </c>
      <c r="K17">
        <v>0.9</v>
      </c>
      <c r="L17">
        <v>0.5</v>
      </c>
      <c r="M17">
        <v>450</v>
      </c>
      <c r="N17" s="3">
        <f t="shared" si="0"/>
        <v>0.13333333333333333</v>
      </c>
      <c r="O17">
        <v>0.93</v>
      </c>
      <c r="P17">
        <v>0.67</v>
      </c>
      <c r="Q17">
        <v>0.3</v>
      </c>
      <c r="R17">
        <v>0.1</v>
      </c>
    </row>
    <row r="18" spans="1:18" s="5" customFormat="1">
      <c r="A18" s="5" t="s">
        <v>31</v>
      </c>
      <c r="B18" s="2">
        <f>SUM(((Table1[[#This Row],[Avg DPS]]*(Table1[[#This Row],[Range]]))+(Table1[[#This Row],[Avg DPS]]*Table1[[#This Row],[Arm Pen (%)]]))/100)</f>
        <v>1.7627605566218807</v>
      </c>
      <c r="C18" s="2">
        <f>SUM(Table1[[#This Row],[DPS]]*Table1[[#This Row],[Avg Accuracy]])</f>
        <v>6.318138195777351</v>
      </c>
      <c r="D18" s="2">
        <f>SUM((Table1[[#This Row],[Damage]]*Table1[[#This Row],[Burst]])/(Table1[[#This Row],[Ranged Cooldown]]+Table1[[#This Row],[Warm-up]]+(Table1[[#This Row],[Burst Time]]*(Table1[[#This Row],[Burst]]-1))))</f>
        <v>12.092130518234166</v>
      </c>
      <c r="E18" s="5">
        <v>18.899999999999999</v>
      </c>
      <c r="F18" s="2">
        <f>SUM((Table1[[#This Row],[Accuracy (Close)]]+Table1[[#This Row],[Accuracy (Short)]]+Table1[[#This Row],[Accuracy (Medium)]]+Table1[[#This Row],[Accuracy (Long)]])/4)</f>
        <v>0.52249999999999996</v>
      </c>
      <c r="G18" s="5">
        <v>7</v>
      </c>
      <c r="H18" s="5">
        <v>0.5</v>
      </c>
      <c r="I18" s="5">
        <v>9</v>
      </c>
      <c r="J18" s="5">
        <v>3</v>
      </c>
      <c r="K18" s="5">
        <v>0.9</v>
      </c>
      <c r="L18" s="5">
        <v>0.56999999999999995</v>
      </c>
      <c r="M18" s="5">
        <v>450</v>
      </c>
      <c r="N18" s="2">
        <f t="shared" ref="N18" si="2">60/M18</f>
        <v>0.13333333333333333</v>
      </c>
      <c r="O18" s="5">
        <v>0.95</v>
      </c>
      <c r="P18" s="5">
        <v>0.71</v>
      </c>
      <c r="Q18" s="5">
        <v>0.32</v>
      </c>
      <c r="R18" s="5">
        <v>0.11</v>
      </c>
    </row>
    <row r="19" spans="1:18">
      <c r="A19" s="6" t="s">
        <v>36</v>
      </c>
      <c r="B19" s="3">
        <f>SUM(((Table1[[#This Row],[Avg DPS]]*(Table1[[#This Row],[Range]]))+(Table1[[#This Row],[Avg DPS]]*Table1[[#This Row],[Arm Pen (%)]]))/100)</f>
        <v>1.5420681818181818</v>
      </c>
      <c r="C19" s="4">
        <f>SUM(Table1[[#This Row],[DPS]]*Table1[[#This Row],[Avg Accuracy]])</f>
        <v>4.2954545454545459</v>
      </c>
      <c r="D19" s="3">
        <f>SUM((Table1[[#This Row],[Damage]]*Table1[[#This Row],[Burst]])/(Table1[[#This Row],[Ranged Cooldown]]+Table1[[#This Row],[Warm-up]]+(Table1[[#This Row],[Burst Time]]*(Table1[[#This Row],[Burst]]-1))))</f>
        <v>8.1818181818181817</v>
      </c>
      <c r="E19">
        <v>25.9</v>
      </c>
      <c r="F19" s="3">
        <f>SUM((Table1[[#This Row],[Accuracy (Close)]]+Table1[[#This Row],[Accuracy (Short)]]+Table1[[#This Row],[Accuracy (Medium)]]+Table1[[#This Row],[Accuracy (Long)]])/4)</f>
        <v>0.52500000000000002</v>
      </c>
      <c r="G19">
        <v>9</v>
      </c>
      <c r="H19">
        <v>0.5</v>
      </c>
      <c r="I19">
        <v>10</v>
      </c>
      <c r="J19">
        <v>1</v>
      </c>
      <c r="K19">
        <v>0.8</v>
      </c>
      <c r="L19">
        <v>0.3</v>
      </c>
      <c r="M19">
        <v>0</v>
      </c>
      <c r="N19" s="3">
        <v>0.8</v>
      </c>
      <c r="O19">
        <v>0.85</v>
      </c>
      <c r="P19">
        <v>0.75</v>
      </c>
      <c r="Q19">
        <v>0.3</v>
      </c>
      <c r="R19">
        <v>0.2</v>
      </c>
    </row>
    <row r="20" spans="1:18">
      <c r="A20" s="5" t="s">
        <v>32</v>
      </c>
      <c r="B20" s="3">
        <f>SUM(((Table1[[#This Row],[Avg DPS]]*(Table1[[#This Row],[Range]]))+(Table1[[#This Row],[Avg DPS]]*Table1[[#This Row],[Arm Pen (%)]]))/100)</f>
        <v>1.5420681818181818</v>
      </c>
      <c r="C20" s="4">
        <f>SUM(Table1[[#This Row],[DPS]]*Table1[[#This Row],[Avg Accuracy]])</f>
        <v>4.2954545454545459</v>
      </c>
      <c r="D20" s="3">
        <f>SUM((Table1[[#This Row],[Damage]]*Table1[[#This Row],[Burst]])/(Table1[[#This Row],[Ranged Cooldown]]+Table1[[#This Row],[Warm-up]]+(Table1[[#This Row],[Burst Time]]*(Table1[[#This Row],[Burst]]-1))))</f>
        <v>8.1818181818181817</v>
      </c>
      <c r="E20">
        <v>25.9</v>
      </c>
      <c r="F20" s="3">
        <f>SUM((Table1[[#This Row],[Accuracy (Close)]]+Table1[[#This Row],[Accuracy (Short)]]+Table1[[#This Row],[Accuracy (Medium)]]+Table1[[#This Row],[Accuracy (Long)]])/4)</f>
        <v>0.52500000000000002</v>
      </c>
      <c r="G20">
        <v>9</v>
      </c>
      <c r="H20">
        <v>0.5</v>
      </c>
      <c r="I20">
        <v>10</v>
      </c>
      <c r="J20">
        <v>1</v>
      </c>
      <c r="K20">
        <v>0.8</v>
      </c>
      <c r="L20">
        <v>0.3</v>
      </c>
      <c r="M20">
        <v>0</v>
      </c>
      <c r="N20" s="3">
        <v>0.8</v>
      </c>
      <c r="O20">
        <v>0.85</v>
      </c>
      <c r="P20">
        <v>0.75</v>
      </c>
      <c r="Q20">
        <v>0.3</v>
      </c>
      <c r="R20">
        <v>0.2</v>
      </c>
    </row>
    <row r="21" spans="1:18">
      <c r="A21" s="5" t="s">
        <v>33</v>
      </c>
      <c r="B21" s="3">
        <f>SUM(((Table1[[#This Row],[Avg DPS]]*(Table1[[#This Row],[Range]]))+(Table1[[#This Row],[Avg DPS]]*Table1[[#This Row],[Arm Pen (%)]]))/100)</f>
        <v>1.5420681818181818</v>
      </c>
      <c r="C21" s="4">
        <f>SUM(Table1[[#This Row],[DPS]]*Table1[[#This Row],[Avg Accuracy]])</f>
        <v>4.2954545454545459</v>
      </c>
      <c r="D21" s="3">
        <f>SUM((Table1[[#This Row],[Damage]]*Table1[[#This Row],[Burst]])/(Table1[[#This Row],[Ranged Cooldown]]+Table1[[#This Row],[Warm-up]]+(Table1[[#This Row],[Burst Time]]*(Table1[[#This Row],[Burst]]-1))))</f>
        <v>8.1818181818181817</v>
      </c>
      <c r="E21">
        <v>25.9</v>
      </c>
      <c r="F21" s="3">
        <f>SUM((Table1[[#This Row],[Accuracy (Close)]]+Table1[[#This Row],[Accuracy (Short)]]+Table1[[#This Row],[Accuracy (Medium)]]+Table1[[#This Row],[Accuracy (Long)]])/4)</f>
        <v>0.52500000000000002</v>
      </c>
      <c r="G21">
        <v>9</v>
      </c>
      <c r="H21">
        <v>0.5</v>
      </c>
      <c r="I21">
        <v>10</v>
      </c>
      <c r="J21">
        <v>1</v>
      </c>
      <c r="K21">
        <v>0.8</v>
      </c>
      <c r="L21">
        <v>0.3</v>
      </c>
      <c r="M21">
        <v>0</v>
      </c>
      <c r="N21" s="3">
        <v>0.8</v>
      </c>
      <c r="O21">
        <v>0.85</v>
      </c>
      <c r="P21">
        <v>0.75</v>
      </c>
      <c r="Q21">
        <v>0.3</v>
      </c>
      <c r="R21">
        <v>0.2</v>
      </c>
    </row>
    <row r="22" spans="1:18">
      <c r="A22" s="5" t="s">
        <v>34</v>
      </c>
      <c r="B22" s="3">
        <f>SUM(((Table1[[#This Row],[Avg DPS]]*(Table1[[#This Row],[Range]]))+(Table1[[#This Row],[Avg DPS]]*Table1[[#This Row],[Arm Pen (%)]]))/100)</f>
        <v>1.5420681818181818</v>
      </c>
      <c r="C22" s="4">
        <f>SUM(Table1[[#This Row],[DPS]]*Table1[[#This Row],[Avg Accuracy]])</f>
        <v>4.2954545454545459</v>
      </c>
      <c r="D22" s="3">
        <f>SUM((Table1[[#This Row],[Damage]]*Table1[[#This Row],[Burst]])/(Table1[[#This Row],[Ranged Cooldown]]+Table1[[#This Row],[Warm-up]]+(Table1[[#This Row],[Burst Time]]*(Table1[[#This Row],[Burst]]-1))))</f>
        <v>8.1818181818181817</v>
      </c>
      <c r="E22">
        <v>25.9</v>
      </c>
      <c r="F22" s="3">
        <f>SUM((Table1[[#This Row],[Accuracy (Close)]]+Table1[[#This Row],[Accuracy (Short)]]+Table1[[#This Row],[Accuracy (Medium)]]+Table1[[#This Row],[Accuracy (Long)]])/4)</f>
        <v>0.52500000000000002</v>
      </c>
      <c r="G22">
        <v>9</v>
      </c>
      <c r="H22">
        <v>0.5</v>
      </c>
      <c r="I22">
        <v>10</v>
      </c>
      <c r="J22">
        <v>1</v>
      </c>
      <c r="K22">
        <v>0.8</v>
      </c>
      <c r="L22">
        <v>0.3</v>
      </c>
      <c r="M22">
        <v>0</v>
      </c>
      <c r="N22" s="3">
        <v>0.8</v>
      </c>
      <c r="O22">
        <v>0.85</v>
      </c>
      <c r="P22">
        <v>0.75</v>
      </c>
      <c r="Q22">
        <v>0.3</v>
      </c>
      <c r="R22">
        <v>0.2</v>
      </c>
    </row>
    <row r="23" spans="1:18">
      <c r="A23" s="5" t="s">
        <v>35</v>
      </c>
      <c r="B23" s="3">
        <f>SUM(((Table1[[#This Row],[Avg DPS]]*(Table1[[#This Row],[Range]]))+(Table1[[#This Row],[Avg DPS]]*Table1[[#This Row],[Arm Pen (%)]]))/100)</f>
        <v>1.5420681818181818</v>
      </c>
      <c r="C23" s="4">
        <f>SUM(Table1[[#This Row],[DPS]]*Table1[[#This Row],[Avg Accuracy]])</f>
        <v>4.2954545454545459</v>
      </c>
      <c r="D23" s="3">
        <f>SUM((Table1[[#This Row],[Damage]]*Table1[[#This Row],[Burst]])/(Table1[[#This Row],[Ranged Cooldown]]+Table1[[#This Row],[Warm-up]]+(Table1[[#This Row],[Burst Time]]*(Table1[[#This Row],[Burst]]-1))))</f>
        <v>8.1818181818181817</v>
      </c>
      <c r="E23">
        <v>25.9</v>
      </c>
      <c r="F23" s="3">
        <f>SUM((Table1[[#This Row],[Accuracy (Close)]]+Table1[[#This Row],[Accuracy (Short)]]+Table1[[#This Row],[Accuracy (Medium)]]+Table1[[#This Row],[Accuracy (Long)]])/4)</f>
        <v>0.52500000000000002</v>
      </c>
      <c r="G23">
        <v>9</v>
      </c>
      <c r="H23">
        <v>0.5</v>
      </c>
      <c r="I23">
        <v>10</v>
      </c>
      <c r="J23">
        <v>1</v>
      </c>
      <c r="K23">
        <v>0.8</v>
      </c>
      <c r="L23">
        <v>0.3</v>
      </c>
      <c r="M23">
        <v>0</v>
      </c>
      <c r="N23" s="3">
        <v>0.8</v>
      </c>
      <c r="O23">
        <v>0.85</v>
      </c>
      <c r="P23">
        <v>0.75</v>
      </c>
      <c r="Q23">
        <v>0.3</v>
      </c>
      <c r="R23">
        <v>0.2</v>
      </c>
    </row>
    <row r="24" spans="1:18">
      <c r="A24" s="6" t="s">
        <v>37</v>
      </c>
      <c r="B24" s="3">
        <f>SUM(((Table1[[#This Row],[Avg DPS]]*(Table1[[#This Row],[Range]]))+(Table1[[#This Row],[Avg DPS]]*Table1[[#This Row],[Arm Pen (%)]]))/100)</f>
        <v>1.9387651567944248</v>
      </c>
      <c r="C24" s="4">
        <f>SUM(Table1[[#This Row],[DPS]]*Table1[[#This Row],[Avg Accuracy]])</f>
        <v>4.9839721254355398</v>
      </c>
      <c r="D24" s="3">
        <f>SUM((Table1[[#This Row],[Damage]]*Table1[[#This Row],[Burst]])/(Table1[[#This Row],[Ranged Cooldown]]+Table1[[#This Row],[Warm-up]]+(Table1[[#This Row],[Burst Time]]*(Table1[[#This Row],[Burst]]-1))))</f>
        <v>13.379790940766551</v>
      </c>
      <c r="E24">
        <v>25.9</v>
      </c>
      <c r="F24" s="3">
        <f>SUM((Table1[[#This Row],[Accuracy (Close)]]+Table1[[#This Row],[Accuracy (Short)]]+Table1[[#This Row],[Accuracy (Medium)]]+Table1[[#This Row],[Accuracy (Long)]])/4)</f>
        <v>0.3725</v>
      </c>
      <c r="G24">
        <v>8</v>
      </c>
      <c r="H24">
        <v>1</v>
      </c>
      <c r="I24">
        <v>13</v>
      </c>
      <c r="J24">
        <v>8</v>
      </c>
      <c r="K24">
        <v>2</v>
      </c>
      <c r="L24">
        <v>2.2000000000000002</v>
      </c>
      <c r="M24">
        <v>720</v>
      </c>
      <c r="N24" s="3">
        <f t="shared" si="0"/>
        <v>8.3333333333333329E-2</v>
      </c>
      <c r="O24">
        <v>0.4</v>
      </c>
      <c r="P24">
        <v>0.48</v>
      </c>
      <c r="Q24">
        <v>0.35</v>
      </c>
      <c r="R24">
        <v>0.26</v>
      </c>
    </row>
    <row r="25" spans="1:18">
      <c r="A25" s="6" t="s">
        <v>38</v>
      </c>
      <c r="B25" s="3">
        <f>SUM(((Table1[[#This Row],[Avg DPS]]*(Table1[[#This Row],[Range]]))+(Table1[[#This Row],[Avg DPS]]*Table1[[#This Row],[Arm Pen (%)]]))/100)</f>
        <v>3.0607688571428571</v>
      </c>
      <c r="C25" s="4">
        <f>SUM(Table1[[#This Row],[DPS]]*Table1[[#This Row],[Avg Accuracy]])</f>
        <v>6.8168571428571427</v>
      </c>
      <c r="D25" s="3">
        <f>SUM((Table1[[#This Row],[Damage]]*Table1[[#This Row],[Burst]])/(Table1[[#This Row],[Ranged Cooldown]]+Table1[[#This Row],[Warm-up]]+(Table1[[#This Row],[Burst Time]]*(Table1[[#This Row],[Burst]]-1))))</f>
        <v>11.314285714285715</v>
      </c>
      <c r="E25">
        <v>30.9</v>
      </c>
      <c r="F25" s="3">
        <f>SUM((Table1[[#This Row],[Accuracy (Close)]]+Table1[[#This Row],[Accuracy (Short)]]+Table1[[#This Row],[Accuracy (Medium)]]+Table1[[#This Row],[Accuracy (Long)]])/4)</f>
        <v>0.60249999999999992</v>
      </c>
      <c r="G25">
        <v>11</v>
      </c>
      <c r="H25">
        <v>0.5</v>
      </c>
      <c r="I25">
        <v>14</v>
      </c>
      <c r="J25">
        <v>3</v>
      </c>
      <c r="K25">
        <v>1.65</v>
      </c>
      <c r="L25">
        <v>1</v>
      </c>
      <c r="M25">
        <v>450</v>
      </c>
      <c r="N25" s="3">
        <f t="shared" si="0"/>
        <v>0.13333333333333333</v>
      </c>
      <c r="O25">
        <v>0.6</v>
      </c>
      <c r="P25">
        <v>0.7</v>
      </c>
      <c r="Q25">
        <v>0.61</v>
      </c>
      <c r="R25">
        <v>0.5</v>
      </c>
    </row>
    <row r="26" spans="1:18">
      <c r="A26" t="s">
        <v>45</v>
      </c>
      <c r="B26" s="3">
        <f>SUM(((Table1[[#This Row],[Avg DPS]]*(Table1[[#This Row],[Range]]))+(Table1[[#This Row],[Avg DPS]]*Table1[[#This Row],[Arm Pen (%)]]))/100)</f>
        <v>3.3286879049676021</v>
      </c>
      <c r="C26" s="4">
        <f>SUM(Table1[[#This Row],[DPS]]*Table1[[#This Row],[Avg Accuracy]])</f>
        <v>6.9492440604751602</v>
      </c>
      <c r="D26" s="3">
        <f>SUM((Table1[[#This Row],[Damage]]*Table1[[#This Row],[Burst]])/(Table1[[#This Row],[Ranged Cooldown]]+Table1[[#This Row],[Warm-up]]+(Table1[[#This Row],[Burst Time]]*(Table1[[#This Row],[Burst]]-1))))</f>
        <v>10.691144708423325</v>
      </c>
      <c r="E26">
        <v>33.9</v>
      </c>
      <c r="F26" s="3">
        <f>SUM((Table1[[#This Row],[Accuracy (Close)]]+Table1[[#This Row],[Accuracy (Short)]]+Table1[[#This Row],[Accuracy (Medium)]]+Table1[[#This Row],[Accuracy (Long)]])/4)</f>
        <v>0.64999999999999991</v>
      </c>
      <c r="G26">
        <v>11</v>
      </c>
      <c r="H26">
        <v>0.5</v>
      </c>
      <c r="I26">
        <v>14</v>
      </c>
      <c r="J26">
        <v>3</v>
      </c>
      <c r="K26">
        <v>1.72</v>
      </c>
      <c r="L26">
        <v>1.1000000000000001</v>
      </c>
      <c r="M26">
        <v>450</v>
      </c>
      <c r="N26" s="3">
        <f t="shared" ref="N26:N28" si="3">60/M26</f>
        <v>0.13333333333333333</v>
      </c>
      <c r="O26">
        <v>0.6</v>
      </c>
      <c r="P26">
        <v>0.75</v>
      </c>
      <c r="Q26">
        <v>0.7</v>
      </c>
      <c r="R26">
        <v>0.55000000000000004</v>
      </c>
    </row>
    <row r="27" spans="1:18">
      <c r="A27" t="s">
        <v>46</v>
      </c>
      <c r="B27" s="3">
        <f>SUM(((Table1[[#This Row],[Avg DPS]]*(Table1[[#This Row],[Range]]))+(Table1[[#This Row],[Avg DPS]]*Table1[[#This Row],[Arm Pen (%)]]))/100)</f>
        <v>2.937166103518777</v>
      </c>
      <c r="C27" s="4">
        <f>SUM(Table1[[#This Row],[DPS]]*Table1[[#This Row],[Avg Accuracy]])</f>
        <v>7.0099429678252436</v>
      </c>
      <c r="D27" s="3">
        <f>SUM((Table1[[#This Row],[Damage]]*Table1[[#This Row],[Burst]])/(Table1[[#This Row],[Ranged Cooldown]]+Table1[[#This Row],[Warm-up]]+(Table1[[#This Row],[Burst Time]]*(Table1[[#This Row],[Burst]]-1))))</f>
        <v>12.298145557588148</v>
      </c>
      <c r="E27">
        <v>27.9</v>
      </c>
      <c r="F27" s="3">
        <f>SUM((Table1[[#This Row],[Accuracy (Close)]]+Table1[[#This Row],[Accuracy (Short)]]+Table1[[#This Row],[Accuracy (Medium)]]+Table1[[#This Row],[Accuracy (Long)]])/4)</f>
        <v>0.56999999999999995</v>
      </c>
      <c r="G27">
        <v>11</v>
      </c>
      <c r="H27">
        <v>0.5</v>
      </c>
      <c r="I27">
        <v>14</v>
      </c>
      <c r="J27">
        <v>3</v>
      </c>
      <c r="K27">
        <v>1.55</v>
      </c>
      <c r="L27">
        <v>0.9</v>
      </c>
      <c r="M27">
        <v>514.29</v>
      </c>
      <c r="N27" s="3">
        <f t="shared" si="3"/>
        <v>0.11666569445254624</v>
      </c>
      <c r="O27">
        <v>0.8</v>
      </c>
      <c r="P27">
        <v>0.78</v>
      </c>
      <c r="Q27">
        <v>0.4</v>
      </c>
      <c r="R27">
        <v>0.3</v>
      </c>
    </row>
    <row r="28" spans="1:18">
      <c r="A28" t="s">
        <v>47</v>
      </c>
      <c r="B28" s="3">
        <f>SUM(((Table1[[#This Row],[Avg DPS]]*(Table1[[#This Row],[Range]]))+(Table1[[#This Row],[Avg DPS]]*Table1[[#This Row],[Arm Pen (%)]]))/100)</f>
        <v>3.0167445812807876</v>
      </c>
      <c r="C28" s="4">
        <f>SUM(Table1[[#This Row],[DPS]]*Table1[[#This Row],[Avg Accuracy]])</f>
        <v>6.169211822660098</v>
      </c>
      <c r="D28" s="3">
        <f>SUM((Table1[[#This Row],[Damage]]*Table1[[#This Row],[Burst]])/(Table1[[#This Row],[Ranged Cooldown]]+Table1[[#This Row],[Warm-up]]+(Table1[[#This Row],[Burst Time]]*(Table1[[#This Row],[Burst]]-1))))</f>
        <v>9.7536945812807883</v>
      </c>
      <c r="E28">
        <v>34.9</v>
      </c>
      <c r="F28" s="3">
        <f>SUM((Table1[[#This Row],[Accuracy (Close)]]+Table1[[#This Row],[Accuracy (Short)]]+Table1[[#This Row],[Accuracy (Medium)]]+Table1[[#This Row],[Accuracy (Long)]])/4)</f>
        <v>0.63249999999999995</v>
      </c>
      <c r="G28">
        <v>11</v>
      </c>
      <c r="H28">
        <v>0.5</v>
      </c>
      <c r="I28">
        <v>14</v>
      </c>
      <c r="J28">
        <v>3</v>
      </c>
      <c r="K28">
        <v>1.85</v>
      </c>
      <c r="L28">
        <v>1.2</v>
      </c>
      <c r="M28">
        <v>360</v>
      </c>
      <c r="N28" s="3">
        <f t="shared" si="3"/>
        <v>0.16666666666666666</v>
      </c>
      <c r="O28">
        <v>0.4</v>
      </c>
      <c r="P28">
        <v>0.75</v>
      </c>
      <c r="Q28">
        <v>0.8</v>
      </c>
      <c r="R28">
        <v>0.57999999999999996</v>
      </c>
    </row>
    <row r="29" spans="1:18">
      <c r="A29" t="s">
        <v>48</v>
      </c>
      <c r="B29" s="3">
        <f>SUM(((Table1[[#This Row],[Avg DPS]]*(Table1[[#This Row],[Range]]))+(Table1[[#This Row],[Avg DPS]]*Table1[[#This Row],[Arm Pen (%)]]))/100)</f>
        <v>3.3016871482176362</v>
      </c>
      <c r="C29" s="4">
        <f>SUM(Table1[[#This Row],[DPS]]*Table1[[#This Row],[Avg Accuracy]])</f>
        <v>6.3616322701688564</v>
      </c>
      <c r="D29" s="3">
        <f>SUM((Table1[[#This Row],[Damage]]*Table1[[#This Row],[Burst]])/(Table1[[#This Row],[Ranged Cooldown]]+Table1[[#This Row],[Warm-up]]+(Table1[[#This Row],[Burst Time]]*(Table1[[#This Row],[Burst]]-1))))</f>
        <v>9.2870544090056288</v>
      </c>
      <c r="E29">
        <v>37.9</v>
      </c>
      <c r="F29" s="3">
        <f>SUM((Table1[[#This Row],[Accuracy (Close)]]+Table1[[#This Row],[Accuracy (Short)]]+Table1[[#This Row],[Accuracy (Medium)]]+Table1[[#This Row],[Accuracy (Long)]])/4)</f>
        <v>0.68500000000000005</v>
      </c>
      <c r="G29">
        <v>11</v>
      </c>
      <c r="H29">
        <v>0.5</v>
      </c>
      <c r="I29">
        <v>14</v>
      </c>
      <c r="J29">
        <v>3</v>
      </c>
      <c r="K29">
        <v>1.92</v>
      </c>
      <c r="L29">
        <v>1.3</v>
      </c>
      <c r="M29">
        <v>360</v>
      </c>
      <c r="N29" s="3">
        <f t="shared" ref="N29:N30" si="4">60/M29</f>
        <v>0.16666666666666666</v>
      </c>
      <c r="O29">
        <v>0.4</v>
      </c>
      <c r="P29">
        <v>0.8</v>
      </c>
      <c r="Q29">
        <v>0.89</v>
      </c>
      <c r="R29">
        <v>0.65</v>
      </c>
    </row>
    <row r="30" spans="1:18">
      <c r="A30" s="6" t="s">
        <v>49</v>
      </c>
      <c r="B30" s="3">
        <f>SUM(((Table1[[#This Row],[Avg DPS]]*(Table1[[#This Row],[Range]]))+(Table1[[#This Row],[Avg DPS]]*Table1[[#This Row],[Arm Pen (%)]]))/100)</f>
        <v>3.0814271428571431</v>
      </c>
      <c r="C30" s="4">
        <f>SUM(Table1[[#This Row],[DPS]]*Table1[[#This Row],[Avg Accuracy]])</f>
        <v>5.1442857142857141</v>
      </c>
      <c r="D30" s="3">
        <f>SUM((Table1[[#This Row],[Damage]]*Table1[[#This Row],[Burst]])/(Table1[[#This Row],[Ranged Cooldown]]+Table1[[#This Row],[Warm-up]]+(Table1[[#This Row],[Burst Time]]*(Table1[[#This Row],[Burst]]-1))))</f>
        <v>7.4285714285714288</v>
      </c>
      <c r="E30">
        <v>40.9</v>
      </c>
      <c r="F30" s="3">
        <f>SUM((Table1[[#This Row],[Accuracy (Close)]]+Table1[[#This Row],[Accuracy (Short)]]+Table1[[#This Row],[Accuracy (Medium)]]+Table1[[#This Row],[Accuracy (Long)]])/4)</f>
        <v>0.6925</v>
      </c>
      <c r="G30">
        <v>13</v>
      </c>
      <c r="H30">
        <v>1</v>
      </c>
      <c r="I30">
        <v>19</v>
      </c>
      <c r="J30">
        <v>2</v>
      </c>
      <c r="K30">
        <v>1.9</v>
      </c>
      <c r="L30">
        <v>1.4</v>
      </c>
      <c r="M30">
        <v>300</v>
      </c>
      <c r="N30" s="3">
        <f t="shared" si="4"/>
        <v>0.2</v>
      </c>
      <c r="O30">
        <v>0.4</v>
      </c>
      <c r="P30">
        <v>0.7</v>
      </c>
      <c r="Q30">
        <v>0.92</v>
      </c>
      <c r="R30">
        <v>0.75</v>
      </c>
    </row>
    <row r="31" spans="1:18">
      <c r="A31" s="5" t="s">
        <v>51</v>
      </c>
      <c r="B31" s="3">
        <f>SUM(((Table1[[#This Row],[Avg DPS]]*(Table1[[#This Row],[Range]]))+(Table1[[#This Row],[Avg DPS]]*Table1[[#This Row],[Arm Pen (%)]]))/100)</f>
        <v>3.1306136986301367</v>
      </c>
      <c r="C31" s="4">
        <f>SUM(Table1[[#This Row],[DPS]]*Table1[[#This Row],[Avg Accuracy]])</f>
        <v>5.0575342465753419</v>
      </c>
      <c r="D31" s="3">
        <f>SUM((Table1[[#This Row],[Damage]]*Table1[[#This Row],[Burst]])/(Table1[[#This Row],[Ranged Cooldown]]+Table1[[#This Row],[Warm-up]]+(Table1[[#This Row],[Burst Time]]*(Table1[[#This Row],[Burst]]-1))))</f>
        <v>7.1232876712328759</v>
      </c>
      <c r="E31">
        <v>42.9</v>
      </c>
      <c r="F31" s="3">
        <f>SUM((Table1[[#This Row],[Accuracy (Close)]]+Table1[[#This Row],[Accuracy (Short)]]+Table1[[#This Row],[Accuracy (Medium)]]+Table1[[#This Row],[Accuracy (Long)]])/4)</f>
        <v>0.71</v>
      </c>
      <c r="G31">
        <v>13</v>
      </c>
      <c r="H31">
        <v>1</v>
      </c>
      <c r="I31">
        <v>19</v>
      </c>
      <c r="J31">
        <v>2</v>
      </c>
      <c r="K31">
        <v>1.95</v>
      </c>
      <c r="L31">
        <v>1.5</v>
      </c>
      <c r="M31">
        <v>300</v>
      </c>
      <c r="N31" s="3">
        <f t="shared" ref="N31:N32" si="5">60/M31</f>
        <v>0.2</v>
      </c>
      <c r="O31">
        <v>0.4</v>
      </c>
      <c r="P31">
        <v>0.73</v>
      </c>
      <c r="Q31">
        <v>0.93</v>
      </c>
      <c r="R31">
        <v>0.78</v>
      </c>
    </row>
    <row r="32" spans="1:18">
      <c r="A32" s="5" t="s">
        <v>52</v>
      </c>
      <c r="B32" s="3">
        <f>SUM(((Table1[[#This Row],[Avg DPS]]*(Table1[[#This Row],[Range]]))+(Table1[[#This Row],[Avg DPS]]*Table1[[#This Row],[Arm Pen (%)]]))/100)</f>
        <v>3.2195119047619043</v>
      </c>
      <c r="C32" s="4">
        <f>SUM(Table1[[#This Row],[DPS]]*Table1[[#This Row],[Avg Accuracy]])</f>
        <v>5.0383597883597879</v>
      </c>
      <c r="D32" s="3">
        <f>SUM((Table1[[#This Row],[Damage]]*Table1[[#This Row],[Burst]])/(Table1[[#This Row],[Ranged Cooldown]]+Table1[[#This Row],[Warm-up]]+(Table1[[#This Row],[Burst Time]]*(Table1[[#This Row],[Burst]]-1))))</f>
        <v>6.8783068783068781</v>
      </c>
      <c r="E32">
        <v>44.9</v>
      </c>
      <c r="F32" s="3">
        <f>SUM((Table1[[#This Row],[Accuracy (Close)]]+Table1[[#This Row],[Accuracy (Short)]]+Table1[[#This Row],[Accuracy (Medium)]]+Table1[[#This Row],[Accuracy (Long)]])/4)</f>
        <v>0.73249999999999993</v>
      </c>
      <c r="G32">
        <v>13</v>
      </c>
      <c r="H32">
        <v>1</v>
      </c>
      <c r="I32">
        <v>19</v>
      </c>
      <c r="J32">
        <v>2</v>
      </c>
      <c r="K32">
        <v>1.98</v>
      </c>
      <c r="L32">
        <v>1.6</v>
      </c>
      <c r="M32">
        <v>300</v>
      </c>
      <c r="N32" s="3">
        <f t="shared" si="5"/>
        <v>0.2</v>
      </c>
      <c r="O32">
        <v>0.4</v>
      </c>
      <c r="P32">
        <v>0.67</v>
      </c>
      <c r="Q32">
        <v>0.98</v>
      </c>
      <c r="R32">
        <v>0.88</v>
      </c>
    </row>
    <row r="33" spans="1:18">
      <c r="B33" s="3" t="e">
        <f>SUM(((Table1[[#This Row],[Avg DPS]]*(Table1[[#This Row],[Range]]))+(Table1[[#This Row],[Avg DPS]]*Table1[[#This Row],[Arm Pen (%)]]))/100)</f>
        <v>#DIV/0!</v>
      </c>
      <c r="C33" s="4" t="e">
        <f>SUM(Table1[[#This Row],[DPS]]*Table1[[#This Row],[Avg Accuracy]])</f>
        <v>#DIV/0!</v>
      </c>
      <c r="D33" s="3" t="e">
        <f>SUM((Table1[[#This Row],[Damage]]*Table1[[#This Row],[Burst]])/(Table1[[#This Row],[Ranged Cooldown]]+Table1[[#This Row],[Warm-up]]+(Table1[[#This Row],[Burst Time]]*(Table1[[#This Row],[Burst]]-1))))</f>
        <v>#DIV/0!</v>
      </c>
      <c r="F33" s="3">
        <f>SUM((Table1[[#This Row],[Accuracy (Close)]]+Table1[[#This Row],[Accuracy (Short)]]+Table1[[#This Row],[Accuracy (Medium)]]+Table1[[#This Row],[Accuracy (Long)]])/4)</f>
        <v>0</v>
      </c>
      <c r="N33" s="3" t="e">
        <f>60/M33</f>
        <v>#DIV/0!</v>
      </c>
    </row>
    <row r="34" spans="1:18">
      <c r="B34" s="3" t="e">
        <f>SUM(((Table1[[#This Row],[Avg DPS]]*(Table1[[#This Row],[Range]]))+(Table1[[#This Row],[Avg DPS]]*Table1[[#This Row],[Arm Pen (%)]]))/100)</f>
        <v>#DIV/0!</v>
      </c>
      <c r="C34" s="4" t="e">
        <f>SUM(Table1[[#This Row],[DPS]]*Table1[[#This Row],[Avg Accuracy]])</f>
        <v>#DIV/0!</v>
      </c>
      <c r="D34" s="3" t="e">
        <f>SUM((Table1[[#This Row],[Damage]]*Table1[[#This Row],[Burst]])/(Table1[[#This Row],[Ranged Cooldown]]+Table1[[#This Row],[Warm-up]]+(Table1[[#This Row],[Burst Time]]*(Table1[[#This Row],[Burst]]-1))))</f>
        <v>#DIV/0!</v>
      </c>
      <c r="F34" s="3">
        <f>SUM((Table1[[#This Row],[Accuracy (Close)]]+Table1[[#This Row],[Accuracy (Short)]]+Table1[[#This Row],[Accuracy (Medium)]]+Table1[[#This Row],[Accuracy (Long)]])/4)</f>
        <v>0</v>
      </c>
      <c r="N34" s="3" t="e">
        <f>60/M34</f>
        <v>#DIV/0!</v>
      </c>
    </row>
    <row r="35" spans="1:18">
      <c r="B35" s="3" t="e">
        <f>SUM(((Table1[[#This Row],[Avg DPS]]*(Table1[[#This Row],[Range]]))+(Table1[[#This Row],[Avg DPS]]*Table1[[#This Row],[Arm Pen (%)]]))/100)</f>
        <v>#DIV/0!</v>
      </c>
      <c r="C35" s="4" t="e">
        <f>SUM(Table1[[#This Row],[DPS]]*Table1[[#This Row],[Avg Accuracy]])</f>
        <v>#DIV/0!</v>
      </c>
      <c r="D35" s="3" t="e">
        <f>SUM((Table1[[#This Row],[Damage]]*Table1[[#This Row],[Burst]])/(Table1[[#This Row],[Ranged Cooldown]]+Table1[[#This Row],[Warm-up]]+(Table1[[#This Row],[Burst Time]]*(Table1[[#This Row],[Burst]]-1))))</f>
        <v>#DIV/0!</v>
      </c>
      <c r="F35" s="3">
        <f>SUM((Table1[[#This Row],[Accuracy (Close)]]+Table1[[#This Row],[Accuracy (Short)]]+Table1[[#This Row],[Accuracy (Medium)]]+Table1[[#This Row],[Accuracy (Long)]])/4)</f>
        <v>0</v>
      </c>
      <c r="N35" s="3" t="e">
        <f>60/M35</f>
        <v>#DIV/0!</v>
      </c>
    </row>
    <row r="36" spans="1:18">
      <c r="B36" s="3" t="e">
        <f>SUM(((Table1[[#This Row],[Avg DPS]]*(Table1[[#This Row],[Range]]))+(Table1[[#This Row],[Avg DPS]]*Table1[[#This Row],[Arm Pen (%)]]))/100)</f>
        <v>#DIV/0!</v>
      </c>
      <c r="C36" s="4" t="e">
        <f>SUM(Table1[[#This Row],[DPS]]*Table1[[#This Row],[Avg Accuracy]])</f>
        <v>#DIV/0!</v>
      </c>
      <c r="D36" s="3" t="e">
        <f>SUM((Table1[[#This Row],[Damage]]*Table1[[#This Row],[Burst]])/(Table1[[#This Row],[Ranged Cooldown]]+Table1[[#This Row],[Warm-up]]+(Table1[[#This Row],[Burst Time]]*(Table1[[#This Row],[Burst]]-1))))</f>
        <v>#DIV/0!</v>
      </c>
      <c r="F36" s="3">
        <f>SUM((Table1[[#This Row],[Accuracy (Close)]]+Table1[[#This Row],[Accuracy (Short)]]+Table1[[#This Row],[Accuracy (Medium)]]+Table1[[#This Row],[Accuracy (Long)]])/4)</f>
        <v>0</v>
      </c>
      <c r="N36" s="3" t="e">
        <f>60/M36</f>
        <v>#DIV/0!</v>
      </c>
    </row>
    <row r="37" spans="1:18">
      <c r="B37" s="3" t="e">
        <f>SUM(((Table1[[#This Row],[Avg DPS]]*(Table1[[#This Row],[Range]]))+(Table1[[#This Row],[Avg DPS]]*Table1[[#This Row],[Arm Pen (%)]]))/100)</f>
        <v>#DIV/0!</v>
      </c>
      <c r="C37" s="4" t="e">
        <f>SUM(Table1[[#This Row],[DPS]]*Table1[[#This Row],[Avg Accuracy]])</f>
        <v>#DIV/0!</v>
      </c>
      <c r="D37" s="3" t="e">
        <f>SUM((Table1[[#This Row],[Damage]]*Table1[[#This Row],[Burst]])/(Table1[[#This Row],[Ranged Cooldown]]+Table1[[#This Row],[Warm-up]]+(Table1[[#This Row],[Burst Time]]*(Table1[[#This Row],[Burst]]-1))))</f>
        <v>#DIV/0!</v>
      </c>
      <c r="F37" s="3">
        <f>SUM((Table1[[#This Row],[Accuracy (Close)]]+Table1[[#This Row],[Accuracy (Short)]]+Table1[[#This Row],[Accuracy (Medium)]]+Table1[[#This Row],[Accuracy (Long)]])/4)</f>
        <v>0</v>
      </c>
      <c r="N37" s="3" t="e">
        <f>60/M37</f>
        <v>#DIV/0!</v>
      </c>
    </row>
    <row r="38" spans="1:18">
      <c r="B38" s="3" t="e">
        <f>SUM(((Table1[[#This Row],[Avg DPS]]*(Table1[[#This Row],[Range]]))+(Table1[[#This Row],[Avg DPS]]*Table1[[#This Row],[Arm Pen (%)]]))/100)</f>
        <v>#DIV/0!</v>
      </c>
      <c r="C38" s="4" t="e">
        <f>SUM(Table1[[#This Row],[DPS]]*Table1[[#This Row],[Avg Accuracy]])</f>
        <v>#DIV/0!</v>
      </c>
      <c r="D38" s="3" t="e">
        <f>SUM((Table1[[#This Row],[Damage]]*Table1[[#This Row],[Burst]])/(Table1[[#This Row],[Ranged Cooldown]]+Table1[[#This Row],[Warm-up]]+(Table1[[#This Row],[Burst Time]]*(Table1[[#This Row],[Burst]]-1))))</f>
        <v>#DIV/0!</v>
      </c>
      <c r="F38" s="3">
        <f>SUM((Table1[[#This Row],[Accuracy (Close)]]+Table1[[#This Row],[Accuracy (Short)]]+Table1[[#This Row],[Accuracy (Medium)]]+Table1[[#This Row],[Accuracy (Long)]])/4)</f>
        <v>0</v>
      </c>
      <c r="N38" s="3" t="e">
        <f>60/M38</f>
        <v>#DIV/0!</v>
      </c>
    </row>
    <row r="39" spans="1:18">
      <c r="B39" s="3" t="e">
        <f>SUM(((Table1[[#This Row],[Avg DPS]]*(Table1[[#This Row],[Range]]))+(Table1[[#This Row],[Avg DPS]]*Table1[[#This Row],[Arm Pen (%)]]))/100)</f>
        <v>#DIV/0!</v>
      </c>
      <c r="C39" s="4" t="e">
        <f>SUM(Table1[[#This Row],[DPS]]*Table1[[#This Row],[Avg Accuracy]])</f>
        <v>#DIV/0!</v>
      </c>
      <c r="D39" s="3" t="e">
        <f>SUM((Table1[[#This Row],[Damage]]*Table1[[#This Row],[Burst]])/(Table1[[#This Row],[Ranged Cooldown]]+Table1[[#This Row],[Warm-up]]+(Table1[[#This Row],[Burst Time]]*(Table1[[#This Row],[Burst]]-1))))</f>
        <v>#DIV/0!</v>
      </c>
      <c r="F39" s="3">
        <f>SUM((Table1[[#This Row],[Accuracy (Close)]]+Table1[[#This Row],[Accuracy (Short)]]+Table1[[#This Row],[Accuracy (Medium)]]+Table1[[#This Row],[Accuracy (Long)]])/4)</f>
        <v>0</v>
      </c>
      <c r="N39" s="3" t="e">
        <f>60/M39</f>
        <v>#DIV/0!</v>
      </c>
    </row>
    <row r="40" spans="1:18">
      <c r="B40" s="3" t="e">
        <f>SUM(((Table1[[#This Row],[Avg DPS]]*(Table1[[#This Row],[Range]]))+(Table1[[#This Row],[Avg DPS]]*Table1[[#This Row],[Arm Pen (%)]]))/100)</f>
        <v>#DIV/0!</v>
      </c>
      <c r="C40" s="4" t="e">
        <f>SUM(Table1[[#This Row],[DPS]]*Table1[[#This Row],[Avg Accuracy]])</f>
        <v>#DIV/0!</v>
      </c>
      <c r="D40" s="3" t="e">
        <f>SUM((Table1[[#This Row],[Damage]]*Table1[[#This Row],[Burst]])/(Table1[[#This Row],[Ranged Cooldown]]+Table1[[#This Row],[Warm-up]]+(Table1[[#This Row],[Burst Time]]*(Table1[[#This Row],[Burst]]-1))))</f>
        <v>#DIV/0!</v>
      </c>
      <c r="F40" s="3">
        <f>SUM((Table1[[#This Row],[Accuracy (Close)]]+Table1[[#This Row],[Accuracy (Short)]]+Table1[[#This Row],[Accuracy (Medium)]]+Table1[[#This Row],[Accuracy (Long)]])/4)</f>
        <v>0</v>
      </c>
      <c r="N40" s="3" t="e">
        <f>60/M40</f>
        <v>#DIV/0!</v>
      </c>
    </row>
    <row r="41" spans="1:18">
      <c r="B41" s="3" t="e">
        <f>SUM(((Table1[[#This Row],[Avg DPS]]*(Table1[[#This Row],[Range]]))+(Table1[[#This Row],[Avg DPS]]*Table1[[#This Row],[Arm Pen (%)]]))/100)</f>
        <v>#DIV/0!</v>
      </c>
      <c r="C41" s="4" t="e">
        <f>SUM(Table1[[#This Row],[DPS]]*Table1[[#This Row],[Avg Accuracy]])</f>
        <v>#DIV/0!</v>
      </c>
      <c r="D41" s="3" t="e">
        <f>SUM((Table1[[#This Row],[Damage]]*Table1[[#This Row],[Burst]])/(Table1[[#This Row],[Ranged Cooldown]]+Table1[[#This Row],[Warm-up]]+(Table1[[#This Row],[Burst Time]]*(Table1[[#This Row],[Burst]]-1))))</f>
        <v>#DIV/0!</v>
      </c>
      <c r="F41" s="3">
        <f>SUM((Table1[[#This Row],[Accuracy (Close)]]+Table1[[#This Row],[Accuracy (Short)]]+Table1[[#This Row],[Accuracy (Medium)]]+Table1[[#This Row],[Accuracy (Long)]])/4)</f>
        <v>0</v>
      </c>
      <c r="N41" s="3" t="e">
        <f>60/M41</f>
        <v>#DIV/0!</v>
      </c>
    </row>
    <row r="42" spans="1:18">
      <c r="B42" s="3" t="e">
        <f>SUM(((Table1[[#This Row],[Avg DPS]]*(Table1[[#This Row],[Range]]))+(Table1[[#This Row],[Avg DPS]]*Table1[[#This Row],[Arm Pen (%)]]))/100)</f>
        <v>#DIV/0!</v>
      </c>
      <c r="C42" s="4" t="e">
        <f>SUM(Table1[[#This Row],[DPS]]*Table1[[#This Row],[Avg Accuracy]])</f>
        <v>#DIV/0!</v>
      </c>
      <c r="D42" s="3" t="e">
        <f>SUM((Table1[[#This Row],[Damage]]*Table1[[#This Row],[Burst]])/(Table1[[#This Row],[Ranged Cooldown]]+Table1[[#This Row],[Warm-up]]+(Table1[[#This Row],[Burst Time]]*(Table1[[#This Row],[Burst]]-1))))</f>
        <v>#DIV/0!</v>
      </c>
      <c r="F42" s="3">
        <f>SUM((Table1[[#This Row],[Accuracy (Close)]]+Table1[[#This Row],[Accuracy (Short)]]+Table1[[#This Row],[Accuracy (Medium)]]+Table1[[#This Row],[Accuracy (Long)]])/4)</f>
        <v>0</v>
      </c>
      <c r="N42" s="3" t="e">
        <f>60/M42</f>
        <v>#DIV/0!</v>
      </c>
    </row>
    <row r="43" spans="1:18">
      <c r="A43" s="8"/>
      <c r="B43" s="9" t="e">
        <f>SUM(((Table1[[#This Row],[Avg DPS]]*(Table1[[#This Row],[Range]]))+(Table1[[#This Row],[Avg DPS]]*Table1[[#This Row],[Arm Pen (%)]]))/100)</f>
        <v>#DIV/0!</v>
      </c>
      <c r="C43" s="10" t="e">
        <f>SUM(Table1[[#This Row],[DPS]]*Table1[[#This Row],[Avg Accuracy]])</f>
        <v>#DIV/0!</v>
      </c>
      <c r="D43" s="9" t="e">
        <f>SUM((Table1[[#This Row],[Damage]]*Table1[[#This Row],[Burst]])/(Table1[[#This Row],[Ranged Cooldown]]+Table1[[#This Row],[Warm-up]]+(Table1[[#This Row],[Burst Time]]*(Table1[[#This Row],[Burst]]-1))))</f>
        <v>#DIV/0!</v>
      </c>
      <c r="E43" s="8"/>
      <c r="F43" s="9">
        <f>SUM((Table1[[#This Row],[Accuracy (Close)]]+Table1[[#This Row],[Accuracy (Short)]]+Table1[[#This Row],[Accuracy (Medium)]]+Table1[[#This Row],[Accuracy (Long)]])/4)</f>
        <v>0</v>
      </c>
      <c r="G43" s="8"/>
      <c r="H43" s="8"/>
      <c r="I43" s="8"/>
      <c r="J43" s="8"/>
      <c r="K43" s="8"/>
      <c r="L43" s="8"/>
      <c r="M43" s="8"/>
      <c r="N43" s="9" t="e">
        <f>60/M43</f>
        <v>#DIV/0!</v>
      </c>
      <c r="O43" s="8"/>
      <c r="P43" s="8"/>
      <c r="Q43" s="8"/>
      <c r="R43" s="8"/>
    </row>
  </sheetData>
  <pageMargins left="0.7" right="0.7" top="0.75" bottom="0.75" header="0.3" footer="0.3"/>
  <pageSetup orientation="portrait" r:id="rId1"/>
  <ignoredErrors>
    <ignoredError sqref="N7:N8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2022-06-01T08:22:19Z</dcterms:created>
  <dcterms:modified xsi:type="dcterms:W3CDTF">2022-06-06T10:27:22Z</dcterms:modified>
</cp:coreProperties>
</file>