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</sheets>
  <calcPr calcId="124519"/>
</workbook>
</file>

<file path=xl/calcChain.xml><?xml version="1.0" encoding="utf-8"?>
<calcChain xmlns="http://schemas.openxmlformats.org/spreadsheetml/2006/main">
  <c r="O14" i="9"/>
  <c r="E14"/>
  <c r="G14"/>
  <c r="E5" i="11"/>
  <c r="G5"/>
  <c r="O5"/>
  <c r="O11" i="5"/>
  <c r="E11" s="1"/>
  <c r="G11"/>
  <c r="H13" i="15"/>
  <c r="I13"/>
  <c r="J13"/>
  <c r="K13"/>
  <c r="F13"/>
  <c r="G13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D19" s="1"/>
  <c r="C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G9"/>
  <c r="E9"/>
  <c r="D9" s="1"/>
  <c r="C9" s="1"/>
  <c r="O8"/>
  <c r="E8" s="1"/>
  <c r="D8" s="1"/>
  <c r="C8" s="1"/>
  <c r="G8"/>
  <c r="O7"/>
  <c r="E7" s="1"/>
  <c r="G7"/>
  <c r="O6"/>
  <c r="E6" s="1"/>
  <c r="D6" s="1"/>
  <c r="C6" s="1"/>
  <c r="G6"/>
  <c r="E5"/>
  <c r="G5"/>
  <c r="E4"/>
  <c r="G4"/>
  <c r="E5" i="8"/>
  <c r="D5" s="1"/>
  <c r="C5" s="1"/>
  <c r="G5"/>
  <c r="E7" i="5"/>
  <c r="G7"/>
  <c r="O7"/>
  <c r="O4" i="11"/>
  <c r="O6"/>
  <c r="O20"/>
  <c r="G20"/>
  <c r="E20"/>
  <c r="D20" s="1"/>
  <c r="C20" s="1"/>
  <c r="O19"/>
  <c r="E19" s="1"/>
  <c r="D19" s="1"/>
  <c r="C19" s="1"/>
  <c r="G19"/>
  <c r="O18"/>
  <c r="E18" s="1"/>
  <c r="D18" s="1"/>
  <c r="C18" s="1"/>
  <c r="G18"/>
  <c r="O17"/>
  <c r="E17" s="1"/>
  <c r="D17" s="1"/>
  <c r="C17" s="1"/>
  <c r="G17"/>
  <c r="O16"/>
  <c r="G16"/>
  <c r="E16"/>
  <c r="D16" s="1"/>
  <c r="C16" s="1"/>
  <c r="O15"/>
  <c r="E15" s="1"/>
  <c r="D15" s="1"/>
  <c r="C15" s="1"/>
  <c r="G15"/>
  <c r="O14"/>
  <c r="G14"/>
  <c r="E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E9" s="1"/>
  <c r="G9"/>
  <c r="O8"/>
  <c r="E8" s="1"/>
  <c r="D8" s="1"/>
  <c r="C8" s="1"/>
  <c r="G8"/>
  <c r="O7"/>
  <c r="G7"/>
  <c r="E7"/>
  <c r="G6"/>
  <c r="E6"/>
  <c r="G4"/>
  <c r="E4"/>
  <c r="E5" i="10"/>
  <c r="G5"/>
  <c r="E6"/>
  <c r="G6"/>
  <c r="E7"/>
  <c r="G7"/>
  <c r="O7"/>
  <c r="E8"/>
  <c r="D8" s="1"/>
  <c r="C8" s="1"/>
  <c r="G8"/>
  <c r="O8"/>
  <c r="E9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D14"/>
  <c r="C14" s="1"/>
  <c r="E14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D20" s="1"/>
  <c r="C20" s="1"/>
  <c r="G20"/>
  <c r="O19"/>
  <c r="E19" s="1"/>
  <c r="D19" s="1"/>
  <c r="C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O6"/>
  <c r="E6" s="1"/>
  <c r="O5" i="7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5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O12"/>
  <c r="E12" s="1"/>
  <c r="G12"/>
  <c r="O10"/>
  <c r="E10" s="1"/>
  <c r="G10"/>
  <c r="O9"/>
  <c r="E9" s="1"/>
  <c r="G9"/>
  <c r="O8"/>
  <c r="E8" s="1"/>
  <c r="G8"/>
  <c r="O6"/>
  <c r="E6" s="1"/>
  <c r="G6"/>
  <c r="D14" i="9" l="1"/>
  <c r="C14" s="1"/>
  <c r="D11" i="5"/>
  <c r="C11" s="1"/>
  <c r="D9" i="10"/>
  <c r="C9" s="1"/>
  <c r="D6"/>
  <c r="C6" s="1"/>
  <c r="D7" i="11"/>
  <c r="C7" s="1"/>
  <c r="D5"/>
  <c r="C5" s="1"/>
  <c r="E13" i="15"/>
  <c r="D4" i="8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<sst xmlns="http://schemas.openxmlformats.org/spreadsheetml/2006/main" count="282" uniqueCount="79">
  <si>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</si>
  <si>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</si>
  <si>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</si>
  <si>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</si>
  <si>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</si>
  <si>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</si>
  <si>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</si>
  <si>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</si>
  <si>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</si>
  <si>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</si>
  <si>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</si>
  <si>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</si>
  <si>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</si>
  <si>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</si>
  <si>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</si>
  <si>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</si>
  <si>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</si>
  <si>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</si>
  <si>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</si>
  <si>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</si>
  <si>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</si>
  <si>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</si>
  <si>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</si>
  <si>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</si>
  <si>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</si>
  <si>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</si>
  <si>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</si>
  <si>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</si>
  <si>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</si>
  <si>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</si>
  <si>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</si>
  <si>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</si>
  <si>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</si>
  <si>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</si>
  <si>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</si>
  <si>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</si>
  <si>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</si>
  <si>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</si>
  <si>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</si>
  <si>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</si>
  <si>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</si>
  <si>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</si>
  <si>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</si>
  <si>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</si>
  <si>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</si>
  <si>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</si>
  <si>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</si>
  <si>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</si>
  <si>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</si>
  <si>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</si>
  <si>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</si>
  <si>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</si>
  <si>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</si>
  <si>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</si>
  <si>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</si>
  <si>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</si>
  <si>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</si>
  <si>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</si>
  <si>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</si>
  <si>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</si>
  <si>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</si>
  <si>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</si>
  <si>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</si>
  <si>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</si>
  <si>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</si>
  <si>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</si>
  <si>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</si>
  <si>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</si>
  <si>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</si>
  <si>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</si>
  <si>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</si>
  <si>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</si>
  <si>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</si>
  <si>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</si>
  <si>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MP5A3 TAC</t>
  </si>
  <si>
    <t>Minigun</t>
  </si>
  <si>
    <t>MG3</t>
  </si>
  <si>
    <t>WA2000</t>
  </si>
  <si>
    <t>M400 Thread Predator*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</si>
</sst>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53"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S17" totalsRowShown="0">
  <autoFilter ref="A3:S17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5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50">
      <calculatedColumnFormula>SUM(Table1689[[#This Row],[DPS]]*Table1689[[#This Row],[Avg Accuracy]])</calculatedColumnFormula>
    </tableColumn>
    <tableColumn id="15" name="DPS" dataDxfId="4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4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45"/>
    <tableColumn id="22" name="Balance" dataDxfId="44">
      <calculatedColumnFormula>SUM(((Table168[[#This Row],[Avg DPS]]*(Table168[[#This Row],[Range]]))+(Table168[[#This Row],[Avg DPS]]*Table168[[#This Row],[Arm Pen (%)]]))/100)</calculatedColumnFormula>
    </tableColumn>
    <tableColumn id="20" name="Avg DPS" dataDxfId="43">
      <calculatedColumnFormula>SUM(Table168[[#This Row],[DPS]]*Table168[[#This Row],[Avg Accuracy]])</calculatedColumnFormula>
    </tableColumn>
    <tableColumn id="15" name="DPS" dataDxfId="42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41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S18" totalsRowShown="0">
  <autoFilter ref="A3:S18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38"/>
    <tableColumn id="22" name="Balance" dataDxfId="37">
      <calculatedColumnFormula>SUM(((Table16[[#This Row],[Avg DPS]]*(Table16[[#This Row],[Range]]))+(Table16[[#This Row],[Avg DPS]]*Table16[[#This Row],[Arm Pen (%)]]))/100)</calculatedColumnFormula>
    </tableColumn>
    <tableColumn id="20" name="Avg DPS" dataDxfId="36">
      <calculatedColumnFormula>SUM(Table16[[#This Row],[DPS]]*Table16[[#This Row],[Avg Accuracy]])</calculatedColumnFormula>
    </tableColumn>
    <tableColumn id="15" name="DPS" dataDxfId="3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31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30">
      <calculatedColumnFormula>SUM(Table16810[[#This Row],[DPS]]*Table16810[[#This Row],[Avg Accuracy]])</calculatedColumnFormula>
    </tableColumn>
    <tableColumn id="15" name="DPS" dataDxfId="29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8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5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4">
      <calculatedColumnFormula>SUM(Table1681011[[#This Row],[DPS]]*Table1681011[[#This Row],[Avg Accuracy]])</calculatedColumnFormula>
    </tableColumn>
    <tableColumn id="15" name="DPS" dataDxfId="23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2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8">
      <calculatedColumnFormula>SUM(Table1681015[[#This Row],[DPS]]*Table1681015[[#This Row],[Avg Accuracy]])</calculatedColumnFormula>
    </tableColumn>
    <tableColumn id="15" name="DPS" dataDxfId="1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4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3">
      <calculatedColumnFormula>SUM(Table168101112[[#This Row],[DPS]]*Table168101112[[#This Row],[Avg Accuracy]])</calculatedColumnFormula>
    </tableColumn>
    <tableColumn id="15" name="DPS" dataDxfId="1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8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7">
      <calculatedColumnFormula>SUM(Table16810111213[[#This Row],[DPS]]*Table16810111213[[#This Row],[Avg Accuracy]])</calculatedColumnFormula>
    </tableColumn>
    <tableColumn id="15" name="DPS" dataDxfId="6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workbookViewId="0">
      <selection activeCell="E22" sqref="E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</row>
    <row r="5" spans="1:19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</row>
    <row r="6" spans="1:19">
      <c r="A6" s="5"/>
      <c r="B6" s="4"/>
      <c r="C6" s="2" t="e">
        <f>SUM(((Table1689[[#This Row],[Avg DPS]]*(Table1689[[#This Row],[Range]]))+(Table1689[[#This Row],[Avg DPS]]*Table1689[[#This Row],[Arm Pen (%)]]))/100)</f>
        <v>#DIV/0!</v>
      </c>
      <c r="D6" s="3" t="e">
        <f>SUM(Table1689[[#This Row],[DPS]]*Table1689[[#This Row],[Avg Accuracy]])</f>
        <v>#DIV/0!</v>
      </c>
      <c r="E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6" s="2">
        <f>SUM((Table1689[[#This Row],[Accuracy (Close)]]+Table1689[[#This Row],[Accuracy (Short)]]+Table1689[[#This Row],[Accuracy (Medium)]]+Table1689[[#This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</row>
    <row r="11" spans="1:19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</row>
    <row r="12" spans="1:19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</row>
    <row r="13" spans="1:19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</row>
    <row r="14" spans="1:19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</row>
    <row r="15" spans="1:19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</row>
    <row r="16" spans="1:19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</row>
    <row r="17" spans="2:15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</row>
  </sheetData>
  <conditionalFormatting sqref="C5:C17">
    <cfRule type="cellIs" dxfId="52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B10" sqref="B10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0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6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9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1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1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0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73</v>
      </c>
    </row>
    <row r="11" spans="1:11">
      <c r="A11" t="s">
        <v>59</v>
      </c>
      <c r="B11">
        <v>0</v>
      </c>
      <c r="C11">
        <v>2</v>
      </c>
      <c r="D11">
        <v>0</v>
      </c>
      <c r="E11">
        <v>0</v>
      </c>
    </row>
    <row r="13" spans="1:11">
      <c r="A13" t="s">
        <v>62</v>
      </c>
      <c r="B13">
        <f>SUM(B2:B11)</f>
        <v>17</v>
      </c>
      <c r="C13">
        <f t="shared" ref="C13:K13" si="0">SUM(C2:C11)</f>
        <v>4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</row>
    <row r="5" spans="1:19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</row>
    <row r="6" spans="1:19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</row>
    <row r="7" spans="1:19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</row>
    <row r="8" spans="1:19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</row>
    <row r="9" spans="1:19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</row>
    <row r="10" spans="1:19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</row>
    <row r="11" spans="1:19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</row>
    <row r="12" spans="1:19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</row>
    <row r="13" spans="1:19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</row>
    <row r="14" spans="1:19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</row>
    <row r="15" spans="1:19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</row>
    <row r="16" spans="1:19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</row>
    <row r="18" spans="1:19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</row>
    <row r="19" spans="1:19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19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46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A11" sqref="A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2.5935401400781637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23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</row>
    <row r="5" spans="1:19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</row>
    <row r="6" spans="1:19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</row>
    <row r="7" spans="1:19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</row>
    <row r="8" spans="1:19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</row>
    <row r="9" spans="1:19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</row>
    <row r="10" spans="1:19" s="4" customFormat="1">
      <c r="A10" s="1" t="s">
        <v>72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</row>
    <row r="11" spans="1:19">
      <c r="A11" s="4" t="s">
        <v>74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</row>
    <row r="12" spans="1:19">
      <c r="B12" s="12"/>
      <c r="C12" s="2" t="e">
        <f>SUM(((Table16[[#This Row],[Avg DPS]]*(Table16[[#This Row],[Range]]))+(Table16[[#This Row],[Avg DPS]]*Table16[[#This Row],[Arm Pen (%)]]))/100)</f>
        <v>#DIV/0!</v>
      </c>
      <c r="D12" s="3" t="e">
        <f>SUM(Table16[[#This Row],[DPS]]*Table16[[#This Row],[Avg Accuracy]])</f>
        <v>#DIV/0!</v>
      </c>
      <c r="E1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2" s="2">
        <f>SUM((Table16[[#This Row],[Accuracy (Close)]]+Table16[[#This Row],[Accuracy (Short)]]+Table16[[#This Row],[Accuracy (Medium)]]+Table16[[#This Row],[Accuracy (Long)]])/4)</f>
        <v>0</v>
      </c>
      <c r="O12" s="2" t="e">
        <f t="shared" si="1"/>
        <v>#DIV/0!</v>
      </c>
    </row>
    <row r="13" spans="1:19">
      <c r="B13" s="12"/>
      <c r="C13" s="2" t="e">
        <f>SUM(((Table16[[#This Row],[Avg DPS]]*(Table16[[#This Row],[Range]]))+(Table16[[#This Row],[Avg 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1"/>
        <v>#DIV/0!</v>
      </c>
    </row>
    <row r="14" spans="1:19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</row>
    <row r="15" spans="1:19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</row>
    <row r="16" spans="1:19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</row>
    <row r="17" spans="1:19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</row>
    <row r="18" spans="1:19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</row>
    <row r="19" spans="1:19">
      <c r="B19" s="4"/>
    </row>
  </sheetData>
  <conditionalFormatting sqref="C4:C18">
    <cfRule type="cellIs" dxfId="39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</row>
    <row r="5" spans="1:19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</row>
    <row r="6" spans="1:19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19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3.0814271428571431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40.9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19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3.3286879049676021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33.9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19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19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19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3.3016871482176362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37.9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19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3.1306136986301367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42.9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19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3.2195119047619043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44.9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19">
      <c r="A14" s="4" t="s">
        <v>78</v>
      </c>
      <c r="B14" s="4">
        <v>1</v>
      </c>
      <c r="C14" s="2">
        <f>SUM(((Table16810[[#This Row],[Avg DPS]]*(Table16810[[#This Row],[Range]]))+(Table16810[[#This Row],[Avg DPS]]*Table16810[[#This Row],[Arm Pen (%)]]))/100)</f>
        <v>3.3203409638554215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47.9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</row>
    <row r="15" spans="1:19">
      <c r="C15" s="2" t="e">
        <f>SUM(((Table16810[[#This Row],[Avg DPS]]*(Table16810[[#This Row],[Range]]))+(Table16810[[#This Row],[Avg DPS]]*Table16810[[#This Row],[Arm Pen (%)]]))/100)</f>
        <v>#DIV/0!</v>
      </c>
      <c r="D15" s="3" t="e">
        <f>SUM(Table16810[[#This Row],[DPS]]*Table16810[[#This Row],[Avg Accuracy]])</f>
        <v>#DIV/0!</v>
      </c>
      <c r="E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5" s="2">
        <f>SUM((Table16810[[#This Row],[Accuracy (Close)]]+Table16810[[#This Row],[Accuracy (Short)]]+Table16810[[#This Row],[Accuracy (Medium)]]+Table16810[[#This Row],[Accuracy (Long)]])/4)</f>
        <v>0</v>
      </c>
      <c r="O15" s="2" t="e">
        <f t="shared" si="0"/>
        <v>#DIV/0!</v>
      </c>
    </row>
    <row r="16" spans="1:19">
      <c r="C16" s="2" t="e">
        <f>SUM(((Table16810[[#This Row],[Avg DPS]]*(Table16810[[#This Row],[Range]]))+(Table16810[[#This Row],[Avg DPS]]*Table16810[[#This Row],[Arm Pen (%)]]))/100)</f>
        <v>#DIV/0!</v>
      </c>
      <c r="D16" s="3" t="e">
        <f>SUM(Table16810[[#This Row],[DPS]]*Table16810[[#This Row],[Avg Accuracy]])</f>
        <v>#DIV/0!</v>
      </c>
      <c r="E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6" s="2">
        <f>SUM((Table16810[[#This Row],[Accuracy (Close)]]+Table16810[[#This Row],[Accuracy (Short)]]+Table16810[[#This Row],[Accuracy (Medium)]]+Table16810[[#This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SUM(((Table16810[[#This Row],[Avg DPS]]*(Table16810[[#This Row],[Range]]))+(Table16810[[#This Row],[Avg DPS]]*Table16810[[#This Row],[Arm Pen (%)]]))/100)</f>
        <v>#DIV/0!</v>
      </c>
      <c r="D17" s="3" t="e">
        <f>SUM(Table16810[[#This Row],[DPS]]*Table16810[[#This Row],[Avg Accuracy]])</f>
        <v>#DIV/0!</v>
      </c>
      <c r="E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7"/>
      <c r="G17" s="2">
        <f>SUM((Table16810[[#This Row],[Accuracy (Close)]]+Table16810[[#This Row],[Accuracy (Short)]]+Table16810[[#This Row],[Accuracy (Medium)]]+Table16810[[#This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SUM(((Table16810[[#This Row],[Avg DPS]]*(Table16810[[#This Row],[Range]]))+(Table16810[[#This Row],[Avg DPS]]*Table16810[[#This Row],[Arm Pen (%)]]))/100)</f>
        <v>#DIV/0!</v>
      </c>
      <c r="D18" s="3" t="e">
        <f>SUM(Table16810[[#This Row],[DPS]]*Table16810[[#This Row],[Avg Accuracy]])</f>
        <v>#DIV/0!</v>
      </c>
      <c r="E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8" s="2">
        <f>SUM((Table16810[[#This Row],[Accuracy (Close)]]+Table16810[[#This Row],[Accuracy (Short)]]+Table16810[[#This Row],[Accuracy (Medium)]]+Table16810[[#This Row],[Accuracy (Long)]])/4)</f>
        <v>0</v>
      </c>
      <c r="O18" s="2" t="e">
        <f t="shared" si="0"/>
        <v>#DIV/0!</v>
      </c>
    </row>
    <row r="19" spans="1:19">
      <c r="C19" s="2" t="e">
        <f>SUM(((Table16810[[#This Row],[Avg DPS]]*(Table16810[[#This Row],[Range]]))+(Table16810[[#This Row],[Avg DPS]]*Table16810[[#This Row],[Arm Pen (%)]]))/100)</f>
        <v>#DIV/0!</v>
      </c>
      <c r="D19" s="3" t="e">
        <f>SUM(Table16810[[#This Row],[DPS]]*Table16810[[#This Row],[Avg Accuracy]])</f>
        <v>#DIV/0!</v>
      </c>
      <c r="E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9" s="2">
        <f>SUM((Table16810[[#This Row],[Accuracy (Close)]]+Table16810[[#This Row],[Accuracy (Short)]]+Table16810[[#This Row],[Accuracy (Medium)]]+Table16810[[#This Row],[Accuracy (Long)]])/4)</f>
        <v>0</v>
      </c>
      <c r="O19" s="2" t="e">
        <f t="shared" si="0"/>
        <v>#DIV/0!</v>
      </c>
    </row>
    <row r="20" spans="1:19">
      <c r="A20" s="7"/>
      <c r="B20" s="7"/>
      <c r="C20" s="2" t="e">
        <f>SUM(((Table16810[[#This Row],[Avg DPS]]*(Table16810[[#This Row],[Range]]))+(Table16810[[#This Row],[Avg DPS]]*Table16810[[#This Row],[Arm Pen (%)]]))/100)</f>
        <v>#DIV/0!</v>
      </c>
      <c r="D20" s="3" t="e">
        <f>SUM(Table16810[[#This Row],[DPS]]*Table16810[[#This Row],[Avg Accuracy]])</f>
        <v>#DIV/0!</v>
      </c>
      <c r="E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0" s="7"/>
      <c r="G20" s="2">
        <f>SUM((Table16810[[#This Row],[Accuracy (Close)]]+Table16810[[#This Row],[Accuracy (Short)]]+Table16810[[#This Row],[Accuracy (Medium)]]+Table16810[[#This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6:C13">
    <cfRule type="cellIs" dxfId="32" priority="2" operator="greaterThan">
      <formula>3.2</formula>
    </cfRule>
  </conditionalFormatting>
  <conditionalFormatting sqref="C14">
    <cfRule type="cellIs" dxfId="1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T8" sqref="T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</row>
    <row r="5" spans="1:19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</row>
    <row r="6" spans="1:19">
      <c r="A6" s="14" t="s">
        <v>77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</row>
    <row r="7" spans="1:19">
      <c r="B7" s="4"/>
      <c r="C7" s="2" t="e">
        <f>SUM(((Table1681011[[#This Row],[Avg DPS]]*(Table1681011[[#This Row],[Range]]))+(Table1681011[[#This Row],[Avg DPS]]*Table1681011[[#This Row],[Arm Pen (%)]]))/100)</f>
        <v>#DIV/0!</v>
      </c>
      <c r="D7" s="3" t="e">
        <f>SUM(Table1681011[[#This Row],[DPS]]*Table1681011[[#This Row],[Avg Accuracy]])</f>
        <v>#DIV/0!</v>
      </c>
      <c r="E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7" s="2">
        <f>SUM((Table1681011[[#This Row],[Accuracy (Close)]]+Table1681011[[#This Row],[Accuracy (Short)]]+Table1681011[[#This Row],[Accuracy (Medium)]]+Table1681011[[#This Row],[Accuracy (Long)]])/4)</f>
        <v>0</v>
      </c>
      <c r="O7" s="2" t="e">
        <f t="shared" ref="O6:O16" si="0">60/N7</f>
        <v>#DIV/0!</v>
      </c>
    </row>
    <row r="8" spans="1:19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</row>
    <row r="13" spans="1:19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</row>
    <row r="14" spans="1:19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</row>
    <row r="15" spans="1:19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</row>
    <row r="16" spans="1:19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</row>
    <row r="18" spans="1:19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</row>
    <row r="19" spans="1:19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</row>
  </sheetData>
  <conditionalFormatting sqref="C4:C19">
    <cfRule type="cellIs" dxfId="26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2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Q11" sqref="Q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</row>
    <row r="5" spans="1:19">
      <c r="A5" s="6" t="s">
        <v>75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</row>
    <row r="6" spans="1:19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</row>
    <row r="7" spans="1:19">
      <c r="A7" s="14" t="s">
        <v>76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2.8835368421052632</v>
      </c>
      <c r="D7" s="3">
        <f>SUM(Table168101112[[#This Row],[DPS]]*Table168101112[[#This Row],[Avg Accuracy]])</f>
        <v>6.5684210526315789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0.39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0.41</v>
      </c>
      <c r="S7">
        <v>0.27</v>
      </c>
    </row>
    <row r="8" spans="1:19">
      <c r="B8" s="4"/>
      <c r="C8" s="2" t="e">
        <f>SUM(((Table168101112[[#This Row],[Avg DPS]]*(Table168101112[[#This Row],[Range]]))+(Table168101112[[#This Row],[Avg DPS]]*Table168101112[[#This Row],[Arm Pen (%)]]))/100)</f>
        <v>#DIV/0!</v>
      </c>
      <c r="D8" s="3" t="e">
        <f>SUM(Table168101112[[#This Row],[DPS]]*Table168101112[[#This Row],[Avg Accuracy]])</f>
        <v>#DIV/0!</v>
      </c>
      <c r="E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8" s="2">
        <f>SUM((Table168101112[[#This Row],[Accuracy (Close)]]+Table168101112[[#This Row],[Accuracy (Short)]]+Table168101112[[#This Row],[Accuracy (Medium)]]+Table168101112[[#This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SUM(((Table168101112[[#This Row],[Avg DPS]]*(Table168101112[[#This Row],[Range]]))+(Table168101112[[#This Row],[Avg DPS]]*Table168101112[[#This Row],[Arm Pen (%)]]))/100)</f>
        <v>#DIV/0!</v>
      </c>
      <c r="D9" s="3" t="e">
        <f>SUM(Table168101112[[#This Row],[DPS]]*Table168101112[[#This Row],[Avg Accuracy]])</f>
        <v>#DIV/0!</v>
      </c>
      <c r="E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9" s="2">
        <f>SUM((Table168101112[[#This Row],[Accuracy (Close)]]+Table168101112[[#This Row],[Accuracy (Short)]]+Table168101112[[#This Row],[Accuracy (Medium)]]+Table168101112[[#This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SUM(((Table168101112[[#This Row],[Avg DPS]]*(Table168101112[[#This Row],[Range]]))+(Table168101112[[#This Row],[Avg DPS]]*Table168101112[[#This Row],[Arm Pen (%)]]))/100)</f>
        <v>#DIV/0!</v>
      </c>
      <c r="D10" s="3" t="e">
        <f>SUM(Table168101112[[#This Row],[DPS]]*Table168101112[[#This Row],[Avg Accuracy]])</f>
        <v>#DIV/0!</v>
      </c>
      <c r="E1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0" s="2">
        <f>SUM((Table168101112[[#This Row],[Accuracy (Close)]]+Table168101112[[#This Row],[Accuracy (Short)]]+Table168101112[[#This Row],[Accuracy (Medium)]]+Table168101112[[#This Row],[Accuracy (Long)]])/4)</f>
        <v>0</v>
      </c>
      <c r="O10" s="2" t="e">
        <f t="shared" si="0"/>
        <v>#DIV/0!</v>
      </c>
    </row>
    <row r="11" spans="1:19">
      <c r="B11" s="4"/>
      <c r="C11" s="2" t="e">
        <f>SUM(((Table168101112[[#This Row],[Avg DPS]]*(Table168101112[[#This Row],[Range]]))+(Table168101112[[#This Row],[Avg DPS]]*Table168101112[[#This Row],[Arm Pen (%)]]))/100)</f>
        <v>#DIV/0!</v>
      </c>
      <c r="D11" s="3" t="e">
        <f>SUM(Table168101112[[#This Row],[DPS]]*Table168101112[[#This Row],[Avg Accuracy]])</f>
        <v>#DIV/0!</v>
      </c>
      <c r="E11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1" s="2">
        <f>SUM((Table168101112[[#This Row],[Accuracy (Close)]]+Table168101112[[#This Row],[Accuracy (Short)]]+Table168101112[[#This Row],[Accuracy (Medium)]]+Table168101112[[#This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19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19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19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19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19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19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</row>
    <row r="19" spans="1:19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19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4:C20">
    <cfRule type="cellIs" dxfId="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M7" sqref="M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</row>
    <row r="5" spans="1:19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</row>
    <row r="6" spans="1:19">
      <c r="A6" s="4"/>
      <c r="B6" s="4"/>
      <c r="C6" s="2" t="e">
        <f>SUM(((Table16810111213[[#This Row],[Avg DPS]]*(Table16810111213[[#This Row],[Range]]))+(Table16810111213[[#This Row],[Avg DPS]]*Table16810111213[[#This Row],[Arm Pen (%)]]))/100)</f>
        <v>#DIV/0!</v>
      </c>
      <c r="D6" s="3" t="e">
        <f>SUM(Table16810111213[[#This Row],[DPS]]*Table16810111213[[#This Row],[Avg Accuracy]])</f>
        <v>#DIV/0!</v>
      </c>
      <c r="E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6" s="2">
        <f>SUM((Table16810111213[[#This Row],[Accuracy (Close)]]+Table16810111213[[#This Row],[Accuracy (Short)]]+Table16810111213[[#This Row],[Accuracy (Medium)]]+Table16810111213[[#This Row],[Accuracy (Long)]])/4)</f>
        <v>0</v>
      </c>
      <c r="O6" s="2" t="e">
        <f t="shared" ref="O6:O19" si="0">60/N6</f>
        <v>#DIV/0!</v>
      </c>
    </row>
    <row r="7" spans="1:19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19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19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19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19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9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2022-07-02T11:55:14Z</dcterms:modified>
</cp:coreProperties>
</file>