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9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</sheets>
  <calcPr calcId="124519"/>
</workbook>
</file>

<file path=xl/calcChain.xml><?xml version="1.0" encoding="utf-8"?>
<calcChain xmlns="http://schemas.openxmlformats.org/spreadsheetml/2006/main">
  <c r="B5" i="18"/>
  <c r="E15" i="15" s="1"/>
  <c r="B4" i="18"/>
  <c r="D15" i="15" s="1"/>
  <c r="B3" i="18"/>
  <c r="C15" i="15" s="1"/>
  <c r="AM3" i="18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B2" s="1"/>
  <c r="B15" i="15" s="1"/>
  <c r="N12" i="18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D8" s="1"/>
  <c r="C8" s="1"/>
  <c r="G8"/>
  <c r="O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C14" i="15" l="1"/>
  <c r="B14"/>
  <c r="D14"/>
  <c r="E14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<sst xmlns="http://schemas.openxmlformats.org/spreadsheetml/2006/main" count="483" uniqueCount="174">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</sst>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7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69">
      <calculatedColumnFormula>SUM(Table1689[[#This Row],[DPS]]*Table1689[[#This Row],[Avg Accuracy]])</calculatedColumnFormula>
    </tableColumn>
    <tableColumn id="15" name="DPS" dataDxfId="6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6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5"/>
    <tableColumn id="14" name="Weight" dataDxfId="64"/>
    <tableColumn id="21" name="Craftable" dataDxfId="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1"/>
    <tableColumn id="22" name="Balance" dataDxfId="60">
      <calculatedColumnFormula>SUM(((Table168[[#This Row],[Avg DPS]]*(Table168[[#This Row],[Range]]))+(Table168[[#This Row],[Avg DPS]]*Table168[[#This Row],[Arm Pen (%)]]))/100)</calculatedColumnFormula>
    </tableColumn>
    <tableColumn id="20" name="Avg DPS" dataDxfId="59">
      <calculatedColumnFormula>SUM(Table168[[#This Row],[DPS]]*Table168[[#This Row],[Avg Accuracy]])</calculatedColumnFormula>
    </tableColumn>
    <tableColumn id="15" name="DPS" dataDxfId="5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5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4"/>
    <tableColumn id="22" name="Balance" dataDxfId="53">
      <calculatedColumnFormula>SUM(((Table16[[#This Row],[Avg DPS]]*(Table16[[#This Row],[Range]]))+(Table16[[#This Row],[Avg DPS]]*Table16[[#This Row],[Arm Pen (%)]]))/100)</calculatedColumnFormula>
    </tableColumn>
    <tableColumn id="20" name="Avg DPS" dataDxfId="52">
      <calculatedColumnFormula>SUM(Table16[[#This Row],[DPS]]*Table16[[#This Row],[Avg Accuracy]])</calculatedColumnFormula>
    </tableColumn>
    <tableColumn id="15" name="DPS" dataDxfId="51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50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8"/>
    <tableColumn id="14" name="Weight" dataDxfId="47"/>
    <tableColumn id="21" name="Craftable" dataDxfId="4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4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43">
      <calculatedColumnFormula>SUM(Table16810[[#This Row],[DPS]]*Table16810[[#This Row],[Avg Accuracy]])</calculatedColumnFormula>
    </tableColumn>
    <tableColumn id="15" name="DPS" dataDxfId="42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41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7">
      <calculatedColumnFormula>SUM(Table1681011[[#This Row],[DPS]]*Table1681011[[#This Row],[Avg Accuracy]])</calculatedColumnFormula>
    </tableColumn>
    <tableColumn id="15" name="DPS" dataDxfId="3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3"/>
    <tableColumn id="14" name="Weight" dataDxfId="32"/>
    <tableColumn id="21" name="Craftable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9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8">
      <calculatedColumnFormula>SUM(Table1681015[[#This Row],[DPS]]*Table1681015[[#This Row],[Avg Accuracy]])</calculatedColumnFormula>
    </tableColumn>
    <tableColumn id="15" name="DPS" dataDxfId="27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6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3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2">
      <calculatedColumnFormula>SUM(Table168101112[[#This Row],[DPS]]*Table168101112[[#This Row],[Avg Accuracy]])</calculatedColumnFormula>
    </tableColumn>
    <tableColumn id="15" name="DPS" dataDxfId="2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7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6">
      <calculatedColumnFormula>SUM(Table16810111213[[#This Row],[DPS]]*Table16810111213[[#This Row],[Avg Accuracy]])</calculatedColumnFormula>
    </tableColumn>
    <tableColumn id="15" name="DPS" dataDxfId="15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4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6892" displayName="Table16892" ref="A3:O20" totalsRowShown="0">
  <autoFilter ref="A3:O2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3"/>
  </autoFilter>
  <tableColumns count="15">
    <tableColumn id="1" name="Weapon Name"/>
    <tableColumn id="12" name="Vol."/>
    <tableColumn id="3" name="Range" dataDxfId="12"/>
    <tableColumn id="4" name="Damage" dataDxfId="11"/>
    <tableColumn id="5" name="AP" dataDxfId="10"/>
    <tableColumn id="6" name="Stopping Power" dataDxfId="9"/>
    <tableColumn id="15" name="ForcedMiss" dataDxfId="8"/>
    <tableColumn id="11" name="DetDelay" dataDxfId="7"/>
    <tableColumn id="10" name="Blast Range" dataDxfId="6"/>
    <tableColumn id="8" name="Warm-Up" dataDxfId="5"/>
    <tableColumn id="9" name="Cooldown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A11" sqref="A1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42</v>
      </c>
      <c r="B4" s="11" t="s">
        <v>41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97</v>
      </c>
    </row>
    <row r="5" spans="1:22">
      <c r="A5" s="14" t="s">
        <v>49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97</v>
      </c>
    </row>
    <row r="6" spans="1:22">
      <c r="A6" s="14" t="s">
        <v>91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97</v>
      </c>
    </row>
    <row r="7" spans="1:22">
      <c r="A7" t="s">
        <v>162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0.6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98</v>
      </c>
    </row>
    <row r="8" spans="1:22">
      <c r="A8" t="s">
        <v>163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0.78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98</v>
      </c>
    </row>
    <row r="9" spans="1:22">
      <c r="A9" t="s">
        <v>164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1.18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98</v>
      </c>
    </row>
    <row r="10" spans="1:22">
      <c r="A10" t="s">
        <v>165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1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98</v>
      </c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71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L6" sqref="L6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5">
      <c r="A1" s="1" t="s">
        <v>0</v>
      </c>
      <c r="C1" t="s">
        <v>24</v>
      </c>
      <c r="F1" s="1"/>
      <c r="G1" s="1"/>
      <c r="H1" s="1"/>
      <c r="I1" s="1"/>
    </row>
    <row r="2" spans="1:15">
      <c r="A2" t="s">
        <v>23</v>
      </c>
    </row>
    <row r="3" spans="1:15" ht="15.75" thickBot="1">
      <c r="A3" t="s">
        <v>1</v>
      </c>
      <c r="B3" t="s">
        <v>40</v>
      </c>
      <c r="C3" t="s">
        <v>11</v>
      </c>
      <c r="D3" t="s">
        <v>3</v>
      </c>
      <c r="E3" t="s">
        <v>137</v>
      </c>
      <c r="F3" t="s">
        <v>138</v>
      </c>
      <c r="G3" t="s">
        <v>147</v>
      </c>
      <c r="H3" t="s">
        <v>146</v>
      </c>
      <c r="I3" t="s">
        <v>136</v>
      </c>
      <c r="J3" t="s">
        <v>140</v>
      </c>
      <c r="K3" t="s">
        <v>141</v>
      </c>
      <c r="L3" s="15" t="s">
        <v>83</v>
      </c>
      <c r="M3" s="16" t="s">
        <v>84</v>
      </c>
      <c r="N3" s="21" t="s">
        <v>139</v>
      </c>
      <c r="O3" s="21" t="s">
        <v>96</v>
      </c>
    </row>
    <row r="4" spans="1:15" s="4" customFormat="1" ht="15.75" thickTop="1">
      <c r="A4" s="6" t="s">
        <v>145</v>
      </c>
      <c r="B4" s="11" t="s">
        <v>41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37">
        <v>12</v>
      </c>
      <c r="M4" s="38">
        <v>1</v>
      </c>
      <c r="N4" s="36" t="s">
        <v>98</v>
      </c>
      <c r="O4" s="36" t="s">
        <v>97</v>
      </c>
    </row>
    <row r="5" spans="1:15">
      <c r="A5" s="4" t="s">
        <v>159</v>
      </c>
      <c r="B5" s="12">
        <v>2</v>
      </c>
      <c r="C5" s="12">
        <v>46.9</v>
      </c>
      <c r="D5" s="12">
        <v>495</v>
      </c>
      <c r="E5" s="26">
        <v>1.3</v>
      </c>
      <c r="F5" s="12">
        <v>2</v>
      </c>
      <c r="G5" s="12">
        <v>0</v>
      </c>
      <c r="H5" s="12" t="s">
        <v>150</v>
      </c>
      <c r="I5" s="12">
        <v>1.5</v>
      </c>
      <c r="J5" s="12">
        <v>5.5</v>
      </c>
      <c r="K5" s="12">
        <v>0.8</v>
      </c>
      <c r="L5" s="31">
        <v>75</v>
      </c>
      <c r="M5" s="32">
        <v>22.3</v>
      </c>
      <c r="N5" s="33" t="s">
        <v>97</v>
      </c>
      <c r="O5" s="33" t="s">
        <v>98</v>
      </c>
    </row>
    <row r="6" spans="1:15">
      <c r="A6" s="4" t="s">
        <v>160</v>
      </c>
      <c r="B6" s="4">
        <v>2</v>
      </c>
      <c r="C6" s="4">
        <v>38.9</v>
      </c>
      <c r="D6" s="4">
        <v>50</v>
      </c>
      <c r="E6" s="27">
        <v>0.1</v>
      </c>
      <c r="F6" s="4">
        <v>1</v>
      </c>
      <c r="G6" s="4">
        <v>0</v>
      </c>
      <c r="H6" s="12" t="s">
        <v>150</v>
      </c>
      <c r="I6" s="4">
        <v>4.5</v>
      </c>
      <c r="J6" s="4">
        <v>5.5</v>
      </c>
      <c r="K6" s="4">
        <v>0.8</v>
      </c>
      <c r="L6" s="34">
        <v>85</v>
      </c>
      <c r="M6" s="35">
        <v>22.3</v>
      </c>
      <c r="N6" s="36" t="s">
        <v>97</v>
      </c>
      <c r="O6" s="36" t="s">
        <v>98</v>
      </c>
    </row>
    <row r="7" spans="1:15">
      <c r="A7" s="14" t="s">
        <v>144</v>
      </c>
      <c r="B7" s="4">
        <v>1</v>
      </c>
      <c r="C7" s="4">
        <v>15.9</v>
      </c>
      <c r="D7" s="4">
        <v>40</v>
      </c>
      <c r="E7" s="27">
        <v>8.5000000000000006E-2</v>
      </c>
      <c r="F7" s="4">
        <v>0.5</v>
      </c>
      <c r="G7" s="4">
        <v>2.2000000000000002</v>
      </c>
      <c r="H7" s="4">
        <v>100</v>
      </c>
      <c r="I7" s="4">
        <v>1.9</v>
      </c>
      <c r="J7" s="4">
        <v>1.8</v>
      </c>
      <c r="K7" s="4">
        <v>2.66</v>
      </c>
      <c r="L7" s="34">
        <v>15</v>
      </c>
      <c r="M7" s="35">
        <v>1</v>
      </c>
      <c r="N7" s="36" t="s">
        <v>98</v>
      </c>
      <c r="O7" s="36" t="s">
        <v>97</v>
      </c>
    </row>
    <row r="8" spans="1:15">
      <c r="A8" t="s">
        <v>149</v>
      </c>
      <c r="B8" s="4">
        <v>1</v>
      </c>
      <c r="C8" s="4">
        <v>9.9</v>
      </c>
      <c r="D8" s="4">
        <v>70</v>
      </c>
      <c r="E8" s="27">
        <v>0.2</v>
      </c>
      <c r="F8" s="4">
        <v>1</v>
      </c>
      <c r="G8" s="4">
        <v>1.5</v>
      </c>
      <c r="H8" s="4">
        <v>100</v>
      </c>
      <c r="I8" s="4">
        <v>2.5</v>
      </c>
      <c r="J8" s="4">
        <v>2</v>
      </c>
      <c r="K8" s="4">
        <v>2.66</v>
      </c>
      <c r="L8" s="34">
        <v>10</v>
      </c>
      <c r="M8" s="35">
        <v>2.5</v>
      </c>
      <c r="N8" s="36" t="s">
        <v>98</v>
      </c>
      <c r="O8" s="36" t="s">
        <v>98</v>
      </c>
    </row>
    <row r="9" spans="1:15">
      <c r="A9" t="s">
        <v>168</v>
      </c>
      <c r="B9" s="4">
        <v>1</v>
      </c>
      <c r="C9" s="4">
        <v>23.9</v>
      </c>
      <c r="D9" s="4">
        <v>30</v>
      </c>
      <c r="E9" s="27">
        <v>8.5000000000000006E-2</v>
      </c>
      <c r="F9" s="4">
        <v>0.5</v>
      </c>
      <c r="G9" s="4">
        <v>1.4</v>
      </c>
      <c r="H9" s="4">
        <v>0</v>
      </c>
      <c r="I9" s="4">
        <v>1.9</v>
      </c>
      <c r="J9" s="4">
        <v>3.5</v>
      </c>
      <c r="K9" s="4">
        <v>3.5</v>
      </c>
      <c r="L9" s="34">
        <v>40</v>
      </c>
      <c r="M9" s="35">
        <v>2</v>
      </c>
      <c r="N9" s="36" t="s">
        <v>98</v>
      </c>
      <c r="O9" s="36" t="s">
        <v>98</v>
      </c>
    </row>
    <row r="10" spans="1:15">
      <c r="A10" t="s">
        <v>169</v>
      </c>
      <c r="B10" s="4">
        <v>1</v>
      </c>
      <c r="C10" s="4">
        <v>25.9</v>
      </c>
      <c r="D10" s="4">
        <v>20</v>
      </c>
      <c r="E10" s="27">
        <v>0.33</v>
      </c>
      <c r="F10" s="4">
        <v>1</v>
      </c>
      <c r="G10" s="4">
        <v>1.9</v>
      </c>
      <c r="H10" s="4">
        <v>0</v>
      </c>
      <c r="I10" s="4">
        <v>1.4</v>
      </c>
      <c r="J10" s="4">
        <v>3.5</v>
      </c>
      <c r="K10" s="4">
        <v>3.5</v>
      </c>
      <c r="L10" s="34">
        <v>46</v>
      </c>
      <c r="M10" s="35">
        <v>2</v>
      </c>
      <c r="N10" s="36" t="s">
        <v>98</v>
      </c>
      <c r="O10" s="36" t="s">
        <v>98</v>
      </c>
    </row>
    <row r="11" spans="1:15">
      <c r="A11" t="s">
        <v>170</v>
      </c>
      <c r="B11" s="4">
        <v>1</v>
      </c>
      <c r="C11" s="4">
        <v>23.9</v>
      </c>
      <c r="D11" s="4">
        <v>10</v>
      </c>
      <c r="E11" s="27">
        <v>0</v>
      </c>
      <c r="F11" s="4">
        <v>0</v>
      </c>
      <c r="G11" s="4">
        <v>1.9</v>
      </c>
      <c r="H11" s="4">
        <v>0</v>
      </c>
      <c r="I11" s="4">
        <v>2.5</v>
      </c>
      <c r="J11" s="4">
        <v>3.5</v>
      </c>
      <c r="K11" s="4">
        <v>3.5</v>
      </c>
      <c r="L11" s="34">
        <v>35</v>
      </c>
      <c r="M11" s="35">
        <v>2</v>
      </c>
      <c r="N11" s="36" t="s">
        <v>98</v>
      </c>
      <c r="O11" s="36" t="s">
        <v>98</v>
      </c>
    </row>
    <row r="12" spans="1:15">
      <c r="A12" s="6" t="s">
        <v>171</v>
      </c>
      <c r="B12" s="11" t="s">
        <v>41</v>
      </c>
      <c r="C12" s="4">
        <v>35.9</v>
      </c>
      <c r="D12" s="4">
        <v>50</v>
      </c>
      <c r="E12" s="27">
        <v>0.1</v>
      </c>
      <c r="F12" s="4">
        <v>0.5</v>
      </c>
      <c r="G12" s="4">
        <v>2.9</v>
      </c>
      <c r="H12" s="4">
        <v>0</v>
      </c>
      <c r="I12" s="4">
        <v>3.9</v>
      </c>
      <c r="J12" s="4">
        <v>4.5</v>
      </c>
      <c r="K12" s="4">
        <v>4.5</v>
      </c>
      <c r="L12" s="34">
        <v>50</v>
      </c>
      <c r="M12" s="35">
        <v>7</v>
      </c>
      <c r="N12" s="36" t="s">
        <v>97</v>
      </c>
      <c r="O12" s="39"/>
    </row>
    <row r="13" spans="1:15">
      <c r="A13" s="6" t="s">
        <v>172</v>
      </c>
      <c r="B13" s="11" t="s">
        <v>41</v>
      </c>
      <c r="C13" s="4">
        <v>35.9</v>
      </c>
      <c r="D13" s="4">
        <v>50</v>
      </c>
      <c r="E13" s="27">
        <v>0.1</v>
      </c>
      <c r="F13" s="4">
        <v>0.5</v>
      </c>
      <c r="G13" s="4">
        <v>1.9</v>
      </c>
      <c r="H13" s="4">
        <v>0</v>
      </c>
      <c r="I13" s="4">
        <v>7.8</v>
      </c>
      <c r="J13" s="4">
        <v>4.5</v>
      </c>
      <c r="K13" s="4">
        <v>4.5</v>
      </c>
      <c r="L13" s="34">
        <v>50</v>
      </c>
      <c r="M13" s="35">
        <v>8</v>
      </c>
      <c r="N13" s="36" t="s">
        <v>97</v>
      </c>
      <c r="O13" s="39"/>
    </row>
    <row r="14" spans="1:15" s="4" customFormat="1">
      <c r="A14" s="1" t="s">
        <v>173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34">
        <v>65</v>
      </c>
      <c r="M14" s="35">
        <v>15.2</v>
      </c>
      <c r="N14" s="36" t="s">
        <v>97</v>
      </c>
      <c r="O14" s="36" t="s">
        <v>97</v>
      </c>
    </row>
    <row r="15" spans="1:15">
      <c r="B15" s="4"/>
      <c r="C15" s="4"/>
      <c r="D15" s="4"/>
      <c r="E15" s="27"/>
      <c r="F15" s="4"/>
      <c r="G15" s="4"/>
      <c r="H15" s="4"/>
      <c r="I15" s="4"/>
      <c r="J15" s="4"/>
      <c r="K15" s="4"/>
      <c r="L15" s="34"/>
      <c r="M15" s="35"/>
      <c r="N15" s="39"/>
      <c r="O15" s="39"/>
    </row>
    <row r="16" spans="1:15">
      <c r="B16" s="4"/>
      <c r="C16" s="4"/>
      <c r="D16" s="4"/>
      <c r="E16" s="27"/>
      <c r="F16" s="4"/>
      <c r="G16" s="4"/>
      <c r="H16" s="4"/>
      <c r="I16" s="4"/>
      <c r="J16" s="4"/>
      <c r="K16" s="4"/>
      <c r="L16" s="34"/>
      <c r="M16" s="35"/>
      <c r="N16" s="39"/>
      <c r="O16" s="39"/>
    </row>
    <row r="17" spans="1:15">
      <c r="B17" s="4"/>
      <c r="C17" s="4"/>
      <c r="D17" s="4"/>
      <c r="E17" s="27"/>
      <c r="F17" s="4"/>
      <c r="G17" s="4"/>
      <c r="H17" s="4"/>
      <c r="I17" s="4"/>
      <c r="J17" s="4"/>
      <c r="K17" s="4"/>
      <c r="L17" s="34"/>
      <c r="M17" s="35"/>
      <c r="N17" s="39"/>
      <c r="O17" s="39"/>
    </row>
    <row r="18" spans="1:15">
      <c r="B18" s="4"/>
      <c r="C18" s="4"/>
      <c r="D18" s="4"/>
      <c r="E18" s="27"/>
      <c r="F18" s="4"/>
      <c r="G18" s="4"/>
      <c r="H18" s="4"/>
      <c r="I18" s="4"/>
      <c r="J18" s="4"/>
      <c r="K18" s="4"/>
      <c r="L18" s="34"/>
      <c r="M18" s="35"/>
      <c r="N18" s="39"/>
      <c r="O18" s="39"/>
    </row>
    <row r="19" spans="1:15">
      <c r="A19" s="7"/>
      <c r="B19" s="4"/>
      <c r="C19" s="4"/>
      <c r="D19" s="4"/>
      <c r="E19" s="27"/>
      <c r="F19" s="4"/>
      <c r="G19" s="4"/>
      <c r="H19" s="4"/>
      <c r="I19" s="4"/>
      <c r="J19" s="4"/>
      <c r="K19" s="4"/>
      <c r="L19" s="34"/>
      <c r="M19" s="35"/>
      <c r="N19" s="39"/>
      <c r="O19" s="39"/>
    </row>
    <row r="20" spans="1:15">
      <c r="B20" s="10"/>
      <c r="C20" s="10"/>
      <c r="D20" s="10"/>
      <c r="E20" s="28"/>
      <c r="F20" s="10"/>
      <c r="G20" s="10"/>
      <c r="H20" s="10"/>
      <c r="I20" s="10"/>
      <c r="J20" s="10"/>
      <c r="K20" s="10"/>
      <c r="L20" s="34"/>
      <c r="M20" s="35"/>
      <c r="N20" s="39"/>
      <c r="O2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E21" sqref="E21"/>
    </sheetView>
  </sheetViews>
  <sheetFormatPr defaultRowHeight="15"/>
  <cols>
    <col min="1" max="1" width="19.5703125" customWidth="1"/>
  </cols>
  <sheetData>
    <row r="1" spans="1:11">
      <c r="A1" s="1" t="s">
        <v>57</v>
      </c>
      <c r="B1" s="1" t="s">
        <v>58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</row>
    <row r="2" spans="1:11">
      <c r="A2" t="s">
        <v>52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43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53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54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47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55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48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56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70</v>
      </c>
    </row>
    <row r="11" spans="1:11">
      <c r="A11" t="s">
        <v>134</v>
      </c>
      <c r="B11">
        <v>2</v>
      </c>
      <c r="C11">
        <v>0</v>
      </c>
      <c r="D11">
        <v>0</v>
      </c>
      <c r="E11">
        <v>0</v>
      </c>
    </row>
    <row r="12" spans="1:11">
      <c r="A12" t="s">
        <v>135</v>
      </c>
      <c r="B12">
        <v>5</v>
      </c>
      <c r="C12">
        <v>2</v>
      </c>
      <c r="D12">
        <v>0</v>
      </c>
      <c r="E12">
        <v>0</v>
      </c>
    </row>
    <row r="14" spans="1:11">
      <c r="A14" t="s">
        <v>59</v>
      </c>
      <c r="B14">
        <f>SUM(B2:B12)</f>
        <v>48</v>
      </c>
      <c r="C14">
        <f>SUM(C2:C12)</f>
        <v>4</v>
      </c>
      <c r="D14">
        <f t="shared" ref="D14:E14" si="0">SUM(D2:D12)</f>
        <v>1</v>
      </c>
      <c r="E14">
        <f t="shared" si="0"/>
        <v>0</v>
      </c>
    </row>
    <row r="15" spans="1:11">
      <c r="A15" t="s">
        <v>99</v>
      </c>
      <c r="B15">
        <f>Math!B2+B11</f>
        <v>10</v>
      </c>
      <c r="C15">
        <f>Math!B3+C11</f>
        <v>1</v>
      </c>
      <c r="D15">
        <f>Math!B4+D11</f>
        <v>1</v>
      </c>
      <c r="E15">
        <f>Math!B5+E11</f>
        <v>0</v>
      </c>
    </row>
    <row r="17" spans="1:1">
      <c r="A17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D3" sqref="D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105</v>
      </c>
      <c r="B1" t="s">
        <v>104</v>
      </c>
      <c r="D1" t="s">
        <v>100</v>
      </c>
      <c r="E1" t="s">
        <v>101</v>
      </c>
      <c r="F1" t="s">
        <v>102</v>
      </c>
      <c r="G1" t="s">
        <v>103</v>
      </c>
      <c r="I1" t="s">
        <v>106</v>
      </c>
      <c r="J1" t="s">
        <v>107</v>
      </c>
      <c r="K1" t="s">
        <v>108</v>
      </c>
      <c r="L1" t="s">
        <v>109</v>
      </c>
      <c r="N1" t="s">
        <v>110</v>
      </c>
      <c r="O1" t="s">
        <v>111</v>
      </c>
      <c r="P1" t="s">
        <v>112</v>
      </c>
      <c r="Q1" t="s">
        <v>113</v>
      </c>
      <c r="S1" t="s">
        <v>114</v>
      </c>
      <c r="T1" t="s">
        <v>115</v>
      </c>
      <c r="U1" t="s">
        <v>116</v>
      </c>
      <c r="V1" t="s">
        <v>117</v>
      </c>
      <c r="X1" t="s">
        <v>118</v>
      </c>
      <c r="Y1" t="s">
        <v>119</v>
      </c>
      <c r="Z1" t="s">
        <v>120</v>
      </c>
      <c r="AA1" t="s">
        <v>121</v>
      </c>
      <c r="AC1" t="s">
        <v>122</v>
      </c>
      <c r="AD1" t="s">
        <v>123</v>
      </c>
      <c r="AE1" t="s">
        <v>124</v>
      </c>
      <c r="AF1" t="s">
        <v>125</v>
      </c>
      <c r="AH1" t="s">
        <v>126</v>
      </c>
      <c r="AI1" t="s">
        <v>127</v>
      </c>
      <c r="AJ1" t="s">
        <v>128</v>
      </c>
      <c r="AK1" t="s">
        <v>129</v>
      </c>
      <c r="AM1" t="s">
        <v>130</v>
      </c>
      <c r="AN1" t="s">
        <v>131</v>
      </c>
      <c r="AO1" t="s">
        <v>132</v>
      </c>
      <c r="AP1" t="s">
        <v>133</v>
      </c>
    </row>
    <row r="2" spans="1:42">
      <c r="A2">
        <v>1</v>
      </c>
      <c r="B2">
        <f>COUNTIF(D:D, 1)+COUNTIF(I:I, 1)+COUNTIF(N:N, 1)+COUNTIF(S:S, 1)+COUNTIF(X:X, 1)+COUNTIF(AC:AC, 1)+COUNTIF(AH:AH, 1)+COUNTIF(AM:AM, 1)</f>
        <v>8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0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0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0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0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0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0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0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0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9" sqref="G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43</v>
      </c>
      <c r="B4" s="11" t="s">
        <v>41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62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S20" sqref="S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2</v>
      </c>
      <c r="B4" s="11" t="s">
        <v>41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97</v>
      </c>
    </row>
    <row r="5" spans="1:22">
      <c r="A5" s="6" t="s">
        <v>28</v>
      </c>
      <c r="B5" s="11" t="s">
        <v>41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97</v>
      </c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97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98</v>
      </c>
    </row>
    <row r="8" spans="1:22">
      <c r="A8" s="4" t="s">
        <v>152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98</v>
      </c>
    </row>
    <row r="9" spans="1:22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98</v>
      </c>
    </row>
    <row r="10" spans="1:22" s="4" customFormat="1">
      <c r="A10" s="1" t="s">
        <v>69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97</v>
      </c>
    </row>
    <row r="11" spans="1:22">
      <c r="A11" s="4" t="s">
        <v>92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98</v>
      </c>
    </row>
    <row r="12" spans="1:22">
      <c r="A12" t="s">
        <v>151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98</v>
      </c>
    </row>
    <row r="13" spans="1:22">
      <c r="A13" t="s">
        <v>93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98</v>
      </c>
    </row>
    <row r="14" spans="1:22">
      <c r="A14" t="s">
        <v>148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98</v>
      </c>
    </row>
    <row r="15" spans="1:22">
      <c r="A15" t="s">
        <v>166</v>
      </c>
      <c r="B15" s="12">
        <v>1</v>
      </c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  <c r="V15" s="25" t="s">
        <v>98</v>
      </c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55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A23" sqref="A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  <c r="H1" s="1" t="s">
        <v>87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44</v>
      </c>
      <c r="B4" s="11" t="s">
        <v>41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46</v>
      </c>
      <c r="B5" s="11" t="s">
        <v>41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38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97</v>
      </c>
    </row>
    <row r="7" spans="1:22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97</v>
      </c>
    </row>
    <row r="8" spans="1:22">
      <c r="A8" t="s">
        <v>39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98</v>
      </c>
    </row>
    <row r="9" spans="1:22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98</v>
      </c>
    </row>
    <row r="10" spans="1:22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98</v>
      </c>
    </row>
    <row r="11" spans="1:22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98</v>
      </c>
    </row>
    <row r="12" spans="1:22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98</v>
      </c>
    </row>
    <row r="13" spans="1:22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98</v>
      </c>
    </row>
    <row r="14" spans="1:22">
      <c r="A14" s="4" t="s">
        <v>74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98</v>
      </c>
    </row>
    <row r="15" spans="1:22">
      <c r="A15" t="s">
        <v>90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98</v>
      </c>
    </row>
    <row r="16" spans="1:22">
      <c r="A16" t="s">
        <v>153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98</v>
      </c>
    </row>
    <row r="17" spans="1:22" s="4" customFormat="1">
      <c r="A17" t="s">
        <v>89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98</v>
      </c>
    </row>
    <row r="18" spans="1:22">
      <c r="A18" s="40" t="s">
        <v>154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98</v>
      </c>
    </row>
    <row r="19" spans="1:22">
      <c r="A19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98</v>
      </c>
    </row>
    <row r="20" spans="1:22">
      <c r="A20" s="7" t="s">
        <v>94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98</v>
      </c>
    </row>
    <row r="21" spans="1:22">
      <c r="A21" t="s">
        <v>142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98</v>
      </c>
    </row>
    <row r="22" spans="1:22">
      <c r="A22" t="s">
        <v>143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98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45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topLeftCell="C1" workbookViewId="0">
      <selection activeCell="U8" sqref="U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47</v>
      </c>
      <c r="B4" s="11" t="s">
        <v>41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97</v>
      </c>
    </row>
    <row r="5" spans="1:22">
      <c r="A5" s="4" t="s">
        <v>155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98</v>
      </c>
    </row>
    <row r="6" spans="1:22">
      <c r="A6" s="14" t="s">
        <v>73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97</v>
      </c>
    </row>
    <row r="7" spans="1:22">
      <c r="A7" t="s">
        <v>156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98</v>
      </c>
    </row>
    <row r="8" spans="1:22">
      <c r="A8" t="s">
        <v>167</v>
      </c>
      <c r="B8" s="4">
        <v>1</v>
      </c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ref="O8:O16" si="0">60/N8</f>
        <v>#DIV/0!</v>
      </c>
      <c r="T8" s="17"/>
      <c r="U8" s="18"/>
      <c r="V8" s="24" t="s">
        <v>98</v>
      </c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39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45</v>
      </c>
      <c r="B4" s="11" t="s">
        <v>41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30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A14" sqref="A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76</v>
      </c>
      <c r="H1" s="1" t="s">
        <v>85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48</v>
      </c>
      <c r="B4" s="11" t="s">
        <v>41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97</v>
      </c>
    </row>
    <row r="5" spans="1:22">
      <c r="A5" s="6" t="s">
        <v>71</v>
      </c>
      <c r="B5" s="11" t="s">
        <v>41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97</v>
      </c>
    </row>
    <row r="6" spans="1:22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97</v>
      </c>
    </row>
    <row r="7" spans="1:22">
      <c r="A7" s="14" t="s">
        <v>72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97</v>
      </c>
    </row>
    <row r="8" spans="1:22">
      <c r="A8" t="s">
        <v>157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98</v>
      </c>
    </row>
    <row r="9" spans="1:22">
      <c r="A9" t="s">
        <v>82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98</v>
      </c>
    </row>
    <row r="10" spans="1:22">
      <c r="A10" t="s">
        <v>81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98</v>
      </c>
    </row>
    <row r="11" spans="1:22">
      <c r="A11" t="s">
        <v>158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98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24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topLeftCell="C1" workbookViewId="0">
      <selection activeCell="R14" sqref="R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50</v>
      </c>
      <c r="B4" s="11" t="s">
        <v>41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97</v>
      </c>
    </row>
    <row r="5" spans="1:22">
      <c r="A5" s="6" t="s">
        <v>51</v>
      </c>
      <c r="B5" s="11" t="s">
        <v>41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97</v>
      </c>
    </row>
    <row r="6" spans="1:22">
      <c r="A6" s="14" t="s">
        <v>86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97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8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2022-11-20T03:26:56Z</dcterms:modified>
</cp:coreProperties>
</file>