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35" headerRowCount="1" totalsRowCount="0" totalsRowShown="0">
  <x:autoFilter ref="A5:AN83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1" headerRowCount="1" totalsRowCount="0" totalsRowShown="0">
  <x:autoFilter ref="A5:E61"/>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7" headerRowCount="1" totalsRowCount="0" totalsRowShown="0">
  <x:autoFilter ref="A5:C237"/>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994" headerRowCount="1" totalsRowCount="0" totalsRowShown="0">
  <x:autoFilter ref="A5:F994"/>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35" headerRowCount="1" totalsRowCount="0" totalsRowShown="0">
  <x:autoFilter ref="A5:J83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inlineStr">
        <x:is>
          <x:t xml:space="preserve">Armor</x:t>
        </x:is>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armor; torso layer; armor; finished item; manufactured / unresolved; clothing; metal; garment; author direction; protection; chain mail shirt; not applicable; t4; finished item</x:v>
      </x:c>
      <x:c r="AF112" s="4" t="inlineStr">
        <x:is>
          <x:t xml:space="preserve">From current item description. Proposed uses retain their existing approval status. October 15 equipment split: Armor. Complete protective wear, shields and guards. Classification does not assign protection effects.</x:t>
        </x:is>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Armor</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armor;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Armor</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armor;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Attachments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attachments;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inlineStr">
        <x:is>
          <x:t xml:space="preserve">Tools</x:t>
        </x:is>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tools; cooking tool; tool; processed intermediate; geological; cooking; mineral; panel; proposal; ; not applicable; t1; finished item</x:v>
      </x:c>
      <x:c r="AF217"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Tools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tools;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inlineStr">
        <x:is>
          <x:t xml:space="preserve">Armor</x:t>
        </x:is>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armor; legger armor; armor; finished item; manufactured / unresolved; protection; mixed / unresolved; assembly; proposal; legger; leger; companion replacement part; not applicable; t3; finished item</x:v>
      </x:c>
      <x:c r="AF26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Armor</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armor;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Armor</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armor;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inlineStr">
        <x:is>
          <x:t xml:space="preserve">Tools</x:t>
        </x:is>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tools; workshop forging fixture; tool; finished item; manufactured / unresolved; metal forging; mixed / unresolved; assembly; author direction; smithing anvil; forging anvil; not applicable; t2; finished item</x:v>
      </x:c>
      <x:c r="AF399"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Tools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tools;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Armor</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armor;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Armor</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armor;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inlineStr">
        <x:is>
          <x:t xml:space="preserve">Armor</x:t>
        </x:is>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armor; wearable; wearable; finished item; manufactured / unresolved; protection; husk fiber; garment; proposal; pressed-husk apron; collection expansion; wearable; not applicable; t3; finished item</x:v>
      </x:c>
      <x:c r="AF560"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inlineStr">
        <x:is>
          <x:t xml:space="preserve">Armor</x:t>
        </x:is>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armor; shield; shield; finished item; manufactured / unresolved; defensive combat; metal; assembly; proposal; hook-edged catch shield; collection expansion; shield; not applicable; t2; finished item</x:v>
      </x:c>
      <x:c r="AF753"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inlineStr">
        <x:is>
          <x:t xml:space="preserve">Armor</x:t>
        </x:is>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armor; shield; shield; finished item; manufactured / unresolved; defensive combat; mixed / unresolved; assembly; proposal; ceremonial inlay shield; collection expansion; shield; not applicable; t4; finished item</x:v>
      </x:c>
      <x:c r="AF76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inlineStr">
        <x:is>
          <x:t xml:space="preserve">Armor</x:t>
        </x:is>
      </x:c>
      <x:c r="B6" s="9">
        <x:f>COUNTIF(Items!$D$6:$D$1005,A6)</x:f>
        <x:v>36</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13</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92</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52</x:v>
      </x:c>
      <x:c r="C56" s="9" t="inlineStr">
        <x:is>
          <x:t xml:space="preserve">Equipment actively used for harvesting, traversal, processing, fabrication or operating machinery; includes workshop fixtures and transport machines, not a portability claim.</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17</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8</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1">
      <x:c r="A61" s="9" t="inlineStr">
        <x:is>
          <x:t xml:space="preserve">Legger armor</x:t>
        </x:is>
      </x:c>
      <x:c r="B61" s="9">
        <x:f>COUNTIF(Items!$D$6:$D$1005,A61)</x:f>
        <x:v>7</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Equipment actively used for harvesting, traversal, processing, fabrication or operating machinery; includes workshop fixtures and transport machines, not a portability claim.</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Armor</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Armor</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Armor</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Armor</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Armor</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Attachments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Tools</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Tools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Tools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Armor</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Armor</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Armor</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Armor</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Armor</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Tools</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Tools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Armor</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Armor</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Armor</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Armor</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Armor</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sheetData>
  <x:dataValidations count="3">
    <x:dataValidation type="list" sqref="D6:D1005">
      <x:formula1>"Primary,Secondary"</x:formula1>
    </x:dataValidation>
    <x:dataValidation type="list" sqref="A6:A1505">
      <x:formula1>'Items'!$A$6:$A$835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Tools</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Tools</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Armor</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Armor</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Armor</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Armor</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Armor</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Armor</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 feedstock</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 feedstock</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Armor</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Armor</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Armor</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Attachments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Tools</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Tools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Armor</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Attachments</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Attachments</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Attachments</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Armor</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Tools</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Tools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Tools</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Tools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'Items'!$A$6:$A$835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 feedstock</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 feedstock</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 feedstock</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 feedstock</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Tools</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Tools</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Tools</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Armor</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Armor</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Armor</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Armor</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Armor</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Armor</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Armor</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Armor</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Armor</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Armor</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Armor</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Armor</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 feedstock</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 feedstock</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Armor</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Armor</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Armor</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Armor</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Armor</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Armor</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Armor</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Attachments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Attachments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Tools</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Tools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Tools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Tools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Tools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Armor</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Armor</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Armor</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Attachments</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Attachments</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Attachments</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Attachments</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Attachments</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Attachments</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Attachments</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Attachments</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Armor</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Armor</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Armor</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Tools</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Tools</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Tools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Tools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Tools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Tools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Tools</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Tools</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Tools</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Tools</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Tools</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Tools</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Tools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t="n">
        <x:f>COUNTIFS(Items!$X$6:$X$1005,B6,Items!$AD$6:$AD$1005,"&lt;&gt;Withheld assumption")</x:f>
        <x:v>115</x:v>
      </x:c>
      <x:c r="E6" s="14" t="n">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104</x:v>
      </x:c>
      <x:c r="E7" s="14" t="n">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t="n">
        <x:f>COUNTIFS(Items!$X$6:$X$1005,B9,Items!$AD$6:$AD$1005,"&lt;&gt;Withheld assumption")</x:f>
        <x:v>54</x:v>
      </x:c>
      <x:c r="E9" s="14" t="n">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t="n">
        <x:f>COUNTIFS(Items!$X$6:$X$1005,B11,Items!$AD$6:$AD$1005,"&lt;&gt;Withheld assumption")</x:f>
        <x:v>20</x:v>
      </x:c>
      <x:c r="E11" s="14" t="n">
        <x:f>MAX(0,C11-D11)</x:f>
        <x:v>0</x:v>
      </x:c>
      <x:c r="F11" s="4" t="str">
        <x:v>Distinct primary item type; no double-counting with machine parts or other types.</x:v>
      </x:c>
    </x:row>
    <x:row r="12" ht="64" customHeight="1">
      <x:c r="A12" s="4" t="str">
        <x:v>Armors</x:v>
      </x:c>
      <x:c r="B12" s="4" t="str">
        <x:v>Armor</x:v>
      </x:c>
      <x:c r="C12" s="14" t="n">
        <x:v>20</x:v>
      </x:c>
      <x:c r="D12" s="14" t="n">
        <x:f>COUNTIFS(Items!$X$6:$X$1005,B12,Items!$AD$6:$AD$1005,"&lt;&gt;Withheld assumption")</x:f>
        <x:v>20</x:v>
      </x:c>
      <x:c r="E12" s="14" t="n">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t="n">
        <x:f>COUNTIFS(Items!$X$6:$X$1005,B14,Items!$AD$6:$AD$1005,"&lt;&gt;Withheld assumption")</x:f>
        <x:v>20</x:v>
      </x:c>
      <x:c r="E14" s="14" t="n">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t="n">
        <x:f>COUNTIFS(Items!$X$6:$X$1005,B16,Items!$AD$6:$AD$1005,"&lt;&gt;Withheld assumption")</x:f>
        <x:v>10</x:v>
      </x:c>
      <x:c r="E16" s="14" t="n">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t="n">
        <x:f>COUNTIFS(Items!$X$6:$X$1005,B19,Items!$AD$6:$AD$1005,"&lt;&gt;Withheld assumption")</x:f>
        <x:v>10</x:v>
      </x:c>
      <x:c r="E19" s="14" t="n">
        <x:f>MAX(0,C19-D19)</x:f>
        <x:v>0</x:v>
      </x:c>
      <x:c r="F19" s="4" t="str">
        <x:v>Distinct primary item type; no double-counting with machine parts or other types.</x:v>
      </x:c>
    </x:row>
    <x:row r="20" ht="64" customHeight="1">
      <x:c r="A20" s="4" t="str">
        <x:v>Documents</x:v>
      </x:c>
      <x:c r="B20" s="4" t="str">
        <x:v>Document</x:v>
      </x:c>
      <x:c r="C20" s="14" t="n">
        <x:v>10</x:v>
      </x:c>
      <x:c r="D20" s="14" t="n">
        <x:f>COUNTIFS(Items!$X$6:$X$1005,B20,Items!$AD$6:$AD$1005,"&lt;&gt;Withheld assumption")</x:f>
        <x:v>10</x:v>
      </x:c>
      <x:c r="E20" s="14" t="n">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60</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t="n">
        <x:f>COUNTIFS(Items!$X$6:$X$1005,B32,Items!$AD$6:$AD$1005,"&lt;&gt;Withheld assumption")-COUNTIFS(Items!$X$6:$X$1005,B32,Items!$A$6:$A$1005,"tool.popup_camp",Items!$AD$6:$AD$1005,"&lt;&gt;Withheld assumption")</x:f>
        <x:v>10</x:v>
      </x:c>
      <x:c r="E32" s="14" t="n">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'Items'!$A$6:$A$835</x:formula1>
    </x:dataValidation>
    <x:dataValidation type="list" sqref="E6:E1005">
      <x:formula1>'Items'!$A$6:$A$835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sheetData>
  <x:pageMargins left="0.7" right="0.7" top="0.75" bottom="0.75" header="0.3" footer="0.3"/>
  <x:tableParts count="1">
    <x:tablePart xmlns:r="http://schemas.openxmlformats.org/officeDocument/2006/relationships" r:id="Ra4aae25d32d1426c"/>
  </x:tableParts>
</x:worksheet>
</file>