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5" headerRowCount="1" totalsRowCount="0" totalsRowShown="0">
  <x:autoFilter ref="A5:F124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x:c r="A162" s="4" t="inlineStr">
        <x:is>
          <x:t xml:space="preserve">proposal.salvage.pyrite_chunks</x:t>
        </x:is>
      </x:c>
      <x:c r="B162" s="4" t="inlineStr">
        <x:is>
          <x:t xml:space="preserve">Pyrite chunks</x:t>
        </x:is>
      </x:c>
      <x:c r="C162" s="4" t="inlineStr">
        <x:is>
          <x:t xml:space="preserve">T1</x:t>
        </x:is>
      </x:c>
      <x:c r="D162" s="4" t="inlineStr">
        <x:is>
          <x:t xml:space="preserve">Salvage</x:t>
        </x:is>
      </x:c>
      <x:c r="E162" s="4" t="inlineStr">
        <x:is>
          <x:t xml:space="preserve">Recovered mineral pieces</x:t>
        </x:is>
      </x:c>
      <x:c r="F162" s="4" t="inlineStr">
        <x:is>
          <x:t xml:space="preserve">New proposal</x:t>
        </x:is>
      </x:c>
      <x:c r="G162" s="4" t="inlineStr">
        <x:is>
          <x:t xml:space="preserve">Small brassy-yellow pieces of pyrite with angular crystal faces, dark tarnish and patches of adhering rock. This iron-sulfide mineral is proposed as a modest specialist feed for composition testing or controlled chemical-processing research. Its metallic appearance does not make it gold or usable iron metal.</x:t>
        </x:is>
      </x:c>
      <x:c r="H162" s="4" t="inlineStr">
        <x:is>
          <x:t xml:space="preserve">None; recovered mineral</x:t>
        </x:is>
      </x:c>
      <x:c r="I162" s="4" t="inlineStr">
        <x:is>
          <x:t xml:space="preserve">Solid mineral salvage; dimensions, carrying mass and packing remain undefined.</x:t>
        </x:is>
      </x:c>
      <x:c r="J162" s="4"/>
      <x:c r="K162" s="4"/>
      <x:c r="L162" s="4" t="inlineStr">
        <x:is>
          <x:t xml:space="preserve">Recover identifiable mineral pieces from discarded mineral stock, sorting rejects or abandoned collection caches. Exact sites, frequency and collection requirements remain design work.</x:t>
        </x:is>
      </x:c>
      <x:c r="M162" s="4" t="inlineStr">
        <x:is>
          <x:t xml:space="preserve">Identify, clean and assess the mineral before selecting a suitable processing route. No purity, recovery yield or qualified industrial grade is established.</x:t>
        </x:is>
      </x:c>
      <x:c r="N162" s="4" t="inlineStr">
        <x:is>
          <x:t xml:space="preserve">Not implemented</x:t>
        </x:is>
      </x:c>
      <x:c r="O162" s="4" t="inlineStr">
        <x:is>
          <x:t xml:space="preserve">As-found mineral material. Tier and rarity do not certify purity, chemical safety, a processing recipe or ready-to-use refined material.</x:t>
        </x:is>
      </x:c>
      <x:c r="P162" s="4" t="inlineStr">
        <x:is>
          <x:t xml:space="preserve">Uncommon</x:t>
        </x:is>
      </x:c>
      <x:c r="Q162" s="4"/>
      <x:c r="R162" s="4"/>
      <x:c r="S162" s="4"/>
      <x:c r="T162" s="4"/>
      <x:c r="U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c r="V162" s="4" t="inlineStr">
        <x:is>
          <x:t xml:space="preserve">pyrite; iron sulfide mineral; brassy mineral chunks; recovered sulfide pieces</x:t>
        </x:is>
      </x:c>
      <x:c r="W162"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2" s="4" t="inlineStr">
        <x:is>
          <x:t xml:space="preserve">Raw material</x:t>
        </x:is>
      </x:c>
      <x:c r="Y162" s="4" t="inlineStr">
        <x:is>
          <x:t xml:space="preserve">Recovered material</x:t>
        </x:is>
      </x:c>
      <x:c r="Z162" s="4" t="inlineStr">
        <x:is>
          <x:t xml:space="preserve">Geological</x:t>
        </x:is>
      </x:c>
      <x:c r="AA162" s="4" t="inlineStr">
        <x:is>
          <x:t xml:space="preserve">Chemical processing</x:t>
        </x:is>
      </x:c>
      <x:c r="AB162" s="4" t="inlineStr">
        <x:is>
          <x:t xml:space="preserve">Mineral</x:t>
        </x:is>
      </x:c>
      <x:c r="AC162" s="4" t="inlineStr">
        <x:is>
          <x:t xml:space="preserve">Solid piece</x:t>
        </x:is>
      </x:c>
      <x:c r="AD162" s="4" t="inlineStr">
        <x:is>
          <x:t xml:space="preserve">Proposal</x:t>
        </x:is>
      </x:c>
      <x:c r="AE162" s="4" t="str">
        <x:f>LOWER(A162&amp;"; "&amp;B162&amp;"; "&amp;D162&amp;"; "&amp;E162&amp;"; "&amp;X162&amp;"; "&amp;Y162&amp;"; "&amp;Z162&amp;"; "&amp;AA162&amp;"; "&amp;AB162&amp;"; "&amp;AC162&amp;"; "&amp;AD162&amp;"; "&amp;V162&amp;"; "&amp;C162&amp;"; "&amp;AH162&amp;"; "&amp;AI162)</x:f>
        <x:v>proposal.salvage.pyrite_chunks; pyrite chunks; salvage; recovered mineral pieces; raw material; recovered material; geological; chemical processing; mineral; solid piece; proposal; pyrite; iron sulfide mineral; brassy mineral chunks; recovered sulfide pieces; t1; unassigned; material</x:v>
      </x:c>
      <x:c r="AF162" s="4" t="inlineStr">
        <x:is>
          <x:t xml:space="preserve">Actual mineral pieces recovered as salvage, rather than tools, manufactured objects or refined products.</x:t>
        </x:is>
      </x:c>
      <x:c r="AG162" s="4" t="inlineStr">
        <x:is>
          <x:t xml:space="preserve">T1 practical worth: identifiable mineral feed offers ordinary specialist processing potential, limited by small quantity, mixed host rock and unverified composition.</x:t>
        </x:is>
      </x:c>
      <x:c r="AH162" s="4" t="inlineStr">
        <x:is>
          <x:t xml:space="preserve">Unassigned</x:t>
        </x:is>
      </x:c>
      <x:c r="AI162" s="4" t="inlineStr">
        <x:is>
          <x:t xml:space="preserve">Material</x:t>
        </x:is>
      </x:c>
      <x:c r="AJ162" s="4">
        <x:f>COUNTIFS('Material routes'!$D$6:$D$2205,A162,'Material routes'!$C$6:$C$2205,"Output")</x:f>
        <x:v>0</x:v>
      </x:c>
      <x:c r="AK162" s="4">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x:f>COUNTIFS('Material routes'!$D$6:$D$2205,A162,'Material routes'!$C$6:$C$2205,"Tool candidate")</x:f>
        <x:v>0</x:v>
      </x:c>
      <x:c r="AM162" s="4" t="str">
        <x:f>IF(AJ162&gt;0,"Route listed; review status/completeness",IF(C162="T0","Raw entry feed; no production route","No production route listed"))</x:f>
        <x:v>No production route listed</x:v>
      </x:c>
      <x:c r="AN162" s="4">
        <x:f>IF(C162="T0",0,IF(C162="T1",1,IF(C162="T2",2,IF(C162="T3",3,IF(C162="T4",4,IF(C162="Unassigned",98,99))))))</x:f>
        <x:v>1</x:v>
      </x:c>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x:c r="A166" s="4" t="inlineStr">
        <x:is>
          <x:t xml:space="preserve">proposal.salvage.kaolinite_clods</x:t>
        </x:is>
      </x:c>
      <x:c r="B166" s="4" t="inlineStr">
        <x:is>
          <x:t xml:space="preserve">Kaolinite clods</x:t>
        </x:is>
      </x:c>
      <x:c r="C166" s="4" t="inlineStr">
        <x:is>
          <x:t xml:space="preserve">T1</x:t>
        </x:is>
      </x:c>
      <x:c r="D166" s="4" t="inlineStr">
        <x:is>
          <x:t xml:space="preserve">Salvage</x:t>
        </x:is>
      </x:c>
      <x:c r="E166" s="4" t="inlineStr">
        <x:is>
          <x:t xml:space="preserve">Recovered mineral pieces</x:t>
        </x:is>
      </x:c>
      <x:c r="F166" s="4" t="inlineStr">
        <x:is>
          <x:t xml:space="preserve">New proposal</x:t>
        </x:is>
      </x:c>
      <x:c r="G166" s="4" t="inlineStr">
        <x:is>
          <x:t xml:space="preserve">Pale compact clods of kaolinite clay mineral recovered from a discarded mineral stockpile. Their fine, earthy material is proposed as a ceramic-body feed after identification, cleaning and grading. Grit, staining and mixed minerals keep the find below a qualified prepared clay body.</x:t>
        </x:is>
      </x:c>
      <x:c r="H166" s="4" t="inlineStr">
        <x:is>
          <x:t xml:space="preserve">None; recovered mineral</x:t>
        </x:is>
      </x:c>
      <x:c r="I166" s="4" t="inlineStr">
        <x:is>
          <x:t xml:space="preserve">Solid mineral salvage; dimensions, carrying mass and packing remain undefined.</x:t>
        </x:is>
      </x:c>
      <x:c r="J166" s="4"/>
      <x:c r="K166" s="4"/>
      <x:c r="L166" s="4" t="inlineStr">
        <x:is>
          <x:t xml:space="preserve">Recover identifiable mineral pieces from discarded mineral stock, sorting rejects or abandoned collection caches. Exact sites, frequency and collection requirements remain design work.</x:t>
        </x:is>
      </x:c>
      <x:c r="M166" s="4" t="inlineStr">
        <x:is>
          <x:t xml:space="preserve">Identify, clean and assess the mineral before selecting a suitable processing route. No purity, recovery yield or qualified industrial grade is established.</x:t>
        </x:is>
      </x:c>
      <x:c r="N166" s="4" t="inlineStr">
        <x:is>
          <x:t xml:space="preserve">Not implemented</x:t>
        </x:is>
      </x:c>
      <x:c r="O166" s="4" t="inlineStr">
        <x:is>
          <x:t xml:space="preserve">As-found mineral material. Tier and rarity do not certify purity, chemical safety, a processing recipe or ready-to-use refined material.</x:t>
        </x:is>
      </x:c>
      <x:c r="P166" s="4" t="inlineStr">
        <x:is>
          <x:t xml:space="preserve">Uncommon</x:t>
        </x:is>
      </x:c>
      <x:c r="Q166" s="4"/>
      <x:c r="R166" s="4"/>
      <x:c r="S166" s="4"/>
      <x:c r="T166" s="4"/>
      <x:c r="U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c r="V166" s="4" t="inlineStr">
        <x:is>
          <x:t xml:space="preserve">kaolinite; kaolin mineral; pale clay clods; recovered ceramic mineral feed</x:t>
        </x:is>
      </x:c>
      <x:c r="W166"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6" s="4" t="inlineStr">
        <x:is>
          <x:t xml:space="preserve">Raw material</x:t>
        </x:is>
      </x:c>
      <x:c r="Y166" s="4" t="inlineStr">
        <x:is>
          <x:t xml:space="preserve">Recovered material</x:t>
        </x:is>
      </x:c>
      <x:c r="Z166" s="4" t="inlineStr">
        <x:is>
          <x:t xml:space="preserve">Geological</x:t>
        </x:is>
      </x:c>
      <x:c r="AA166" s="4" t="inlineStr">
        <x:is>
          <x:t xml:space="preserve">Glass and ceramics</x:t>
        </x:is>
      </x:c>
      <x:c r="AB166" s="4" t="inlineStr">
        <x:is>
          <x:t xml:space="preserve">Mineral</x:t>
        </x:is>
      </x:c>
      <x:c r="AC166" s="4" t="inlineStr">
        <x:is>
          <x:t xml:space="preserve">Solid piece</x:t>
        </x:is>
      </x:c>
      <x:c r="AD166" s="4" t="inlineStr">
        <x:is>
          <x:t xml:space="preserve">Proposal</x:t>
        </x:is>
      </x:c>
      <x:c r="AE166" s="4" t="str">
        <x:f>LOWER(A166&amp;"; "&amp;B166&amp;"; "&amp;D166&amp;"; "&amp;E166&amp;"; "&amp;X166&amp;"; "&amp;Y166&amp;"; "&amp;Z166&amp;"; "&amp;AA166&amp;"; "&amp;AB166&amp;"; "&amp;AC166&amp;"; "&amp;AD166&amp;"; "&amp;V166&amp;"; "&amp;C166&amp;"; "&amp;AH166&amp;"; "&amp;AI166)</x:f>
        <x:v>proposal.salvage.kaolinite_clods; kaolinite clods; salvage; recovered mineral pieces; raw material; recovered material; geological; glass and ceramics; mineral; solid piece; proposal; kaolinite; kaolin mineral; pale clay clods; recovered ceramic mineral feed; t1; unassigned; material</x:v>
      </x:c>
      <x:c r="AF166" s="4" t="inlineStr">
        <x:is>
          <x:t xml:space="preserve">Actual mineral pieces recovered as salvage, rather than tools, manufactured objects or refined products.</x:t>
        </x:is>
      </x:c>
      <x:c r="AG166" s="4" t="inlineStr">
        <x:is>
          <x:t xml:space="preserve">T1 practical worth: an identifiable candidate ceramic feed with ordinary fabrication utility, offset by impurities and the preparation still required.</x:t>
        </x:is>
      </x:c>
      <x:c r="AH166" s="4" t="inlineStr">
        <x:is>
          <x:t xml:space="preserve">Unassigned</x:t>
        </x:is>
      </x:c>
      <x:c r="AI166" s="4" t="inlineStr">
        <x:is>
          <x:t xml:space="preserve">Material</x:t>
        </x:is>
      </x:c>
      <x:c r="AJ166" s="4">
        <x:f>COUNTIFS('Material routes'!$D$6:$D$2205,A166,'Material routes'!$C$6:$C$2205,"Output")</x:f>
        <x:v>0</x:v>
      </x:c>
      <x:c r="AK166" s="4">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x:f>COUNTIFS('Material routes'!$D$6:$D$2205,A166,'Material routes'!$C$6:$C$2205,"Tool candidate")</x:f>
        <x:v>0</x:v>
      </x:c>
      <x:c r="AM166" s="4" t="str">
        <x:f>IF(AJ166&gt;0,"Route listed; review status/completeness",IF(C166="T0","Raw entry feed; no production route","No production route listed"))</x:f>
        <x:v>No production route listed</x:v>
      </x:c>
      <x:c r="AN166" s="4">
        <x:f>IF(C166="T0",0,IF(C166="T1",1,IF(C166="T2",2,IF(C166="T3",3,IF(C166="T4",4,IF(C166="Unassigned",98,99))))))</x:f>
        <x:v>1</x:v>
      </x:c>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IF(C335="T0",0,IF(C335="T1",1,IF(C335="T2",2,IF(C335="T3",3,IF(C335="T4",4,IF(C335="Unassigned",98,99))))))</x:f>
        <x:v>2</x:v>
      </x:c>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IF(C529="T0",0,IF(C529="T1",1,IF(C529="T2",2,IF(C529="T3",3,IF(C529="T4",4,IF(C529="Unassigned",98,99))))))</x:f>
        <x:v>2</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240</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row r="1244">
      <x:c r="A1244" s="4" t="inlineStr">
        <x:is>
          <x:t xml:space="preserve">proposal.salvage.pyrite_chunks</x:t>
        </x:is>
      </x:c>
      <x:c r="B1244" s="4" t="str">
        <x:f>Items!B162</x:f>
        <x:v>Pyrite chunks</x:v>
      </x:c>
      <x:c r="C1244" s="4" t="str">
        <x:f>Items!D162</x:f>
        <x:v>Salvage</x:v>
      </x:c>
      <x:c r="D1244" s="4" t="inlineStr">
        <x:is>
          <x:t xml:space="preserve">Primary</x:t>
        </x:is>
      </x:c>
      <x:c r="E1244" s="4" t="str">
        <x:f>Items!AA162</x:f>
        <x:v>Chemical processing</x:v>
      </x:c>
      <x:c r="F1244" s="4" t="inlineStr">
        <x:is>
          <x:t xml:space="preserve">Author-requested catalog proposal; intended use, not an implemented action.</x:t>
        </x:is>
      </x:c>
    </x:row>
    <x:row r="1245">
      <x:c r="A1245" s="4" t="inlineStr">
        <x:is>
          <x:t xml:space="preserve">proposal.salvage.kaolinite_clods</x:t>
        </x:is>
      </x:c>
      <x:c r="B1245" s="4" t="str">
        <x:f>Items!B166</x:f>
        <x:v>Kaolinite clods</x:v>
      </x:c>
      <x:c r="C1245" s="4" t="str">
        <x:f>Items!D166</x:f>
        <x:v>Salvage</x:v>
      </x:c>
      <x:c r="D1245" s="4" t="inlineStr">
        <x:is>
          <x:t xml:space="preserve">Primary</x:t>
        </x:is>
      </x:c>
      <x:c r="E1245" s="4" t="str">
        <x:f>Items!AA166</x:f>
        <x:v>Glass and ceramics</x:v>
      </x:c>
      <x:c r="F1245" s="4" t="inlineStr">
        <x:is>
          <x:t xml:space="preserve">Author-requested catalog proposal; intended use, not an implemented action.</x:t>
        </x:is>
      </x:c>
    </x:row>
  </x:sheetData>
  <x:dataValidations count="3">
    <x:dataValidation type="list" sqref="D6:D1245">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T1</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x:f>IF(OR(C1742="Ingredient candidate",C1742="Consumed input",C1742="Contained input",C1742="Transform input"),IF(F1742="T0",0,IF(F1742="T1",1,IF(F1742="T2",2,IF(F1742="T3",3,IF(F1742="T4",4,-1))))),-1)</x:f>
        <x:v>1</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T1</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170</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x:c r="A162" s="4" t="inlineStr">
        <x:is>
          <x:t xml:space="preserve">proposal.salvage.pyrite_chunks</x:t>
        </x:is>
      </x:c>
      <x:c r="B162" s="4" t="str">
        <x:f>Items!B162</x:f>
        <x:v>Pyrite chunks</x:v>
      </x:c>
      <x:c r="C162" s="4" t="str">
        <x:f>Items!X162</x:f>
        <x:v>Raw material</x:v>
      </x:c>
      <x:c r="D162" s="4" t="str">
        <x:f>Items!C162</x:f>
        <x:v>T1</x:v>
      </x:c>
      <x:c r="E162" s="4" t="inlineStr">
        <x:is>
          <x:t xml:space="preserve">As-found mineral salvage</x:t>
        </x:is>
      </x:c>
      <x:c r="F162" s="14">
        <x:f>Items!AJ162</x:f>
        <x:v>0</x:v>
      </x:c>
      <x:c r="G162" s="4" t="inlineStr">
        <x:is>
          <x:t xml:space="preserve">No recipe established</x:t>
        </x:is>
      </x:c>
      <x:c r="H162" s="4" t="inlineStr">
        <x:is>
          <x:t xml:space="preserve">Facilities and qualification criteria remain undefined.</x:t>
        </x:is>
      </x:c>
      <x:c r="I162" s="4" t="inlineStr">
        <x:is>
          <x:t xml:space="preserve">Proposal; not qualified for crafting</x:t>
        </x:is>
      </x:c>
      <x:c r="J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x:c r="A166" s="4" t="inlineStr">
        <x:is>
          <x:t xml:space="preserve">proposal.salvage.kaolinite_clods</x:t>
        </x:is>
      </x:c>
      <x:c r="B166" s="4" t="str">
        <x:f>Items!B166</x:f>
        <x:v>Kaolinite clods</x:v>
      </x:c>
      <x:c r="C166" s="4" t="str">
        <x:f>Items!X166</x:f>
        <x:v>Raw material</x:v>
      </x:c>
      <x:c r="D166" s="4" t="str">
        <x:f>Items!C166</x:f>
        <x:v>T1</x:v>
      </x:c>
      <x:c r="E166" s="4" t="inlineStr">
        <x:is>
          <x:t xml:space="preserve">As-found mineral salvage</x:t>
        </x:is>
      </x:c>
      <x:c r="F166" s="14">
        <x:f>Items!AJ166</x:f>
        <x:v>0</x:v>
      </x:c>
      <x:c r="G166" s="4" t="inlineStr">
        <x:is>
          <x:t xml:space="preserve">No recipe established</x:t>
        </x:is>
      </x:c>
      <x:c r="H166" s="4" t="inlineStr">
        <x:is>
          <x:t xml:space="preserve">Facilities and qualification criteria remain undefined.</x:t>
        </x:is>
      </x:c>
      <x:c r="I166" s="4" t="inlineStr">
        <x:is>
          <x:t xml:space="preserve">Proposal; not qualified for crafting</x:t>
        </x:is>
      </x:c>
      <x:c r="J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