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'Categories'!$G$6:$G$25</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78" headerRowCount="1" totalsRowCount="0" totalsRowShown="0">
  <x:autoFilter ref="A5:AN978"/>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2" headerRowCount="1" totalsRowCount="0" totalsRowShown="0">
  <x:autoFilter ref="A5:C242"/>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33" headerRowCount="1" totalsRowCount="0" totalsRowShown="0">
  <x:autoFilter ref="A5:F1133"/>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78" headerRowCount="1" totalsRowCount="0" totalsRowShown="0">
  <x:autoFilter ref="A5:J978"/>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inlineStr">
        <x:is>
          <x:t xml:space="preserve">T4</x:t>
        </x:is>
      </x:c>
      <x:c r="D6" s="9" t="inlineStr">
        <x:is>
          <x:t xml:space="preserve">Salvage</x:t>
        </x:is>
      </x:c>
      <x:c r="E6" s="9" t="str">
        <x:v>Salvage</x:v>
      </x:c>
      <x:c r="F6" s="9" t="str">
        <x:v>Camp Loop trial</x:v>
      </x:c>
      <x:c r="G6" s="9" t="inlineStr">
        <x:is>
          <x:t xml:space="preserve">A drive assembly removed from a dead machine, containing the fitted parts that once transmitted motion through its mechanism. It is a source of possible repair parts or recoverable material; removal does not establish that the assembly still works.</x:t>
        </x:is>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t4;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inlineStr">
        <x:is>
          <x:t xml:space="preserve">Salvage value audit October 16, 2026: T4. Matched machine drivetrain has substantial donor-part value and difficult-to-replace fitted internals, subject to inspection. Value tier is relative to this 200-item salvage roster; condition and crafting qualification remain separate.</x:t>
        </x:is>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x:f>IF(C6="T0",0,IF(C6="T1",1,IF(C6="T2",2,IF(C6="T3",3,IF(C6="T4",4,IF(C6="Unassigned",98,99))))))</x:f>
        <x:v>4</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inlineStr">
        <x:is>
          <x:t xml:space="preserve">T1</x:t>
        </x:is>
      </x:c>
      <x:c r="D7" s="4" t="inlineStr">
        <x:is>
          <x:t xml:space="preserve">Salvage</x:t>
        </x:is>
      </x:c>
      <x:c r="E7" s="4" t="str">
        <x:v>Salvage</x:v>
      </x:c>
      <x:c r="F7" s="4" t="str">
        <x:v>Camp Loop trial</x:v>
      </x:c>
      <x:c r="G7" s="4" t="inlineStr">
        <x:is>
          <x:t xml:space="preserve">A metal plate recovered from the dead machine’s casing or structure. Its flat section is useful as a candidate fabrication blank, patch or source of metal after inspection; alloy, usable condition and fitting requirements remain open.</x:t>
        </x:is>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t1;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inlineStr">
        <x:is>
          <x:t xml:space="preserve">Salvage value audit October 16, 2026: T1. Flat recoverable metal has broad patching and fabrication demand but little specialist workmanship. Value tier is relative to this 200-item salvage roster; condition and crafting qualification remain separate.</x:t>
        </x:is>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x:f>IF(C7="T0",0,IF(C7="T1",1,IF(C7="T2",2,IF(C7="T3",3,IF(C7="T4",4,IF(C7="Unassigned",98,99))))))</x:f>
        <x:v>1</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inlineStr">
        <x:is>
          <x:t xml:space="preserve">T3</x:t>
        </x:is>
      </x:c>
      <x:c r="D8" s="9" t="inlineStr">
        <x:is>
          <x:t xml:space="preserve">Salvage</x:t>
        </x:is>
      </x:c>
      <x:c r="E8" s="9" t="str">
        <x:v>Salvage</x:v>
      </x:c>
      <x:c r="F8" s="9" t="str">
        <x:v>Camp Loop trial</x:v>
      </x:c>
      <x:c r="G8" s="9" t="inlineStr">
        <x:is>
          <x:t xml:space="preserve">A bundle of conductors recovered from a dead machine. Individual lengths are candidates for electrical repairs and rewiring after their continuity, insulation and material have been checked.</x:t>
        </x:is>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t3;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inlineStr">
        <x:is>
          <x:t xml:space="preserve">Salvage value audit October 16, 2026: T3. Usable conductor lengths can save scarce wire preparation and electrical repair labor, after continuity and insulation checks. Value tier is relative to this 200-item salvage roster; condition and crafting qualification remain separate.</x:t>
        </x:is>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x:f>IF(C8="T0",0,IF(C8="T1",1,IF(C8="T2",2,IF(C8="T3",3,IF(C8="T4",4,IF(C8="Unassigned",98,99))))))</x:f>
        <x:v>3</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Tools</x:t>
        </x:is>
      </x:c>
      <x:c r="E9" s="4" t="str">
        <x:v>Survival</x:v>
      </x:c>
      <x:c r="F9" s="4" t="str">
        <x:v>Camp Loop trial</x:v>
      </x:c>
      <x:c r="G9" s="4" t="inlineStr">
        <x:is>
          <x:t xml:space="preserve">Booter’s attached living-algae reserve, carried for eating, drinking and treating injuries. The canister holds the survival supply rather than creating a separate meal or drink each time it is used; its existing attachment and reserve rules still apply.</x:t>
        </x:is>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tools;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Tools</x:t>
        </x:is>
      </x:c>
      <x:c r="E10" s="9" t="str">
        <x:v>Clothing</x:v>
      </x:c>
      <x:c r="F10" s="9" t="str">
        <x:v>Camp Loop trial</x:v>
      </x:c>
      <x:c r="G10" s="9" t="inlineStr">
        <x:is>
          <x:t xml:space="preserve">Booter’s worn cloak, which also serves as the blanket when he settles down to rest. It is the same owned item in both uses, so laying it out does not create a second piece of equipment.</x:t>
        </x:is>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tools;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inlineStr">
        <x:is>
          <x:t xml:space="preserve">A combined shovel and axe carried as Booter’s starter excavation tool. The broad working end and cutting edge suggest digging and rough cutting uses; the current inventory definition does not itself add mining requirements or a combat action.</x:t>
        </x:is>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inlineStr">
        <x:is>
          <x:t xml:space="preserve">A portable dust canister that can be deployed to collect airborne dust for later processing. Its stored dust remains inside the same physical canister during deployment and recovery, making the filled vessel part of the expedition’s haul.</x:t>
        </x:is>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inlineStr">
        <x:is>
          <x:t xml:space="preserve">A hooked terrain-navigation tool intended to establish a hold on suitable features during traversal. Its line, anchoring, range and movement behavior require design; owning the item does not currently enable a grapple traversal action.</x:t>
        </x:is>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inlineStr">
        <x:is>
          <x:t xml:space="preserve">Tools</x:t>
        </x:is>
      </x:c>
      <x:c r="E15" s="4" t="str">
        <x:v>Energy container</x:v>
      </x:c>
      <x:c r="F15" s="4" t="str">
        <x:v>Camp Loop trial</x:v>
      </x:c>
      <x:c r="G15" s="4" t="inlineStr">
        <x:is>
          <x:t xml:space="preserve">An Arc Battery containing refined Arc Energy. It represents the charged state of a reusable battery rather than a supply of loose energy; compatible consumers and their operating requirements remain to be defined.</x:t>
        </x:is>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inlineStr">
        <x:is>
          <x:t xml:space="preserve">T4</x:t>
        </x:is>
      </x:c>
      <x:c r="D16" s="9" t="inlineStr">
        <x:is>
          <x:t xml:space="preserve">Salvage</x:t>
        </x:is>
      </x:c>
      <x:c r="E16" s="9" t="str">
        <x:v>Energy container</x:v>
      </x:c>
      <x:c r="F16" s="9" t="str">
        <x:v>Camp Loop trial</x:v>
      </x:c>
      <x:c r="G16" s="9" t="inlineStr">
        <x:is>
          <x:t xml:space="preserve">An Arc Battery with no usable charge, retained for charging in the dust refinery. The existing holder must be supplied to the process; charging changes its state rather than manufacturing an extra battery.</x:t>
        </x:is>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t4; t0; finished item</x:v>
      </x:c>
      <x:c r="AF16" s="4" t="str">
        <x:v>From current item description. Proposed uses retain their existing approval status.</x:v>
      </x:c>
      <x:c r="AG16" s="4" t="inlineStr">
        <x:is>
          <x:t xml:space="preserve">Salvage value audit October 16, 2026: T4. A surviving Arc Battery holder preserves scarce energy-storage hardware even when empty. No charge is included. Value tier is relative to this 200-item salvage roster; condition and crafting qualification remain separate.</x:t>
        </x:is>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x:f>IF(C16="T0",0,IF(C16="T1",1,IF(C16="T2",2,IF(C16="T3",3,IF(C16="T4",4,IF(C16="Unassigned",98,99))))))</x:f>
        <x:v>4</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inlineStr">
        <x:is>
          <x:t xml:space="preserve">T4</x:t>
        </x:is>
      </x:c>
      <x:c r="D17" s="4" t="inlineStr">
        <x:is>
          <x:t xml:space="preserve">Salvage</x:t>
        </x:is>
      </x:c>
      <x:c r="E17" s="4" t="inlineStr">
        <x:is>
          <x:t xml:space="preserve">Shelter &amp; rest</x:t>
        </x:is>
      </x:c>
      <x:c r="F17" s="4" t="str">
        <x:v>Shared definition; trial variant/rules</x:v>
      </x:c>
      <x:c r="G17" s="4" t="inlineStr">
        <x:is>
          <x:t xml:space="preserve">A reusable packed shade arrangement that can be deployed as a resting place for Rest and Sleep. It remains one physical camp item through packing and deployment, with no additional healing or remote-storage function implied by its shelter role.</x:t>
        </x:is>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salvage; shelter &amp; rest; shelter item; finished item; unresolved; camp rest; mixed / unresolved; assembly; existing definition; sun shading; vertical sun shade shelter; camp bundle; camp goods; shelter &amp; rest; t4;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 Author direction October 16: all Camp items are Salvage; retire the Camp items section. Item identity, condition, tiers, purposes and recipe semantics remain unchanged.</x:t>
        </x:is>
      </x:c>
      <x:c r="AG17" s="4" t="inlineStr">
        <x:is>
          <x:t xml:space="preserve">Salvage value audit October 16, 2026: T4. An integrated packable shade assembly combines prepared membrane, fittings and shelter utility that are costly to replace together. Value tier is relative to this 200-item salvage roster; condition and crafting qualification remain separate.</x:t>
        </x:is>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x:f>IF(C17="T0",0,IF(C17="T1",1,IF(C17="T2",2,IF(C17="T3",3,IF(C17="T4",4,IF(C17="Unassigned",98,99))))))</x:f>
        <x:v>4</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inlineStr">
        <x:is>
          <x:t xml:space="preserve">Dust suspended in the atmosphere and gathered with the dust canister for the camp refinery. It is the recorded energy-processing feed, distinct from the ordinary Mineral Dust produced by sorting Ironstone.</x:t>
        </x:is>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inlineStr">
        <x:is>
          <x:t xml:space="preserve">The coarse granular fraction left by dry sorting Ironstone. Its larger pieces form a separate stock from the sand, mineral fines and iron-rich concentrate; downstream uses and recovery yields remain to be designed.</x:t>
        </x:is>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inlineStr">
        <x:is>
          <x:t xml:space="preserve">Sorted Ironstone concentrate</x:t>
        </x:is>
      </x:c>
      <x:c r="C20" s="4" t="str">
        <x:v>T1</x:v>
      </x:c>
      <x:c r="D20" s="9" t="str">
        <x:v>Manufactured stock</x:v>
      </x:c>
      <x:c r="E20" s="9" t="str">
        <x:v>Processed mineral</x:v>
      </x:c>
      <x:c r="F20" s="9" t="str">
        <x:v>Camp Loop trial</x:v>
      </x:c>
      <x:c r="G20" s="9" t="inlineStr">
        <x:is>
          <x:t xml:space="preserve">Iron-bearing granules separated from Ironstone by the existing dry-sorting process. This concentrated mineral fraction is feed for later metal refining; it has not yet been reduced to usable iron. Its Ironstone source distinguishes it from the separately proposed selected iron-ore furnace feed.</x:t>
        </x:is>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t="inlineStr">
        <x:is>
          <x:t xml:space="preserve">Iron-rich Concentrate</x:t>
        </x:is>
      </x:c>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sorted ironstone concentrate; manufactured stock; processed mineral; processed material; processed intermediate; geological; metal refining; mineral; particles; existing definition; iron-rich concentrate;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inlineStr">
        <x:is>
          <x:t xml:space="preserve">Bulk iron-bearing rock gathered from exposed Ironstone deposits. It feeds the dry-sorting process, which separates several material fractions; it is raw mineral cargo rather than ready-to-use metal.</x:t>
        </x:is>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inlineStr">
        <x:is>
          <x:t xml:space="preserve">Fine mineral particles separated during dry sorting of Ironstone. This is ordinary mineral stock with an unresolved downstream use, not the airborne energy-bearing dust accepted by the Arc refinery.</x:t>
        </x:is>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inlineStr">
        <x:is>
          <x:t xml:space="preserve">The sand-sized fraction separated during dry sorting of Ironstone. It is stored independently from coarse aggregate and mineral dust so later processing can use the appropriate grain size; a specific downstream recipe is not yet assigned.</x:t>
        </x:is>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inlineStr">
        <x:is>
          <x:t xml:space="preserve">Carry magnets for field work. Proposed uses: recover ferrous fragments and hold small workpieces. It is intended to gather or retain a selected resource so it can be recovered and carried onward.</x:t>
        </x:is>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inlineStr">
        <x:is>
          <x:t xml:space="preserve">Iron feed and magnetic tool research. It is intended to enter a controlled metal-preparation or refining process; the feed material is distinct from the usable metal eventually produced.</x:t>
        </x:is>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inlineStr">
        <x:is>
          <x:t xml:space="preserve">Sharpening, finishing and repair. It is intended to prepare or change a workpiece’s surface before a later fitting, coating or use; the treatment must suit that material.</x:t>
        </x:is>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inlineStr">
        <x:is>
          <x:t xml:space="preserve">Hard ceramic and electrical separation parts. It is intended for a matched glassworking or ceramic process, with composition, forming and controlled heat determining the useful result.</x:t>
        </x:is>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inlineStr">
        <x:is>
          <x:t xml:space="preserve">Mineral binder and construction research. It is intended to join, reinforce or support other parts, with the bond or fastening chosen for the materials and loads involved.</x:t>
        </x:is>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inlineStr">
        <x:is>
          <x:t xml:space="preserve">Algae culture mineral inputs, subject to biology design. It is a proposed input for maintaining a suitable algae culture; the biological requirements and acceptable composition still need verification.</x:t>
        </x:is>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inlineStr">
        <x:is>
          <x:t xml:space="preserve">Dry lubrication and conductive composites. It is intended to reduce friction at a matched contact surface; dust behavior and material compatibility require qualification.</x:t>
        </x:is>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inlineStr">
        <x:is>
          <x:t xml:space="preserve">T1</x:t>
        </x:is>
      </x:c>
      <x:c r="D33" s="9" t="inlineStr">
        <x:is>
          <x:t xml:space="preserve">Salvage</x:t>
        </x:is>
      </x:c>
      <x:c r="E33" s="9" t="str">
        <x:v>Raw mineral</x:v>
      </x:c>
      <x:c r="F33" s="9" t="str">
        <x:v>New proposal</x:v>
      </x:c>
      <x:c r="G33" s="9" t="inlineStr">
        <x:is>
          <x:t xml:space="preserve">Insulating separators and heat shields. It is intended to separate conductive parts or support them without a direct conducting path. No voltage or thermal rating follows from that proposed role.</x:t>
        </x:is>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t1; not applicable; material</x:v>
      </x:c>
      <x:c r="AF33" s="4" t="str">
        <x:v>From current item description. Proposed uses retain their existing approval status. Lore category review: Resources -&gt; Mineral resources. Classification only; original item status and tier retained.</x:v>
      </x:c>
      <x:c r="AG33" s="4" t="inlineStr">
        <x:is>
          <x:t xml:space="preserve">Salvage value audit October 16, 2026: T1. Selected insulating mineral sheets have useful workshop demand but remain relatively simple material stock without rated performance. Value tier is relative to this 200-item salvage roster; condition and crafting qualification remain separate.</x:t>
        </x:is>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No production route listed</x:v>
      </x:c>
      <x:c r="AN33" s="14">
        <x:f>IF(C33="T0",0,IF(C33="T1",1,IF(C33="T2",2,IF(C33="T3",3,IF(C33="T4",4,IF(C33="Unassigned",98,99))))))</x:f>
        <x:v>1</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inlineStr">
        <x:is>
          <x:t xml:space="preserve">Selected iron-ore furnace feed</x:t>
        </x:is>
      </x:c>
      <x:c r="C34" s="4" t="str">
        <x:v>T1</x:v>
      </x:c>
      <x:c r="D34" s="9" t="str">
        <x:v>Manufactured stock</x:v>
      </x:c>
      <x:c r="E34" s="9" t="str">
        <x:v>Processed mineral</x:v>
      </x:c>
      <x:c r="F34" s="9" t="str">
        <x:v>New proposal</x:v>
      </x:c>
      <x:c r="G34" s="9" t="inlineStr">
        <x:is>
          <x:t xml:space="preserve">Iron-bearing mineral feed selected and prepared from the magnetite-rich stone or hematite routes under consideration. It is a furnace input awaiting reduction, not metal stock. Keep it distinct from the existing Ironstone concentrate only while its source preparation remains a meaningful separate design choice.</x:t>
        </x:is>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t="inlineStr">
        <x:is>
          <x:t xml:space="preserve">Iron-rich mineral feed</x:t>
        </x:is>
      </x:c>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selected iron-ore furnace feed; manufactured stock; processed mineral; processed material; processed intermediate; geological; metal refining; mineral; particles; proposal; iron-rich mineral feed;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inlineStr">
        <x:is>
          <x:t xml:space="preserve">Consolidated iron bar stock</x:t>
        </x:is>
      </x:c>
      <x:c r="C35" s="4" t="str">
        <x:v>T2</x:v>
      </x:c>
      <x:c r="D35" s="9" t="str">
        <x:v>Manufactured stock</x:v>
      </x:c>
      <x:c r="E35" s="9" t="inlineStr">
        <x:is>
          <x:t xml:space="preserve">Metal stock</x:t>
        </x:is>
      </x:c>
      <x:c r="F35" s="9" t="str">
        <x:v>New proposal</x:v>
      </x:c>
      <x:c r="G35" s="9" t="inlineStr">
        <x:is>
          <x:t xml:space="preserve">Worked iron consolidated into unfitted bars for fasteners, tool bodies and structural fittings. It is the metal-working stage after an iron bloom or selected ore has been processed, rather than another grade of loose ore. Final section, grade and forging conditions remain to be chosen.</x:t>
        </x:is>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inlineStr">
        <x:is>
          <x:t xml:space="preserve">equipment repair; Worked iron stock</x:t>
        </x:is>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inlineStr">
        <x:is>
          <x:t xml:space="preserve">Metal</x:t>
        </x:is>
      </x:c>
      <x:c r="AC35" s="4" t="str">
        <x:v>Solid part</x:v>
      </x:c>
      <x:c r="AD35" s="4" t="str">
        <x:v>Proposal</x:v>
      </x:c>
      <x:c r="AE35" s="4" t="str">
        <x:f>LOWER(A35&amp;"; "&amp;B35&amp;"; "&amp;D35&amp;"; "&amp;E35&amp;"; "&amp;X35&amp;"; "&amp;Y35&amp;"; "&amp;Z35&amp;"; "&amp;AA35&amp;"; "&amp;AB35&amp;"; "&amp;AC35&amp;"; "&amp;AD35&amp;"; "&amp;V35&amp;"; "&amp;C35&amp;"; "&amp;AH35&amp;"; "&amp;AI35)</x:f>
        <x:v>proposal.natural.iron_stock; consolidated iron bar stock; manufactured stock; metal stock; processed material; processed intermediate; geological; fabrication; metal; solid part; proposal; equipment repair; worked iron stock;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inlineStr">
        <x:is>
          <x:t xml:space="preserve">Graded sharpening grit</x:t>
        </x:is>
      </x:c>
      <x:c r="C36" s="4" t="str">
        <x:v>T1</x:v>
      </x:c>
      <x:c r="D36" s="9" t="str">
        <x:v>Manufactured stock</x:v>
      </x:c>
      <x:c r="E36" s="9" t="str">
        <x:v>Processed mineral</x:v>
      </x:c>
      <x:c r="F36" s="9" t="str">
        <x:v>New proposal</x:v>
      </x:c>
      <x:c r="G36" s="9" t="inlineStr">
        <x:is>
          <x:t xml:space="preserve">Selected abrasive mineral grains sorted into a working size range for sharpening and surface preparation. The loose grit can be used in a compatible finishing process or incorporated into a bonded abrasive blank; grain composition and useful cutting behavior still require qualification.</x:t>
        </x:is>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t="inlineStr">
        <x:is>
          <x:t xml:space="preserve">Graded abrasive grit</x:t>
        </x:is>
      </x:c>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sharpening grit; manufactured stock; processed mineral; processed material; processed intermediate; geological; surface finishing; mineral; particles; proposal; graded abrasive grit;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inlineStr">
        <x:is>
          <x:t xml:space="preserve">Fired insulating ceramic blanks</x:t>
        </x:is>
      </x:c>
      <x:c r="C37" s="4" t="str">
        <x:v>T2</x:v>
      </x:c>
      <x:c r="D37" s="9" t="str">
        <x:v>Manufactured stock</x:v>
      </x:c>
      <x:c r="E37" s="9" t="str">
        <x:v>Processed mineral</x:v>
      </x:c>
      <x:c r="F37" s="9" t="str">
        <x:v>New proposal</x:v>
      </x:c>
      <x:c r="G37" s="9" t="inlineStr">
        <x:is>
          <x:t xml:space="preserve">Rough fired ceramic pieces reserved for later grinding into spacers, separators and supporting fittings. They are general blanks rather than fitted components. Their intended electrical-separation role does not assign a voltage, heat or chemical-service rating.</x:t>
        </x:is>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inlineStr">
        <x:is>
          <x:t xml:space="preserve">protective fabrication; mineral; Insulating ceramic blanks</x:t>
        </x:is>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fired insulating ceramic blanks; manufactured stock; processed mineral; processed material; processed intermediate; geological; electrical insulation; ceramic; solid part; proposal; protective fabrication; mineral; insulating ceramic blanks;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inlineStr">
        <x:is>
          <x:t xml:space="preserve">Calcined mineral binder powder</x:t>
        </x:is>
      </x:c>
      <x:c r="C38" s="4" t="str">
        <x:v>T1</x:v>
      </x:c>
      <x:c r="D38" s="9" t="str">
        <x:v>Manufactured stock</x:v>
      </x:c>
      <x:c r="E38" s="9" t="str">
        <x:v>Processed mineral</x:v>
      </x:c>
      <x:c r="F38" s="9" t="str">
        <x:v>New proposal</x:v>
      </x:c>
      <x:c r="G38" s="9" t="inlineStr">
        <x:is>
          <x:t xml:space="preserve">A prepared mineral powder obtained by controlled treatment of carbonate feed. It is proposed as an input to dry composite and construction-binder development; its name does not assume free water, a conventional mortar recipe or a qualified bond.</x:t>
        </x:is>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t="inlineStr">
        <x:is>
          <x:t xml:space="preserve">Calcined mineral binder</x:t>
        </x:is>
      </x:c>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powder; manufactured stock; processed mineral; processed material; processed intermediate; geological; binding and construction; mineral; particles; proposal; calcined mineral binder;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inlineStr">
        <x:is>
          <x:t xml:space="preserve">Graded graphite flake stock</x:t>
        </x:is>
      </x:c>
      <x:c r="C39" s="4" t="str">
        <x:v>T1</x:v>
      </x:c>
      <x:c r="D39" s="9" t="str">
        <x:v>Manufactured stock</x:v>
      </x:c>
      <x:c r="E39" s="9" t="str">
        <x:v>Processed mineral</x:v>
      </x:c>
      <x:c r="F39" s="9" t="str">
        <x:v>New proposal</x:v>
      </x:c>
      <x:c r="G39" s="9" t="inlineStr">
        <x:is>
          <x:t xml:space="preserve">Graphite-bearing feed prepared into selected flakes for dry-lubricant mixtures and conductive-material development. This is loose carbon stock, distinct from the later bonded electrode plates. Purity, flake size and the receiving formulation remain design choices.</x:t>
        </x:is>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inlineStr">
        <x:is>
          <x:t xml:space="preserve">electrical conduction; Graded graphite flakes</x:t>
        </x:is>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 stock; manufactured stock; processed mineral; processed material; processed intermediate; geological; lubrication; mineral; particles; proposal; electrical conduction; graded graphite flakes;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inlineStr">
        <x:is>
          <x:t xml:space="preserve">Cheap raw shell/husk material; source of scraped fibers and candidate basic casing/guards. It provides candidate material or a shaped starting piece for making other objects, with the final form set by the receiving design.</x:t>
        </x:is>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inlineStr">
        <x:is>
          <x:t xml:space="preserve">Cordage and flexible bindings. It is intended to join, reinforce or support other parts, with the bond or fastening chosen for the materials and loads involved.</x:t>
        </x:is>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inlineStr">
        <x:is>
          <x:t xml:space="preserve">Dust seals, brushes and filter research. It is intended to obstruct grit at an opening or moving interface. Its fit and wear must be qualified before any exclusion or filtration performance is assigned.</x:t>
        </x:is>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inlineStr">
        <x:is>
          <x:t xml:space="preserve">Raw fur for extremely low-yield material processing. It is an input to the setting’s difficult biological-material preparation; a useful finished textile is not obtained merely by collecting it.</x:t>
        </x:is>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inlineStr">
        <x:is>
          <x:t xml:space="preserve">Tool edges and wear inserts. It supplies a candidate working blank, edge or fitted part for a tool; shaping and mounting depend on the intended job.</x:t>
        </x:is>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inlineStr">
        <x:is>
          <x:t xml:space="preserve">Flexible seals and patch material. It is intended to close a selected joint or patch an interface. Contents compatibility, movement and service conditions must be checked before a seal is relied on.</x:t>
        </x:is>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inlineStr">
        <x:is>
          <x:t xml:space="preserve">A withheld hypothesis for a fat-like faunal tissue. The source anatomy has not been established, so this record is a question for biological design rather than an available cooking ingredient, lubricant or fuel.</x:t>
        </x:is>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inlineStr">
        <x:is>
          <x:t xml:space="preserve">Dry electrode scaffold research, not bottled electricity. It belongs in a designed electrical assembly; connections, insulation and a compatible energy supply must be established together.</x:t>
        </x:is>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inlineStr">
        <x:is>
          <x:t xml:space="preserve">Light armor panels and impact guards. It provides candidate stock for a protective assembly, with coverage, joining and backing still determining the finished protection.</x:t>
        </x:is>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inlineStr">
        <x:is>
          <x:t xml:space="preserve">Tool lashings and field repairs. It is intended to join, reinforce or support other parts, with the bond or fastening chosen for the materials and loads involved.</x:t>
        </x:is>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inlineStr">
        <x:is>
          <x:t xml:space="preserve">Dust exclusion at joints and equipment closures. It is intended to obstruct grit at an opening or moving interface. Its fit and wear must be qualified before any exclusion or filtration performance is assigned.</x:t>
        </x:is>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inlineStr">
        <x:is>
          <x:t xml:space="preserve">Candidate scarce pressed material; former liner proposal requires reassessment. It is an input to the setting’s difficult biological-material preparation; a useful finished textile is not obtained merely by collecting it.</x:t>
        </x:is>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inlineStr">
        <x:is>
          <x:t xml:space="preserve">Replaceable excavation-tool wear part. It supplies a candidate working blank, edge or fitted part for a tool; shaping and mounting depend on the intended job.</x:t>
        </x:is>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inlineStr">
        <x:is>
          <x:t xml:space="preserve">Flexible equipment repairs. It is intended to close a selected joint or patch an interface. Contents compatibility, movement and service conditions must be checked before a seal is relied on.</x:t>
        </x:is>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inlineStr">
        <x:is>
          <x:t xml:space="preserve">A conditional solid biological material whose proposed fat-like precursor remains unverified. A source and preparation route must be established before any sealing, coating or other practical use can be assigned.</x:t>
        </x:is>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inlineStr">
        <x:is>
          <x:t xml:space="preserve">Possible charged-battery component research. It belongs in a designed electrical assembly; connections, insulation and a compatible energy supply must be established together.</x:t>
        </x:is>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inlineStr">
        <x:is>
          <x:t xml:space="preserve">Solid carbon fuel and possible metallurgical feedstock. It is proposed as a material energy input for controlled hot work. The receiving process must establish ignition, handling and a suitable working atmosphere.</x:t>
        </x:is>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inlineStr">
        <x:is>
          <x:t xml:space="preserve">Bulk copper-bearing rock before sorting. It is intended to enter a controlled metal-preparation or refining process; the feed material is distinct from the usable metal eventually produced.</x:t>
        </x:is>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inlineStr">
        <x:is>
          <x:t xml:space="preserve">Copper-bearing mineral feed for refining. It is intended to enter a controlled metal-preparation or refining process; the feed material is distinct from the usable metal eventually produced.</x:t>
        </x:is>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inlineStr">
        <x:is>
          <x:t xml:space="preserve">Unworked copper metal for conductors and small fittings. It is intended to form part of a continuous conducting path, with section, joints and protection matched to the receiving circuit.</x:t>
        </x:is>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inlineStr">
        <x:is>
          <x:t xml:space="preserve">Dense mineral feed for advanced wear-resistant material research. It is intended to enter a controlled metal-preparation or refining process; the feed material is distinct from the usable metal eventually produced.</x:t>
        </x:is>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inlineStr">
        <x:is>
          <x:t xml:space="preserve">Mineral feed containing magnesium compounds. It is intended to enter a controlled metal-preparation or refining process; the feed material is distinct from the usable metal eventually produced.</x:t>
        </x:is>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inlineStr">
        <x:is>
          <x:t xml:space="preserve">Unworked manufactured magnesium metal. It provides candidate material or a shaped starting piece for making other objects, with the final form set by the receiving design.</x:t>
        </x:is>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inlineStr">
        <x:is>
          <x:t xml:space="preserve">Specific iron-rich mineral feed distinct from generic field stone. It is intended to enter a controlled metal-preparation or refining process; the feed material is distinct from the usable metal eventually produced.</x:t>
        </x:is>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inlineStr">
        <x:is>
          <x:t xml:space="preserve">Nonmetallic mineral feed for specialist crafting research. It is a candidate industrial input or process aid. Its composition, containment and compatible treatment must be established; usefulness does not imply edibility.</x:t>
        </x:is>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inlineStr">
        <x:is>
          <x:t xml:space="preserve">Soft mineral feed for molds and mineral products. It is intended for a matched glassworking or ceramic process, with composition, forming and controlled heat determining the useful result.</x:t>
        </x:is>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inlineStr">
        <x:is>
          <x:t xml:space="preserve">Soft mineral feed for proposed dry powders and ceramics. It is intended for a matched glassworking or ceramic process, with composition, forming and controlled heat determining the useful result.</x:t>
        </x:is>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inlineStr">
        <x:is>
          <x:t xml:space="preserve">Heavy mineral feed for specialized industrial material. It is intended to enter a controlled metal-preparation or refining process; the feed material is distinct from the usable metal eventually produced.</x:t>
        </x:is>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inlineStr">
        <x:is>
          <x:t xml:space="preserve">Mineral feed for alloy and protective-coating research. It is intended to enter a controlled metal-preparation or refining process; the feed material is distinct from the usable metal eventually produced.</x:t>
        </x:is>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inlineStr">
        <x:is>
          <x:t xml:space="preserve">Mineral feed for trade and specialist contact research. It is intended to enter a controlled metal-preparation or refining process; the feed material is distinct from the usable metal eventually produced.</x:t>
        </x:is>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inlineStr">
        <x:is>
          <x:t xml:space="preserve">Scarce mineral feed for trade and specialist components. It is intended to enter a controlled metal-preparation or refining process; the feed material is distinct from the usable metal eventually produced.</x:t>
        </x:is>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inlineStr">
        <x:is>
          <x:t xml:space="preserve">Mineral feed for specialist ceramic/metallurgical research. It is intended for a matched glassworking or ceramic process, with composition, forming and controlled heat determining the useful result.</x:t>
        </x:is>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inlineStr">
        <x:is>
          <x:t xml:space="preserve">Mineral feed for specialist alloy research. It is intended to enter a controlled metal-preparation or refining process; the feed material is distinct from the usable metal eventually produced.</x:t>
        </x:is>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inlineStr">
        <x:is>
          <x:t xml:space="preserve">Abundant husk fiber feed for paper and difficult pressed textiles. It supplies candidate fibers or prepared feed for husk-based paper, which must still be processed and formed into a usable sheet.</x:t>
        </x:is>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inlineStr">
        <x:is>
          <x:t xml:space="preserve">Abundant fibers scraped from shell husks. It supplies candidate fibers or prepared feed for husk-based paper, which must still be processed and formed into a usable sheet.</x:t>
        </x:is>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inlineStr">
        <x:is>
          <x:t xml:space="preserve">Difficult processed/pressed husk-fiber material. It supplies a candidate fastening, panel or material for clothing; cutting, joining and fit remain part of the finished garment’s design.</x:t>
        </x:is>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inlineStr">
        <x:is>
          <x:t xml:space="preserve">Hide feedstock for extremely low-yield material processing. It is an input to the setting’s difficult biological-material preparation; a useful finished textile is not obtained merely by collecting it.</x:t>
        </x:is>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inlineStr">
        <x:is>
          <x:t xml:space="preserve">Scarce usable material obtained from hide processing. It supplies a candidate fastening, panel or material for clothing; cutting, joining and fit remain part of the finished garment’s design.</x:t>
        </x:is>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inlineStr">
        <x:is>
          <x:t xml:space="preserve">Some fauna can be eaten, but provides poor nutrition. It is intended for the recorded food or feeding role. Human edibility and useful nutrition require the selected source and preparation rather than assumptions about all fauna.</x:t>
        </x:is>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inlineStr">
        <x:is>
          <x:t xml:space="preserve">Internal faunal chemicals can be used as materials despite toxicity to humans. It is a candidate industrial input or process aid. Its composition, containment and compatible treatment must be established; usefulness does not imply edibility.</x:t>
        </x:is>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inlineStr">
        <x:is>
          <x:t xml:space="preserve">Biological liquids may be extracted for use as materials. It is a candidate industrial input or process aid. Its composition, containment and compatible treatment must be established; usefulness does not imply edibility.</x:t>
        </x:is>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inlineStr">
        <x:is>
          <x:t xml:space="preserve">Mineral separation and metal surface preparation. It is a candidate industrial input or process aid. Its composition, containment and compatible treatment must be established; usefulness does not imply edibility.</x:t>
        </x:is>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inlineStr">
        <x:is>
          <x:t xml:space="preserve">Help release chitin/icore fibers for paper and difficult pressed materials. It is intended to assist separation or preparation of biological fibers before they are made into paper or scarce pressed materials.</x:t>
        </x:is>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inlineStr">
        <x:is>
          <x:t xml:space="preserve">Bind mineral aggregate, shell laminates and pressed fiber materials. It is intended to join, reinforce or support other parts, with the bond or fastening chosen for the materials and loads involved.</x:t>
        </x:is>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inlineStr">
        <x:is>
          <x:t xml:space="preserve">Quick hard-setting equipment patches and temporary container seals. It supports replacement, refitting or maintenance of a compatible item; ownership alone does not restore the equipment’s condition.</x:t>
        </x:is>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inlineStr">
        <x:is>
          <x:t xml:space="preserve">Potential feed for pigments, recovered mineral fractions and binder research. It is a candidate industrial input or process aid. Its composition, containment and compatible treatment must be established; usefulness does not imply edibility.</x:t>
        </x:is>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inlineStr">
        <x:is>
          <x:t xml:space="preserve">Dust-resistant equipment lubrication and flexible-seal conditioning. It is intended to reduce friction at a matched contact surface; dust behavior and material compatibility require qualification.</x:t>
        </x:is>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inlineStr">
        <x:is>
          <x:t xml:space="preserve">Candidate electrical separators and equipment coating. It is intended to separate conductive parts or support them without a direct conducting path. No voltage or thermal rating follows from that proposed role.</x:t>
        </x:is>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inlineStr">
        <x:is>
          <x:t xml:space="preserve">Candidate contained equipment contacts and sensing components. It is intended to form part of a continuous conducting path, with section, joints and protection matched to the receiving circuit.</x:t>
        </x:is>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inlineStr">
        <x:is>
          <x:t xml:space="preserve">Controlled plate-layer release and husk surface preparation. It is intended to prepare or change a workpiece’s surface before a later fitting, coating or use; the treatment must suit that material.</x:t>
        </x:is>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inlineStr">
        <x:is>
          <x:t xml:space="preserve">Candidate exclusion coatings around equipment or stored materials. It is proposed for keeping an unwanted material or organism away from a selected surface, with the target and compatible application still unresolved.</x:t>
        </x:is>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inlineStr">
        <x:is>
          <x:t xml:space="preserve">Candidate specialist trade/sample material for later design. It is retained for specialist examination or exchange rather than treated as an ordinary usable supply.</x:t>
        </x:is>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inlineStr">
        <x:is>
          <x:t xml:space="preserve">Possible lure, trail concealment or animal-avoidance research. It is intended to influence or manage a selected creature through its recorded mechanism; target species and response require design.</x:t>
        </x:is>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inlineStr">
        <x:is>
          <x:t xml:space="preserve">T1</x:t>
        </x:is>
      </x:c>
      <x:c r="D97" s="9" t="inlineStr">
        <x:is>
          <x:t xml:space="preserve">Salvage</x:t>
        </x:is>
      </x:c>
      <x:c r="E97" s="9" t="inlineStr">
        <x:is>
          <x:t xml:space="preserve">Reusable salvage</x:t>
        </x:is>
      </x:c>
      <x:c r="F97" s="9" t="str">
        <x:v>New proposal</x:v>
      </x:c>
      <x:c r="G97" s="9" t="inlineStr">
        <x:is>
          <x:t xml:space="preserve">An opaque bottle recovered as ordinary salvage. Its covered body was intended to shield stored material from view or light, but any remaining contents and closure condition are unknown. Reuse or recovery of its material requires inspection; no special payload or sealing behavior is assigned.</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t1;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inlineStr">
        <x:is>
          <x:t xml:space="preserve">Salvage value audit October 16, 2026: T1. A reusable opaque vessel offers modest storage utility after cleaning and closure inspection. Unknown contents add no value. Value tier is relative to this 200-item salvage roster; condition and crafting qualification remain separate.</x:t>
        </x:is>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Route listed; review status/completeness</x:t>
        </x:is>
      </x:c>
      <x:c r="AN97" s="14">
        <x:f>IF(C97="T0",0,IF(C97="T1",1,IF(C97="T2",2,IF(C97="T3",3,IF(C97="T4",4,IF(C97="Unassigned",98,99))))))</x:f>
        <x:v>1</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inlineStr">
        <x:is>
          <x:t xml:space="preserve">T1</x:t>
        </x:is>
      </x:c>
      <x:c r="D98" s="9" t="inlineStr">
        <x:is>
          <x:t xml:space="preserve">Salvage</x:t>
        </x:is>
      </x:c>
      <x:c r="E98" s="9" t="inlineStr">
        <x:is>
          <x:t xml:space="preserve">Reusable salvage</x:t>
        </x:is>
      </x:c>
      <x:c r="F98" s="9" t="str">
        <x:v>New proposal</x:v>
      </x:c>
      <x:c r="G98" s="9" t="inlineStr">
        <x:is>
          <x:t xml:space="preserve">A wide-mouth jar retained as ordinary salvage. The broad opening gives access to its interior for inspection and possible reuse, while chips, residue and the condition of its closure must be checked. No sample-handling capacity or contents compatibility is assigned.</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t1;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inlineStr">
        <x:is>
          <x:t xml:space="preserve">Salvage value audit October 16, 2026: T1. A broad-opening glass vessel offers general reuse value without precision calibration or guaranteed closure. Value tier is relative to this 200-item salvage roster; condition and crafting qualification remain separate.</x:t>
        </x:is>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Route listed; review status/completeness</x:t>
        </x:is>
      </x:c>
      <x:c r="AN98" s="14">
        <x:f>IF(C98="T0",0,IF(C98="T1",1,IF(C98="T2",2,IF(C98="T3",3,IF(C98="T4",4,IF(C98="Unassigned",98,99))))))</x:f>
        <x:v>1</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inlineStr">
        <x:is>
          <x:t xml:space="preserve">T1</x:t>
        </x:is>
      </x:c>
      <x:c r="D99" s="9" t="inlineStr">
        <x:is>
          <x:t xml:space="preserve">Salvage</x:t>
        </x:is>
      </x:c>
      <x:c r="E99" s="9" t="inlineStr">
        <x:is>
          <x:t xml:space="preserve">Reusable salvage</x:t>
        </x:is>
      </x:c>
      <x:c r="F99" s="9" t="str">
        <x:v>New proposal</x:v>
      </x:c>
      <x:c r="G99" s="9" t="inlineStr">
        <x:is>
          <x:t xml:space="preserve">A small sealed ampoule retained as ordinary salvage. Its enclosed form suggests a former sample holder, but the contents and integrity are unknown. It may offer recoverable material after inspection, without providing a special sample-storage or opening mechanic.</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t1;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inlineStr">
        <x:is>
          <x:t xml:space="preserve">Salvage value audit October 16, 2026: T1. A small sealed vessel offers modest glass recovery value. Unknown enclosed material receives no speculative payload premium. Value tier is relative to this 200-item salvage roster; condition and crafting qualification remain separate.</x:t>
        </x:is>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Route listed; review status/completeness</x:t>
        </x:is>
      </x:c>
      <x:c r="AN99" s="14">
        <x:f>IF(C99="T0",0,IF(C99="T1",1,IF(C99="T2",2,IF(C99="T3",3,IF(C99="T4",4,IF(C99="Unassigned",98,99))))))</x:f>
        <x:v>1</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inlineStr">
        <x:is>
          <x:t xml:space="preserve">T1</x:t>
        </x:is>
      </x:c>
      <x:c r="D100" s="9" t="inlineStr">
        <x:is>
          <x:t xml:space="preserve">Salvage</x:t>
        </x:is>
      </x:c>
      <x:c r="E100" s="9" t="inlineStr">
        <x:is>
          <x:t xml:space="preserve">Reusable salvage</x:t>
        </x:is>
      </x:c>
      <x:c r="F100" s="9" t="str">
        <x:v>New proposal</x:v>
      </x:c>
      <x:c r="G100" s="9" t="inlineStr">
        <x:is>
          <x:t xml:space="preserve">A glass flask bearing visible measurement or identification marks, recovered as ordinary salvage. The markings remain part of the object’s physical history; they do not establish accurate calibration. Possible reuse and material recovery depend on its condition.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t1;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inlineStr">
        <x:is>
          <x:t xml:space="preserve">Salvage value audit October 16, 2026: T1. A marked glass vessel has practical reuse value, discounted because its markings establish no reliable calibration. Value tier is relative to this 200-item salvage roster; condition and crafting qualification remain separate.</x:t>
        </x:is>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Route listed; review status/completeness</x:t>
        </x:is>
      </x:c>
      <x:c r="AN100" s="14">
        <x:f>IF(C100="T0",0,IF(C100="T1",1,IF(C100="T2",2,IF(C100="T3",3,IF(C100="T4",4,IF(C100="Unassigned",98,99))))))</x:f>
        <x:v>1</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inlineStr">
        <x:is>
          <x:t xml:space="preserve">T3</x:t>
        </x:is>
      </x:c>
      <x:c r="D101" s="9" t="inlineStr">
        <x:is>
          <x:t xml:space="preserve">Salvage</x:t>
        </x:is>
      </x:c>
      <x:c r="E101" s="9" t="inlineStr">
        <x:is>
          <x:t xml:space="preserve">Reusable salvage</x:t>
        </x:is>
      </x:c>
      <x:c r="F101" s="9" t="str">
        <x:v>New proposal</x:v>
      </x:c>
      <x:c r="G101" s="9" t="inlineStr">
        <x:is>
          <x:t xml:space="preserve">A glass flask surrounded by a shell cage, retained as ordinary salvage. The outer pieces suggest a guard around the fragile vessel. The cage, glass and fittings may have separate reuse or recovery value, but protection, sealing and payload capacity remain unassigned.</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t3;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inlineStr">
        <x:is>
          <x:t xml:space="preserve">Salvage value audit October 16, 2026: T3. Fitted shell protection around a glass vessel preserves more assembly labor and fragile material than an ordinary bottle. Value tier is relative to this 200-item salvage roster; condition and crafting qualification remain separate.</x:t>
        </x:is>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Route listed; review status/completeness</x:t>
        </x:is>
      </x:c>
      <x:c r="AN101" s="14">
        <x:f>IF(C101="T0",0,IF(C101="T1",1,IF(C101="T2",2,IF(C101="T3",3,IF(C101="T4",4,IF(C101="Unassigned",98,99))))))</x:f>
        <x:v>3</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inlineStr">
        <x:is>
          <x:t xml:space="preserve">T4</x:t>
        </x:is>
      </x:c>
      <x:c r="D102" s="9" t="inlineStr">
        <x:is>
          <x:t xml:space="preserve">Salvage</x:t>
        </x:is>
      </x:c>
      <x:c r="E102" s="9" t="inlineStr">
        <x:is>
          <x:t xml:space="preserve">Reusable salvage</x:t>
        </x:is>
      </x:c>
      <x:c r="F102" s="9" t="str">
        <x:v>New proposal</x:v>
      </x:c>
      <x:c r="G102" s="9" t="inlineStr">
        <x:is>
          <x:t xml:space="preserve">A haul canister with a glass-lined interior, recovered as ordinary salvage. Its lining separates the former contents from the outer body, though cracking, residue and closure condition are unknown. Any useful reuse or material recovery requires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t4;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inlineStr">
        <x:is>
          <x:t xml:space="preserve">Salvage value audit October 16, 2026: T4. An intact glass lining inside a haul body would be difficult to replace. Cracking, contamination and closure remain qualification costs. Value tier is relative to this 200-item salvage roster; condition and crafting qualification remain separate.</x:t>
        </x:is>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Route listed; review status/completeness</x:t>
        </x:is>
      </x:c>
      <x:c r="AN102" s="14">
        <x:f>IF(C102="T0",0,IF(C102="T1",1,IF(C102="T2",2,IF(C102="T3",3,IF(C102="T4",4,IF(C102="Unassigned",98,99))))))</x:f>
        <x:v>4</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inlineStr">
        <x:is>
          <x:t xml:space="preserve">T1</x:t>
        </x:is>
      </x:c>
      <x:c r="D103" s="9" t="inlineStr">
        <x:is>
          <x:t xml:space="preserve">Salvage</x:t>
        </x:is>
      </x:c>
      <x:c r="E103" s="9" t="inlineStr">
        <x:is>
          <x:t xml:space="preserve">Reusable salvage</x:t>
        </x:is>
      </x:c>
      <x:c r="F103" s="9" t="str">
        <x:v>New proposal</x:v>
      </x:c>
      <x:c r="G103" s="9" t="inlineStr">
        <x:is>
          <x:t xml:space="preserve">A glazed ceramic jar retained as ordinary salvage. Its hard body and glazed inner surface suggest a former material-storage vessel. Cracks, residue and closure fit must be checked before reuse; no chemical compatibility or special container behavior is assigned.</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t1;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inlineStr">
        <x:is>
          <x:t xml:space="preserve">Salvage value audit October 16, 2026: T1. A glazed ceramic vessel has useful but reproducible household and workshop value, subject to residue and crack checks. Value tier is relative to this 200-item salvage roster; condition and crafting qualification remain separate.</x:t>
        </x:is>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Route listed; review status/completeness</x:t>
        </x:is>
      </x:c>
      <x:c r="AN103" s="14">
        <x:f>IF(C103="T0",0,IF(C103="T1",1,IF(C103="T2",2,IF(C103="T3",3,IF(C103="T4",4,IF(C103="Unassigned",98,99))))))</x:f>
        <x:v>1</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Tools</x:t>
        </x:is>
      </x:c>
      <x:c r="E104" s="9" t="str">
        <x:v>Primary vessel</x:v>
      </x:c>
      <x:c r="F104" s="9" t="str">
        <x:v>New proposal</x:v>
      </x:c>
      <x:c r="G104" s="9" t="inlineStr">
        <x:is>
          <x:t xml:space="preserve">Make a large harvest an expedition haul decision. It is intended to hold the recorded material physically, with closure, compatibility and carrying arrangements resolved for that contents.</x:t>
        </x:is>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tools;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inlineStr">
        <x:is>
          <x:t xml:space="preserve">T1</x:t>
        </x:is>
      </x:c>
      <x:c r="D106" s="9" t="inlineStr">
        <x:is>
          <x:t xml:space="preserve">Salvage</x:t>
        </x:is>
      </x:c>
      <x:c r="E106" s="9" t="inlineStr">
        <x:is>
          <x:t xml:space="preserve">Reusable salvage</x:t>
        </x:is>
      </x:c>
      <x:c r="F106" s="9" t="str">
        <x:v>New proposal</x:v>
      </x:c>
      <x:c r="G106" s="9" t="inlineStr">
        <x:is>
          <x:t xml:space="preserve">A closed cargo box recovered as ordinary salvage. The enclosure and fastening hardware may be useful parts, but the former contents and the condition of its closure are unknown. It does not add a special storage capacity or guaranteed protective seal.</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t1;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inlineStr">
        <x:is>
          <x:t xml:space="preserve">Salvage value audit October 16, 2026: T1. A cargo enclosure provides general hardware and body stock. Its seal and contents receive no assumed premium. Value tier is relative to this 200-item salvage roster; condition and crafting qualification remain separate.</x:t>
        </x:is>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Route listed; review status/completeness</x:t>
        </x:is>
      </x:c>
      <x:c r="AN106" s="14">
        <x:f>IF(C106="T0",0,IF(C106="T1",1,IF(C106="T2",2,IF(C106="T3",3,IF(C106="T4",4,IF(C106="Unassigned",98,99))))))</x:f>
        <x:v>1</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inlineStr">
        <x:is>
          <x:t xml:space="preserve">T3</x:t>
        </x:is>
      </x:c>
      <x:c r="D107" s="9" t="inlineStr">
        <x:is>
          <x:t xml:space="preserve">Salvage</x:t>
        </x:is>
      </x:c>
      <x:c r="E107" s="9" t="inlineStr">
        <x:is>
          <x:t xml:space="preserve">Food service &amp; storage</x:t>
        </x:is>
      </x:c>
      <x:c r="F107" s="9" t="str">
        <x:v>New proposal</x:v>
      </x:c>
      <x:c r="G107" s="9" t="inlineStr">
        <x:is>
          <x:t xml:space="preserve">Secure expedition samples at a physical camp/worksite. It is intended to retain or separate physical cargo at its actual location; it does not create remote storage or extra carrying capacity.</x:t>
        </x:is>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salvage; food service &amp; storage; container; finished item; manufactured / unresolved; cargo organization; mixed / unresolved; assembly; proposal; storage object candidate; camp goods; food service &amp; storage; t3; t4; finished item</x:v>
      </x:c>
      <x:c r="AF107" s="4" t="inlineStr">
        <x:is>
          <x:t xml:space="preserve">From current item description. Proposed uses retain their existing approval status. Author camp organization: Camp items / Food service &amp; storage; previous category/subtype: Containers / Storage object candidate. Author direction October 16: all Camp items are Salvage; retire the Camp items section. Item identity, condition, tiers, purposes and recipe semantics remain unchanged.</x:t>
        </x:is>
      </x:c>
      <x:c r="AG107" s="4" t="inlineStr">
        <x:is>
          <x:t xml:space="preserve">Salvage value audit October 16, 2026: T3. A fitted lock and chest body preserve more metalwork and security hardware than a plain box. No contents are included. Value tier is relative to this 200-item salvage roster; condition and crafting qualification remain separate.</x:t>
        </x:is>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x:f>IF(C107="T0",0,IF(C107="T1",1,IF(C107="T2",2,IF(C107="T3",3,IF(C107="T4",4,IF(C107="Unassigned",98,99))))))</x:f>
        <x:v>3</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inlineStr">
        <x:is>
          <x:t xml:space="preserve">T1</x:t>
        </x:is>
      </x:c>
      <x:c r="D109" s="9" t="inlineStr">
        <x:is>
          <x:t xml:space="preserve">Salvage</x:t>
        </x:is>
      </x:c>
      <x:c r="E109" s="9" t="inlineStr">
        <x:is>
          <x:t xml:space="preserve">Reusable salvage</x:t>
        </x:is>
      </x:c>
      <x:c r="F109" s="9" t="str">
        <x:v>New proposal</x:v>
      </x:c>
      <x:c r="G109" s="9" t="inlineStr">
        <x:is>
          <x:t xml:space="preserve">A narrow glass tube retained as ordinary salvage from a former material-transfer arrangement. Its hollow shape may offer a reusable small part or recoverable glass after inspection. No pumping, safe sampling or liquid-transfer behavior is assigned.</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t1;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inlineStr">
        <x:is>
          <x:t xml:space="preserve">Salvage value audit October 16, 2026: T1. A hollow glass part is useful specialist stock but has narrow compatibility and fragile condition. Value tier is relative to this 200-item salvage roster; condition and crafting qualification remain separate.</x:t>
        </x:is>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Route listed; review status/completeness</x:t>
        </x:is>
      </x:c>
      <x:c r="AN109" s="14">
        <x:f>IF(C109="T0",0,IF(C109="T1",1,IF(C109="T2",2,IF(C109="T3",3,IF(C109="T4",4,IF(C109="Unassigned",98,99))))))</x:f>
        <x:v>1</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inlineStr">
        <x:is>
          <x:t xml:space="preserve">T1</x:t>
        </x:is>
      </x:c>
      <x:c r="D110" s="9" t="inlineStr">
        <x:is>
          <x:t xml:space="preserve">Salvage</x:t>
        </x:is>
      </x:c>
      <x:c r="E110" s="9" t="inlineStr">
        <x:is>
          <x:t xml:space="preserve">Reusable salvage</x:t>
        </x:is>
      </x:c>
      <x:c r="F110" s="9" t="str">
        <x:v>New proposal</x:v>
      </x:c>
      <x:c r="G110" s="9" t="inlineStr">
        <x:is>
          <x:t xml:space="preserve">A shaped glass stopper retained as ordinary salvage. Its ground or formed surface was intended to meet a matching vessel opening. A loose recovered stopper has no guaranteed mate or seal; fit and condition must be checked before reuse.</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t1;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inlineStr">
        <x:is>
          <x:t xml:space="preserve">Salvage value audit October 16, 2026: T1. A shaped stopper retains modest glassworking labor, heavily discounted without a matching vessel. Value tier is relative to this 200-item salvage roster; condition and crafting qualification remain separate.</x:t>
        </x:is>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Route listed; review status/completeness</x:t>
        </x:is>
      </x:c>
      <x:c r="AN110" s="14">
        <x:f>IF(C110="T0",0,IF(C110="T1",1,IF(C110="T2",2,IF(C110="T3",3,IF(C110="T4",4,IF(C110="Unassigned",98,99))))))</x:f>
        <x:v>1</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Tools</x:t>
        </x:is>
      </x:c>
      <x:c r="E119" s="9" t="str">
        <x:v>Back-mounted carrier</x:v>
      </x:c>
      <x:c r="F119" s="9" t="str">
        <x:v>User direction; not implemented</x:v>
      </x:c>
      <x:c r="G119" s="9" t="inlineStr">
        <x:is>
          <x:t xml:space="preserve">Booter-carried supplies/tool carrier candidate. It is intended to retain or separate physical cargo at its actual location; it does not create remote storage or extra carrying capacity.</x:t>
        </x:is>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tools;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Armor</x:t>
        </x:is>
      </x:c>
      <x:c r="E120" s="9" t="str">
        <x:v>Modular protection</x:v>
      </x:c>
      <x:c r="F120" s="9" t="str">
        <x:v>User direction; not implemented</x:v>
      </x:c>
      <x:c r="G120" s="9" t="inlineStr">
        <x:is>
          <x:t xml:space="preserve">Purpose-specific protection modules. It is intended to cover or guard the recorded area, with fit, coverage and protective performance still requiring qualification.</x:t>
        </x:is>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armor;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inlineStr">
        <x:is>
          <x:t xml:space="preserve">First named candidate for specialized, purpose-specific weapon brainstorming. It is intended to obstruct movement through a selected space. Placement, triggering and interaction with people, fauna or equipment remain design decisions.</x:t>
        </x:is>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inlineStr">
        <x:is>
          <x:t xml:space="preserve">Ancient material comparable to carbon-fiber composites. It is an extremely rare ancient recovery whose original function remains a working hypothesis. Condition, compatibility and safe operation are unknown; no contemporary reproduction is implied.</x:t>
        </x:is>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inlineStr">
        <x:is>
          <x:t xml:space="preserve">Ancient material comparable to advanced nanocarbon substances. It is an extremely rare ancient recovery whose original function remains a working hypothesis. Condition, compatibility and safe operation are unknown; no contemporary reproduction is implied.</x:t>
        </x:is>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inlineStr">
        <x:is>
          <x:t xml:space="preserve">Ancient manufactured material comparable to plasteel. It is an extremely rare ancient recovery whose original function remains a working hypothesis. Condition, compatibility and safe operation are unknown; no contemporary reproduction is implied.</x:t>
        </x:is>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inlineStr">
        <x:is>
          <x:t xml:space="preserve">T4</x:t>
        </x:is>
      </x:c>
      <x:c r="D126" s="9" t="inlineStr">
        <x:is>
          <x:t xml:space="preserve">Salvage</x:t>
        </x:is>
      </x:c>
      <x:c r="E126" s="9" t="str">
        <x:v>Specialist eyewear</x:v>
      </x:c>
      <x:c r="F126" s="9" t="str">
        <x:v>User direction; not implemented</x:v>
      </x:c>
      <x:c r="G126" s="9" t="inlineStr">
        <x:is>
          <x:t xml:space="preserve">Rare specialized eyewear; precise purpose and optical effect to define. It supports the positioning or preparation of a viewing element. Useful clarity, alignment or correction must be established for the actual optics.</x:t>
        </x:is>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salvage; specialist eyewear; wearable; finished item; manufactured / unresolved; vision; mixed / unresolved; assembly; author direction; ; t4;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inlineStr">
        <x:is>
          <x:t xml:space="preserve">Salvage value audit October 16, 2026: T4. Explicitly rare specialist eyewear preserves scarce optical workmanship and fitted parts, although its actual optical function remains open. Value tier is relative to this 200-item salvage roster; condition and crafting qualification remain separate.</x:t>
        </x:is>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x:f>IF(C126="T0",0,IF(C126="T1",1,IF(C126="T2",2,IF(C126="T3",3,IF(C126="T4",4,IF(C126="Unassigned",98,99))))))</x:f>
        <x:v>4</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inlineStr">
        <x:is>
          <x:t xml:space="preserve">T4</x:t>
        </x:is>
      </x:c>
      <x:c r="D127" s="9" t="inlineStr">
        <x:is>
          <x:t xml:space="preserve">Salvage</x:t>
        </x:is>
      </x:c>
      <x:c r="E127" s="9" t="str">
        <x:v>Eyewear</x:v>
      </x:c>
      <x:c r="F127" s="9" t="str">
        <x:v>User direction; not implemented</x:v>
      </x:c>
      <x:c r="G127" s="9" t="inlineStr">
        <x:is>
          <x:t xml:space="preserve">Rare eyeglasses; lens function, frame and fitting need design. It supports the positioning or preparation of a viewing element. Useful clarity, alignment or correction must be established for the actual optics.</x:t>
        </x:is>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salvage; eyewear; wearable; finished item; manufactured / unresolved; vision; mixed / unresolved; assembly; author direction; ; t4;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inlineStr">
        <x:is>
          <x:t xml:space="preserve">Salvage value audit October 16, 2026: T4. Rare matched lenses and frame are difficult to replace. Optical clarity and wearer fit still require qualification. Value tier is relative to this 200-item salvage roster; condition and crafting qualification remain separate.</x:t>
        </x:is>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x:f>IF(C127="T0",0,IF(C127="T1",1,IF(C127="T2",2,IF(C127="T3",3,IF(C127="T4",4,IF(C127="Unassigned",98,99))))))</x:f>
        <x:v>4</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x:c r="B128" s="9"/>
      <x:c r="C128" s="4"/>
      <x:c r="D128" s="9"/>
      <x:c r="E128" s="9"/>
      <x:c r="F128" s="9"/>
      <x:c r="G128" s="9"/>
      <x:c r="H128" s="9"/>
      <x:c r="I128" s="9"/>
      <x:c r="J128" s="13"/>
      <x:c r="K128" s="15"/>
      <x:c r="L128" s="9"/>
      <x:c r="M128" s="9"/>
      <x:c r="N128" s="9"/>
      <x:c r="O128" s="9"/>
      <x:c r="P128" s="46"/>
      <x:c r="Q128" s="17"/>
      <x:c r="R128" s="17"/>
      <x:c r="S128" s="17"/>
      <x:c r="T128" s="17"/>
      <x:c r="U128" s="9"/>
      <x:c r="V128" s="11"/>
      <x:c r="W128" s="9"/>
      <x:c r="X128" s="4"/>
      <x:c r="Y128" s="4"/>
      <x:c r="Z128" s="4"/>
      <x:c r="AA128" s="4"/>
      <x:c r="AB128" s="4"/>
      <x:c r="AC128" s="4"/>
      <x:c r="AD128" s="4"/>
      <x:c r="AE128" s="4"/>
      <x:c r="AF128" s="4"/>
      <x:c r="AG128" s="4"/>
      <x:c r="AH128" s="4"/>
      <x:c r="AI128" s="4"/>
      <x:c r="AJ128" s="4"/>
      <x:c r="AK128" s="4"/>
      <x:c r="AL128" s="4"/>
      <x:c r="AM128" s="4"/>
      <x:c r="AN128" s="14"/>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T3</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Very rare</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t3;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Proposed T3 finished fashion piece assembled from qualified T2 husk-fiber textile inputs and supporting fittings. Exact preparation and construction remain unresolved; rarity is separate from tier.</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x:f>IF(C129="T0",0,IF(C129="T1",1,IF(C129="T2",2,IF(C129="T3",3,IF(C129="T4",4,IF(C129="Unassigned",98,99))))))</x:f>
        <x:v>3</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inlineStr">
        <x:is>
          <x:t xml:space="preserve">Very rare expensive fashion clothing using animal fur. Its appearance and workmanship serve the recorded fashion role, independently of armor or special equipment effects.</x:t>
        </x:is>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inlineStr">
        <x:is>
          <x:t xml:space="preserve">Very rare expensive fashion clothing using processed hides. Its appearance and workmanship serve the recorded fashion role, independently of armor or special equipment effects.</x:t>
        </x:is>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x:c r="B137" s="9"/>
      <x:c r="C137" s="4"/>
      <x:c r="D137" s="9"/>
      <x:c r="E137" s="9"/>
      <x:c r="F137" s="9"/>
      <x:c r="G137" s="9"/>
      <x:c r="H137" s="9"/>
      <x:c r="I137" s="9"/>
      <x:c r="J137" s="13"/>
      <x:c r="K137" s="15"/>
      <x:c r="L137" s="9"/>
      <x:c r="M137" s="9"/>
      <x:c r="N137" s="9"/>
      <x:c r="O137" s="9"/>
      <x:c r="P137" s="17"/>
      <x:c r="Q137" s="17"/>
      <x:c r="R137" s="17"/>
      <x:c r="S137" s="17"/>
      <x:c r="T137" s="17"/>
      <x:c r="U137" s="9"/>
      <x:c r="V137" s="11"/>
      <x:c r="W137" s="9"/>
      <x:c r="X137" s="4"/>
      <x:c r="Y137" s="4"/>
      <x:c r="Z137" s="4"/>
      <x:c r="AA137" s="4"/>
      <x:c r="AB137" s="4"/>
      <x:c r="AC137" s="4"/>
      <x:c r="AD137" s="4"/>
      <x:c r="AE137" s="4"/>
      <x:c r="AF137" s="4"/>
      <x:c r="AG137" s="4"/>
      <x:c r="AH137" s="4"/>
      <x:c r="AI137" s="4"/>
      <x:c r="AJ137" s="4"/>
      <x:c r="AK137" s="4"/>
      <x:c r="AL137" s="4"/>
      <x:c r="AM137" s="4"/>
      <x:c r="AN137" s="14"/>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T2</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t2; t1; finished item</x:v>
      </x:c>
      <x:c r="AF140" s="4" t="inlineStr">
        <x:is>
          <x:t xml:space="preserve">One independently listed garment in the everyday-wraps family; the family itself is not an inventory item.</x:t>
        </x:is>
      </x:c>
      <x:c r="AG140" s="4" t="inlineStr">
        <x:is>
          <x:t xml:space="preserve">Proposed T2 garment using qualified T1 strip stock and supporting closures. The necessary fiber preparation and assembly route remain unresolved.</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x:f>IF(C140="T0",0,IF(C140="T1",1,IF(C140="T2",2,IF(C140="T3",3,IF(C140="T4",4,IF(C140="Unassigned",98,99))))))</x:f>
        <x:v>2</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inlineStr">
        <x:is>
          <x:t xml:space="preserve">T3</x:t>
        </x:is>
      </x:c>
      <x:c r="D142" s="9" t="inlineStr">
        <x:is>
          <x:t xml:space="preserve">Salvage</x:t>
        </x:is>
      </x:c>
      <x:c r="E142" s="9" t="inlineStr">
        <x:is>
          <x:t xml:space="preserve">Shelter &amp; rest</x:t>
        </x:is>
      </x:c>
      <x:c r="F142" s="9" t="str">
        <x:v>New proposal</x:v>
      </x:c>
      <x:c r="G142" s="9" t="inlineStr">
        <x:is>
          <x:t xml:space="preserve">Prepared inner-wing material for an assembled vertical sun shade. It is intended to place a physical screen between the low sun and the user or equipment; orientation, supports and wind retention matter to the final arrangement.</x:t>
        </x:is>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salvage; shelter &amp; rest; crafting component; processed intermediate; fauna; sun shading; wing membrane; panel; proposal; wing material; camp goods; shelter &amp; rest; t3; not applicable; component</x:v>
      </x:c>
      <x:c r="AF142" s="4" t="inlineStr">
        <x:is>
          <x:t xml:space="preserve">From current item description. Proposed uses retain their existing approval status. Author camp organization: Camp items / Shelter &amp; rest; previous category/subtype: Crafting components / Wing material. Author direction October 16: all Camp items are Salvage; retire the Camp items section. Item identity, condition, tiers, purposes and recipe semantics remain unchanged.</x:t>
        </x:is>
      </x:c>
      <x:c r="AG142" s="4" t="inlineStr">
        <x:is>
          <x:t xml:space="preserve">Salvage value audit October 16, 2026: T3. Prepared delicate wing material saves selection and preparation labor and has direct shade-repair demand. Value tier is relative to this 200-item salvage roster; condition and crafting qualification remain separate.</x:t>
        </x:is>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x:f>IF(C142="T0",0,IF(C142="T1",1,IF(C142="T2",2,IF(C142="T3",3,IF(C142="T4",4,IF(C142="Unassigned",98,99))))))</x:f>
        <x:v>3</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inlineStr">
        <x:is>
          <x:t xml:space="preserve">Unfinished body for specialist assembly. It is intended to hold the recorded material physically, with closure, compatibility and carrying arrangements resolved for that contents.</x:t>
        </x:is>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inlineStr">
        <x:is>
          <x:t xml:space="preserve">Replaceable fitted sealing part. It is intended to close a selected joint or patch an interface. Contents compatibility, movement and service conditions must be checked before a seal is relied on.</x:t>
        </x:is>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inlineStr">
        <x:is>
          <x:t xml:space="preserve">Precision contact surface supporting a seal. It is intended to close a selected joint or patch an interface. Contents compatibility, movement and service conditions must be checked before a seal is relied on.</x:t>
        </x:is>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inlineStr">
        <x:is>
          <x:t xml:space="preserve">Prepared compound for compatible joints. It is intended to close a selected joint or patch an interface. Contents compatibility, movement and service conditions must be checked before a seal is relied on.</x:t>
        </x:is>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inlineStr">
        <x:is>
          <x:t xml:space="preserve">Replacement contained conduit for a personal canister. It provides a proposed means of moving material between compatible parts or vessels while keeping the physical contents accounted for.</x:t>
        </x:is>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inlineStr">
        <x:is>
          <x:t xml:space="preserve">Connect a line to a matching canister/interface. It provides a proposed means of moving material between compatible parts or vessels while keeping the physical contents accounted for.</x:t>
        </x:is>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inlineStr">
        <x:is>
          <x:t xml:space="preserve">Personal delivery interface candidate. It supports preparation of the algae-based supplies on which people depend, with actual reserve use governed by the existing item rules.</x:t>
        </x:is>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inlineStr">
        <x:is>
          <x:t xml:space="preserve">Inspect a compatible interior without opening it. It supports looking at or examining a workpiece, with the useful view determined by its optical and mechanical arrangement.</x:t>
        </x:is>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inlineStr">
        <x:is>
          <x:t xml:space="preserve">Attach one canister to a fitted carrier. It locates or retains a fitted item on a matching structure; mounting geometry and loads must be chosen together.</x:t>
        </x:is>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Armor</x:t>
        </x:is>
      </x:c>
      <x:c r="E152" s="9" t="str">
        <x:v>Canister economy concept</x:v>
      </x:c>
      <x:c r="F152" s="9" t="str">
        <x:v>New proposal</x:v>
      </x:c>
      <x:c r="G152" s="9" t="inlineStr">
        <x:is>
          <x:t xml:space="preserve">Wear a canister in a selected carry arrangement. It locates or retains a fitted item on a matching structure; mounting geometry and loads must be chosen together.</x:t>
        </x:is>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inlineStr">
        <x:is>
          <x:t xml:space="preserve">T4</x:t>
        </x:is>
      </x:c>
      <x:c r="D153" s="9" t="inlineStr">
        <x:is>
          <x:t xml:space="preserve">Salvage</x:t>
        </x:is>
      </x:c>
      <x:c r="E153" s="9" t="str">
        <x:v>Canister economy concept</x:v>
      </x:c>
      <x:c r="F153" s="9" t="str">
        <x:v>New proposal</x:v>
      </x:c>
      <x:c r="G153" s="9" t="inlineStr">
        <x:is>
          <x:t xml:space="preserve">Specialist workshop inspection aid. It supports looking at or examining a workpiece, with the useful view determined by its optical and mechanical arrangement.</x:t>
        </x:is>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t4;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inlineStr">
        <x:is>
          <x:t xml:space="preserve">Salvage value audit October 16, 2026: T4. A specialist inspection gauge can preserve precision workshop capability. Accuracy and interface must be qualified. Value tier is relative to this 200-item salvage roster; condition and crafting qualification remain separate.</x:t>
        </x:is>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x:f>IF(C153="T0",0,IF(C153="T1",1,IF(C153="T2",2,IF(C153="T3",3,IF(C153="T4",4,IF(C153="Unassigned",98,99))))))</x:f>
        <x:v>4</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inlineStr">
        <x:is>
          <x:t xml:space="preserve">T4</x:t>
        </x:is>
      </x:c>
      <x:c r="D154" s="9" t="inlineStr">
        <x:is>
          <x:t xml:space="preserve">Salvage</x:t>
        </x:is>
      </x:c>
      <x:c r="E154" s="9" t="str">
        <x:v>Canister economy concept</x:v>
      </x:c>
      <x:c r="F154" s="9" t="str">
        <x:v>New proposal</x:v>
      </x:c>
      <x:c r="G154" s="9" t="inlineStr">
        <x:is>
          <x:t xml:space="preserve">Carry a selected set of compatible spare seals/fittings. It supports replacement, refitting or maintenance of a compatible item; ownership alone does not restore the equipment’s condition.</x:t>
        </x:is>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t4; unassigned; finished item</x:v>
      </x:c>
      <x:c r="AF154" s="4" t="str">
        <x:v>From current item description. Proposed uses retain their existing approval status.</x:v>
      </x:c>
      <x:c r="AG154" s="4" t="inlineStr">
        <x:is>
          <x:t xml:space="preserve">Salvage value audit October 16, 2026: T4. A selected set of compatible seals and fittings can support valuable canister maintenance. Completeness and compatibility remain unproven. Value tier is relative to this 200-item salvage roster; condition and crafting qualification remain separate.</x:t>
        </x:is>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x:f>IF(C154="T0",0,IF(C154="T1",1,IF(C154="T2",2,IF(C154="T3",3,IF(C154="T4",4,IF(C154="Unassigned",98,99))))))</x:f>
        <x:v>4</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inlineStr">
        <x:is>
          <x:t xml:space="preserve">Visible craft provenance or personal decoration. It is intended to carry a record of an object’s origin or history; the issuer and meaning of the marks are not yet assigned.</x:t>
        </x:is>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inlineStr">
        <x:is>
          <x:t xml:space="preserve">Nonstructural custom finish candidate. It supplies a visible ornamental surface or detail, with its placement and cultural meaning left to the receiving object’s design.</x:t>
        </x:is>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inlineStr">
        <x:is>
          <x:t xml:space="preserve">Outer impact/dust guard candidate. It is intended to cover or guard the recorded area, with fit, coverage and protective performance still requiring qualification.</x:t>
        </x:is>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inlineStr">
        <x:is>
          <x:t xml:space="preserve">T0</x:t>
        </x:is>
      </x:c>
      <x:c r="D158" s="9" t="inlineStr">
        <x:is>
          <x:t xml:space="preserve">Salvage</x:t>
        </x:is>
      </x:c>
      <x:c r="E158" s="9" t="str">
        <x:v>Religious</x:v>
      </x:c>
      <x:c r="F158" s="9" t="str">
        <x:v>New proposal</x:v>
      </x:c>
      <x:c r="G158" s="9" t="inlineStr">
        <x:is>
          <x:t xml:space="preserve">Small devotional image carried or displayed. It is intended for personal or communal devotional use; no particular belief, ritual or supernatural effect is assigned.</x:t>
        </x:is>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salvage; religious; cultural object; finished item; manufactured / unresolved; devotion; metal or shell; solid piece; proposal; ; t0; t2; finished item</x:v>
      </x:c>
      <x:c r="AF158"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8" s="4" t="inlineStr">
        <x:is>
          <x:t xml:space="preserve">Salvage value audit October 16, 2026: T0. A small devotional token made from ordinary material has little recoverable utility. No provenance or exceptional collector demand is assumed. Value tier is relative to this 200-item salvage roster; condition and crafting qualification remain separate.</x:t>
        </x:is>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x:f>IF(C158="T0",0,IF(C158="T1",1,IF(C158="T2",2,IF(C158="T3",3,IF(C158="T4",4,IF(C158="Unassigned",98,99))))))</x:f>
        <x:v>0</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inlineStr">
        <x:is>
          <x:t xml:space="preserve">T0</x:t>
        </x:is>
      </x:c>
      <x:c r="D159" s="9" t="inlineStr">
        <x:is>
          <x:t xml:space="preserve">Salvage</x:t>
        </x:is>
      </x:c>
      <x:c r="E159" s="9" t="str">
        <x:v>Religious</x:v>
      </x:c>
      <x:c r="F159" s="9" t="str">
        <x:v>New proposal</x:v>
      </x:c>
      <x:c r="G159" s="9" t="inlineStr">
        <x:is>
          <x:t xml:space="preserve">Small fixed place for household remembrance and devotion. It is intended for personal or communal devotional use; no particular belief, ritual or supernatural effect is assigned.</x:t>
        </x:is>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salvage; religious; cultural object; finished item; manufactured / unresolved; devotion; metal or shell; panel; proposal; ; t0; t2; finished item</x:v>
      </x:c>
      <x:c r="AF159"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9" s="4" t="inlineStr">
        <x:is>
          <x:t xml:space="preserve">Salvage value audit October 16, 2026: T0. A simple household plaque has limited general resale demand outside its original household and modest material value. Value tier is relative to this 200-item salvage roster; condition and crafting qualification remain separate.</x:t>
        </x:is>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x:f>IF(C159="T0",0,IF(C159="T1",1,IF(C159="T2",2,IF(C159="T3",3,IF(C159="T4",4,IF(C159="Unassigned",98,99))))))</x:f>
        <x:v>0</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inlineStr">
        <x:is>
          <x:t xml:space="preserve">T1</x:t>
        </x:is>
      </x:c>
      <x:c r="D160" s="9" t="inlineStr">
        <x:is>
          <x:t xml:space="preserve">Salvage</x:t>
        </x:is>
      </x:c>
      <x:c r="E160" s="9" t="str">
        <x:v>Religious</x:v>
      </x:c>
      <x:c r="F160" s="9" t="str">
        <x:v>New proposal</x:v>
      </x:c>
      <x:c r="G160" s="9" t="inlineStr">
        <x:is>
          <x:t xml:space="preserve">Ceremonial display of a deliberately contained sacred sample. It is intended to be carried, displayed or used in a ceremony. The occasion, ownership and symbolic meaning remain open.</x:t>
        </x:is>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salvage; religious; container; finished item; manufactured / unresolved; ceremony; glass and metal; assembly; proposal; liquid and bulk containment; t1; t2; finished item</x:v>
      </x:c>
      <x:c r="AF16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0" s="4" t="inlineStr">
        <x:is>
          <x:t xml:space="preserve">Salvage value audit October 16, 2026: T1. A small display vessel retains modest glasswork and presentation value. No valuable sacred contents are assumed. Value tier is relative to this 200-item salvage roster; condition and crafting qualification remain separate.</x:t>
        </x:is>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x:f>IF(C160="T0",0,IF(C160="T1",1,IF(C160="T2",2,IF(C160="T3",3,IF(C160="T4",4,IF(C160="Unassigned",98,99))))))</x:f>
        <x:v>1</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inlineStr">
        <x:is>
          <x:t xml:space="preserve">T3</x:t>
        </x:is>
      </x:c>
      <x:c r="D161" s="9" t="inlineStr">
        <x:is>
          <x:t xml:space="preserve">Salvage</x:t>
        </x:is>
      </x:c>
      <x:c r="E161" s="9" t="str">
        <x:v>Religious</x:v>
      </x:c>
      <x:c r="F161" s="9" t="str">
        <x:v>New proposal</x:v>
      </x:c>
      <x:c r="G161" s="9" t="inlineStr">
        <x:is>
          <x:t xml:space="preserve">Protect and display a claimed ancestral relic. It is intended for personal or communal devotional use; no particular belief, ritual or supernatural effect is assigned.</x:t>
        </x:is>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salvage; religious; container; finished item; manufactured / unresolved; devotion; metal or shell; assembly; proposal; keepsake storage; t3; t3; finished item</x:v>
      </x:c>
      <x:c r="AF16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1" s="4" t="inlineStr">
        <x:is>
          <x:t xml:space="preserve">Salvage value audit October 16, 2026: T3. A worked relic enclosure preserves protective fittings and presentation craftsmanship. The claimed relic and provenance add no guaranteed value. Value tier is relative to this 200-item salvage roster; condition and crafting qualification remain separate.</x:t>
        </x:is>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x:f>IF(C161="T0",0,IF(C161="T1",1,IF(C161="T2",2,IF(C161="T3",3,IF(C161="T4",4,IF(C161="Unassigned",98,99))))))</x:f>
        <x:v>3</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x:c r="B162" s="9"/>
      <x:c r="C162" s="4"/>
      <x:c r="D162" s="9"/>
      <x:c r="E162" s="9"/>
      <x:c r="F162" s="9"/>
      <x:c r="G162" s="9"/>
      <x:c r="H162" s="9"/>
      <x:c r="I162" s="9"/>
      <x:c r="J162" s="13"/>
      <x:c r="K162" s="15"/>
      <x:c r="L162" s="9"/>
      <x:c r="M162" s="9"/>
      <x:c r="N162" s="9"/>
      <x:c r="O162" s="9"/>
      <x:c r="P162" s="17"/>
      <x:c r="Q162" s="17"/>
      <x:c r="R162" s="17"/>
      <x:c r="S162" s="17"/>
      <x:c r="T162" s="17"/>
      <x:c r="U162" s="9"/>
      <x:c r="V162" s="11"/>
      <x:c r="W162" s="9"/>
      <x:c r="X162" s="4"/>
      <x:c r="Y162" s="4"/>
      <x:c r="Z162" s="4"/>
      <x:c r="AA162" s="4"/>
      <x:c r="AB162" s="4"/>
      <x:c r="AC162" s="4"/>
      <x:c r="AD162" s="4"/>
      <x:c r="AE162" s="4"/>
      <x:c r="AF162" s="4"/>
      <x:c r="AG162" s="4"/>
      <x:c r="AH162" s="4"/>
      <x:c r="AI162" s="4"/>
      <x:c r="AJ162" s="4"/>
      <x:c r="AK162" s="4"/>
      <x:c r="AL162" s="4"/>
      <x:c r="AM162" s="4"/>
      <x:c r="AN162" s="14"/>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inlineStr">
        <x:is>
          <x:t xml:space="preserve">T0</x:t>
        </x:is>
      </x:c>
      <x:c r="D163" s="9" t="inlineStr">
        <x:is>
          <x:t xml:space="preserve">Salvage</x:t>
        </x:is>
      </x:c>
      <x:c r="E163" s="9" t="str">
        <x:v>Religious</x:v>
      </x:c>
      <x:c r="F163" s="9" t="str">
        <x:v>New proposal</x:v>
      </x:c>
      <x:c r="G163" s="9" t="inlineStr">
        <x:is>
          <x:t xml:space="preserve">Small dedicated offering left at a shrine. It is intended for personal or communal devotional use; no particular belief, ritual or supernatural effect is assigned.</x:t>
        </x:is>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salvage; religious; cultural object; finished item; manufactured / unresolved; devotion; shell / chitin; solid piece; proposal; ; t0; t2; finished item</x:v>
      </x:c>
      <x:c r="AF16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3" s="4" t="inlineStr">
        <x:is>
          <x:t xml:space="preserve">Salvage value audit October 16, 2026: T0. Abundant shell and simple token form give little material or replacement-labor value. Value tier is relative to this 200-item salvage roster; condition and crafting qualification remain separate.</x:t>
        </x:is>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x:f>IF(C163="T0",0,IF(C163="T1",1,IF(C163="T2",2,IF(C163="T3",3,IF(C163="T4",4,IF(C163="Unassigned",98,99))))))</x:f>
        <x:v>0</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inlineStr">
        <x:is>
          <x:t xml:space="preserve">T1</x:t>
        </x:is>
      </x:c>
      <x:c r="D164" s="9" t="inlineStr">
        <x:is>
          <x:t xml:space="preserve">Salvage</x:t>
        </x:is>
      </x:c>
      <x:c r="E164" s="9" t="str">
        <x:v>Political / civic</x:v>
      </x:c>
      <x:c r="F164" s="9" t="str">
        <x:v>New proposal</x:v>
      </x:c>
      <x:c r="G164" s="9" t="inlineStr">
        <x:is>
          <x:t xml:space="preserve">Visible sign of a delegated public role. It is proposed as a visible identifying object, with its issuing community, marks and authority still undefined.</x:t>
        </x:is>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salvage; political / civic; cultural object; finished item; manufactured / unresolved; civic identification; metal or shell; solid piece; proposal; ; t1; t2; finished item</x:v>
      </x:c>
      <x:c r="AF16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4" s="4" t="inlineStr">
        <x:is>
          <x:t xml:space="preserve">Salvage value audit October 16, 2026: T1. A worked identifying badge has modest metalwork value. No continuing office, legal privilege or authority is priced in. Value tier is relative to this 200-item salvage roster; condition and crafting qualification remain separate.</x:t>
        </x:is>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x:f>IF(C164="T0",0,IF(C164="T1",1,IF(C164="T2",2,IF(C164="T3",3,IF(C164="T4",4,IF(C164="Unassigned",98,99))))))</x:f>
        <x:v>1</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inlineStr">
        <x:is>
          <x:t xml:space="preserve">T3</x:t>
        </x:is>
      </x:c>
      <x:c r="D165" s="9" t="inlineStr">
        <x:is>
          <x:t xml:space="preserve">Salvage</x:t>
        </x:is>
      </x:c>
      <x:c r="E165" s="9" t="str">
        <x:v>Political / civic</x:v>
      </x:c>
      <x:c r="F165" s="9" t="str">
        <x:v>New proposal</x:v>
      </x:c>
      <x:c r="G165" s="9" t="inlineStr">
        <x:is>
          <x:t xml:space="preserve">Mark a record or notice with an office symbol. It provides a physical way to make, carry or preserve marks and records, without assigning a particular script or institution.</x:t>
        </x:is>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salvage; political / civic; tool; finished item; manufactured / unresolved; writing and records; metal; solid part; proposal; civic identification; document authentication stamp not pressure seal; t3; t3; finished item</x:v>
      </x:c>
      <x:c r="AF16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5" s="4" t="inlineStr">
        <x:is>
          <x:t xml:space="preserve">Salvage value audit October 16, 2026: T3. A precisely cut stamp retains specialist engraving workmanship. Authentication and current institutional authority are unproven. Value tier is relative to this 200-item salvage roster; condition and crafting qualification remain separate.</x:t>
        </x:is>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x:f>IF(C165="T0",0,IF(C165="T1",1,IF(C165="T2",2,IF(C165="T3",3,IF(C165="T4",4,IF(C165="Unassigned",98,99))))))</x:f>
        <x:v>3</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x:c r="B166" s="9"/>
      <x:c r="C166" s="4"/>
      <x:c r="D166" s="9"/>
      <x:c r="E166" s="9"/>
      <x:c r="F166" s="9"/>
      <x:c r="G166" s="9"/>
      <x:c r="H166" s="9"/>
      <x:c r="I166" s="9"/>
      <x:c r="J166" s="13"/>
      <x:c r="K166" s="15"/>
      <x:c r="L166" s="9"/>
      <x:c r="M166" s="9"/>
      <x:c r="N166" s="9"/>
      <x:c r="O166" s="9"/>
      <x:c r="P166" s="17"/>
      <x:c r="Q166" s="17"/>
      <x:c r="R166" s="17"/>
      <x:c r="S166" s="17"/>
      <x:c r="T166" s="17"/>
      <x:c r="U166" s="9"/>
      <x:c r="V166" s="11"/>
      <x:c r="W166" s="9"/>
      <x:c r="X166" s="4"/>
      <x:c r="Y166" s="4"/>
      <x:c r="Z166" s="4"/>
      <x:c r="AA166" s="4"/>
      <x:c r="AB166" s="4"/>
      <x:c r="AC166" s="4"/>
      <x:c r="AD166" s="4"/>
      <x:c r="AE166" s="4"/>
      <x:c r="AF166" s="4"/>
      <x:c r="AG166" s="4"/>
      <x:c r="AH166" s="4"/>
      <x:c r="AI166" s="4"/>
      <x:c r="AJ166" s="4"/>
      <x:c r="AK166" s="4"/>
      <x:c r="AL166" s="4"/>
      <x:c r="AM166" s="4"/>
      <x:c r="AN166" s="14"/>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inlineStr">
        <x:is>
          <x:t xml:space="preserve">T0</x:t>
        </x:is>
      </x:c>
      <x:c r="D167" s="9" t="inlineStr">
        <x:is>
          <x:t xml:space="preserve">Salvage</x:t>
        </x:is>
      </x:c>
      <x:c r="E167" s="9" t="str">
        <x:v>Political / civic</x:v>
      </x:c>
      <x:c r="F167" s="9" t="str">
        <x:v>New proposal</x:v>
      </x:c>
      <x:c r="G167" s="9" t="inlineStr">
        <x:is>
          <x:t xml:space="preserve">Display civic announcements, rules or meeting notices. It is intended to present a message where others can encounter it; the message and social context remain to be authored.</x:t>
        </x:is>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salvage; political / civic; document; finished item; manufactured / unresolved; public communication; metal or shell; panel; proposal; ; t0; t3; finished item</x:v>
      </x:c>
      <x:c r="AF167"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7" s="4" t="inlineStr">
        <x:is>
          <x:t xml:space="preserve">Salvage value audit October 16, 2026: T0. A plain notice surface offers little beyond common plate stock. The recorded message is not assumed valuable. Value tier is relative to this 200-item salvage roster; condition and crafting qualification remain separate.</x:t>
        </x:is>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x:f>IF(C167="T0",0,IF(C167="T1",1,IF(C167="T2",2,IF(C167="T3",3,IF(C167="T4",4,IF(C167="Unassigned",98,99))))))</x:f>
        <x:v>0</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x:c r="B168" s="9"/>
      <x:c r="C168" s="4"/>
      <x:c r="D168" s="9"/>
      <x:c r="E168" s="9"/>
      <x:c r="F168" s="9"/>
      <x:c r="G168" s="9"/>
      <x:c r="H168" s="9"/>
      <x:c r="I168" s="9"/>
      <x:c r="J168" s="13"/>
      <x:c r="K168" s="15"/>
      <x:c r="L168" s="9"/>
      <x:c r="M168" s="9"/>
      <x:c r="N168" s="9"/>
      <x:c r="O168" s="9"/>
      <x:c r="P168" s="17"/>
      <x:c r="Q168" s="17"/>
      <x:c r="R168" s="17"/>
      <x:c r="S168" s="17"/>
      <x:c r="T168" s="17"/>
      <x:c r="U168" s="9"/>
      <x:c r="V168" s="11"/>
      <x:c r="W168" s="9"/>
      <x:c r="X168" s="4"/>
      <x:c r="Y168" s="4"/>
      <x:c r="Z168" s="4"/>
      <x:c r="AA168" s="4"/>
      <x:c r="AB168" s="4"/>
      <x:c r="AC168" s="4"/>
      <x:c r="AD168" s="4"/>
      <x:c r="AE168" s="4"/>
      <x:c r="AF168" s="4"/>
      <x:c r="AG168" s="4"/>
      <x:c r="AH168" s="4"/>
      <x:c r="AI168" s="4"/>
      <x:c r="AJ168" s="4"/>
      <x:c r="AK168" s="4"/>
      <x:c r="AL168" s="4"/>
      <x:c r="AM168" s="4"/>
      <x:c r="AN168" s="14"/>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x:c r="B169" s="9"/>
      <x:c r="C169" s="4"/>
      <x:c r="D169" s="9"/>
      <x:c r="E169" s="9"/>
      <x:c r="F169" s="9"/>
      <x:c r="G169" s="9"/>
      <x:c r="H169" s="9"/>
      <x:c r="I169" s="9"/>
      <x:c r="J169" s="13"/>
      <x:c r="K169" s="15"/>
      <x:c r="L169" s="9"/>
      <x:c r="M169" s="9"/>
      <x:c r="N169" s="9"/>
      <x:c r="O169" s="9"/>
      <x:c r="P169" s="17"/>
      <x:c r="Q169" s="17"/>
      <x:c r="R169" s="17"/>
      <x:c r="S169" s="17"/>
      <x:c r="T169" s="17"/>
      <x:c r="U169" s="9"/>
      <x:c r="V169" s="11"/>
      <x:c r="W169" s="9"/>
      <x:c r="X169" s="4"/>
      <x:c r="Y169" s="4"/>
      <x:c r="Z169" s="4"/>
      <x:c r="AA169" s="4"/>
      <x:c r="AB169" s="4"/>
      <x:c r="AC169" s="4"/>
      <x:c r="AD169" s="4"/>
      <x:c r="AE169" s="4"/>
      <x:c r="AF169" s="4"/>
      <x:c r="AG169" s="4"/>
      <x:c r="AH169" s="4"/>
      <x:c r="AI169" s="4"/>
      <x:c r="AJ169" s="4"/>
      <x:c r="AK169" s="4"/>
      <x:c r="AL169" s="4"/>
      <x:c r="AM169" s="4"/>
      <x:c r="AN169" s="14"/>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inlineStr">
        <x:is>
          <x:t xml:space="preserve">T1</x:t>
        </x:is>
      </x:c>
      <x:c r="D170" s="9" t="inlineStr">
        <x:is>
          <x:t xml:space="preserve">Salvage</x:t>
        </x:is>
      </x:c>
      <x:c r="E170" s="9" t="str">
        <x:v>Ritual</x:v>
      </x:c>
      <x:c r="F170" s="9" t="str">
        <x:v>New proposal</x:v>
      </x:c>
      <x:c r="G170" s="9" t="inlineStr">
        <x:is>
          <x:t xml:space="preserve">Apply a sacred-site mark to a suitable record surface. It is intended to be carried, displayed or used in a ceremony. The occasion, ownership and symbolic meaning remain open.</x:t>
        </x:is>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salvage; ritual; tool; finished item; manufactured / unresolved; ceremony; metal; solid part; proposal; provenance; t1; t2; finished item</x:v>
      </x:c>
      <x:c r="AF17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0" s="4" t="inlineStr">
        <x:is>
          <x:t xml:space="preserve">Salvage value audit October 16, 2026: T1. A small marking die retains some engraving labor but has narrow demand and no assumed sacred authority. Value tier is relative to this 200-item salvage roster; condition and crafting qualification remain separate.</x:t>
        </x:is>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x:f>IF(C170="T0",0,IF(C170="T1",1,IF(C170="T2",2,IF(C170="T3",3,IF(C170="T4",4,IF(C170="Unassigned",98,99))))))</x:f>
        <x:v>1</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inlineStr">
        <x:is>
          <x:t xml:space="preserve">T0</x:t>
        </x:is>
      </x:c>
      <x:c r="D171" s="9" t="inlineStr">
        <x:is>
          <x:t xml:space="preserve">Salvage</x:t>
        </x:is>
      </x:c>
      <x:c r="E171" s="9" t="str">
        <x:v>Ritual</x:v>
      </x:c>
      <x:c r="F171" s="9" t="str">
        <x:v>New proposal</x:v>
      </x:c>
      <x:c r="G171" s="9" t="inlineStr">
        <x:is>
          <x:t xml:space="preserve">Remember a deceased person or missing traveler. It is intended as a physical focus for remembering a person or event, without prescribing whose memory it carries.</x:t>
        </x:is>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salvage; ritual; cultural object; finished item; manufactured / unresolved; remembrance; metal or shell; panel; proposal; ; t0; t2; finished item</x:v>
      </x:c>
      <x:c r="AF17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1" s="4" t="inlineStr">
        <x:is>
          <x:t xml:space="preserve">Salvage value audit October 16, 2026: T0. A name plate has low general salvage demand. Personal importance does not establish broad market value. Value tier is relative to this 200-item salvage roster; condition and crafting qualification remain separate.</x:t>
        </x:is>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x:f>IF(C171="T0",0,IF(C171="T1",1,IF(C171="T2",2,IF(C171="T3",3,IF(C171="T4",4,IF(C171="Unassigned",98,99))))))</x:f>
        <x:v>0</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inlineStr">
        <x:is>
          <x:t xml:space="preserve">T1</x:t>
        </x:is>
      </x:c>
      <x:c r="D172" s="9" t="inlineStr">
        <x:is>
          <x:t xml:space="preserve">Salvage</x:t>
        </x:is>
      </x:c>
      <x:c r="E172" s="9" t="str">
        <x:v>Ritual</x:v>
      </x:c>
      <x:c r="F172" s="9" t="str">
        <x:v>New proposal</x:v>
      </x:c>
      <x:c r="G172" s="9" t="inlineStr">
        <x:is>
          <x:t xml:space="preserve">Exchange a visible token at a vow or commitment. It is intended to be carried, displayed or used in a ceremony. The occasion, ownership and symbolic meaning remain open.</x:t>
        </x:is>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salvage; ritual; cultural object; finished item; manufactured / unresolved; ceremony; metal; solid piece; proposal; ; t1; t2; finished item</x:v>
      </x:c>
      <x:c r="AF172"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2" s="4" t="inlineStr">
        <x:is>
          <x:t xml:space="preserve">Salvage value audit October 16, 2026: T1. A shaped metal ring retains modest workmanship and possible wearability without assumed precious alloy or provenance. Value tier is relative to this 200-item salvage roster; condition and crafting qualification remain separate.</x:t>
        </x:is>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x:f>IF(C172="T0",0,IF(C172="T1",1,IF(C172="T2",2,IF(C172="T3",3,IF(C172="T4",4,IF(C172="Unassigned",98,99))))))</x:f>
        <x:v>1</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inlineStr">
        <x:is>
          <x:t xml:space="preserve">T0</x:t>
        </x:is>
      </x:c>
      <x:c r="D173" s="9" t="inlineStr">
        <x:is>
          <x:t xml:space="preserve">Salvage</x:t>
        </x:is>
      </x:c>
      <x:c r="E173" s="9" t="str">
        <x:v>Ritual</x:v>
      </x:c>
      <x:c r="F173" s="9" t="str">
        <x:v>New proposal</x:v>
      </x:c>
      <x:c r="G173" s="9" t="inlineStr">
        <x:is>
          <x:t xml:space="preserve">Record coming of age, apprenticeship or return. It is intended as a physical focus for remembering a person or event, without prescribing whose memory it carries.</x:t>
        </x:is>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salvage; ritual; cultural object; finished item; manufactured / unresolved; remembrance; metal or shell; solid piece; proposal; ceremony; t0; t2; finished item</x:v>
      </x:c>
      <x:c r="AF17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3" s="4" t="inlineStr">
        <x:is>
          <x:t xml:space="preserve">Salvage value audit October 16, 2026: T0. A simple personal charm has little general utility or recoverable material value without established provenance. Value tier is relative to this 200-item salvage roster; condition and crafting qualification remain separate.</x:t>
        </x:is>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x:f>IF(C173="T0",0,IF(C173="T1",1,IF(C173="T2",2,IF(C173="T3",3,IF(C173="T4",4,IF(C173="Unassigned",98,99))))))</x:f>
        <x:v>0</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inlineStr">
        <x:is>
          <x:t xml:space="preserve">T0</x:t>
        </x:is>
      </x:c>
      <x:c r="D174" s="9" t="inlineStr">
        <x:is>
          <x:t xml:space="preserve">Salvage</x:t>
        </x:is>
      </x:c>
      <x:c r="E174" s="9" t="str">
        <x:v>Ritual</x:v>
      </x:c>
      <x:c r="F174" s="9" t="str">
        <x:v>New proposal</x:v>
      </x:c>
      <x:c r="G174" s="9" t="inlineStr">
        <x:is>
          <x:t xml:space="preserve">Provide a dry percussive sound for gatherings. It is intended to be carried, displayed or used in a ceremony. The occasion, ownership and symbolic meaning remain open.</x:t>
        </x:is>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salvage; ritual; musical instrument; finished item; manufactured / unresolved; ceremony; shell and mineral; assembly; proposal; music; t0; t1; finished item</x:v>
      </x:c>
      <x:c r="AF17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4" s="4" t="inlineStr">
        <x:is>
          <x:t xml:space="preserve">Salvage value audit October 16, 2026: T0. A simple shell rattle uses abundant material and limited precision work compared with tuned instruments. Value tier is relative to this 200-item salvage roster; condition and crafting qualification remain separate.</x:t>
        </x:is>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x:f>IF(C174="T0",0,IF(C174="T1",1,IF(C174="T2",2,IF(C174="T3",3,IF(C174="T4",4,IF(C174="Unassigned",98,99))))))</x:f>
        <x:v>0</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inlineStr">
        <x:is>
          <x:t xml:space="preserve">T1</x:t>
        </x:is>
      </x:c>
      <x:c r="D175" s="9" t="inlineStr">
        <x:is>
          <x:t xml:space="preserve">Salvage</x:t>
        </x:is>
      </x:c>
      <x:c r="E175" s="9" t="str">
        <x:v>Ritual</x:v>
      </x:c>
      <x:c r="F175" s="9" t="str">
        <x:v>New proposal</x:v>
      </x:c>
      <x:c r="G175" s="9" t="inlineStr">
        <x:is>
          <x:t xml:space="preserve">Present and retain a life-event gift. It is intended to be carried, displayed or used in a ceremony. The occasion, ownership and symbolic meaning remain open.</x:t>
        </x:is>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salvage; ritual; container; finished item; manufactured / unresolved; ceremony; metal or shell; assembly; proposal; keepsake storage; t1; t3; finished item</x:v>
      </x:c>
      <x:c r="AF17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5" s="4" t="inlineStr">
        <x:is>
          <x:t xml:space="preserve">Salvage value audit October 16, 2026: T1. A worked presentation enclosure has modest reusable body and fitting value, with no gift contents included. Value tier is relative to this 200-item salvage roster; condition and crafting qualification remain separate.</x:t>
        </x:is>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x:f>IF(C175="T0",0,IF(C175="T1",1,IF(C175="T2",2,IF(C175="T3",3,IF(C175="T4",4,IF(C175="Unassigned",98,99))))))</x:f>
        <x:v>1</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inlineStr">
        <x:is>
          <x:t xml:space="preserve">T0</x:t>
        </x:is>
      </x:c>
      <x:c r="D176" s="9" t="inlineStr">
        <x:is>
          <x:t xml:space="preserve">Salvage</x:t>
        </x:is>
      </x:c>
      <x:c r="E176" s="9" t="inlineStr">
        <x:is>
          <x:t xml:space="preserve">Food service &amp; storage</x:t>
        </x:is>
      </x:c>
      <x:c r="F176" s="9" t="str">
        <x:v>New proposal</x:v>
      </x:c>
      <x:c r="G176" s="9" t="inlineStr">
        <x:is>
          <x:t xml:space="preserve">Hold an algae meal or sorted small goods. It is intended to portion, hold or serve the recorded food or drink. Food-contact preparation and the contents remain separate design requirements.</x:t>
        </x:is>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salvage; food service &amp; storage; household utensil; finished item; manufactured / unresolved; food service; metal or shell; solid piece; proposal; everyday household; camp goods; food service &amp; storage; t0; t1; finished item</x:v>
      </x:c>
      <x:c r="AF176"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6" s="4" t="inlineStr">
        <x:is>
          <x:t xml:space="preserve">Salvage value audit October 16, 2026: T0. A common shell bowl uses abundant material and simple shaping, giving low replacement cost. Value tier is relative to this 200-item salvage roster; condition and crafting qualification remain separate.</x:t>
        </x:is>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x:f>IF(C176="T0",0,IF(C176="T1",1,IF(C176="T2",2,IF(C176="T3",3,IF(C176="T4",4,IF(C176="Unassigned",98,99))))))</x:f>
        <x:v>0</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inlineStr">
        <x:is>
          <x:t xml:space="preserve">T0</x:t>
        </x:is>
      </x:c>
      <x:c r="D177" s="9" t="inlineStr">
        <x:is>
          <x:t xml:space="preserve">Salvage</x:t>
        </x:is>
      </x:c>
      <x:c r="E177" s="9" t="inlineStr">
        <x:is>
          <x:t xml:space="preserve">Food service &amp; storage</x:t>
        </x:is>
      </x:c>
      <x:c r="F177" s="9" t="str">
        <x:v>New proposal</x:v>
      </x:c>
      <x:c r="G177" s="9" t="inlineStr">
        <x:is>
          <x:t xml:space="preserve">Eat or scrape a contained algae portion. It is intended to portion, hold or serve the recorded food or drink. Food-contact preparation and the contents remain separate design requirements.</x:t>
        </x:is>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salvage; food service &amp; storage; household utensil; finished item; manufactured / unresolved; food service; metal or shell; solid piece; proposal; everyday household; camp goods; food service &amp; storage; t0; t1; finished item</x:v>
      </x:c>
      <x:c r="AF177"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7" s="4" t="inlineStr">
        <x:is>
          <x:t xml:space="preserve">Salvage value audit October 16, 2026: T0. A simple meal scraper uses little common material and is inexpensive to replace. Value tier is relative to this 200-item salvage roster; condition and crafting qualification remain separate.</x:t>
        </x:is>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x:f>IF(C177="T0",0,IF(C177="T1",1,IF(C177="T2",2,IF(C177="T3",3,IF(C177="T4",4,IF(C177="Unassigned",98,99))))))</x:f>
        <x:v>0</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inlineStr">
        <x:is>
          <x:t xml:space="preserve">T0</x:t>
        </x:is>
      </x:c>
      <x:c r="D178" s="9" t="inlineStr">
        <x:is>
          <x:t xml:space="preserve">Salvage</x:t>
        </x:is>
      </x:c>
      <x:c r="E178" s="9" t="inlineStr">
        <x:is>
          <x:t xml:space="preserve">Cleaning &amp; personal care</x:t>
        </x:is>
      </x:c>
      <x:c r="F178" s="9" t="str">
        <x:v>New proposal</x:v>
      </x:c>
      <x:c r="G178" s="9" t="inlineStr">
        <x:is>
          <x:t xml:space="preserve">Sweep dust from possessions and living areas. It is intended to dislodge or collect dirt from a suitable surface using its recorded physical form.</x:t>
        </x:is>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salvage; cleaning &amp; personal care; tool; finished item; manufactured / unresolved; cleaning; faunal fiber and shell; assembly; proposal; everyday household; camp goods; cleaning &amp; personal care; t0; t3; finished item</x:v>
      </x:c>
      <x:c r="AF178"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8" s="4" t="inlineStr">
        <x:is>
          <x:t xml:space="preserve">Salvage value audit October 16, 2026: T0. A basic cleaning implement has everyday demand but limited material and assembly value. Value tier is relative to this 200-item salvage roster; condition and crafting qualification remain separate.</x:t>
        </x:is>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x:f>IF(C178="T0",0,IF(C178="T1",1,IF(C178="T2",2,IF(C178="T3",3,IF(C178="T4",4,IF(C178="Unassigned",98,99))))))</x:f>
        <x:v>0</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inlineStr">
        <x:is>
          <x:t xml:space="preserve">T0</x:t>
        </x:is>
      </x:c>
      <x:c r="D179" s="9" t="inlineStr">
        <x:is>
          <x:t xml:space="preserve">Salvage</x:t>
        </x:is>
      </x:c>
      <x:c r="E179" s="9" t="inlineStr">
        <x:is>
          <x:t xml:space="preserve">Cleaning &amp; personal care</x:t>
        </x:is>
      </x:c>
      <x:c r="F179" s="9" t="str">
        <x:v>New proposal</x:v>
      </x:c>
      <x:c r="G179" s="9" t="inlineStr">
        <x:is>
          <x:t xml:space="preserve">Personal grooming. It is intended for personal grooming through direct contact, with the working edges and fit shaped for that use.</x:t>
        </x:is>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salvage; cleaning &amp; personal care; household utensil; finished item; manufactured / unresolved; grooming; metal or shell; solid piece; proposal; everyday household; camp goods; cleaning &amp; personal care; t0; t1; finished item</x:v>
      </x:c>
      <x:c r="AF179"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9" s="4" t="inlineStr">
        <x:is>
          <x:t xml:space="preserve">Salvage value audit October 16, 2026: T0. An ordinary shaped shell grooming piece has low material cost and modest workmanship. Value tier is relative to this 200-item salvage roster; condition and crafting qualification remain separate.</x:t>
        </x:is>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x:f>IF(C179="T0",0,IF(C179="T1",1,IF(C179="T2",2,IF(C179="T3",3,IF(C179="T4",4,IF(C179="Unassigned",98,99))))))</x:f>
        <x:v>0</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inlineStr">
        <x:is>
          <x:t xml:space="preserve">T1</x:t>
        </x:is>
      </x:c>
      <x:c r="D180" s="9" t="inlineStr">
        <x:is>
          <x:t xml:space="preserve">Salvage</x:t>
        </x:is>
      </x:c>
      <x:c r="E180" s="9" t="inlineStr">
        <x:is>
          <x:t xml:space="preserve">Camp records</x:t>
        </x:is>
      </x:c>
      <x:c r="F180" s="9" t="str">
        <x:v>New proposal</x:v>
      </x:c>
      <x:c r="G180" s="9" t="inlineStr">
        <x:is>
          <x:t xml:space="preserve">Practice marks, keep counts or leave short messages. It provides a physical way to make, carry or preserve marks and records, without assigning a particular script or institution.</x:t>
        </x:is>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salvage; camp records; document; finished item; manufactured / unresolved; writing and records; mineral or shell; solid piece; proposal; everyday household; camp goods; camp records; t1; t0; finished item</x:v>
      </x:c>
      <x:c r="AF180"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0" s="4" t="inlineStr">
        <x:is>
          <x:t xml:space="preserve">Salvage value audit October 16, 2026: T1. A reusable marking surface has practical recordkeeping utility and modest surface-preparation labor. Value tier is relative to this 200-item salvage roster; condition and crafting qualification remain separate.</x:t>
        </x:is>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x:f>IF(C180="T0",0,IF(C180="T1",1,IF(C180="T2",2,IF(C180="T3",3,IF(C180="T4",4,IF(C180="Unassigned",98,99))))))</x:f>
        <x:v>1</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inlineStr">
        <x:is>
          <x:t xml:space="preserve">T0</x:t>
        </x:is>
      </x:c>
      <x:c r="D181" s="9" t="inlineStr">
        <x:is>
          <x:t xml:space="preserve">Salvage</x:t>
        </x:is>
      </x:c>
      <x:c r="E181" s="9" t="inlineStr">
        <x:is>
          <x:t xml:space="preserve">Camp records</x:t>
        </x:is>
      </x:c>
      <x:c r="F181" s="9" t="str">
        <x:v>New proposal</x:v>
      </x:c>
      <x:c r="G181" s="9" t="inlineStr">
        <x:is>
          <x:t xml:space="preserve">Incise compatible tablets, labels or simple designs. It provides a physical way to make, carry or preserve marks and records, without assigning a particular script or institution.</x:t>
        </x:is>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salvage; camp records; tool; finished item; manufactured / unresolved; writing and records; metal and shell; solid part; proposal; everyday household; camp goods; camp records; t0; t2; finished item</x:v>
      </x:c>
      <x:c r="AF181"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1" s="4" t="inlineStr">
        <x:is>
          <x:t xml:space="preserve">Salvage value audit October 16, 2026: T0. A simple incising point is readily replaced and contains little material. Value tier is relative to this 200-item salvage roster; condition and crafting qualification remain separate.</x:t>
        </x:is>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x:f>IF(C181="T0",0,IF(C181="T1",1,IF(C181="T2",2,IF(C181="T3",3,IF(C181="T4",4,IF(C181="Unassigned",98,99))))))</x:f>
        <x:v>0</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inlineStr">
        <x:is>
          <x:t xml:space="preserve">Graded fired-ceramic grog</x:t>
        </x:is>
      </x:c>
      <x:c r="C182" s="4" t="str">
        <x:v>T1</x:v>
      </x:c>
      <x:c r="D182" s="9" t="str">
        <x:v>Manufactured stock</x:v>
      </x:c>
      <x:c r="E182" s="9" t="str">
        <x:v>Ceramic feedstock</x:v>
      </x:c>
      <x:c r="F182" s="9" t="str">
        <x:v>New proposal</x:v>
      </x:c>
      <x:c r="G182" s="9" t="inlineStr">
        <x:is>
          <x:t xml:space="preserve">Selected broken fired ceramic crushed and graded into reusable ceramic-body aggregate. It provides a prepared granular addition to a chosen body mix, rather than an intact ceramic fitting. Composition, grain range and the mixture receiving it remain unresolved.</x:t>
        </x:is>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inlineStr">
        <x:is>
          <x:t xml:space="preserve">fabrication; ceramic; pottery; Crushed fired ceramic grit</x:t>
        </x:is>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graded fired-ceramic grog; manufactured stock; ceramic feedstock; processed material; processed intermediate; geological; glass and ceramics; ceramic feed mixture; particles; proposal; fabrication; ceramic; pottery; crushed fired ceramic grit;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inlineStr">
        <x:is>
          <x:t xml:space="preserve">Blended ceramic forming feed</x:t>
        </x:is>
      </x:c>
      <x:c r="C183" s="4" t="str">
        <x:v>T1</x:v>
      </x:c>
      <x:c r="D183" s="9" t="str">
        <x:v>Manufactured stock</x:v>
      </x:c>
      <x:c r="E183" s="9" t="str">
        <x:v>Ceramic feedstock</x:v>
      </x:c>
      <x:c r="F183" s="9" t="str">
        <x:v>New proposal</x:v>
      </x:c>
      <x:c r="G183" s="9" t="inlineStr">
        <x:is>
          <x:t xml:space="preserve">A measured candidate blend of prepared mineral ingredients for shaping a chosen ceramic body. It is unfired feed whose recipe must suit the intended vessel, blank or panel. This broad forming blend remains distinct from the more specific fine kaolin formulation.</x:t>
        </x:is>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inlineStr">
        <x:is>
          <x:t xml:space="preserve">fabrication; ceramic; pottery; Prepared ceramic body feed</x:t>
        </x:is>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blended ceramic forming feed; manufactured stock; ceramic feedstock; processed material; processed intermediate; geological; glass and ceramics; ceramic feed mixture; particles; proposal; fabrication; ceramic; pottery; prepared ceramic body feed;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inlineStr">
        <x:is>
          <x:t xml:space="preserve">Prepared ceramic glaze powder</x:t>
        </x:is>
      </x:c>
      <x:c r="C184" s="4" t="str">
        <x:v>T1</x:v>
      </x:c>
      <x:c r="D184" s="9" t="str">
        <x:v>Manufactured stock</x:v>
      </x:c>
      <x:c r="E184" s="9" t="str">
        <x:v>Ceramic feedstock</x:v>
      </x:c>
      <x:c r="F184" s="9" t="str">
        <x:v>New proposal</x:v>
      </x:c>
      <x:c r="G184" s="9" t="inlineStr">
        <x:is>
          <x:t xml:space="preserve">A blended mineral finishing powder proposed for application to a compatible ceramic surface before controlled firing. It supplies an unfused surface-treatment feed, not an already glazed object. Formulation, application medium, firing conditions and contents compatibility remain open.</x:t>
        </x:is>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inlineStr">
        <x:is>
          <x:t xml:space="preserve">surface finishing; ceramic; pottery; Prepared glaze feed</x:t>
        </x:is>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ceramic glaze powder; manufactured stock; ceramic feedstock; processed material; processed intermediate; geological; glass and ceramics; ceramic feed mixture; particles; proposal; surface finishing; ceramic; pottery; prepared glaze feed;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inlineStr">
        <x:is>
          <x:t xml:space="preserve">A shaped intermediate awaiting its designed firing process. It is intended for a matched glassworking or ceramic process, with composition, forming and controlled heat determining the useful result.</x:t>
        </x:is>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inlineStr">
        <x:is>
          <x:t xml:space="preserve">T0</x:t>
        </x:is>
      </x:c>
      <x:c r="D186" s="9" t="inlineStr">
        <x:is>
          <x:t xml:space="preserve">Salvage</x:t>
        </x:is>
      </x:c>
      <x:c r="E186" s="9" t="inlineStr">
        <x:is>
          <x:t xml:space="preserve">Food service &amp; storage</x:t>
        </x:is>
      </x:c>
      <x:c r="F186" s="9" t="str">
        <x:v>New proposal</x:v>
      </x:c>
      <x:c r="G186" s="9" t="inlineStr">
        <x:is>
          <x:t xml:space="preserve">Simple ceramic bowl for contained algae portions. It is intended to portion, hold or serve the recorded food or drink. Food-contact preparation and the contents remain separate design requirements.</x:t>
        </x:is>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salvage; food service &amp; storage; household utensil; finished item; manufactured / unresolved; food service; ceramic; solid part; proposal; pottery; ceramic household; camp goods; food service &amp; storage; t0;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6" s="4" t="inlineStr">
        <x:is>
          <x:t xml:space="preserve">Salvage value audit October 16, 2026: T0. An ordinary small fired bowl offers low-value domestic utility without specialist glazing or fitting. Value tier is relative to this 200-item salvage roster; condition and crafting qualification remain separate.</x:t>
        </x:is>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x:f>IF(C186="T0",0,IF(C186="T1",1,IF(C186="T2",2,IF(C186="T3",3,IF(C186="T4",4,IF(C186="Unassigned",98,99))))))</x:f>
        <x:v>0</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inlineStr">
        <x:is>
          <x:t xml:space="preserve">T0</x:t>
        </x:is>
      </x:c>
      <x:c r="D187" s="9" t="inlineStr">
        <x:is>
          <x:t xml:space="preserve">Salvage</x:t>
        </x:is>
      </x:c>
      <x:c r="E187" s="9" t="inlineStr">
        <x:is>
          <x:t xml:space="preserve">Food service &amp; storage</x:t>
        </x:is>
      </x:c>
      <x:c r="F187" s="9" t="str">
        <x:v>New proposal</x:v>
      </x:c>
      <x:c r="G187" s="9" t="inlineStr">
        <x:is>
          <x:t xml:space="preserve">Small cup for a contained food portion or other assigned household use. It is intended to portion, hold or serve the recorded food or drink. Food-contact preparation and the contents remain separate design requirements.</x:t>
        </x:is>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salvage; food service &amp; storage; household utensil; finished item; manufactured / unresolved; food service; ceramic; solid part; proposal; pottery; ceramic household; camp goods; food service &amp; storage; t0;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7" s="4" t="inlineStr">
        <x:is>
          <x:t xml:space="preserve">Salvage value audit October 16, 2026: T0. A small plain cup contains little material and is a routine domestic replacement. Value tier is relative to this 200-item salvage roster; condition and crafting qualification remain separate.</x:t>
        </x:is>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x:f>IF(C187="T0",0,IF(C187="T1",1,IF(C187="T2",2,IF(C187="T3",3,IF(C187="T4",4,IF(C187="Unassigned",98,99))))))</x:f>
        <x:v>0</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inlineStr">
        <x:is>
          <x:t xml:space="preserve">T0</x:t>
        </x:is>
      </x:c>
      <x:c r="D188" s="9" t="inlineStr">
        <x:is>
          <x:t xml:space="preserve">Salvage</x:t>
        </x:is>
      </x:c>
      <x:c r="E188" s="9" t="inlineStr">
        <x:is>
          <x:t xml:space="preserve">Food service &amp; storage</x:t>
        </x:is>
      </x:c>
      <x:c r="F188" s="9" t="str">
        <x:v>New proposal</x:v>
      </x:c>
      <x:c r="G188" s="9" t="inlineStr">
        <x:is>
          <x:t xml:space="preserve">Shallow plate for serving or separating food portions. It is intended to portion, hold or serve the recorded food or drink. Food-contact preparation and the contents remain separate design requirements.</x:t>
        </x:is>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salvage; food service &amp; storage; household utensil; finished item; manufactured / unresolved; food service; ceramic; solid part; proposal; pottery; ceramic household; camp goods; food service &amp; storage; t0;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8" s="4" t="inlineStr">
        <x:is>
          <x:t xml:space="preserve">Salvage value audit October 16, 2026: T0. A simple serving plate has low specialist demand and modest forming work. Value tier is relative to this 200-item salvage roster; condition and crafting qualification remain separate.</x:t>
        </x:is>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x:f>IF(C188="T0",0,IF(C188="T1",1,IF(C188="T2",2,IF(C188="T3",3,IF(C188="T4",4,IF(C188="Unassigned",98,99))))))</x:f>
        <x:v>0</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inlineStr">
        <x:is>
          <x:t xml:space="preserve">T1</x:t>
        </x:is>
      </x:c>
      <x:c r="D189" s="9" t="inlineStr">
        <x:is>
          <x:t xml:space="preserve">Salvage</x:t>
        </x:is>
      </x:c>
      <x:c r="E189" s="9" t="inlineStr">
        <x:is>
          <x:t xml:space="preserve">Food service &amp; storage</x:t>
        </x:is>
      </x:c>
      <x:c r="F189" s="9" t="str">
        <x:v>New proposal</x:v>
      </x:c>
      <x:c r="G189" s="9" t="inlineStr">
        <x:is>
          <x:t xml:space="preserve">Lidded vessel for selected dry household goods. It is intended to retain or separate physical cargo at its actual location; it does not create remote storage or extra carrying capacity.</x:t>
        </x:is>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salvage; food service &amp; storage; container; finished item; manufactured / unresolved; cargo organization; ceramic; solid part; proposal; liquid and bulk containment; pottery; ceramic storage; camp goods; food service &amp; storage; t1;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 Author direction October 16: all Camp items are Salvage; retire the Camp items section. Item identity, condition, tiers, purposes and recipe semantics remain unchanged.</x:t>
        </x:is>
      </x:c>
      <x:c r="AG189" s="4" t="inlineStr">
        <x:is>
          <x:t xml:space="preserve">Salvage value audit October 16, 2026: T1. A larger fitted storage vessel offers more useful body and lid value than plain tableware. Value tier is relative to this 200-item salvage roster; condition and crafting qualification remain separate.</x:t>
        </x:is>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x:f>IF(C189="T0",0,IF(C189="T1",1,IF(C189="T2",2,IF(C189="T3",3,IF(C189="T4",4,IF(C189="Unassigned",98,99))))))</x:f>
        <x:v>1</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inlineStr">
        <x:is>
          <x:t xml:space="preserve">T4</x:t>
        </x:is>
      </x:c>
      <x:c r="D190" s="9" t="inlineStr">
        <x:is>
          <x:t xml:space="preserve">Salvage</x:t>
        </x:is>
      </x:c>
      <x:c r="E190" s="9" t="str">
        <x:v>Ceramic workshop</x:v>
      </x:c>
      <x:c r="F190" s="9" t="str">
        <x:v>New proposal</x:v>
      </x:c>
      <x:c r="G190" s="9" t="inlineStr">
        <x:is>
          <x:t xml:space="preserve">Specialist vessel candidate for a selected high-temperature material process. It is intended to enter a controlled metal-preparation or refining process; the feed material is distinct from the usable metal eventually produced.</x:t>
        </x:is>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t4;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inlineStr">
        <x:is>
          <x:t xml:space="preserve">Salvage value audit October 16, 2026: T4. A sound specialist crucible can support difficult hot-work processes. Thermal suitability and contamination must be qualified. Value tier is relative to this 200-item salvage roster; condition and crafting qualification remain separate.</x:t>
        </x:is>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x:f>IF(C190="T0",0,IF(C190="T1",1,IF(C190="T2",2,IF(C190="T3",3,IF(C190="T4",4,IF(C190="Unassigned",98,99))))))</x:f>
        <x:v>4</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inlineStr">
        <x:is>
          <x:t xml:space="preserve">T3</x:t>
        </x:is>
      </x:c>
      <x:c r="D191" s="9" t="inlineStr">
        <x:is>
          <x:t xml:space="preserve">Salvage</x:t>
        </x:is>
      </x:c>
      <x:c r="E191" s="9" t="str">
        <x:v>Ceramic workshop</x:v>
      </x:c>
      <x:c r="F191" s="9" t="str">
        <x:v>New proposal</x:v>
      </x:c>
      <x:c r="G191" s="9" t="inlineStr">
        <x:is>
          <x:t xml:space="preserve">A shaped mold for a specifically chosen casting process. It provides candidate material or a shaped starting piece for making other objects, with the final form set by the receiving design.</x:t>
        </x:is>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t3;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inlineStr">
        <x:is>
          <x:t xml:space="preserve">Salvage value audit October 16, 2026: T3. A shaped casting cavity preserves skilled process-specific work, discounted for narrow fit and unknown heat history. Value tier is relative to this 200-item salvage roster; condition and crafting qualification remain separate.</x:t>
        </x:is>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x:f>IF(C191="T0",0,IF(C191="T1",1,IF(C191="T2",2,IF(C191="T3",3,IF(C191="T4",4,IF(C191="Unassigned",98,99))))))</x:f>
        <x:v>3</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inlineStr">
        <x:is>
          <x:t xml:space="preserve">T2</x:t>
        </x:is>
      </x:c>
      <x:c r="D192" s="9" t="inlineStr">
        <x:is>
          <x:t xml:space="preserve">Salvage</x:t>
        </x:is>
      </x:c>
      <x:c r="E192" s="9" t="str">
        <x:v>Ceramic workshop</x:v>
      </x:c>
      <x:c r="F192" s="9" t="str">
        <x:v>New proposal</x:v>
      </x:c>
      <x:c r="G192" s="9" t="inlineStr">
        <x:is>
          <x:t xml:space="preserve">Bowl-shaped workshop tool for controlled grinding of selected feed. It is a candidate industrial input or process aid. Its composition, containment and compatible treatment must be established; usefulness does not imply edibility.</x:t>
        </x:is>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t2;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inlineStr">
        <x:is>
          <x:t xml:space="preserve">Salvage value audit October 16, 2026: T2. A prepared grinding vessel offers durable workshop utility and more process value than common tableware. Value tier is relative to this 200-item salvage roster; condition and crafting qualification remain separate.</x:t>
        </x:is>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x:f>IF(C192="T0",0,IF(C192="T1",1,IF(C192="T2",2,IF(C192="T3",3,IF(C192="T4",4,IF(C192="Unassigned",98,99))))))</x:f>
        <x:v>2</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inlineStr">
        <x:is>
          <x:t xml:space="preserve">T1</x:t>
        </x:is>
      </x:c>
      <x:c r="D193" s="9" t="inlineStr">
        <x:is>
          <x:t xml:space="preserve">Salvage</x:t>
        </x:is>
      </x:c>
      <x:c r="E193" s="9" t="str">
        <x:v>Ceramic workshop</x:v>
      </x:c>
      <x:c r="F193" s="9" t="str">
        <x:v>New proposal</x:v>
      </x:c>
      <x:c r="G193" s="9" t="inlineStr">
        <x:is>
          <x:t xml:space="preserve">Grinding tool used with a compatible mortar. It is a candidate industrial input or process aid. Its composition, containment and compatible treatment must be established; usefulness does not imply edibility.</x:t>
        </x:is>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t1;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inlineStr">
        <x:is>
          <x:t xml:space="preserve">Salvage value audit October 16, 2026: T1. A simple grinding handpiece is useful but less labor-intensive and less complete than a matched grinding set. Value tier is relative to this 200-item salvage roster; condition and crafting qualification remain separate.</x:t>
        </x:is>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x:f>IF(C193="T0",0,IF(C193="T1",1,IF(C193="T2",2,IF(C193="T3",3,IF(C193="T4",4,IF(C193="Unassigned",98,99))))))</x:f>
        <x:v>1</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inlineStr">
        <x:is>
          <x:t xml:space="preserve">T2</x:t>
        </x:is>
      </x:c>
      <x:c r="D194" s="9" t="inlineStr">
        <x:is>
          <x:t xml:space="preserve">Salvage</x:t>
        </x:is>
      </x:c>
      <x:c r="E194" s="9" t="str">
        <x:v>Ceramic workshop</x:v>
      </x:c>
      <x:c r="F194" s="9" t="str">
        <x:v>New proposal</x:v>
      </x:c>
      <x:c r="G194" s="9" t="inlineStr">
        <x:is>
          <x:t xml:space="preserve">Support selected small parts in a proposed firing setup. It is intended for a matched glassworking or ceramic process, with composition, forming and controlled heat determining the useful result.</x:t>
        </x:is>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t2;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inlineStr">
        <x:is>
          <x:t xml:space="preserve">Salvage value audit October 16, 2026: T2. A sound firing support preserves useful ceramic process hardware, subject to heat-history inspection. Value tier is relative to this 200-item salvage roster; condition and crafting qualification remain separate.</x:t>
        </x:is>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x:f>IF(C194="T0",0,IF(C194="T1",1,IF(C194="T2",2,IF(C194="T3",3,IF(C194="T4",4,IF(C194="Unassigned",98,99))))))</x:f>
        <x:v>2</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inlineStr">
        <x:is>
          <x:t xml:space="preserve">Specialist lining brick for a compatible furnace or kiln. It provides candidate stock for a protective assembly, with coverage, joining and backing still determining the finished protection.</x:t>
        </x:is>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inlineStr">
        <x:is>
          <x:t xml:space="preserve">Replaceable shaped hot-face panel for a proposed stationary kiln. It provides candidate stock for a protective assembly, with coverage, joining and backing still determining the finished protection.</x:t>
        </x:is>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inlineStr">
        <x:is>
          <x:t xml:space="preserve">Small fitted bead candidate for separating selected conductor sections. It is intended to separate conductive parts or support them without a direct conducting path. No voltage or thermal rating follows from that proposed role.</x:t>
        </x:is>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inlineStr">
        <x:is>
          <x:t xml:space="preserve">Hard standoff separating compatible conductive parts. It is intended to separate conductive parts or support them without a direct conducting path. No voltage or thermal rating follows from that proposed role.</x:t>
        </x:is>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inlineStr">
        <x:is>
          <x:t xml:space="preserve">Fitted ceramic/conductor assembly routing an electrical connection through a housing. It is intended to separate conductive parts or support them without a direct conducting path. No voltage or thermal rating follows from that proposed role.</x:t>
        </x:is>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inlineStr">
        <x:is>
          <x:t xml:space="preserve">Hard closure shaped for its matching vessel. It is intended to close a selected joint or patch an interface. Contents compatibility, movement and service conditions must be checked before a seal is relied on.</x:t>
        </x:is>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inlineStr">
        <x:is>
          <x:t xml:space="preserve">Removable cover matched to an open-topped ceramic vessel. It is intended to hold the recorded material physically, with closure, compatibility and carrying arrangements resolved for that contents.</x:t>
        </x:is>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inlineStr">
        <x:is>
          <x:t xml:space="preserve">Replaceable outlet candidate for compatible contained material. It provides a proposed means of moving material between compatible parts or vessels while keeping the physical contents accounted for.</x:t>
        </x:is>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inlineStr">
        <x:is>
          <x:t xml:space="preserve">Rigid channel candidate for an assigned industrial transfer route. It provides a proposed means of moving material between compatible parts or vessels while keeping the physical contents accounted for.</x:t>
        </x:is>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inlineStr">
        <x:is>
          <x:t xml:space="preserve">T0</x:t>
        </x:is>
      </x:c>
      <x:c r="D204" s="9" t="inlineStr">
        <x:is>
          <x:t xml:space="preserve">Salvage</x:t>
        </x:is>
      </x:c>
      <x:c r="E204" s="9" t="str">
        <x:v>Ceramic ceremonial</x:v>
      </x:c>
      <x:c r="F204" s="9" t="str">
        <x:v>New proposal</x:v>
      </x:c>
      <x:c r="G204" s="9" t="inlineStr">
        <x:is>
          <x:t xml:space="preserve">Small ceramic offering or devotional image. It is intended for personal or communal devotional use; no particular belief, ritual or supernatural effect is assigned.</x:t>
        </x:is>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salvage; ceramic ceremonial; cultural object; finished item; manufactured / unresolved; devotion; ceramic; panel; proposal; decoration; pottery; t0; t1; finished item</x:v>
      </x:c>
      <x:c r="AF204"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4" s="4" t="inlineStr">
        <x:is>
          <x:t xml:space="preserve">Salvage value audit October 16, 2026: T0. A small ordinary ceramic offering has limited practical reuse and no assumed exceptional provenance. Value tier is relative to this 200-item salvage roster; condition and crafting qualification remain separate.</x:t>
        </x:is>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x:f>IF(C204="T0",0,IF(C204="T1",1,IF(C204="T2",2,IF(C204="T3",3,IF(C204="T4",4,IF(C204="Unassigned",98,99))))))</x:f>
        <x:v>0</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inlineStr">
        <x:is>
          <x:t xml:space="preserve">T1</x:t>
        </x:is>
      </x:c>
      <x:c r="D205" s="9" t="inlineStr">
        <x:is>
          <x:t xml:space="preserve">Salvage</x:t>
        </x:is>
      </x:c>
      <x:c r="E205" s="9" t="str">
        <x:v>Ceramic ceremonial</x:v>
      </x:c>
      <x:c r="F205" s="9" t="str">
        <x:v>New proposal</x:v>
      </x:c>
      <x:c r="G205" s="9" t="inlineStr">
        <x:is>
          <x:t xml:space="preserve">Sculpted keepsake of a person, creature or significant event. It is intended as a physical focus for remembering a person or event, without prescribing whose memory it carries.</x:t>
        </x:is>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salvage; ceramic ceremonial; cultural object; finished item; manufactured / unresolved; remembrance; ceramic; solid piece; proposal; decoration; pottery; t1; t1; finished item</x:v>
      </x:c>
      <x:c r="AF205"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5" s="4" t="inlineStr">
        <x:is>
          <x:t xml:space="preserve">Salvage value audit October 16, 2026: T1. A sculpted keepsake retains modest artisan labor, without assigning extraordinary collector demand. Value tier is relative to this 200-item salvage roster; condition and crafting qualification remain separate.</x:t>
        </x:is>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x:f>IF(C205="T0",0,IF(C205="T1",1,IF(C205="T2",2,IF(C205="T3",3,IF(C205="T4",4,IF(C205="Unassigned",98,99))))))</x:f>
        <x:v>1</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inlineStr">
        <x:is>
          <x:t xml:space="preserve">T1</x:t>
        </x:is>
      </x:c>
      <x:c r="D206" s="9" t="inlineStr">
        <x:is>
          <x:t xml:space="preserve">Salvage</x:t>
        </x:is>
      </x:c>
      <x:c r="E206" s="9" t="str">
        <x:v>Ceramic ceremonial</x:v>
      </x:c>
      <x:c r="F206" s="9" t="str">
        <x:v>New proposal</x:v>
      </x:c>
      <x:c r="G206" s="9" t="inlineStr">
        <x:is>
          <x:t xml:space="preserve">Dedicated presentation bowl with selected finish or engraving. It is intended to be carried, displayed or used in a ceremony. The occasion, ownership and symbolic meaning remain open.</x:t>
        </x:is>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salvage; ceramic ceremonial; cultural object; finished item; manufactured / unresolved; ceremony; ceramic; solid part; proposal; decoration; pottery; t1; t1; finished item</x:v>
      </x:c>
      <x:c r="AF206"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6" s="4" t="inlineStr">
        <x:is>
          <x:t xml:space="preserve">Salvage value audit October 16, 2026: T1. A finished ceremonial bowl has more presentation labor than plain tableware but no assumed precious material. Value tier is relative to this 200-item salvage roster; condition and crafting qualification remain separate.</x:t>
        </x:is>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x:f>IF(C206="T0",0,IF(C206="T1",1,IF(C206="T2",2,IF(C206="T3",3,IF(C206="T4",4,IF(C206="Unassigned",98,99))))))</x:f>
        <x:v>1</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Armor</x:t>
        </x:is>
      </x:c>
      <x:c r="E207" s="9" t="str">
        <x:v>Ceramic protection</x:v>
      </x:c>
      <x:c r="F207" s="9" t="str">
        <x:v>New proposal</x:v>
      </x:c>
      <x:c r="G207" s="9" t="inlineStr">
        <x:is>
          <x:t xml:space="preserve">Candidate fitted insert in the existing specialized-armor-plate family. It is intended to cover or guard the recorded area, with fit, coverage and protective performance still requiring qualification.</x:t>
        </x:is>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inlineStr">
        <x:is>
          <x:t xml:space="preserve">Shaped toggle for a compatible wrap or fitted carrier. It supplies a candidate fastening, panel or material for clothing; cutting, joining and fit remain part of the finished garment’s design.</x:t>
        </x:is>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inlineStr">
        <x:is>
          <x:t xml:space="preserve">Replaceable shaped abrasive for a chosen workshop tool. It is intended to prepare or change a workpiece’s surface before a later fitting, coating or use; the treatment must suit that material.</x:t>
        </x:is>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inlineStr">
        <x:is>
          <x:t xml:space="preserve">Imperial Commons is a material-defined currency entry. It is a currency entry distinguished by material and workmanship. Issuer, denomination, exchange ratios and particular craft grades remain unassigned.</x:t>
        </x:is>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inlineStr">
        <x:is>
          <x:t xml:space="preserve">Stone family that releases oxygen, as requested by author. It is intended for a compatible contained atmospheric-support arrangement; the working medium and service conditions still require research.</x:t>
        </x:is>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inlineStr">
        <x:is>
          <x:t xml:space="preserve">Stone family that emits light, as requested by author. It is intended to provide or control a local light source, with fuel or energy supply and operating conditions matched to the design.</x:t>
        </x:is>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inlineStr">
        <x:is>
          <x:t xml:space="preserve">Flint resource requested by author; candidate sparking and worked-edge uses. It is intended to start a controlled fire or hot-work process using its recorded mechanism; a suitable fuel and working conditions are still required.</x:t>
        </x:is>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inlineStr">
        <x:is>
          <x:t xml:space="preserve">T1</x:t>
        </x:is>
      </x:c>
      <x:c r="D214" s="9" t="inlineStr">
        <x:is>
          <x:t xml:space="preserve">Salvage</x:t>
        </x:is>
      </x:c>
      <x:c r="E214" s="9" t="inlineStr">
        <x:is>
          <x:t xml:space="preserve">Cooking &amp; ignition</x:t>
        </x:is>
      </x:c>
      <x:c r="F214" s="9" t="str">
        <x:v>New proposal</x:v>
      </x:c>
      <x:c r="G214" s="9" t="inlineStr">
        <x:is>
          <x:t xml:space="preserve">Worked striking implement candidate used with compatible flint. It is intended to start a controlled fire or hot-work process using its recorded mechanism; a suitable fuel and working conditions are still required.</x:t>
        </x:is>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salvage; cooking &amp; ignition; tool; finished item; manufactured / unresolved; ignition; metal or shell; assembly; proposal; ignition tool; camp goods; cooking &amp; ignition; t1;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 Author direction October 16: all Camp items are Salvage; retire the Camp items section. Item identity, condition, tiers, purposes and recipe semantics remain unchanged.</x:t>
        </x:is>
      </x:c>
      <x:c r="AG214" s="4" t="inlineStr">
        <x:is>
          <x:t xml:space="preserve">Salvage value audit October 16, 2026: T1. A compact striking implement offers basic process utility without supplying fuel, oxygen or a complete heating setup. Value tier is relative to this 200-item salvage roster; condition and crafting qualification remain separate.</x:t>
        </x:is>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x:f>IF(C214="T0",0,IF(C214="T1",1,IF(C214="T2",2,IF(C214="T3",3,IF(C214="T4",4,IF(C214="Unassigned",98,99))))))</x:f>
        <x:v>1</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inlineStr">
        <x:is>
          <x:t xml:space="preserve">Carbonized husk char</x:t>
        </x:is>
      </x:c>
      <x:c r="C215" s="4" t="str">
        <x:v>T1</x:v>
      </x:c>
      <x:c r="D215" s="9" t="str">
        <x:v>Manufactured stock</x:v>
      </x:c>
      <x:c r="E215" s="9" t="str">
        <x:v>Fire fuel</x:v>
      </x:c>
      <x:c r="F215" s="9" t="str">
        <x:v>Source proposal; not implemented</x:v>
      </x:c>
      <x:c r="G215" s="9" t="inlineStr">
        <x:is>
          <x:t xml:space="preserve">Carbonized chitin-bearing husk pieces proposed as a prepared carbon input for hot-work and fuel research. The biological source distinguishes this material from wood charcoal, which the setting does not supply. Conversion conditions, usable carbon grade and behavior in the atmosphere still require design.</x:t>
        </x:is>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t="inlineStr">
        <x:is>
          <x:t xml:space="preserve">Chitin-char</x:t>
        </x:is>
      </x:c>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carbonized husk char; manufactured stock; fire fuel; processed material; processed intermediate; fauna; fuel; carbonaceous material; solid piece; source proposal; chitin-char;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inlineStr">
        <x:is>
          <x:t xml:space="preserve">T2</x:t>
        </x:is>
      </x:c>
      <x:c r="D216" s="9" t="inlineStr">
        <x:is>
          <x:t xml:space="preserve">Salvage</x:t>
        </x:is>
      </x:c>
      <x:c r="E216" s="9" t="inlineStr">
        <x:is>
          <x:t xml:space="preserve">Cooking &amp; ignition</x:t>
        </x:is>
      </x:c>
      <x:c r="F216" s="9" t="str">
        <x:v>New proposal</x:v>
      </x:c>
      <x:c r="G216" s="9" t="inlineStr">
        <x:is>
          <x:t xml:space="preserve">Purpose-made ceramic vessel candidate for heating a contained food portion. It is intended to support controlled preparation or heating of food, with the heat source, vessel and safe ingredients established separately.</x:t>
        </x:is>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&amp; ignition; tool; finished item; manufactured / unresolved; cooking; ceramic; solid part; proposal; cooking vessel; camp goods; cooking &amp; ignition; t2;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 Author direction October 16: all Camp items are Salvage; retire the Camp items section. Item identity, condition, tiers, purposes and recipe semantics remain unchanged.</x:t>
        </x:is>
      </x:c>
      <x:c r="AG216" s="4" t="inlineStr">
        <x:is>
          <x:t xml:space="preserve">Salvage value audit October 16, 2026: T2. A sound cooking vessel preserves useful forming and heating-related workmanship, with food-contact and heat suitability still to check. Value tier is relative to this 200-item salvage roster; condition and crafting qualification remain separate.</x:t>
        </x:is>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x:f>IF(C216="T0",0,IF(C216="T1",1,IF(C216="T2",2,IF(C216="T3",3,IF(C216="T4",4,IF(C216="Unassigned",98,99))))))</x:f>
        <x:v>2</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inlineStr">
        <x:is>
          <x:t xml:space="preserve">T3</x:t>
        </x:is>
      </x:c>
      <x:c r="D218" s="9" t="inlineStr">
        <x:is>
          <x:t xml:space="preserve">Salvage</x:t>
        </x:is>
      </x:c>
      <x:c r="E218" s="9" t="inlineStr">
        <x:is>
          <x:t xml:space="preserve">Cooking &amp; ignition</x:t>
        </x:is>
      </x:c>
      <x:c r="F218" s="9" t="str">
        <x:v>New proposal</x:v>
      </x:c>
      <x:c r="G218" s="9" t="inlineStr">
        <x:is>
          <x:t xml:space="preserve">Metal cooking pan with matched cover for controlled heating. It is intended to support controlled preparation or heating of food, with the heat source, vessel and safe ingredients established separately.</x:t>
        </x:is>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salvage; cooking &amp; ignition; tool; finished item; manufactured / unresolved; cooking; metal; assembly; proposal; cooking vessel; camp goods; cooking &amp; ignition; t3;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 Author direction October 16: all Camp items are Salvage; retire the Camp items section. Item identity, condition, tiers, purposes and recipe semantics remain unchanged.</x:t>
        </x:is>
      </x:c>
      <x:c r="AG218" s="4" t="inlineStr">
        <x:is>
          <x:t xml:space="preserve">Salvage value audit October 16, 2026: T3. A metal pan and matching lid combine useful metal stock with fitted cooking hardware and broad domestic demand. Value tier is relative to this 200-item salvage roster; condition and crafting qualification remain separate.</x:t>
        </x:is>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x:f>IF(C218="T0",0,IF(C218="T1",1,IF(C218="T2",2,IF(C218="T3",3,IF(C218="T4",4,IF(C218="Unassigned",98,99))))))</x:f>
        <x:v>3</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inlineStr">
        <x:is>
          <x:t xml:space="preserve">T1</x:t>
        </x:is>
      </x:c>
      <x:c r="D219" s="9" t="inlineStr">
        <x:is>
          <x:t xml:space="preserve">Salvage</x:t>
        </x:is>
      </x:c>
      <x:c r="E219" s="9" t="inlineStr">
        <x:is>
          <x:t xml:space="preserve">Cooking &amp; ignition</x:t>
        </x:is>
      </x:c>
      <x:c r="F219" s="9" t="str">
        <x:v>New proposal</x:v>
      </x:c>
      <x:c r="G219" s="9" t="inlineStr">
        <x:is>
          <x:t xml:space="preserve">Open rack for a specifically supported food-heating method. It is intended to support controlled preparation or heating of food, with the heat source, vessel and safe ingredients established separately.</x:t>
        </x:is>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&amp; ignition; tool; finished item; manufactured / unresolved; cooking; metal; assembly; proposal; cooking tool; camp goods; cooking &amp; ignition; t1;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19" s="4" t="inlineStr">
        <x:is>
          <x:t xml:space="preserve">Salvage value audit October 16, 2026: T1. A simple open cooking support has useful metal stock but limited precision or assembly labor. Value tier is relative to this 200-item salvage roster; condition and crafting qualification remain separate.</x:t>
        </x:is>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x:f>IF(C219="T0",0,IF(C219="T1",1,IF(C219="T2",2,IF(C219="T3",3,IF(C219="T4",4,IF(C219="Unassigned",98,99))))))</x:f>
        <x:v>1</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inlineStr">
        <x:is>
          <x:t xml:space="preserve">T1</x:t>
        </x:is>
      </x:c>
      <x:c r="D220" s="9" t="inlineStr">
        <x:is>
          <x:t xml:space="preserve">Salvage</x:t>
        </x:is>
      </x:c>
      <x:c r="E220" s="9" t="inlineStr">
        <x:is>
          <x:t xml:space="preserve">Cooking &amp; ignition</x:t>
        </x:is>
      </x:c>
      <x:c r="F220" s="9" t="str">
        <x:v>New proposal</x:v>
      </x:c>
      <x:c r="G220" s="9" t="inlineStr">
        <x:is>
          <x:t xml:space="preserve">Support a compatible vessel above a managed heat source. It is intended to support controlled preparation or heating of food, with the heat source, vessel and safe ingredients established separately.</x:t>
        </x:is>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&amp; ignition; tool; finished item; manufactured / unresolved; cooking; metal; assembly; proposal; cooking tool; camp goods; cooking &amp; ignition; t1;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20" s="4" t="inlineStr">
        <x:is>
          <x:t xml:space="preserve">Salvage value audit October 16, 2026: T1. A basic vessel stand has general reuse potential and low mechanical complexity. Value tier is relative to this 200-item salvage roster; condition and crafting qualification remain separate.</x:t>
        </x:is>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x:f>IF(C220="T0",0,IF(C220="T1",1,IF(C220="T2",2,IF(C220="T3",3,IF(C220="T4",4,IF(C220="Unassigned",98,99))))))</x:f>
        <x:v>1</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inlineStr">
        <x:is>
          <x:t xml:space="preserve">T1</x:t>
        </x:is>
      </x:c>
      <x:c r="D221" s="9" t="inlineStr">
        <x:is>
          <x:t xml:space="preserve">Salvage</x:t>
        </x:is>
      </x:c>
      <x:c r="E221" s="9" t="inlineStr">
        <x:is>
          <x:t xml:space="preserve">Cooking &amp; ignition</x:t>
        </x:is>
      </x:c>
      <x:c r="F221" s="9" t="str">
        <x:v>New proposal</x:v>
      </x:c>
      <x:c r="G221" s="9" t="inlineStr">
        <x:is>
          <x:t xml:space="preserve">Handle compatible hot cooking items. It is intended to support controlled preparation or heating of food, with the heat source, vessel and safe ingredients established separately.</x:t>
        </x:is>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salvage; cooking &amp; ignition; tool; finished item; manufactured / unresolved; cooking; metal; assembly; proposal; cooking tool; camp goods; cooking &amp; ignition; t1;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 Author direction October 16: all Camp items are Salvage; retire the Camp items section. Item identity, condition, tiers, purposes and recipe semantics remain unchanged.</x:t>
        </x:is>
      </x:c>
      <x:c r="AG221" s="4" t="inlineStr">
        <x:is>
          <x:t xml:space="preserve">Salvage value audit October 16, 2026: T1. Simple cooking handling hardware has everyday value but is relatively straightforward to replace. Value tier is relative to this 200-item salvage roster; condition and crafting qualification remain separate.</x:t>
        </x:is>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x:f>IF(C221="T0",0,IF(C221="T1",1,IF(C221="T2",2,IF(C221="T3",3,IF(C221="T4",4,IF(C221="Unassigned",98,99))))))</x:f>
        <x:v>1</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inlineStr">
        <x:is>
          <x:t xml:space="preserve">T4</x:t>
        </x:is>
      </x:c>
      <x:c r="D222" s="9" t="inlineStr">
        <x:is>
          <x:t xml:space="preserve">Salvage</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salvage; cooking &amp; ignition; tool; finished item; manufactured / unresolved; cooking; mixed / unresolved; assembly; author direction; managed cooking firebox; camp kitchen; food preparation station; phagia cooking; camp cooking station; cooking &amp; ignition; t4;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222" s="4" t="inlineStr">
        <x:is>
          <x:t xml:space="preserve">Salvage value audit October 16, 2026: T4. An integrated cooking and preparation station preserves multiple useful fitted parts and substantial replacement labor. No food or fuel is included. Value tier is relative to this 200-item salvage roster; condition and crafting qualification remain separate.</x:t>
        </x:is>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x:f>IF(C222="T0",0,IF(C222="T1",1,IF(C222="T2",2,IF(C222="T3",3,IF(C222="T4",4,IF(C222="Unassigned",98,99))))))</x:f>
        <x:v>4</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inlineStr">
        <x:is>
          <x:t xml:space="preserve">T3</x:t>
        </x:is>
      </x:c>
      <x:c r="D226" s="9" t="inlineStr">
        <x:is>
          <x:t xml:space="preserve">Salvage</x:t>
        </x:is>
      </x:c>
      <x:c r="E226" s="9" t="str">
        <x:v>Mineral light</x:v>
      </x:c>
      <x:c r="F226" s="9" t="str">
        <x:v>New proposal</x:v>
      </x:c>
      <x:c r="G226" s="9" t="inlineStr">
        <x:is>
          <x:t xml:space="preserve">Carrier with a movable cover for a selected glowing stone. It is intended to provide or control a local light source, with fuel or energy supply and operating conditions matched to the design.</x:t>
        </x:is>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t3;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inlineStr">
        <x:is>
          <x:t xml:space="preserve">Salvage value audit October 16, 2026: T3. A fitted shutter mechanism and holder have higher workmanship and light-control utility than a plain bracket. No glowing stone is included. Value tier is relative to this 200-item salvage roster; condition and crafting qualification remain separate.</x:t>
        </x:is>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x:f>IF(C226="T0",0,IF(C226="T1",1,IF(C226="T2",2,IF(C226="T3",3,IF(C226="T4",4,IF(C226="Unassigned",98,99))))))</x:f>
        <x:v>3</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inlineStr">
        <x:is>
          <x:t xml:space="preserve">Selected biological fraction proposed to give a compatible lubricant body and retention. It is a candidate industrial input or process aid. Its composition, containment and compatible treatment must be established; usefulness does not imply edibility.</x:t>
        </x:is>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t2;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inlineStr">
        <x:is>
          <x:t xml:space="preserve">Candidate thin-film finish for exposed tool slides and guides in dusty terrain. It is intended to reduce friction at a matched contact surface; dust behavior and material compatibility require qualification.</x:t>
        </x:is>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inlineStr">
        <x:is>
          <x:t xml:space="preserve">Candidate small-dose conditioner for a specifically compatible canister seal material. It is intended to reduce friction at a matched contact surface; dust behavior and material compatibility require qualification.</x:t>
        </x:is>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inlineStr">
        <x:is>
          <x:t xml:space="preserve">Candidate lubricating blend using existing graded graphite flakes in a compatible faunal carrier. It is intended to reduce friction at a matched contact surface; dust behavior and material compatibility require qualification.</x:t>
        </x:is>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inlineStr">
        <x:is>
          <x:t xml:space="preserve">Crafting components</x:t>
        </x:is>
      </x:c>
      <x:c r="E233" s="9" t="str">
        <x:v>Finished lubricant</x:v>
      </x:c>
      <x:c r="F233" s="9" t="str">
        <x:v>New proposal</x:v>
      </x:c>
      <x:c r="G233" s="9" t="inlineStr">
        <x:is>
          <x:t xml:space="preserve">Candidate grease formulated for a selected insulating joint or equipment interface. It is intended to reduce friction at a matched contact surface; dust behavior and material compatibility require qualification.</x:t>
        </x:is>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t2;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inlineStr">
        <x:is>
          <x:t xml:space="preserve">Crafting components</x:t>
        </x:is>
      </x:c>
      <x:c r="E234" s="9" t="str">
        <x:v>Finished lubricant</x:v>
      </x:c>
      <x:c r="F234" s="9" t="str">
        <x:v>New proposal</x:v>
      </x:c>
      <x:c r="G234" s="9" t="inlineStr">
        <x:is>
          <x:t xml:space="preserve">Highly selected liquid lubricant candidate for small mechanisms and specialist workshop work. It is intended to reduce friction at a matched contact surface; dust behavior and material compatibility require qualification.</x:t>
        </x:is>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t2;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inlineStr">
        <x:is>
          <x:t xml:space="preserve">T4</x:t>
        </x:is>
      </x:c>
      <x:c r="D235" s="9" t="inlineStr">
        <x:is>
          <x:t xml:space="preserve">Salvage</x:t>
        </x:is>
      </x:c>
      <x:c r="E235" s="9" t="str">
        <x:v>Wind machine</x:v>
      </x:c>
      <x:c r="F235" s="9" t="str">
        <x:v>User direction; not implemented</x:v>
      </x:c>
      <x:c r="G235" s="9" t="inlineStr">
        <x:is>
          <x:t xml:space="preserve">Wind turbine assembled from fallen/salvaged parts, as requested by author. It is intended to turn wind-driven motion into useful work for a compatible assembly, with its mounting, load and weather limits unresolved.</x:t>
        </x:is>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t4;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inlineStr">
        <x:is>
          <x:t xml:space="preserve">Salvage value audit October 16, 2026: T4. A turbine assembly preserves major fitted machinery and potential wind-work utility. Output, mounting and operability remain unproven. Value tier is relative to this 200-item salvage roster; condition and crafting qualification remain separate.</x:t>
        </x:is>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x:f>IF(C235="T0",0,IF(C235="T1",1,IF(C235="T2",2,IF(C235="T3",3,IF(C235="T4",4,IF(C235="Unassigned",98,99))))))</x:f>
        <x:v>4</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inlineStr">
        <x:is>
          <x:t xml:space="preserve">T3</x:t>
        </x:is>
      </x:c>
      <x:c r="D236" s="9" t="inlineStr">
        <x:is>
          <x:t xml:space="preserve">Salvage</x:t>
        </x:is>
      </x:c>
      <x:c r="E236" s="9" t="str">
        <x:v>Wind sail material</x:v>
      </x:c>
      <x:c r="F236" s="9" t="str">
        <x:v>User direction; not implemented</x:v>
      </x:c>
      <x:c r="G236" s="9" t="inlineStr">
        <x:is>
          <x:t xml:space="preserve">Prepared delicate insectoid-wing membrane intended for a sail. It is intended to transmit wind force through a fitted sail or wing arrangement, with the support structure and control method designed together.</x:t>
        </x:is>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t3;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inlineStr">
        <x:is>
          <x:t xml:space="preserve">Salvage value audit October 16, 2026: T3. Prepared sail membrane saves delicate-material selection and fabrication effort and can serve valuable propulsion repairs. Value tier is relative to this 200-item salvage roster; condition and crafting qualification remain separate.</x:t>
        </x:is>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x:f>IF(C236="T0",0,IF(C236="T1",1,IF(C236="T2",2,IF(C236="T3",3,IF(C236="T4",4,IF(C236="Unassigned",98,99))))))</x:f>
        <x:v>3</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inlineStr">
        <x:is>
          <x:t xml:space="preserve">Booter handheld sail that collapses for carrying and opens for wind-driven dirtboard travel. It is intended to transmit wind force through a fitted sail or wing arrangement, with the support structure and control method designed together.</x:t>
        </x:is>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inlineStr">
        <x:is>
          <x:t xml:space="preserve">Proposed folding spars, joints and retainers supporting a wing sail. It provides a candidate part for constructing equipment; matching interfaces and final assembly are still required.</x:t>
        </x:is>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inlineStr">
        <x:is>
          <x:t xml:space="preserve">Salvage value audit October 16, 2026: T4. A collapsible load-bearing frame concentrates fitted joints and alignment work that are costly to replace. Value tier is relative to this 200-item salvage roster; condition and crafting qualification remain separate.</x:t>
        </x:is>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inlineStr">
        <x:is>
          <x:t xml:space="preserve">Proposed hand interface and control attachment for the collapsible sail. It provides a candidate part for constructing equipment; matching interfaces and final assembly are still required.</x:t>
        </x:is>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inlineStr">
        <x:is>
          <x:t xml:space="preserve">Salvage value audit October 16, 2026: T3. A matched grip and control fitting preserves ergonomic and mechanical assembly work with direct sail-repair demand. Value tier is relative to this 200-item salvage roster; condition and crafting qualification remain separate.</x:t>
        </x:is>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inlineStr">
        <x:is>
          <x:t xml:space="preserve">Replaceable wheel-and-bearing unit candidate for the four-wheel dirtboard. It provides a candidate part for constructing equipment; matching interfaces and final assembly are still required.</x:t>
        </x:is>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inlineStr">
        <x:is>
          <x:t xml:space="preserve">Salvage value audit October 16, 2026: T4. A complete wheel and bearing unit preserves precision moving parts needed for traversal, subject to condition and fit. Value tier is relative to this 200-item salvage roster; condition and crafting qualification remain separate.</x:t>
        </x:is>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inlineStr">
        <x:is>
          <x:t xml:space="preserve">Proposed mount joining wheels to the board and supporting a chosen steering method. It provides a candidate part for constructing equipment; matching interfaces and final assembly are still required.</x:t>
        </x:is>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inlineStr">
        <x:is>
          <x:t xml:space="preserve">Salvage value audit October 16, 2026: T4. A steering and axle assembly concentrates load-bearing, alignment and moving-interface work essential to a compatible dirtboard. Value tier is relative to this 200-item salvage roster; condition and crafting qualification remain separate.</x:t>
        </x:is>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inlineStr">
        <x:is>
          <x:t xml:space="preserve">T4</x:t>
        </x:is>
      </x:c>
      <x:c r="D243" s="9" t="inlineStr">
        <x:is>
          <x:t xml:space="preserve">Salvage</x:t>
        </x:is>
      </x:c>
      <x:c r="E243" s="9" t="str">
        <x:v>Wind machine component</x:v>
      </x:c>
      <x:c r="F243" s="9" t="str">
        <x:v>New proposal</x:v>
      </x:c>
      <x:c r="G243" s="9" t="inlineStr">
        <x:is>
          <x:t xml:space="preserve">Recovered or reworked rotor components for a compatible wind turbine. It provides a candidate part for constructing equipment; matching interfaces and final assembly are still required.</x:t>
        </x:is>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t4;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inlineStr">
        <x:is>
          <x:t xml:space="preserve">Salvage value audit October 16, 2026: T4. A matched rotor assembly preserves substantial fabricated machinery, although load suitability and remaining condition are unproven. Value tier is relative to this 200-item salvage roster; condition and crafting qualification remain separate.</x:t>
        </x:is>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x:f>IF(C243="T0",0,IF(C243="T1",1,IF(C243="T2",2,IF(C243="T3",3,IF(C243="T4",4,IF(C243="Unassigned",98,99))))))</x:f>
        <x:v>4</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inlineStr">
        <x:is>
          <x:t xml:space="preserve">T4</x:t>
        </x:is>
      </x:c>
      <x:c r="D244" s="9" t="inlineStr">
        <x:is>
          <x:t xml:space="preserve">Salvage</x:t>
        </x:is>
      </x:c>
      <x:c r="E244" s="9" t="str">
        <x:v>Wind machine component</x:v>
      </x:c>
      <x:c r="F244" s="9" t="str">
        <x:v>New proposal</x:v>
      </x:c>
      <x:c r="G244" s="9" t="inlineStr">
        <x:is>
          <x:t xml:space="preserve">Optional recovered electromechanical conversion unit for a future electrical-output turbine design. It is a feed or fitting for the recorded energy-processing chain; the energy source and receiving equipment remain distinct.</x:t>
        </x:is>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t4;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inlineStr">
        <x:is>
          <x:t xml:space="preserve">Salvage value audit October 16, 2026: T4. Electromechanical conversion hardware is difficult to replace and valuable to compatible machinery specialists. No output is guaranteed. Value tier is relative to this 200-item salvage roster; condition and crafting qualification remain separate.</x:t>
        </x:is>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x:f>IF(C244="T0",0,IF(C244="T1",1,IF(C244="T2",2,IF(C244="T3",3,IF(C244="T4",4,IF(C244="Unassigned",98,99))))))</x:f>
        <x:v>4</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inlineStr">
        <x:is>
          <x:t xml:space="preserve">Flexible cradle carrying a physically supported load. It is intended to retain or separate physical cargo at its actual location; it does not create remote storage or extra carrying capacity.</x:t>
        </x:is>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inlineStr">
        <x:is>
          <x:t xml:space="preserve">Fitted frame for an awkward piece of salvage or a compatible container. It is intended to retain or separate physical cargo at its actual location; it does not create remote storage or extra carrying capacity.</x:t>
        </x:is>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inlineStr">
        <x:is>
          <x:t xml:space="preserve">Attachment eyes and retainers for a chosen cargo rig. It locates or retains a fitted item on a matching structure; mounting geometry and loads must be chosen together.</x:t>
        </x:is>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inlineStr">
        <x:is>
          <x:t xml:space="preserve">Mechanical linkage candidate to distribute a supported cargo load. It is intended to retain or separate physical cargo at its actual location; it does not create remote storage or extra carrying capacity.</x:t>
        </x:is>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inlineStr">
        <x:is>
          <x:t xml:space="preserve">Locally worked iron replacement for a selected damaged chassis member. It supports replacement, refitting or maintenance of a compatible item; ownership alone does not restore the equipment’s condition.</x:t>
        </x:is>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inlineStr">
        <x:is>
          <x:t xml:space="preserve">Brace joining selected chassis members. It supports replacement, refitting or maintenance of a compatible item; ownership alone does not restore the equipment’s condition.</x:t>
        </x:is>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inlineStr">
        <x:is>
          <x:t xml:space="preserve">Lower chassis cover candidate for debris and contact exposure. It is intended to cover or guard the recorded area, with fit, coverage and protective performance still requiring qualification.</x:t>
        </x:is>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inlineStr">
        <x:is>
          <x:t xml:space="preserve">Standardized mounting surface candidate for selected Legger attachments. It locates or retains a fitted item on a matching structure; mounting geometry and loads must be chosen together.</x:t>
        </x:is>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inlineStr">
        <x:is>
          <x:t xml:space="preserve">Replaceable wear sleeve in a specifically matched joint. It supports replacement, refitting or maintenance of a compatible item; ownership alone does not restore the equipment’s condition.</x:t>
        </x:is>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inlineStr">
        <x:is>
          <x:t xml:space="preserve">Locally serviceable bearing assembly for a selected mechanical joint. It supports replacement, refitting or maintenance of a compatible item; ownership alone does not restore the equipment’s condition.</x:t>
        </x:is>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inlineStr">
        <x:is>
          <x:t xml:space="preserve">Wear plate at an existing foot-ground contact surface. It supports replacement, refitting or maintenance of a compatible item; ownership alone does not restore the equipment’s condition.</x:t>
        </x:is>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inlineStr">
        <x:is>
          <x:t xml:space="preserve">Mechanical link candidate within a compatible existing movement assembly. It supports replacement, refitting or maintenance of a compatible item; ownership alone does not restore the equipment’s condition.</x:t>
        </x:is>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inlineStr">
        <x:is>
          <x:t xml:space="preserve">Protective cover candidate around a moving joint. It is intended to obstruct grit at an opening or moving interface. Its fit and wear must be qualified before any exclusion or filtration performance is assigned.</x:t>
        </x:is>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inlineStr">
        <x:is>
          <x:t xml:space="preserve">Small fitted reservoir candidate for a selected joint lubricant. It is intended to reduce friction at a matched contact surface; dust behavior and material compatibility require qualification.</x:t>
        </x:is>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inlineStr">
        <x:is>
          <x:t xml:space="preserve">Serviceable dust/lubricant retention unit for a specific joint. It is intended to close a selected joint or patch an interface. Contents compatibility, movement and service conditions must be checked before a seal is relied on.</x:t>
        </x:is>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inlineStr">
        <x:is>
          <x:t xml:space="preserve">Crafting components</x:t>
        </x:is>
      </x:c>
      <x:c r="E260" s="9" t="str">
        <x:v>Legger service parts</x:v>
      </x:c>
      <x:c r="F260" s="9" t="str">
        <x:v>New proposal</x:v>
      </x:c>
      <x:c r="G260" s="9" t="inlineStr">
        <x:is>
          <x:t xml:space="preserve">Selected matching pins, retainers and fasteners for a bounded repair job. It supports replacement, refitting or maintenance of a compatible item; ownership alone does not restore the equipment’s condition.</x:t>
        </x:is>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not applicable;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inlineStr">
        <x:is>
          <x:t xml:space="preserve">Worked shell panel candidate covering a selected exposed surface. It is intended to cover or guard the recorded area, with fit, coverage and protective performance still requiring qualification.</x:t>
        </x:is>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inlineStr">
        <x:is>
          <x:t xml:space="preserve">Worked iron panel candidate for a selected Legger mount. It is intended to cover or guard the recorded area, with fit, coverage and protective performance still requiring qualification.</x:t>
        </x:is>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inlineStr">
        <x:is>
          <x:t xml:space="preserve">Fitted ceramic backing candidate within a selected composite guard assembly. It is intended to cover or guard the recorded area, with fit, coverage and protective performance still requiring qualification.</x:t>
        </x:is>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inlineStr">
        <x:is>
          <x:t xml:space="preserve">Recovered plasteel structural piece considered for a compatible chassis replacement. It is an extremely rare ancient recovery whose original function remains a working hypothesis. Condition, compatibility and safe operation are unknown; no contemporary reproduction is implied.</x:t>
        </x:is>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inlineStr">
        <x:is>
          <x:t xml:space="preserve">Recovered nanotube/nanocarbon composite protective panel candidate. It is intended to cover or guard the recorded area, with fit, coverage and protective performance still requiring qualification.</x:t>
        </x:is>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inlineStr">
        <x:is>
          <x:t xml:space="preserve">Recovered precision bearing module considered for an appropriate joint. It is an extremely rare ancient recovery whose original function remains a working hypothesis. Condition, compatibility and safe operation are unknown; no contemporary reproduction is implied.</x:t>
        </x:is>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inlineStr">
        <x:is>
          <x:t xml:space="preserve">Working concept for plasteel/nanocarbon armor intended to resist or deflect projectiles. It is intended to cover or guard the recorded area, with fit, coverage and protective performance still requiring qualification.</x:t>
        </x:is>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inlineStr">
        <x:is>
          <x:t xml:space="preserve">Side-mounted support for a matched bounded cargo container. It is intended to retain or separate physical cargo at its actual location; it does not create remote storage or extra carrying capacity.</x:t>
        </x:is>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inlineStr">
        <x:is>
          <x:t xml:space="preserve">Fitted rack holding existing separately sealed sample vessels. It is intended to retain or separate physical cargo at its actual location; it does not create remote storage or extra carrying capacity.</x:t>
        </x:is>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inlineStr">
        <x:is>
          <x:t xml:space="preserve">Removable rigid bin for selected bulk mineral cargo. It is intended to retain or separate physical cargo at its actual location; it does not create remote storage or extra carrying capacity.</x:t>
        </x:is>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inlineStr">
        <x:is>
          <x:t xml:space="preserve">A matched clamp for carrying a long salvage member. It locates or retains a fitted item on a matching structure; mounting geometry and loads must be chosen together.</x:t>
        </x:is>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inlineStr">
        <x:is>
          <x:t xml:space="preserve">T2</x:t>
        </x:is>
      </x:c>
      <x:c r="D274" s="9" t="inlineStr">
        <x:is>
          <x:t xml:space="preserve">Salvage</x:t>
        </x:is>
      </x:c>
      <x:c r="E274" s="9" t="str">
        <x:v>Legger cargo rigging</x:v>
      </x:c>
      <x:c r="F274" s="9" t="str">
        <x:v>New proposal</x:v>
      </x:c>
      <x:c r="G274" s="9" t="inlineStr">
        <x:is>
          <x:t xml:space="preserve">Proposed stowage bracket for Booter four-wheel dirtboard. It is intended to retain or separate physical cargo at its actual location; it does not create remote storage or extra carrying capacity.</x:t>
        </x:is>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t2;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inlineStr">
        <x:is>
          <x:t xml:space="preserve">Salvage value audit October 16, 2026: T2. A fitted carrying bracket offers useful fabricated hardware but no added cargo capacity or remote access. Value tier is relative to this 200-item salvage roster; condition and crafting qualification remain separate.</x:t>
        </x:is>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x:f>IF(C274="T0",0,IF(C274="T1",1,IF(C274="T2",2,IF(C274="T3",3,IF(C274="T4",4,IF(C274="Unassigned",98,99))))))</x:f>
        <x:v>2</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inlineStr">
        <x:is>
          <x:t xml:space="preserve">Replaceable mounting face for a compatible hinged chassis assembly. It supports replacement, refitting or maintenance of a compatible item; ownership alone does not restore the equipment’s condition.</x:t>
        </x:is>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inlineStr">
        <x:is>
          <x:t xml:space="preserve">Removable chassis access cover for selected service points. It supports looking at or examining a workpiece, with the useful view determined by its optical and mechanical arrangement.</x:t>
        </x:is>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inlineStr">
        <x:is>
          <x:t xml:space="preserve">Shaped bridging piece for a particular damaged frame location. It supports replacement, refitting or maintenance of a compatible item; ownership alone does not restore the equipment’s condition.</x:t>
        </x:is>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inlineStr">
        <x:is>
          <x:t xml:space="preserve">Replaceable mount proposed to localize damage at an attachment. It locates or retains a fitted item on a matching structure; mounting geometry and loads must be chosen together.</x:t>
        </x:is>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inlineStr">
        <x:is>
          <x:t xml:space="preserve">Shaped reinforcement around a selected chassis opening. It provides a candidate part for constructing equipment; matching interfaces and final assembly are still required.</x:t>
        </x:is>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inlineStr">
        <x:is>
          <x:t xml:space="preserve">Selected thin inserts for matching fitted structural faces. It supports replacement, refitting or maintenance of a compatible item; ownership alone does not restore the equipment’s condition.</x:t>
        </x:is>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inlineStr">
        <x:is>
          <x:t xml:space="preserve">Matched pivot pin within a selected Legger joint. It supports replacement, refitting or maintenance of a compatible item; ownership alone does not restore the equipment’s condition.</x:t>
        </x:is>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inlineStr">
        <x:is>
          <x:t xml:space="preserve">Wear-interface insert proposed for a selected axial contact. It supports replacement, refitting or maintenance of a compatible item; ownership alone does not restore the equipment’s condition.</x:t>
        </x:is>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inlineStr">
        <x:is>
          <x:t xml:space="preserve">Matched gears for a compatible drive assembly. It is intended to pass or transform motion within a matched mechanism, with the input, supports and driven load designed together.</x:t>
        </x:is>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inlineStr">
        <x:is>
          <x:t xml:space="preserve">End connector joining a selected movement link to its mount. It supports replacement, refitting or maintenance of a compatible item; ownership alone does not restore the equipment’s condition.</x:t>
        </x:is>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inlineStr">
        <x:is>
          <x:t xml:space="preserve">Adjustment assembly candidate for a selected mechanical drive path. It is intended to pass or transform motion within a matched mechanism, with the input, supports and driven load designed together.</x:t>
        </x:is>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inlineStr">
        <x:is>
          <x:t xml:space="preserve">Replaceable contact ring proposed to clear grit from a matched moving surface. It is intended to obstruct grit at an opening or moving interface. Its fit and wear must be qualified before any exclusion or filtration performance is assigned.</x:t>
        </x:is>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inlineStr">
        <x:is>
          <x:t xml:space="preserve">T3</x:t>
        </x:is>
      </x:c>
      <x:c r="D287" s="9" t="inlineStr">
        <x:is>
          <x:t xml:space="preserve">Salvage</x:t>
        </x:is>
      </x:c>
      <x:c r="E287" s="9" t="str">
        <x:v>Legger service parts</x:v>
      </x:c>
      <x:c r="F287" s="9" t="str">
        <x:v>New proposal</x:v>
      </x:c>
      <x:c r="G287" s="9" t="inlineStr">
        <x:is>
          <x:t xml:space="preserve">Hand-operated tool candidate for placing selected faunal grease at a service point. It is intended to reduce friction at a matched contact surface; dust behavior and material compatibility require qualification.</x:t>
        </x:is>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t3;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inlineStr">
        <x:is>
          <x:t xml:space="preserve">Salvage value audit October 16, 2026: T3. A controlled grease applicator preserves a service mechanism and useful maintenance labor. No grease supply is included. Value tier is relative to this 200-item salvage roster; condition and crafting qualification remain separate.</x:t>
        </x:is>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x:f>IF(C287="T0",0,IF(C287="T1",1,IF(C287="T2",2,IF(C287="T3",3,IF(C287="T4",4,IF(C287="Unassigned",98,99))))))</x:f>
        <x:v>3</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inlineStr">
        <x:is>
          <x:t xml:space="preserve">Matched connection between a lubricant tool and a selected service port. It provides a proposed means of moving material between compatible parts or vessels while keeping the physical contents accounted for.</x:t>
        </x:is>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inlineStr">
        <x:is>
          <x:t xml:space="preserve">T0</x:t>
        </x:is>
      </x:c>
      <x:c r="D289" s="9" t="inlineStr">
        <x:is>
          <x:t xml:space="preserve">Salvage</x:t>
        </x:is>
      </x:c>
      <x:c r="E289" s="9" t="str">
        <x:v>Legger service parts</x:v>
      </x:c>
      <x:c r="F289" s="9" t="str">
        <x:v>New proposal</x:v>
      </x:c>
      <x:c r="G289" s="9" t="inlineStr">
        <x:is>
          <x:t xml:space="preserve">Shaped tool for removing residue from an accessible service recess. It is intended to dislodge or collect dirt from a suitable surface using its recorded physical form.</x:t>
        </x:is>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t0;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inlineStr">
        <x:is>
          <x:t xml:space="preserve">Salvage value audit October 16, 2026: T0. A simple cleaning pick needs little material or precision assembly and is readily replaced. Value tier is relative to this 200-item salvage roster; condition and crafting qualification remain separate.</x:t>
        </x:is>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x:f>IF(C289="T0",0,IF(C289="T1",1,IF(C289="T2",2,IF(C289="T3",3,IF(C289="T4",4,IF(C289="Unassigned",98,99))))))</x:f>
        <x:v>0</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inlineStr">
        <x:is>
          <x:t xml:space="preserve">T4</x:t>
        </x:is>
      </x:c>
      <x:c r="D290" s="9" t="inlineStr">
        <x:is>
          <x:t xml:space="preserve">Salvage</x:t>
        </x:is>
      </x:c>
      <x:c r="E290" s="9" t="str">
        <x:v>Legger service parts</x:v>
      </x:c>
      <x:c r="F290" s="9" t="str">
        <x:v>New proposal</x:v>
      </x:c>
      <x:c r="G290" s="9" t="inlineStr">
        <x:is>
          <x:t xml:space="preserve">Workshop tool candidate for removing a selected bearing assembly. It supports replacement, refitting or maintenance of a compatible item; ownership alone does not restore the equipment’s condition.</x:t>
        </x:is>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t4;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inlineStr">
        <x:is>
          <x:t xml:space="preserve">Salvage value audit October 16, 2026: T4. A matched bearing-removal tool can preserve specialist service capability and costly precision fit, subject to compatibility. Value tier is relative to this 200-item salvage roster; condition and crafting qualification remain separate.</x:t>
        </x:is>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x:f>IF(C290="T0",0,IF(C290="T1",1,IF(C290="T2",2,IF(C290="T3",3,IF(C290="T4",4,IF(C290="Unassigned",98,99))))))</x:f>
        <x:v>4</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inlineStr">
        <x:is>
          <x:t xml:space="preserve">T4</x:t>
        </x:is>
      </x:c>
      <x:c r="D291" s="9" t="inlineStr">
        <x:is>
          <x:t xml:space="preserve">Salvage</x:t>
        </x:is>
      </x:c>
      <x:c r="E291" s="9" t="str">
        <x:v>Legger service parts</x:v>
      </x:c>
      <x:c r="F291" s="9" t="str">
        <x:v>New proposal</x:v>
      </x:c>
      <x:c r="G291" s="9" t="inlineStr">
        <x:is>
          <x:t xml:space="preserve">Template or gauge for checking a defined fitted relationship. It supports looking at or examining a workpiece, with the useful view determined by its optical and mechanical arrangement.</x:t>
        </x:is>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t4;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inlineStr">
        <x:is>
          <x:t xml:space="preserve">Salvage value audit October 16, 2026: T4. An alignment gauge preserves specialist dimensional reference work. Actual accuracy and matched equipment must be checked. Value tier is relative to this 200-item salvage roster; condition and crafting qualification remain separate.</x:t>
        </x:is>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x:f>IF(C291="T0",0,IF(C291="T1",1,IF(C291="T2",2,IF(C291="T3",3,IF(C291="T4",4,IF(C291="Unassigned",98,99))))))</x:f>
        <x:v>4</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inlineStr">
        <x:is>
          <x:t xml:space="preserve">Partitioned case for selected small replacement parts and service tools. It is intended to retain or separate physical cargo at its actual location; it does not create remote storage or extra carrying capacity.</x:t>
        </x:is>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inlineStr">
        <x:is>
          <x:t xml:space="preserve">Replaceable narrow guard on a selected exposed frame edge. It is intended to cover or guard the recorded area, with fit, coverage and protective performance still requiring qualification.</x:t>
        </x:is>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inlineStr">
        <x:is>
          <x:t xml:space="preserve">Protective cage candidate around a selected exposed instrument face. It is intended to cover or guard the recorded area, with fit, coverage and protective performance still requiring qualification.</x:t>
        </x:is>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inlineStr">
        <x:is>
          <x:t xml:space="preserve">Overlap piece covering a selected gap between fitted guards. It is intended to cover or guard the recorded area, with fit, coverage and protective performance still requiring qualification.</x:t>
        </x:is>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inlineStr">
        <x:is>
          <x:t xml:space="preserve">T0</x:t>
        </x:is>
      </x:c>
      <x:c r="D296" s="9" t="inlineStr">
        <x:is>
          <x:t xml:space="preserve">Salvage</x:t>
        </x:is>
      </x:c>
      <x:c r="E296" s="9" t="str">
        <x:v>Legger armor</x:v>
      </x:c>
      <x:c r="F296" s="9" t="str">
        <x:v>New proposal</x:v>
      </x:c>
      <x:c r="G296" s="9" t="inlineStr">
        <x:is>
          <x:t xml:space="preserve">Replaceable cap candidate over a selected protruding part. It is intended to cover or guard the recorded area, with fit, coverage and protective performance still requiring qualification.</x:t>
        </x:is>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t0;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inlineStr">
        <x:is>
          <x:t xml:space="preserve">Salvage value audit October 16, 2026: T0. A simple replaceable impact cap offers modest scrap and fitting value without a complete protective assembly. Value tier is relative to this 200-item salvage roster; condition and crafting qualification remain separate.</x:t>
        </x:is>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x:f>IF(C296="T0",0,IF(C296="T1",1,IF(C296="T2",2,IF(C296="T3",3,IF(C296="T4",4,IF(C296="Unassigned",98,99))))))</x:f>
        <x:v>0</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inlineStr">
        <x:is>
          <x:t xml:space="preserve">Scarce pressed-fiber backing proposed inside a selected guard. It is intended to cover or guard the recorded area, with fit, coverage and protective performance still requiring qualification.</x:t>
        </x:is>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inlineStr">
        <x:is>
          <x:t xml:space="preserve">Hinge/retainer unit candidate for an articulated protective panel. It locates or retains a fitted item on a matching structure; mounting geometry and loads must be chosen together.</x:t>
        </x:is>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inlineStr">
        <x:is>
          <x:t xml:space="preserve">Recovered shaped collar considered for an appropriate joint housing. It is an extremely rare ancient recovery whose original function remains a working hypothesis. Condition, compatibility and safe operation are unknown; no contemporary reproduction is implied.</x:t>
        </x:is>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inlineStr">
        <x:is>
          <x:t xml:space="preserve">Recovered fiber/composite member considered for a selected tensile linkage. It is an extremely rare ancient recovery whose original function remains a working hypothesis. Condition, compatibility and safe operation are unknown; no contemporary reproduction is implied.</x:t>
        </x:is>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inlineStr">
        <x:is>
          <x:t xml:space="preserve">Recovered contact insert considered for a matched wear interface. It is an extremely rare ancient recovery whose original function remains a working hypothesis. Condition, compatibility and safe operation are unknown; no contemporary reproduction is implied.</x:t>
        </x:is>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inlineStr">
        <x:is>
          <x:t xml:space="preserve">Recovered high-precision ceramic race candidate within a compatible bearing. It is an extremely rare ancient recovery whose original function remains a working hypothesis. Condition, compatibility and safe operation are unknown; no contemporary reproduction is implied.</x:t>
        </x:is>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inlineStr">
        <x:is>
          <x:t xml:space="preserve">Recovered structured backing considered for a composite guard. It is intended to cover or guard the recorded area, with fit, coverage and protective performance still requiring qualification.</x:t>
        </x:is>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inlineStr">
        <x:is>
          <x:t xml:space="preserve">Recovered adapter candidate joining one identified ancient module to a matching host. It is an extremely rare ancient recovery whose original function remains a working hypothesis. Condition, compatibility and safe operation are unknown; no contemporary reproduction is implied.</x:t>
        </x:is>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inlineStr">
        <x:is>
          <x:t xml:space="preserve">Candidate concentrated drink preparation for a compact food-and-drink serving. It is intended for the recorded food or feeding role. Human edibility and useful nutrition require the selected source and preparation rather than assumptions about all fauna.</x:t>
        </x:is>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inlineStr">
        <x:is>
          <x:t xml:space="preserve">Prepared algae bar comparable in use to a protein/meal bar. It is intended for the recorded food or feeding role. Human edibility and useful nutrition require the selected source and preparation rather than assumptions about all fauna.</x:t>
        </x:is>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inlineStr">
        <x:is>
          <x:t xml:space="preserve">Dried algae bar proposed as a processed travel consumable. It is intended for the recorded food or feeding role. Human edibility and useful nutrition require the selected source and preparation rather than assumptions about all fauna.</x:t>
        </x:is>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inlineStr">
        <x:is>
          <x:t xml:space="preserve">Smooth prepared algae meal candidate portioned for consumption. It is intended for the recorded food or feeding role. Human edibility and useful nutrition require the selected source and preparation rather than assumptions about all fauna.</x:t>
        </x:is>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inlineStr">
        <x:is>
          <x:t xml:space="preserve">Prepared consumable meal based on the survival algae. It is intended for the recorded food or feeding role. Human edibility and useful nutrition require the selected source and preparation rather than assumptions about all fauna.</x:t>
        </x:is>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inlineStr">
        <x:is>
          <x:t xml:space="preserve">Candidate fine meal combining algae with selected prepared edible fauna flakes. It is intended for the recorded food or feeding role. Human edibility and useful nutrition require the selected source and preparation rather than assumptions about all fauna.</x:t>
        </x:is>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inlineStr">
        <x:is>
          <x:t xml:space="preserve">Candidate composed meal using distinct prepared algae and edible-fauna layers. It is intended for the recorded food or feeding role. Human edibility and useful nutrition require the selected source and preparation rather than assumptions about all fauna.</x:t>
        </x:is>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inlineStr">
        <x:is>
          <x:t xml:space="preserve">Candidate delicate crisp combining processed algae and a selected edible fauna ingredient. It is intended for the recorded food or feeding role. Human edibility and useful nutrition require the selected source and preparation rather than assumptions about all fauna.</x:t>
        </x:is>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inlineStr">
        <x:is>
          <x:t xml:space="preserve">Selected known-edible fauna fraction prepared as a possible Phagia meal ingredient. It supports a food-designated preparation process. Industrial chemicals and unverified biological fractions cannot substitute for selected culinary inputs.</x:t>
        </x:is>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inlineStr">
        <x:is>
          <x:t xml:space="preserve">Selected edible fauna fraction prepared for mixing or layering with algae. It supports a food-designated preparation process. Industrial chemicals and unverified biological fractions cannot substitute for selected culinary inputs.</x:t>
        </x:is>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inlineStr">
        <x:is>
          <x:t xml:space="preserve">T1</x:t>
        </x:is>
      </x:c>
      <x:c r="D316" s="9" t="inlineStr">
        <x:is>
          <x:t xml:space="preserve">Salvage</x:t>
        </x:is>
      </x:c>
      <x:c r="E316" s="9" t="inlineStr">
        <x:is>
          <x:t xml:space="preserve">Food service &amp; storage</x:t>
        </x:is>
      </x:c>
      <x:c r="F316" s="9" t="str">
        <x:v>New proposal</x:v>
      </x:c>
      <x:c r="G316" s="9" t="inlineStr">
        <x:is>
          <x:t xml:space="preserve">Dedicated food-contact vessel for a prepared Phagia drink portion. It is intended to portion, hold or serve the recorded food or drink. Food-contact preparation and the contents remain separate design requirements.</x:t>
        </x:is>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salvage; food service &amp; storage; container; finished item; manufactured / unresolved; food service; glass or ceramic; assembly; proposal; cargo organization; phagea; algae; food packaging; camp goods; food service &amp; storage; t1;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6" s="4" t="inlineStr">
        <x:is>
          <x:t xml:space="preserve">Salvage value audit October 16, 2026: T1. A reusable food-contact flask has ordinary survival-kit demand but supplies no Phagia or automatic safe seal. Value tier is relative to this 200-item salvage roster; condition and crafting qualification remain separate.</x:t>
        </x:is>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x:f>IF(C316="T0",0,IF(C316="T1",1,IF(C316="T2",2,IF(C316="T3",3,IF(C316="T4",4,IF(C316="Unassigned",98,99))))))</x:f>
        <x:v>1</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inlineStr">
        <x:is>
          <x:t xml:space="preserve">T1</x:t>
        </x:is>
      </x:c>
      <x:c r="D317" s="9" t="inlineStr">
        <x:is>
          <x:t xml:space="preserve">Salvage</x:t>
        </x:is>
      </x:c>
      <x:c r="E317" s="9" t="inlineStr">
        <x:is>
          <x:t xml:space="preserve">Food service &amp; storage</x:t>
        </x:is>
      </x:c>
      <x:c r="F317" s="9" t="str">
        <x:v>New proposal</x:v>
      </x:c>
      <x:c r="G317" s="9" t="inlineStr">
        <x:is>
          <x:t xml:space="preserve">Reusable fitted carrier protecting selected prepared bars from dust and damage. It is intended to portion, hold or serve the recorded food or drink. Food-contact preparation and the contents remain separate design requirements.</x:t>
        </x:is>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salvage; food service &amp; storage; carrier; finished item; manufactured / unresolved; food service; metal or shell; assembly; proposal; cargo organization; phagea; algae; food packaging; camp goods; food service &amp; storage; t1;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7" s="4" t="inlineStr">
        <x:is>
          <x:t xml:space="preserve">Salvage value audit October 16, 2026: T1. A simple ration case offers modest body and closure value. No rations are included. Value tier is relative to this 200-item salvage roster; condition and crafting qualification remain separate.</x:t>
        </x:is>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x:f>IF(C317="T0",0,IF(C317="T1",1,IF(C317="T2",2,IF(C317="T3",3,IF(C317="T4",4,IF(C317="Unassigned",98,99))))))</x:f>
        <x:v>1</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x:c r="B319" s="9"/>
      <x:c r="C319" s="4"/>
      <x:c r="D319" s="9"/>
      <x:c r="E319" s="9"/>
      <x:c r="F319" s="9"/>
      <x:c r="G319" s="9"/>
      <x:c r="H319" s="9"/>
      <x:c r="I319" s="9"/>
      <x:c r="J319" s="13"/>
      <x:c r="K319" s="15"/>
      <x:c r="L319" s="9"/>
      <x:c r="M319" s="9"/>
      <x:c r="N319" s="9"/>
      <x:c r="O319" s="9"/>
      <x:c r="P319" s="17"/>
      <x:c r="Q319" s="17"/>
      <x:c r="R319" s="17"/>
      <x:c r="S319" s="17"/>
      <x:c r="T319" s="17"/>
      <x:c r="U319" s="9"/>
      <x:c r="V319" s="11"/>
      <x:c r="W319" s="9"/>
      <x:c r="X319" s="4"/>
      <x:c r="Y319" s="4"/>
      <x:c r="Z319" s="4"/>
      <x:c r="AA319" s="4"/>
      <x:c r="AB319" s="4"/>
      <x:c r="AC319" s="4"/>
      <x:c r="AD319" s="4"/>
      <x:c r="AE319" s="4"/>
      <x:c r="AF319" s="4"/>
      <x:c r="AG319" s="4"/>
      <x:c r="AH319" s="4"/>
      <x:c r="AI319" s="4"/>
      <x:c r="AJ319" s="4"/>
      <x:c r="AK319" s="4"/>
      <x:c r="AL319" s="4"/>
      <x:c r="AM319" s="4"/>
      <x:c r="AN319" s="14"/>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x:c r="B320" s="9"/>
      <x:c r="C320" s="4"/>
      <x:c r="D320" s="9"/>
      <x:c r="E320" s="9"/>
      <x:c r="F320" s="9"/>
      <x:c r="G320" s="9"/>
      <x:c r="H320" s="9"/>
      <x:c r="I320" s="9"/>
      <x:c r="J320" s="13"/>
      <x:c r="K320" s="15"/>
      <x:c r="L320" s="9"/>
      <x:c r="M320" s="9"/>
      <x:c r="N320" s="9"/>
      <x:c r="O320" s="9"/>
      <x:c r="P320" s="17"/>
      <x:c r="Q320" s="17"/>
      <x:c r="R320" s="17"/>
      <x:c r="S320" s="17"/>
      <x:c r="T320" s="17"/>
      <x:c r="U320" s="9"/>
      <x:c r="V320" s="11"/>
      <x:c r="W320" s="9"/>
      <x:c r="X320" s="4"/>
      <x:c r="Y320" s="4"/>
      <x:c r="Z320" s="4"/>
      <x:c r="AA320" s="4"/>
      <x:c r="AB320" s="4"/>
      <x:c r="AC320" s="4"/>
      <x:c r="AD320" s="4"/>
      <x:c r="AE320" s="4"/>
      <x:c r="AF320" s="4"/>
      <x:c r="AG320" s="4"/>
      <x:c r="AH320" s="4"/>
      <x:c r="AI320" s="4"/>
      <x:c r="AJ320" s="4"/>
      <x:c r="AK320" s="4"/>
      <x:c r="AL320" s="4"/>
      <x:c r="AM320" s="4"/>
      <x:c r="AN320" s="14"/>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inlineStr">
        <x:is>
          <x:t xml:space="preserve">Porous mineral lumps proposed as abrasive feed for rubbing and surface preparation. Selection and grading determine which pieces could become useful finishing material.</x:t>
        </x:is>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inlineStr">
        <x:is>
          <x:t xml:space="preserve">Salvage value audit October 16, 2026: T0. Common abrasive mineral lumps have low fabrication labor and low value before selection. Value tier is relative to this 200-item salvage roster; condition and crafting qualification remain separate.</x:t>
        </x:is>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No production route listed</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inlineStr">
        <x:is>
          <x:t xml:space="preserve">Fragments of feldspar-bearing mineral proposed for glass and ceramic batches. They must be selected and prepared as a controlled mineral feed rather than treated as a finished glass or ceramic material.</x:t>
        </x:is>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inlineStr">
        <x:is>
          <x:t xml:space="preserve">Loose hard faunal spines proposed as small pointed blanks for tools and fittings. Their shape offers a starting point for fitting, while source anatomy and usable strength remain unverified.</x:t>
        </x:is>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inlineStr">
        <x:is>
          <x:t xml:space="preserve">Hard claw tips proposed as cutting or scraping blanks. A usable tip would need selection and a secure mounting before it could become part of a tool.</x:t>
        </x:is>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inlineStr">
        <x:is>
          <x:t xml:space="preserve">Empty faunal brood casings proposed as lightweight hard-part feed. Their shells could be inspected for reusable sections or processed material; species, dimensions and strength remain unresolved.</x:t>
        </x:is>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inlineStr">
        <x:is>
          <x:t xml:space="preserve">Empty antenna sheaths proposed as small hollow hard-part blanks. Their form suggests sleeves or fitted covers, subject to source anatomy, condition and useful dimensions.</x:t>
        </x:is>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inlineStr">
        <x:is>
          <x:t xml:space="preserve">Rigid insectoid wing supports proposed as slender fabrication blanks. Their existing shape may reduce shaping work for a matched part, but species, size and load-bearing suitability remain open.</x:t>
        </x:is>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inlineStr">
        <x:is>
          <x:t xml:space="preserve">Broken ceramic pieces collected as secondary mineral feed. Sorting separates useful fragments for possible ceramic processing or material recovery; a broken vessel is not restored by collecting its shards.</x:t>
        </x:is>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inlineStr">
        <x:is>
          <x:t xml:space="preserve">Salvage value audit October 16, 2026: T0. Broken ceramic feed requires sorting and reprocessing and retains little finished-object labor. Value tier is relative to this 200-item salvage roster; condition and crafting qualification remain separate.</x:t>
        </x:is>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No production route listed</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inlineStr">
        <x:is>
          <x:t xml:space="preserve">Broken glass pieces collected for selection and possible glassworking feed. Color, composition and contamination must be checked before pieces can be combined into a controlled remelt batch.</x:t>
        </x:is>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inlineStr">
        <x:is>
          <x:t xml:space="preserve">Salvage value audit October 16, 2026: T0. Mixed broken glass is low-value reclaiming feed until composition and contamination are resolved. Value tier is relative to this 200-item salvage roster; condition and crafting qualification remain separate.</x:t>
        </x:is>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No production route listed</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inlineStr">
        <x:is>
          <x:t xml:space="preserve">T3</x:t>
        </x:is>
      </x:c>
      <x:c r="D330" s="9" t="inlineStr">
        <x:is>
          <x:t xml:space="preserve">Salvage</x:t>
        </x:is>
      </x:c>
      <x:c r="E330" s="9" t="str">
        <x:v>Salvaged feedstock</x:v>
      </x:c>
      <x:c r="F330" s="9" t="str">
        <x:v>New proposal</x:v>
      </x:c>
      <x:c r="G330" s="9" t="inlineStr">
        <x:is>
          <x:t xml:space="preserve">Strips of recovered spring metal proposed for small resilient fittings. Surviving spring behavior must be checked before reuse; damaged lengths may instead be recovered as metal feed.</x:t>
        </x:is>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t3;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inlineStr">
        <x:is>
          <x:t xml:space="preserve">Salvage value audit October 16, 2026: T3. Surviving spring stock can save specialized resilient-part preparation. Reuse depends on remaining spring behavior. Value tier is relative to this 200-item salvage roster; condition and crafting qualification remain separate.</x:t>
        </x:is>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No production route listed</x:v>
      </x:c>
      <x:c r="AN330" s="14">
        <x:f>IF(C330="T0",0,IF(C330="T1",1,IF(C330="T2",2,IF(C330="T3",3,IF(C330="T4",4,IF(C330="Unassigned",98,99))))))</x:f>
        <x:v>3</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inlineStr">
        <x:is>
          <x:t xml:space="preserve">T3</x:t>
        </x:is>
      </x:c>
      <x:c r="D331" s="9" t="inlineStr">
        <x:is>
          <x:t xml:space="preserve">Salvage</x:t>
        </x:is>
      </x:c>
      <x:c r="E331" s="9" t="str">
        <x:v>Salvaged feedstock</x:v>
      </x:c>
      <x:c r="F331" s="9" t="str">
        <x:v>New proposal</x:v>
      </x:c>
      <x:c r="G331" s="9" t="inlineStr">
        <x:is>
          <x:t xml:space="preserve">Lengths of recovered metal cable proposed for tensioned connections and bindings. Fraying, corrosion, end fittings and load suitability determine whether a length can be reused.</x:t>
        </x:is>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t3;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inlineStr">
        <x:is>
          <x:t xml:space="preserve">Salvage value audit October 16, 2026: T3. Sound cable lengths preserve significant wire and assembly labor and have broad repair demand. No load rating is assumed. Value tier is relative to this 200-item salvage roster; condition and crafting qualification remain separate.</x:t>
        </x:is>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No production route listed</x:v>
      </x:c>
      <x:c r="AN331" s="14">
        <x:f>IF(C331="T0",0,IF(C331="T1",1,IF(C331="T2",2,IF(C331="T3",3,IF(C331="T4",4,IF(C331="Unassigned",98,99))))))</x:f>
        <x:v>3</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inlineStr">
        <x:is>
          <x:t xml:space="preserve">T1</x:t>
        </x:is>
      </x:c>
      <x:c r="D332" s="9" t="inlineStr">
        <x:is>
          <x:t xml:space="preserve">Salvage</x:t>
        </x:is>
      </x:c>
      <x:c r="E332" s="9" t="str">
        <x:v>Salvaged feedstock</x:v>
      </x:c>
      <x:c r="F332" s="9" t="str">
        <x:v>New proposal</x:v>
      </x:c>
      <x:c r="G332" s="9" t="inlineStr">
        <x:is>
          <x:t xml:space="preserve">Open metal mesh recovered as scrap. It offers candidate screening, retaining or reinforcement material where its aperture, alloy and remaining condition suit the intended assembly.</x:t>
        </x:is>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t1;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inlineStr">
        <x:is>
          <x:t xml:space="preserve">Salvage value audit October 16, 2026: T1. Scrap mesh is versatile screening stock, discounted for variable aperture, alloy and damage. Value tier is relative to this 200-item salvage roster; condition and crafting qualification remain separate.</x:t>
        </x:is>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No production route listed</x:v>
      </x:c>
      <x:c r="AN332" s="14">
        <x:f>IF(C332="T0",0,IF(C332="T1",1,IF(C332="T2",2,IF(C332="T3",3,IF(C332="T4",4,IF(C332="Unassigned",98,99))))))</x:f>
        <x:v>1</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x:c r="B333" s="9"/>
      <x:c r="C333" s="4"/>
      <x:c r="D333" s="9"/>
      <x:c r="E333" s="9"/>
      <x:c r="F333" s="9"/>
      <x:c r="G333" s="9"/>
      <x:c r="H333" s="9"/>
      <x:c r="I333" s="9"/>
      <x:c r="J333" s="13"/>
      <x:c r="K333" s="15"/>
      <x:c r="L333" s="9"/>
      <x:c r="M333" s="9"/>
      <x:c r="N333" s="9"/>
      <x:c r="O333" s="9"/>
      <x:c r="P333" s="17"/>
      <x:c r="Q333" s="17"/>
      <x:c r="R333" s="17"/>
      <x:c r="S333" s="17"/>
      <x:c r="T333" s="17"/>
      <x:c r="U333" s="9"/>
      <x:c r="V333" s="11"/>
      <x:c r="W333" s="9"/>
      <x:c r="X333" s="4"/>
      <x:c r="Y333" s="4"/>
      <x:c r="Z333" s="4"/>
      <x:c r="AA333" s="4"/>
      <x:c r="AB333" s="4"/>
      <x:c r="AC333" s="4"/>
      <x:c r="AD333" s="4"/>
      <x:c r="AE333" s="4"/>
      <x:c r="AF333" s="4"/>
      <x:c r="AG333" s="4"/>
      <x:c r="AH333" s="4"/>
      <x:c r="AI333" s="4"/>
      <x:c r="AJ333" s="4"/>
      <x:c r="AK333" s="4"/>
      <x:c r="AL333" s="4"/>
      <x:c r="AM333" s="4"/>
      <x:c r="AN333" s="14"/>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inlineStr">
        <x:is>
          <x:t xml:space="preserve">Chunks of used heat-resistant lining recovered from prior hot-work equipment. They are candidate mineral feed for further preparation; contamination and heat damage prevent assuming the original refractory performance.</x:t>
        </x:is>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inlineStr">
        <x:is>
          <x:t xml:space="preserve">Salvage value audit October 16, 2026: T0. Spent contaminated lining has uncertain recovery yield and no assured remaining heat resistance. Value tier is relative to this 200-item salvage roster; condition and crafting qualification remain separate.</x:t>
        </x:is>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No production route listed</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x:c r="B335" s="9"/>
      <x:c r="C335" s="4"/>
      <x:c r="D335" s="9"/>
      <x:c r="E335" s="9"/>
      <x:c r="F335" s="9"/>
      <x:c r="G335" s="9"/>
      <x:c r="H335" s="9"/>
      <x:c r="I335" s="9"/>
      <x:c r="J335" s="13"/>
      <x:c r="K335" s="15"/>
      <x:c r="L335" s="9"/>
      <x:c r="M335" s="9"/>
      <x:c r="N335" s="9"/>
      <x:c r="O335" s="9"/>
      <x:c r="P335" s="17"/>
      <x:c r="Q335" s="17"/>
      <x:c r="R335" s="17"/>
      <x:c r="S335" s="17"/>
      <x:c r="T335" s="17"/>
      <x:c r="U335" s="9"/>
      <x:c r="V335" s="11"/>
      <x:c r="W335" s="9"/>
      <x:c r="X335" s="4"/>
      <x:c r="Y335" s="4"/>
      <x:c r="Z335" s="4"/>
      <x:c r="AA335" s="4"/>
      <x:c r="AB335" s="4"/>
      <x:c r="AC335" s="4"/>
      <x:c r="AD335" s="4"/>
      <x:c r="AE335" s="4"/>
      <x:c r="AF335" s="4"/>
      <x:c r="AG335" s="4"/>
      <x:c r="AH335" s="4"/>
      <x:c r="AI335" s="4"/>
      <x:c r="AJ335" s="4"/>
      <x:c r="AK335" s="4"/>
      <x:c r="AL335" s="4"/>
      <x:c r="AM335" s="4"/>
      <x:c r="AN335" s="14"/>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inlineStr">
        <x:is>
          <x:t xml:space="preserve">Chunks of volcanic glass proposed as hard cutting and scraping blanks. Selection and controlled shaping could produce a useful edge, while brittleness and a suitable mounting remain constraints.</x:t>
        </x:is>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inlineStr">
        <x:is>
          <x:t xml:space="preserve">Mineral lumps containing candidate abrasive grains. Crushing and grading would prepare a finishing feed; usable hardness, contamination and grain distribution require qualification.</x:t>
        </x:is>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inlineStr">
        <x:is>
          <x:t xml:space="preserve">Dense mineral lumps proposed as a specialist fabrication feed. Their weight and mineral content offer a material-design starting point, with processing and the actual application still unresolved.</x:t>
        </x:is>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inlineStr">
        <x:is>
          <x:t xml:space="preserve">Rounded stones selected as candidate crushing or grinding media. Their hard surfaces could reduce other materials mechanically, provided wear, contamination and the matching vessel are addressed.</x:t>
        </x:is>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inlineStr">
        <x:is>
          <x:t xml:space="preserve">Salvage value audit October 16, 2026: T0. Selected ordinary stones require little manufacture and offer basic grinding-feed value. Value tier is relative to this 200-item salvage roster; condition and crafting qualification remain separate.</x:t>
        </x:is>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No production route listed</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x:c r="B340" s="9"/>
      <x:c r="C340" s="4"/>
      <x:c r="D340" s="9"/>
      <x:c r="E340" s="9"/>
      <x:c r="F340" s="9"/>
      <x:c r="G340" s="9"/>
      <x:c r="H340" s="9"/>
      <x:c r="I340" s="9"/>
      <x:c r="J340" s="13"/>
      <x:c r="K340" s="15"/>
      <x:c r="L340" s="9"/>
      <x:c r="M340" s="9"/>
      <x:c r="N340" s="9"/>
      <x:c r="O340" s="9"/>
      <x:c r="P340" s="17"/>
      <x:c r="Q340" s="17"/>
      <x:c r="R340" s="17"/>
      <x:c r="S340" s="17"/>
      <x:c r="T340" s="17"/>
      <x:c r="U340" s="9"/>
      <x:c r="V340" s="11"/>
      <x:c r="W340" s="9"/>
      <x:c r="X340" s="4"/>
      <x:c r="Y340" s="4"/>
      <x:c r="Z340" s="4"/>
      <x:c r="AA340" s="4"/>
      <x:c r="AB340" s="4"/>
      <x:c r="AC340" s="4"/>
      <x:c r="AD340" s="4"/>
      <x:c r="AE340" s="4"/>
      <x:c r="AF340" s="4"/>
      <x:c r="AG340" s="4"/>
      <x:c r="AH340" s="4"/>
      <x:c r="AI340" s="4"/>
      <x:c r="AJ340" s="4"/>
      <x:c r="AK340" s="4"/>
      <x:c r="AL340" s="4"/>
      <x:c r="AM340" s="4"/>
      <x:c r="AN340" s="14"/>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inlineStr">
        <x:is>
          <x:t xml:space="preserve">Hard faunal horn cores proposed as shaped blanks for tools or fittings. The retained form may support a useful working piece, but anatomy, preparation and service limits remain unverified.</x:t>
        </x:is>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inlineStr">
        <x:is>
          <x:t xml:space="preserve">Hard rings from a proposed faunal tail anatomy. Their curved sections are candidates for protective fabrication after inspection; source anatomy, sizing and protective performance remain open.</x:t>
        </x:is>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inlineStr">
        <x:is>
          <x:t xml:space="preserve">Cup-shaped faunal joint parts proposed as small fabrication blanks. Their existing concave form suggests fitted supports or housings, subject to source anatomy, sizing and material suitability.</x:t>
        </x:is>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inlineStr">
        <x:is>
          <x:t xml:space="preserve">Recovered faunal eye lenses proposed for optical-material investigation. Their clarity and form must be evaluated before any useful viewing element or optical correction is claimed.</x:t>
        </x:is>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inlineStr">
        <x:is>
          <x:t xml:space="preserve">Faunal breathing-filter plates proposed as structured material for dust-exclusion research. Their biological role does not establish safe human filtration or a rated equipment filter.</x:t>
        </x:is>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inlineStr">
        <x:is>
          <x:t xml:space="preserve">Dried mineral-rich faunal waste proposed for controlled material investigation. Recoverable fractions may have industrial uses, but contamination, composition and safe handling require study; it is not food.</x:t>
        </x:is>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inlineStr">
        <x:is>
          <x:t xml:space="preserve">T1</x:t>
        </x:is>
      </x:c>
      <x:c r="D347" s="9" t="inlineStr">
        <x:is>
          <x:t xml:space="preserve">Salvage</x:t>
        </x:is>
      </x:c>
      <x:c r="E347" s="9" t="str">
        <x:v>Salvaged feedstock</x:v>
      </x:c>
      <x:c r="F347" s="9" t="str">
        <x:v>New proposal</x:v>
      </x:c>
      <x:c r="G347" s="9" t="inlineStr">
        <x:is>
          <x:t xml:space="preserve">Corroded lengths of linked metal chain recovered for possible restraint, connection or metal recovery. Each link’s condition and the end attachments must be checked before a load-bearing use is considered.</x:t>
        </x:is>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t1;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inlineStr">
        <x:is>
          <x:t xml:space="preserve">Salvage value audit October 16, 2026: T1. Chain retains linked metalwork but corrosion reduces direct-use value and requires link-by-link inspection. Value tier is relative to this 200-item salvage roster; condition and crafting qualification remain separate.</x:t>
        </x:is>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No production route listed</x:v>
      </x:c>
      <x:c r="AN347" s="14">
        <x:f>IF(C347="T0",0,IF(C347="T1",1,IF(C347="T2",2,IF(C347="T3",3,IF(C347="T4",4,IF(C347="Unassigned",98,99))))))</x:f>
        <x:v>1</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inlineStr">
        <x:is>
          <x:t xml:space="preserve">T1</x:t>
        </x:is>
      </x:c>
      <x:c r="D348" s="9" t="inlineStr">
        <x:is>
          <x:t xml:space="preserve">Salvage</x:t>
        </x:is>
      </x:c>
      <x:c r="E348" s="9" t="str">
        <x:v>Salvaged feedstock</x:v>
      </x:c>
      <x:c r="F348" s="9" t="str">
        <x:v>New proposal</x:v>
      </x:c>
      <x:c r="G348" s="9" t="inlineStr">
        <x:is>
          <x:t xml:space="preserve">Mixed brass fragments recovered as possible alloy feed. Sorting and inspection are needed before they can enter a controlled reclaiming process; fragment recovery does not establish a specific alloy grade.</x:t>
        </x:is>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t1;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inlineStr">
        <x:is>
          <x:t xml:space="preserve">Salvage value audit October 16, 2026: T1. Brass fragments offer useful alloy recovery value, discounted for mixed composition and refining work. Value tier is relative to this 200-item salvage roster; condition and crafting qualification remain separate.</x:t>
        </x:is>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No production route listed</x:v>
      </x:c>
      <x:c r="AN348" s="14">
        <x:f>IF(C348="T0",0,IF(C348="T1",1,IF(C348="T2",2,IF(C348="T3",3,IF(C348="T4",4,IF(C348="Unassigned",98,99))))))</x:f>
        <x:v>1</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inlineStr">
        <x:is>
          <x:t xml:space="preserve">T1</x:t>
        </x:is>
      </x:c>
      <x:c r="D349" s="9" t="inlineStr">
        <x:is>
          <x:t xml:space="preserve">Salvage</x:t>
        </x:is>
      </x:c>
      <x:c r="E349" s="9" t="str">
        <x:v>Salvaged feedstock</x:v>
      </x:c>
      <x:c r="F349" s="9" t="str">
        <x:v>New proposal</x:v>
      </x:c>
      <x:c r="G349" s="9" t="inlineStr">
        <x:is>
          <x:t xml:space="preserve">Mixed bronze fragments recovered as possible alloy feed. Sorting separates candidate metal from contamination and incompatible pieces before any proposed refining or reuse.</x:t>
        </x:is>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t1;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inlineStr">
        <x:is>
          <x:t xml:space="preserve">Salvage value audit October 16, 2026: T1. Bronze fragments provide useful metal feed without a guaranteed alloy grade or finished fitting. Value tier is relative to this 200-item salvage roster; condition and crafting qualification remain separate.</x:t>
        </x:is>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No production route listed</x:v>
      </x:c>
      <x:c r="AN349" s="14">
        <x:f>IF(C349="T0",0,IF(C349="T1",1,IF(C349="T2",2,IF(C349="T3",3,IF(C349="T4",4,IF(C349="Unassigned",98,99))))))</x:f>
        <x:v>1</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inlineStr">
        <x:is>
          <x:t xml:space="preserve">Discarded halves of metal hinges, retained as possible fittings or metal feed. A reusable hinge requires a matching half, pin and suitable attachment geometry; an isolated half is not a complete mechanism.</x:t>
        </x:is>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inlineStr">
        <x:is>
          <x:t xml:space="preserve">Salvage value audit October 16, 2026: T0. An unmatched hinge half supplies little usable mechanism and mainly common metal feed. Value tier is relative to this 200-item salvage roster; condition and crafting qualification remain separate.</x:t>
        </x:is>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No production route listed</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inlineStr">
        <x:is>
          <x:t xml:space="preserve">T1</x:t>
        </x:is>
      </x:c>
      <x:c r="D351" s="9" t="inlineStr">
        <x:is>
          <x:t xml:space="preserve">Salvage</x:t>
        </x:is>
      </x:c>
      <x:c r="E351" s="9" t="str">
        <x:v>Salvaged feedstock</x:v>
      </x:c>
      <x:c r="F351" s="9" t="str">
        <x:v>New proposal</x:v>
      </x:c>
      <x:c r="G351" s="9" t="inlineStr">
        <x:is>
          <x:t xml:space="preserve">Recovered metal bands formed into curved or ring-like sections. They are candidates for retaining or mounting parts after their dimensions, joints and condition have been checked.</x:t>
        </x:is>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t1;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inlineStr">
        <x:is>
          <x:t xml:space="preserve">Salvage value audit October 16, 2026: T1. Curved bands retain useful shaping and metal stock but require fitting and condition checks. Value tier is relative to this 200-item salvage roster; condition and crafting qualification remain separate.</x:t>
        </x:is>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No production route listed</x:v>
      </x:c>
      <x:c r="AN351" s="14">
        <x:f>IF(C351="T0",0,IF(C351="T1",1,IF(C351="T2",2,IF(C351="T3",3,IF(C351="T4",4,IF(C351="Unassigned",98,99))))))</x:f>
        <x:v>1</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inlineStr">
        <x:is>
          <x:t xml:space="preserve">T1</x:t>
        </x:is>
      </x:c>
      <x:c r="D352" s="9" t="inlineStr">
        <x:is>
          <x:t xml:space="preserve">Salvage</x:t>
        </x:is>
      </x:c>
      <x:c r="E352" s="9" t="str">
        <x:v>Salvaged feedstock</x:v>
      </x:c>
      <x:c r="F352" s="9" t="str">
        <x:v>New proposal</x:v>
      </x:c>
      <x:c r="G352" s="9" t="inlineStr">
        <x:is>
          <x:t xml:space="preserve">Sections of old metal pipe recovered as hollow stock. Their bore and wall form suggest sleeves, supports or other fabrication blanks, while corrosion and unknown service history limit direct reuse.</x:t>
        </x:is>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t1;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inlineStr">
        <x:is>
          <x:t xml:space="preserve">Salvage value audit October 16, 2026: T1. Hollow metal stock is useful for fabrication but unknown service history limits ready reuse. Value tier is relative to this 200-item salvage roster; condition and crafting qualification remain separate.</x:t>
        </x:is>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No production route listed</x:v>
      </x:c>
      <x:c r="AN352" s="14">
        <x:f>IF(C352="T0",0,IF(C352="T1",1,IF(C352="T2",2,IF(C352="T3",3,IF(C352="T4",4,IF(C352="Unassigned",98,99))))))</x:f>
        <x:v>1</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inlineStr">
        <x:is>
          <x:t xml:space="preserve">Scraps of sheet metal retaining an unknown surface coating. The flat material is candidate fabrication or reclaiming feed; the coating must be identified before heating, bonding or surface treatment.</x:t>
        </x:is>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inlineStr">
        <x:is>
          <x:t xml:space="preserve">Salvage value audit October 16, 2026: T0. An unidentified coating adds removal and process uncertainty to otherwise ordinary sheet scrap. Value tier is relative to this 200-item salvage roster; condition and crafting qualification remain separate.</x:t>
        </x:is>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No production route listed</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inlineStr">
        <x:is>
          <x:t xml:space="preserve">Bent nails and rivets recovered as small metal scrap. Some pieces may offer recoverable metal, but deformation prevents assuming that they remain suitable fasteners.</x:t>
        </x:is>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inlineStr">
        <x:is>
          <x:t xml:space="preserve">Salvage value audit October 16, 2026: T0. Deformed small fasteners offer little immediate reuse and mostly low-grade reclaiming value. Value tier is relative to this 200-item salvage roster; condition and crafting qualification remain separate.</x:t>
        </x:is>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No production route listed</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inlineStr">
        <x:is>
          <x:t xml:space="preserve">Coarse residue from a furnace or other controlled hot-work process. It is a candidate source of mineral fractions for investigation, with composition, contamination and useful recovery methods unresolved.</x:t>
        </x:is>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inlineStr">
        <x:is>
          <x:t xml:space="preserve">Salvage value audit October 16, 2026: T0. Uncharacterized furnace residue has uncertain useful yield and substantial processing burden. Value tier is relative to this 200-item salvage roster; condition and crafting qualification remain separate.</x:t>
        </x:is>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No production route listed</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inlineStr">
        <x:is>
          <x:t xml:space="preserve">Fragments of a broken abrasive wheel, retained as possible finishing feed. Useful grains or small working surfaces may remain, but damaged pieces are not a safe replacement for an intact rotating wheel.</x:t>
        </x:is>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inlineStr">
        <x:is>
          <x:t xml:space="preserve">Salvage value audit October 16, 2026: T0. Broken abrasive fragments retain only limited hand-finishing or grain-recovery value and cannot replace an intact wheel. Value tier is relative to this 200-item salvage roster; condition and crafting qualification remain separate.</x:t>
        </x:is>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No production route listed</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inlineStr">
        <x:is>
          <x:t xml:space="preserve">T3</x:t>
        </x:is>
      </x:c>
      <x:c r="D357" s="9" t="inlineStr">
        <x:is>
          <x:t xml:space="preserve">Salvage</x:t>
        </x:is>
      </x:c>
      <x:c r="E357" s="9" t="str">
        <x:v>Salvaged feedstock</x:v>
      </x:c>
      <x:c r="F357" s="9" t="str">
        <x:v>New proposal</x:v>
      </x:c>
      <x:c r="G357" s="9" t="inlineStr">
        <x:is>
          <x:t xml:space="preserve">Broken pieces of magnetic material recovered from equipment. Remaining magnetism and mechanical condition must be checked before use in small holding or collection tools.</x:t>
        </x:is>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t3;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inlineStr">
        <x:is>
          <x:t xml:space="preserve">Salvage value audit October 16, 2026: T3. Remaining magnetic material can supply difficult-to-substitute holding or collection parts, after magnetic and condition checks. Value tier is relative to this 200-item salvage roster; condition and crafting qualification remain separate.</x:t>
        </x:is>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No production route listed</x:v>
      </x:c>
      <x:c r="AN357" s="14">
        <x:f>IF(C357="T0",0,IF(C357="T1",1,IF(C357="T2",2,IF(C357="T3",3,IF(C357="T4",4,IF(C357="Unassigned",98,99))))))</x:f>
        <x:v>3</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inlineStr">
        <x:is>
          <x:t xml:space="preserve">Small metal pieces left by punching operations. They offer shaped fabrication blanks or reclaimable metal depending on size, alloy and condition, without counting as finished fittings.</x:t>
        </x:is>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inlineStr">
        <x:is>
          <x:t xml:space="preserve">Salvage value audit October 16, 2026: T0. Small punching remnants mainly provide ordinary reclaiming feed and limited fabrication blanks. Value tier is relative to this 200-item salvage roster; condition and crafting qualification remain separate.</x:t>
        </x:is>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No production route listed</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inlineStr">
        <x:is>
          <x:t xml:space="preserve">Unconsolidated iron bloom</x:t>
        </x:is>
      </x:c>
      <x:c r="C359" s="4" t="str">
        <x:v>T1</x:v>
      </x:c>
      <x:c r="D359" s="9" t="str">
        <x:v>Manufactured stock</x:v>
      </x:c>
      <x:c r="E359" s="9" t="str">
        <x:v>Tier 1 material concept</x:v>
      </x:c>
      <x:c r="F359" s="9" t="str">
        <x:v>New proposal</x:v>
      </x:c>
      <x:c r="G359" s="9" t="inlineStr">
        <x:is>
          <x:t xml:space="preserve">A rough mass of iron-bearing metal from the proposed smelting stage, awaiting consolidation into usable working stock. It precedes the consolidated iron bars and steel-making branches. Metal yield, entrained residue and the required working process remain unqualified.</x:t>
        </x:is>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inlineStr">
        <x:is>
          <x:t xml:space="preserve">fabrication; Smelted iron bloom</x:t>
        </x:is>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unconsolidated iron bloom; manufactured stock; tier 1 material concept; processed material; processed intermediate; geological; metal refining; metal; solid piece; proposal; fabrication; smelted iron bloom;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inlineStr">
        <x:is>
          <x:t xml:space="preserve">Copper gathered into a compact rough cake after the proposed first refining stage. The cake is working feed for drawing or forming conductors and small metal parts, rather than finished wire. Purity and later forming conditions remain to be established.</x:t>
        </x:is>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inlineStr">
        <x:is>
          <x:t xml:space="preserve">Recovered brass selected and consolidated into an unfitted billet for later shaping. It provides a coherent working blank instead of a mixed handful of scrap. Alloy consistency, contamination and the practical reclaiming process remain unresolved.</x:t>
        </x:is>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inlineStr">
        <x:is>
          <x:t xml:space="preserve">Recovered bronze prepared as a solid working billet for strips, bearing blanks and other shaped parts. It remains bulk metal stock with no fitted interfaces. The recovered alloy must be identified before a particular forming process or service use is chosen.</x:t>
        </x:is>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inlineStr">
        <x:is>
          <x:t xml:space="preserve">Unformed opaque glass stock</x:t>
        </x:is>
      </x:c>
      <x:c r="C363" s="4" t="str">
        <x:v>T1</x:v>
      </x:c>
      <x:c r="D363" s="9" t="str">
        <x:v>Manufactured stock</x:v>
      </x:c>
      <x:c r="E363" s="9" t="str">
        <x:v>Tier 1 material concept</x:v>
      </x:c>
      <x:c r="F363" s="9" t="str">
        <x:v>New proposal</x:v>
      </x:c>
      <x:c r="G363" s="9" t="inlineStr">
        <x:is>
          <x:t xml:space="preserve">Opaque glass prepared as rough solid stock for subsequent forming into sheets, linings or other glass blanks. This is the unshaped stage before the flat opaque-sheet entry. Composition, reheating conditions and usable material yield remain open.</x:t>
        </x:is>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inlineStr">
        <x:is>
          <x:t xml:space="preserve">fabrication; Opaque mineral-glass stock</x:t>
        </x:is>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unformed opaque glass stock; manufactured stock; tier 1 material concept; processed material; processed intermediate; geological; glass and ceramics; glass; solid piece; proposal; fabrication; opaque mineral-glass stock;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inlineStr">
        <x:is>
          <x:t xml:space="preserve">Rough transparent glass blanks</x:t>
        </x:is>
      </x:c>
      <x:c r="C364" s="4" t="str">
        <x:v>T1</x:v>
      </x:c>
      <x:c r="D364" s="9" t="str">
        <x:v>Manufactured stock</x:v>
      </x:c>
      <x:c r="E364" s="9" t="str">
        <x:v>Tier 1 material concept</x:v>
      </x:c>
      <x:c r="F364" s="9" t="str">
        <x:v>New proposal</x:v>
      </x:c>
      <x:c r="G364" s="9" t="inlineStr">
        <x:is>
          <x:t xml:space="preserve">Rough glass pieces selected for possible transparent viewing elements. They precede sized viewing blanks and ground optics, with surfaces and shape still unfinished. Transparency is a selection aim, not a guarantee of optical quality or corrective performance.</x:t>
        </x:is>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inlineStr">
        <x:is>
          <x:t xml:space="preserve">glass and ceramics; Rough clear-glass blank</x:t>
        </x:is>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transparent glass blanks; manufactured stock; tier 1 material concept; processed material; processed intermediate; geological; inspection; glass; solid piece; proposal; glass and ceramics; rough clear-glass blank;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inlineStr">
        <x:is>
          <x:t xml:space="preserve">Dressed stone blocks</x:t>
        </x:is>
      </x:c>
      <x:c r="C365" s="4" t="str">
        <x:v>T1</x:v>
      </x:c>
      <x:c r="D365" s="9" t="str">
        <x:v>Manufactured stock</x:v>
      </x:c>
      <x:c r="E365" s="9" t="str">
        <x:v>Tier 1 material concept</x:v>
      </x:c>
      <x:c r="F365" s="9" t="str">
        <x:v>New proposal</x:v>
      </x:c>
      <x:c r="G365" s="9" t="inlineStr">
        <x:is>
          <x:t xml:space="preserve">Stone worked into rough blocks with usable faces for later fitted construction or mounting work. Dressing supplies a manageable stock form without making every block interchangeable. Source stone, dimensions, joining method and load suitability remain to be selected.</x:t>
        </x:is>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inlineStr">
        <x:is>
          <x:t xml:space="preserve">fabrication; Dressed building-stone stock</x:t>
        </x:is>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stone blocks; manufactured stock; tier 1 material concept; processed material; processed intermediate; geological; binding and construction; mineral; solid piece; proposal; fabrication; dressed building-stone stock;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inlineStr">
        <x:is>
          <x:t xml:space="preserve">Selected resonant stone blanks</x:t>
        </x:is>
      </x:c>
      <x:c r="C366" s="4" t="str">
        <x:v>T1</x:v>
      </x:c>
      <x:c r="D366" s="9" t="str">
        <x:v>Manufactured stock</x:v>
      </x:c>
      <x:c r="E366" s="9" t="str">
        <x:v>Tier 1 material concept</x:v>
      </x:c>
      <x:c r="F366" s="9" t="str">
        <x:v>New proposal</x:v>
      </x:c>
      <x:c r="G366" s="9" t="inlineStr">
        <x:is>
          <x:t xml:space="preserve">Stone pieces selected as candidate sound-producing blanks before final shaping and acoustic matching. They provide the starting stock for tuned stone bars or instrument elements. Mineral choice, defects and useful sound response remain to be assessed.</x:t>
        </x:is>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inlineStr">
        <x:is>
          <x:t xml:space="preserve">fabrication; Selected resonant-stone blank</x:t>
        </x:is>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 stone blanks; manufactured stock; tier 1 material concept; processed material; processed intermediate; geological; music; mineral; solid piece; proposal; fabrication; selected resonant-stone blank;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inlineStr">
        <x:is>
          <x:t xml:space="preserve">Ground mineral pigment stock</x:t>
        </x:is>
      </x:c>
      <x:c r="C367" s="4" t="str">
        <x:v>T1</x:v>
      </x:c>
      <x:c r="D367" s="9" t="str">
        <x:v>Manufactured stock</x:v>
      </x:c>
      <x:c r="E367" s="9" t="str">
        <x:v>Tier 1 material concept</x:v>
      </x:c>
      <x:c r="F367" s="9" t="str">
        <x:v>New proposal</x:v>
      </x:c>
      <x:c r="G367" s="9" t="inlineStr">
        <x:is>
          <x:t xml:space="preserve">Mineral colorant ground into a prepared powder for decorative coatings and marking mixtures. It supplies the solid pigment fraction before a compatible carrier is added. Color consistency, particle grade and application properties remain design questions.</x:t>
        </x:is>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inlineStr">
        <x:is>
          <x:t xml:space="preserve">writing and records; Prepared mineral pigment powder</x:t>
        </x:is>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ground mineral pigment stock; manufactured stock; tier 1 material concept; processed material; processed intermediate; geological; decoration; mineral; particles; proposal; writing and records; prepared mineral pigment powder;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inlineStr">
        <x:is>
          <x:t xml:space="preserve">Graded mineral filler powder</x:t>
        </x:is>
      </x:c>
      <x:c r="C368" s="4" t="str">
        <x:v>T1</x:v>
      </x:c>
      <x:c r="D368" s="9" t="str">
        <x:v>Manufactured stock</x:v>
      </x:c>
      <x:c r="E368" s="9" t="str">
        <x:v>Tier 1 material concept</x:v>
      </x:c>
      <x:c r="F368" s="9" t="str">
        <x:v>New proposal</x:v>
      </x:c>
      <x:c r="G368" s="9" t="inlineStr">
        <x:is>
          <x:t xml:space="preserve">Selected mineral particles prepared as a controlled filler for candidate binders and composite mixes. The filler changes the body of a receiving formulation rather than acting as a complete adhesive itself. Grain range, composition and the intended mix remain unresolved.</x:t>
        </x:is>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inlineStr">
        <x:is>
          <x:t xml:space="preserve">fabrication; Graded mineral filler</x:t>
        </x:is>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powder; manufactured stock; tier 1 material concept; processed material; processed intermediate; geological; binding and construction; mineral; particles; proposal; fabrication; graded mineral filler;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inlineStr">
        <x:is>
          <x:t xml:space="preserve">Sorted glass cullet</x:t>
        </x:is>
      </x:c>
      <x:c r="C369" s="4" t="str">
        <x:v>T1</x:v>
      </x:c>
      <x:c r="D369" s="9" t="str">
        <x:v>Manufactured stock</x:v>
      </x:c>
      <x:c r="E369" s="9" t="str">
        <x:v>Tier 1 material concept</x:v>
      </x:c>
      <x:c r="F369" s="9" t="str">
        <x:v>New proposal</x:v>
      </x:c>
      <x:c r="G369" s="9" t="inlineStr">
        <x:is>
          <x:t xml:space="preserve">Broken glass selected and sorted into remelt feed for a compatible glass batch. It is prepared secondary material rather than reusable intact glazing. Mixed compositions, coatings and contamination must be resolved before a batch can be treated as a useful grade.</x:t>
        </x:is>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t="inlineStr">
        <x:is>
          <x:t xml:space="preserve">Sorted glass remelt feed</x:t>
        </x:is>
      </x:c>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cullet; manufactured stock; tier 1 material concept; processed material; processed intermediate; industrial salvage; glass and ceramics; glass; particles; proposal; sorted glass remelt feed;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inlineStr">
        <x:is>
          <x:t xml:space="preserve">Separated mica flake stock</x:t>
        </x:is>
      </x:c>
      <x:c r="C370" s="4" t="str">
        <x:v>T1</x:v>
      </x:c>
      <x:c r="D370" s="9" t="str">
        <x:v>Manufactured stock</x:v>
      </x:c>
      <x:c r="E370" s="9" t="str">
        <x:v>Tier 1 material concept</x:v>
      </x:c>
      <x:c r="F370" s="9" t="str">
        <x:v>New proposal</x:v>
      </x:c>
      <x:c r="G370" s="9" t="inlineStr">
        <x:is>
          <x:t xml:space="preserve">Mica separated into loose flakes for composite sheets and other layered-material trials. This is particulate mineral feed before bonding, distinct from intact mica viewing sheets. Flake size, binder choice and the resulting material behavior remain open.</x:t>
        </x:is>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inlineStr">
        <x:is>
          <x:t xml:space="preserve">decoration; Separated mica flake grade</x:t>
        </x:is>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stock; manufactured stock; tier 1 material concept; processed material; processed intermediate; geological; fabrication; mineral; particles; proposal; decoration; separated mica flake grade;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inlineStr">
        <x:is>
          <x:t xml:space="preserve">Prepared husk-fiber paper furnish</x:t>
        </x:is>
      </x:c>
      <x:c r="C371" s="4" t="str">
        <x:v>T1</x:v>
      </x:c>
      <x:c r="D371" s="9" t="str">
        <x:v>Manufactured stock</x:v>
      </x:c>
      <x:c r="E371" s="9" t="str">
        <x:v>Tier 1 material concept</x:v>
      </x:c>
      <x:c r="F371" s="9" t="str">
        <x:v>New proposal</x:v>
      </x:c>
      <x:c r="G371" s="9" t="inlineStr">
        <x:is>
          <x:t xml:space="preserve">Scraped husk fibers cleaned and conditioned into feed ready for a proposed paper-forming process. It identifies the prepared fiber stage without assuming a water-based slurry. Sheet formation, compatible processing medium and yield remain to be designed.</x:t>
        </x:is>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inlineStr">
        <x:is>
          <x:t xml:space="preserve">textile processing; Prepared husk-fiber pulp</x:t>
        </x:is>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paper furnish; manufactured stock; tier 1 material concept; processed material; processed intermediate; fauna; paper making; husk fiber; unresolved; proposal; textile processing; prepared husk-fiber pulp;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inlineStr">
        <x:is>
          <x:t xml:space="preserve">Cleaned brush-bristle bundles</x:t>
        </x:is>
      </x:c>
      <x:c r="C372" s="4" t="str">
        <x:v>T1</x:v>
      </x:c>
      <x:c r="D372" s="9" t="str">
        <x:v>Manufactured stock</x:v>
      </x:c>
      <x:c r="E372" s="9" t="str">
        <x:v>Tier 1 material concept</x:v>
      </x:c>
      <x:c r="F372" s="9" t="str">
        <x:v>New proposal</x:v>
      </x:c>
      <x:c r="G372" s="9" t="inlineStr">
        <x:is>
          <x:t xml:space="preserve">Faunal bristles cleaned, sorted and bundled as feed for brush strips and grit-exclusion fittings. Their useful form is a controlled set of working fibers rather than loose gathered bristles. Retention, stiffness and wear require qualification in the receiving assembly.</x:t>
        </x:is>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t="inlineStr">
        <x:is>
          <x:t xml:space="preserve">Clean graded bristle bundles</x:t>
        </x:is>
      </x:c>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cleaned brush-bristle bundles; manufactured stock; tier 1 material concept; processed material; processed intermediate; fauna; dust exclusion; faunal fiber; bundle; proposal; clean graded bristle bundles;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inlineStr">
        <x:is>
          <x:t xml:space="preserve">Separated shell lamina sheets</x:t>
        </x:is>
      </x:c>
      <x:c r="C373" s="4" t="str">
        <x:v>T1</x:v>
      </x:c>
      <x:c r="D373" s="9" t="str">
        <x:v>Manufactured stock</x:v>
      </x:c>
      <x:c r="E373" s="9" t="str">
        <x:v>Tier 1 material concept</x:v>
      </x:c>
      <x:c r="F373" s="9" t="str">
        <x:v>New proposal</x:v>
      </x:c>
      <x:c r="G373" s="9" t="inlineStr">
        <x:is>
          <x:t xml:space="preserve">Thin layers separated and prepared from bulk shell husks for later lamination or shaping. These sheets are intermediate shell stock, distinct from assembled armor panels and from loose raw plates. Thickness, preparation and bonding remain unresolved.</x:t>
        </x:is>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inlineStr">
        <x:is>
          <x:t xml:space="preserve">fabrication; Separated shell lamina stock</x:t>
        </x:is>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sheets; manufactured stock; tier 1 material concept; processed material; processed intermediate; fauna; protective fabrication; shell / chitin; sheet; proposal; fabrication; separated shell lamina stock;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inlineStr">
        <x:is>
          <x:t xml:space="preserve">Shaped faunal hard-part blanks</x:t>
        </x:is>
      </x:c>
      <x:c r="C374" s="4" t="str">
        <x:v>T1</x:v>
      </x:c>
      <x:c r="D374" s="9" t="str">
        <x:v>Manufactured stock</x:v>
      </x:c>
      <x:c r="E374" s="9" t="str">
        <x:v>Tier 1 material concept</x:v>
      </x:c>
      <x:c r="F374" s="9" t="str">
        <x:v>New proposal</x:v>
      </x:c>
      <x:c r="G374" s="9" t="inlineStr">
        <x:is>
          <x:t xml:space="preserve">Faunal hard tissue selected and roughly shaped into solid blanks for tool edges, wear inserts or small fittings. Each blank still needs a chosen working profile and mounting. Source anatomy and useful material behavior remain subject to the existing biological limits.</x:t>
        </x:is>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t="inlineStr">
        <x:is>
          <x:t xml:space="preserve">Shaped fauna hard-part blanks</x:t>
        </x:is>
      </x:c>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faunal hard-part blanks; manufactured stock; tier 1 material concept; processed material; processed intermediate; fauna; tool fabrication; faunal hard tissue; solid piece; proposal; shaped fauna hard-part blanks;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inlineStr">
        <x:is>
          <x:t xml:space="preserve">Graded industrial salt feed</x:t>
        </x:is>
      </x:c>
      <x:c r="C375" s="4" t="str">
        <x:v>T1</x:v>
      </x:c>
      <x:c r="D375" s="9" t="str">
        <x:v>Manufactured stock</x:v>
      </x:c>
      <x:c r="E375" s="9" t="str">
        <x:v>Tier 1 material concept</x:v>
      </x:c>
      <x:c r="F375" s="9" t="str">
        <x:v>New proposal</x:v>
      </x:c>
      <x:c r="G375" s="9" t="inlineStr">
        <x:is>
          <x:t xml:space="preserve">Mineral salts selected and graded for proposed industrial processing mixtures. This is a controlled feed grade rather than an unidentified raw salt crust. Composition and process compatibility remain unresolved, and this entry supplies no food-grade or edible-salt claim.</x:t>
        </x:is>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t="inlineStr">
        <x:is>
          <x:t xml:space="preserve">Graded process salts</x:t>
        </x:is>
      </x:c>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industrial salt feed; manufactured stock; tier 1 material concept; processed material; processed intermediate; geological; chemical processing; mineral; particles; proposal; graded process salts;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inlineStr">
        <x:is>
          <x:t xml:space="preserve">Crafting components</x:t>
        </x:is>
      </x:c>
      <x:c r="E376" s="9" t="str">
        <x:v>Tier 1 material concept</x:v>
      </x:c>
      <x:c r="F376" s="9" t="str">
        <x:v>New proposal</x:v>
      </x:c>
      <x:c r="G376" s="9" t="inlineStr">
        <x:is>
          <x:t xml:space="preserve">Selected faunal carrier fraction, prepared as a fitted part or intermediate for a larger assembly. It is a candidate industrial input or process aid. Its composition, containment and compatible treatment must be established; usefulness does not imply edibility.</x:t>
        </x:is>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crafting components; tier 1 material concept; chemical material; processed intermediate; fauna; chemical processing; biological chemical; liquid; proposal; surface finishing; t1;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inlineStr">
        <x:is>
          <x:t xml:space="preserve">Crafting components</x:t>
        </x:is>
      </x:c>
      <x:c r="E377" s="9" t="str">
        <x:v>Tier 1 material concept</x:v>
      </x:c>
      <x:c r="F377" s="9" t="str">
        <x:v>New proposal</x:v>
      </x:c>
      <x:c r="G377" s="9" t="inlineStr">
        <x:is>
          <x:t xml:space="preserve">Prepared shell-binding adhesive, prepared as a fitted part or intermediate for a larger assembly. It is intended to join, reinforce or support other parts, with the bond or fastening chosen for the materials and loads involved.</x:t>
        </x:is>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chemical material; processed intermediate; fauna; binding and construction; biological chemical; unresolved; proposal; protective fabrication; t1;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inlineStr">
        <x:is>
          <x:t xml:space="preserve">Crafting components</x:t>
        </x:is>
      </x:c>
      <x:c r="E378" s="9" t="str">
        <x:v>Tier 1 material concept</x:v>
      </x:c>
      <x:c r="F378" s="9" t="str">
        <x:v>New proposal</x:v>
      </x:c>
      <x:c r="G378" s="9" t="inlineStr">
        <x:is>
          <x:t xml:space="preserve">Prepared clot-seal compound, prepared as a fitted part or intermediate for a larger assembly. It supports replacement, refitting or maintenance of a compatible item; ownership alone does not restore the equipment’s condition.</x:t>
        </x:is>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chemical material; processed intermediate; fauna; equipment repair; biological chemical; unresolved; proposal; sealing; t1;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inlineStr">
        <x:is>
          <x:t xml:space="preserve">Rough-cut gemstone blanks</x:t>
        </x:is>
      </x:c>
      <x:c r="C379" s="4" t="str">
        <x:v>T1</x:v>
      </x:c>
      <x:c r="D379" s="9" t="str">
        <x:v>Manufactured stock</x:v>
      </x:c>
      <x:c r="E379" s="9" t="str">
        <x:v>Tier 1 material concept</x:v>
      </x:c>
      <x:c r="F379" s="9" t="str">
        <x:v>New proposal</x:v>
      </x:c>
      <x:c r="G379" s="9" t="inlineStr">
        <x:is>
          <x:t xml:space="preserve">Gemstone pieces cut into rough preforms for later polishing, setting or inlay work. The cutting stage establishes a usable starting shape while leaving the final finish and fitting unfinished. Gem grade, loss during working and individual dimensions remain open.</x:t>
        </x:is>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t="inlineStr">
        <x:is>
          <x:t xml:space="preserve">Cut gemstone preform</x:t>
        </x:is>
      </x:c>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rough-cut gemstone blanks; manufactured stock; tier 1 material concept; processed material; processed intermediate; geological; decoration; gemstone; solid piece; proposal; cut gemstone preform;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inlineStr">
        <x:is>
          <x:t xml:space="preserve">Graded gemstone inlay chips</x:t>
        </x:is>
      </x:c>
      <x:c r="C380" s="4" t="str">
        <x:v>T1</x:v>
      </x:c>
      <x:c r="D380" s="9" t="str">
        <x:v>Manufactured stock</x:v>
      </x:c>
      <x:c r="E380" s="9" t="str">
        <x:v>Tier 1 material concept</x:v>
      </x:c>
      <x:c r="F380" s="9" t="str">
        <x:v>New proposal</x:v>
      </x:c>
      <x:c r="G380" s="9" t="inlineStr">
        <x:is>
          <x:t xml:space="preserve">Small stone fragments selected by workable size for decorative inlay mixtures and fitted patterns. They are loose ornamental stock rather than finished jewelry or set panels. Color selection, setting method and compatible binding material remain undecided.</x:t>
        </x:is>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t="inlineStr">
        <x:is>
          <x:t xml:space="preserve">Graded stone inlay chips</x:t>
        </x:is>
      </x:c>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gemstone inlay chips; manufactured stock; tier 1 material concept; processed material; processed intermediate; geological; decoration; gemstone; particles; proposal; graded stone inlay chips;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inlineStr">
        <x:is>
          <x:t xml:space="preserve">Burnished shell inlay blanks</x:t>
        </x:is>
      </x:c>
      <x:c r="C381" s="4" t="str">
        <x:v>T1</x:v>
      </x:c>
      <x:c r="D381" s="9" t="str">
        <x:v>Manufactured stock</x:v>
      </x:c>
      <x:c r="E381" s="9" t="str">
        <x:v>Tier 1 material concept</x:v>
      </x:c>
      <x:c r="F381" s="9" t="str">
        <x:v>New proposal</x:v>
      </x:c>
      <x:c r="G381" s="9" t="inlineStr">
        <x:is>
          <x:t xml:space="preserve">Thin shell pieces with prepared visible faces, reserved for cutting and fitting into ornamental surfaces. They remain loose inlay stock before a pattern or receiving object is chosen. Final dimensions, retention and surface finish remain design work.</x:t>
        </x:is>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t="inlineStr">
        <x:is>
          <x:t xml:space="preserve">Burnished shell inlay scales</x:t>
        </x:is>
      </x:c>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blanks; manufactured stock; tier 1 material concept; processed material; processed intermediate; fauna; decoration; shell / chitin; sheet; proposal; burnished shell inlay scales;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inlineStr">
        <x:is>
          <x:t xml:space="preserve">Sized mica viewing sheets</x:t>
        </x:is>
      </x:c>
      <x:c r="C382" s="4" t="str">
        <x:v>T1</x:v>
      </x:c>
      <x:c r="D382" s="9" t="str">
        <x:v>Manufactured stock</x:v>
      </x:c>
      <x:c r="E382" s="9" t="str">
        <x:v>Tier 1 material concept</x:v>
      </x:c>
      <x:c r="F382" s="9" t="str">
        <x:v>New proposal</x:v>
      </x:c>
      <x:c r="G382" s="9" t="inlineStr">
        <x:is>
          <x:t xml:space="preserve">Intact mica sheets selected and cut to manageable sizes for proposed viewing openings. They retain their natural layered form instead of being reduced to flakes and rebound. Usable clarity, mounting, thickness and service conditions remain unqualified.</x:t>
        </x:is>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inlineStr">
        <x:is>
          <x:t xml:space="preserve">fabrication; Sized mica viewing sheet</x:t>
        </x:is>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sheets; manufactured stock; tier 1 material concept; processed material; processed intermediate; geological; inspection; mineral; sheet; proposal; fabrication; sized mica viewing sheet;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Tools</x:t>
        </x:is>
      </x:c>
      <x:c r="E383" s="9" t="str">
        <x:v>Communication equipment</x:v>
      </x:c>
      <x:c r="F383" s="9" t="str">
        <x:v>Author-directed concept</x:v>
      </x:c>
      <x:c r="G383" s="9" t="inlineStr">
        <x:is>
          <x:t xml:space="preserve">Two-way radio communication. It is proposed for a matched radio assembly, with detection, transduction, power and performance dependent on further design and qualification.</x:t>
        </x:is>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inlineStr">
        <x:is>
          <x:t xml:space="preserve">Ancient laser-sword weapon family. It is intended for the recorded weapon role and compatible ammunition or energy feed. Damage, range, handling and operating requirements remain unassigned.</x:t>
        </x:is>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inlineStr">
        <x:is>
          <x:t xml:space="preserve">Ancient laser-blaster weapon family. It is intended for the recorded weapon role and compatible ammunition or energy feed. Damage, range, handling and operating requirements remain unassigned.</x:t>
        </x:is>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inlineStr">
        <x:is>
          <x:t xml:space="preserve">Ammunition</x:t>
        </x:is>
      </x:c>
      <x:c r="E386" s="9" t="str">
        <x:v>Rocket ammunition</x:v>
      </x:c>
      <x:c r="F386" s="9" t="str">
        <x:v>Author-directed concept</x:v>
      </x:c>
      <x:c r="G386" s="9" t="inlineStr">
        <x:is>
          <x:t xml:space="preserve">Ancient rocket projectile/ammunition family. It is intended for the recorded weapon role and compatible ammunition or energy feed. Damage, range, handling and operating requirements remain unassigned.</x:t>
        </x:is>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ammunition; rocket ammunition; ammunition; finished item; ancient technology; offensive combat; mixed / unresolved; assembly; author direction; rocket; projectile; ancient machine ammunition; not applicable;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inlineStr">
        <x:is>
          <x:t xml:space="preserve">Ancient rocket-launcher weapon family. It is intended for the recorded weapon role and compatible ammunition or energy feed. Damage, range, handling and operating requirements remain unassigned.</x:t>
        </x:is>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x:c r="B388" s="9"/>
      <x:c r="C388" s="4"/>
      <x:c r="D388" s="9"/>
      <x:c r="E388" s="9"/>
      <x:c r="F388" s="9"/>
      <x:c r="G388" s="9"/>
      <x:c r="H388" s="9"/>
      <x:c r="I388" s="9"/>
      <x:c r="J388" s="13"/>
      <x:c r="K388" s="15"/>
      <x:c r="L388" s="9"/>
      <x:c r="M388" s="9"/>
      <x:c r="N388" s="9"/>
      <x:c r="O388" s="9"/>
      <x:c r="P388" s="17"/>
      <x:c r="Q388" s="17"/>
      <x:c r="R388" s="17"/>
      <x:c r="S388" s="17"/>
      <x:c r="T388" s="17"/>
      <x:c r="U388" s="9"/>
      <x:c r="V388" s="11"/>
      <x:c r="W388" s="9"/>
      <x:c r="X388" s="4"/>
      <x:c r="Y388" s="4"/>
      <x:c r="Z388" s="4"/>
      <x:c r="AA388" s="4"/>
      <x:c r="AB388" s="4"/>
      <x:c r="AC388" s="4"/>
      <x:c r="AD388" s="4"/>
      <x:c r="AE388" s="4"/>
      <x:c r="AF388" s="4"/>
      <x:c r="AG388" s="4"/>
      <x:c r="AH388" s="4"/>
      <x:c r="AI388" s="4"/>
      <x:c r="AJ388" s="4"/>
      <x:c r="AK388" s="4"/>
      <x:c r="AL388" s="4"/>
      <x:c r="AM388" s="4"/>
      <x:c r="AN388" s="14"/>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inlineStr">
        <x:is>
          <x:t xml:space="preserve">Inhibit a magnetic field; distinction from disruption remains a design question. It belongs to the proposed field-control equipment family; mechanism, affected targets, power supply and useful field behavior remain unresolved.</x:t>
        </x:is>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inlineStr">
        <x:is>
          <x:t xml:space="preserve">Enhance a magnetic field; source, extent and useful applications unresolved. It belongs to the proposed field-control equipment family; mechanism, affected targets, power supply and useful field behavior remain unresolved.</x:t>
        </x:is>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inlineStr">
        <x:is>
          <x:t xml:space="preserve">Enhance a static-electricity field; operating mechanism unresolved. It is intended to manage static charge in a designed arrangement, with the charge path, power and atmospheric behavior still requiring qualification.</x:t>
        </x:is>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inlineStr">
        <x:is>
          <x:t xml:space="preserve">Disrupt a static-electricity field; operating mechanism unresolved. It is intended to manage static charge in a designed arrangement, with the charge path, power and atmospheric behavior still requiring qualification.</x:t>
        </x:is>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inlineStr">
        <x:is>
          <x:t xml:space="preserve">Lightning-blaster weapon family, distinct from the laser-blaster family. It is intended for the recorded weapon role and compatible ammunition or energy feed. Damage, range, handling and operating requirements remain unassigned.</x:t>
        </x:is>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inlineStr">
        <x:is>
          <x:t xml:space="preserve">Composite insulation blanks</x:t>
        </x:is>
      </x:c>
      <x:c r="C394" s="4" t="str">
        <x:v>T3</x:v>
      </x:c>
      <x:c r="D394" s="9" t="str">
        <x:v>Manufactured stock</x:v>
      </x:c>
      <x:c r="E394" s="9" t="str">
        <x:v>Electrical insulation material</x:v>
      </x:c>
      <x:c r="F394" s="9" t="str">
        <x:v>Author-directed concept</x:v>
      </x:c>
      <x:c r="G394" s="9" t="inlineStr">
        <x:is>
          <x:t xml:space="preserve">Unfitted composite blanks proposed from prepared mica layers, ceramic pieces and compatible binding material. They provide stock for later electrical separators or shaped barriers, giving the insulation family a concrete intermediate form. Composition, geometry and electrical or thermal ratings remain unresolved.</x:t>
        </x:is>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inlineStr">
        <x:is>
          <x:t xml:space="preserve">insulating material; insulated material; electrical insulation stock; Prepared electrical insulation stock</x:t>
        </x:is>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composite insulation blanks; manufactured stock; electrical insulation material; processed material; processed intermediate; manufactured / unresolved; electrical insulation; mixed / unresolved; unresolved; author direction; insulating material; insulated material; electrical insulation stock; prepared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T3</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t3; t2; finished item</x:v>
      </x:c>
      <x:c r="AF395" s="4" t="inlineStr">
        <x:is>
          <x:t xml:space="preserve">Independently listed clothing piece. Family membership is an organizational grouping, not another counted inventory item or a set bonus.</x:t>
        </x:is>
      </x:c>
      <x:c r="AG395" s="4" t="inlineStr">
        <x:is>
          <x:t xml:space="preserve">Proposed T3 garment assembly using T2 inputs. Quantities, stock qualification and recipe remain unresolved.</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x:f>IF(C395="T0",0,IF(C395="T1",1,IF(C395="T2",2,IF(C395="T3",3,IF(C395="T4",4,IF(C395="Unassigned",98,99))))))</x:f>
        <x:v>3</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T3</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t3; t2; finished item</x:v>
      </x:c>
      <x:c r="AF396" s="4" t="inlineStr">
        <x:is>
          <x:t xml:space="preserve">Independently listed clothing piece. Family membership is an organizational grouping, not another counted inventory item or a set bonus.</x:t>
        </x:is>
      </x:c>
      <x:c r="AG396" s="4" t="inlineStr">
        <x:is>
          <x:t xml:space="preserve">Proposed T3 garment assembly using T2 inputs. Quantities, stock qualification and recipe remain unresolved.</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x:f>IF(C396="T0",0,IF(C396="T1",1,IF(C396="T2",2,IF(C396="T3",3,IF(C396="T4",4,IF(C396="Unassigned",98,99))))))</x:f>
        <x:v>3</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T3</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t3; t2; finished item</x:v>
      </x:c>
      <x:c r="AF397" s="4" t="inlineStr">
        <x:is>
          <x:t xml:space="preserve">Independently listed clothing piece. Family membership is an organizational grouping, not another counted inventory item or a set bonus.</x:t>
        </x:is>
      </x:c>
      <x:c r="AG397" s="4" t="inlineStr">
        <x:is>
          <x:t xml:space="preserve">Proposed T3 garment assembly using T2 inputs. Quantities, stock qualification and recipe remain unresolved.</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x:f>IF(C397="T0",0,IF(C397="T1",1,IF(C397="T2",2,IF(C397="T3",3,IF(C397="T4",4,IF(C397="Unassigned",98,99))))))</x:f>
        <x:v>3</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inlineStr">
        <x:is>
          <x:t xml:space="preserve">T3</x:t>
        </x:is>
      </x:c>
      <x:c r="D398" s="9" t="inlineStr">
        <x:is>
          <x:t xml:space="preserve">Salvage</x:t>
        </x:is>
      </x:c>
      <x:c r="E398" s="9" t="str">
        <x:v>Hand forging tool</x:v>
      </x:c>
      <x:c r="F398" s="9" t="str">
        <x:v>Author-directed concept</x:v>
      </x:c>
      <x:c r="G398" s="9" t="inlineStr">
        <x:is>
          <x:t xml:space="preserve">Hand hammer for shaping metal during forging. It supports a controlled metalworking operation; the workpiece, heat source and suitable supporting tools must be established for the process.</x:t>
        </x:is>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t3;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inlineStr">
        <x:is>
          <x:t xml:space="preserve">Salvage value audit October 16, 2026: T3. A serviceable forging hammer preserves a durable workshop tool with broad production demand and meaningful shaping labor. Value tier is relative to this 200-item salvage roster; condition and crafting qualification remain separate.</x:t>
        </x:is>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x:f>IF(C398="T0",0,IF(C398="T1",1,IF(C398="T2",2,IF(C398="T3",3,IF(C398="T4",4,IF(C398="Unassigned",98,99))))))</x:f>
        <x:v>3</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inlineStr">
        <x:is>
          <x:t xml:space="preserve">T2</x:t>
        </x:is>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t2;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inlineStr">
        <x:is>
          <x:t xml:space="preserve">Salvage value audit October 16, 2026: T2. Smithing tongs offer useful hot-work gripping geometry with moderate fabrication effort and fit constraints. Value tier is relative to this 200-item salvage roster; condition and crafting qualification remain separate.</x:t>
        </x:is>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x:f>IF(C400="T0",0,IF(C400="T1",1,IF(C400="T2",2,IF(C400="T3",3,IF(C400="T4",4,IF(C400="Unassigned",98,99))))))</x:f>
        <x:v>2</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inlineStr">
        <x:is>
          <x:t xml:space="preserve">T3</x:t>
        </x:is>
      </x:c>
      <x:c r="D401" s="9" t="inlineStr">
        <x:is>
          <x:t xml:space="preserve">Salvage</x:t>
        </x:is>
      </x:c>
      <x:c r="E401" s="9" t="str">
        <x:v>Hand forging tool</x:v>
      </x:c>
      <x:c r="F401" s="9" t="str">
        <x:v>New proposal</x:v>
      </x:c>
      <x:c r="G401" s="9" t="inlineStr">
        <x:is>
          <x:t xml:space="preserve">Proposed heavier striking tool for larger stock or assisted hammering. It supports a controlled metalworking operation; the workpiece, heat source and suitable supporting tools must be established for the process.</x:t>
        </x:is>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t3;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inlineStr">
        <x:is>
          <x:t xml:space="preserve">Salvage value audit October 16, 2026: T3. A heavy worked striking head preserves substantial prepared metal and forging utility, despite its transport burden. Value tier is relative to this 200-item salvage roster; condition and crafting qualification remain separate.</x:t>
        </x:is>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x:f>IF(C401="T0",0,IF(C401="T1",1,IF(C401="T2",2,IF(C401="T3",3,IF(C401="T4",4,IF(C401="Unassigned",98,99))))))</x:f>
        <x:v>3</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inlineStr">
        <x:is>
          <x:t xml:space="preserve">T2</x:t>
        </x:is>
      </x:c>
      <x:c r="D402" s="9" t="inlineStr">
        <x:is>
          <x:t xml:space="preserve">Salvage</x:t>
        </x:is>
      </x:c>
      <x:c r="E402" s="9" t="str">
        <x:v>Metal cutting tool</x:v>
      </x:c>
      <x:c r="F402" s="9" t="str">
        <x:v>New proposal</x:v>
      </x:c>
      <x:c r="G402" s="9" t="inlineStr">
        <x:is>
          <x:t xml:space="preserve">Proposed cutting tool for hot metal stock. It supports a controlled metalworking operation; the workpiece, heat source and suitable supporting tools must be established for the process.</x:t>
        </x:is>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t2;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inlineStr">
        <x:is>
          <x:t xml:space="preserve">Salvage value audit October 16, 2026: T2. A hot-work cutting edge offers repeat workshop utility and prepared-tool value, subject to edge condition. Value tier is relative to this 200-item salvage roster; condition and crafting qualification remain separate.</x:t>
        </x:is>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x:f>IF(C402="T0",0,IF(C402="T1",1,IF(C402="T2",2,IF(C402="T3",3,IF(C402="T4",4,IF(C402="Unassigned",98,99))))))</x:f>
        <x:v>2</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inlineStr">
        <x:is>
          <x:t xml:space="preserve">T2</x:t>
        </x:is>
      </x:c>
      <x:c r="D403" s="9" t="inlineStr">
        <x:is>
          <x:t xml:space="preserve">Salvage</x:t>
        </x:is>
      </x:c>
      <x:c r="E403" s="9" t="str">
        <x:v>Metal piercing tool</x:v>
      </x:c>
      <x:c r="F403" s="9" t="str">
        <x:v>New proposal</x:v>
      </x:c>
      <x:c r="G403" s="9" t="inlineStr">
        <x:is>
          <x:t xml:space="preserve">Proposed piercing tool for holes in workable metal stock. It supports a controlled metalworking operation; the workpiece, heat source and suitable supporting tools must be established for the process.</x:t>
        </x:is>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t2;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inlineStr">
        <x:is>
          <x:t xml:space="preserve">Salvage value audit October 16, 2026: T2. A prepared piercing tool preserves shaped working stock and workshop labor but has a relatively simple form. Value tier is relative to this 200-item salvage roster; condition and crafting qualification remain separate.</x:t>
        </x:is>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x:f>IF(C403="T0",0,IF(C403="T1",1,IF(C403="T2",2,IF(C403="T3",3,IF(C403="T4",4,IF(C403="Unassigned",98,99))))))</x:f>
        <x:v>2</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inlineStr">
        <x:is>
          <x:t xml:space="preserve">T2</x:t>
        </x:is>
      </x:c>
      <x:c r="D404" s="9" t="inlineStr">
        <x:is>
          <x:t xml:space="preserve">Salvage</x:t>
        </x:is>
      </x:c>
      <x:c r="E404" s="9" t="str">
        <x:v>Metal shaping tool</x:v>
      </x:c>
      <x:c r="F404" s="9" t="str">
        <x:v>New proposal</x:v>
      </x:c>
      <x:c r="G404" s="9" t="inlineStr">
        <x:is>
          <x:t xml:space="preserve">Proposed tool for shaping or sizing a previously opened hole. It supports a controlled metalworking operation; the workpiece, heat source and suitable supporting tools must be established for the process.</x:t>
        </x:is>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t2;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inlineStr">
        <x:is>
          <x:t xml:space="preserve">Salvage value audit October 16, 2026: T2. A sizing tool retains useful shaped precision relative to scrap, though its matching hole geometry limits demand. Value tier is relative to this 200-item salvage roster; condition and crafting qualification remain separate.</x:t>
        </x:is>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x:f>IF(C404="T0",0,IF(C404="T1",1,IF(C404="T2",2,IF(C404="T3",3,IF(C404="T4",4,IF(C404="Unassigned",98,99))))))</x:f>
        <x:v>2</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inlineStr">
        <x:is>
          <x:t xml:space="preserve">T4</x:t>
        </x:is>
      </x:c>
      <x:c r="D405" s="9" t="inlineStr">
        <x:is>
          <x:t xml:space="preserve">Salvage</x:t>
        </x:is>
      </x:c>
      <x:c r="E405" s="9" t="str">
        <x:v>Workshop forming fixture</x:v>
      </x:c>
      <x:c r="F405" s="9" t="str">
        <x:v>New proposal</x:v>
      </x:c>
      <x:c r="G405" s="9" t="inlineStr">
        <x:is>
          <x:t xml:space="preserve">Proposed shaped support block for working repeated sections or contours. It supports a controlled metalworking operation; the workpiece, heat source and suitable supporting tools must be established for the process.</x:t>
        </x:is>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t4;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inlineStr">
        <x:is>
          <x:t xml:space="preserve">Salvage value audit October 16, 2026: T4. A large shaped support block preserves major metal mass, multiple working contours and expensive workshop preparation, with a hauling penalty. Value tier is relative to this 200-item salvage roster; condition and crafting qualification remain separate.</x:t>
        </x:is>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x:f>IF(C405="T0",0,IF(C405="T1",1,IF(C405="T2",2,IF(C405="T3",3,IF(C405="T4",4,IF(C405="Unassigned",98,99))))))</x:f>
        <x:v>4</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inlineStr">
        <x:is>
          <x:t xml:space="preserve">T3</x:t>
        </x:is>
      </x:c>
      <x:c r="D406" s="9" t="inlineStr">
        <x:is>
          <x:t xml:space="preserve">Salvage</x:t>
        </x:is>
      </x:c>
      <x:c r="E406" s="9" t="str">
        <x:v>Metal finishing tool</x:v>
      </x:c>
      <x:c r="F406" s="9" t="str">
        <x:v>New proposal</x:v>
      </x:c>
      <x:c r="G406" s="9" t="inlineStr">
        <x:is>
          <x:t xml:space="preserve">Proposed hand tool for controlled fitting and surface finishing of metal parts. It is intended to prepare or change a workpiece’s surface before a later fitting, coating or use; the treatment must suit that material.</x:t>
        </x:is>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t3;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inlineStr">
        <x:is>
          <x:t xml:space="preserve">Salvage value audit October 16, 2026: T3. Fine cutting teeth and prepared working surfaces preserve difficult hand-tool manufacture and broad fitting utility. Value tier is relative to this 200-item salvage roster; condition and crafting qualification remain separate.</x:t>
        </x:is>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x:f>IF(C406="T0",0,IF(C406="T1",1,IF(C406="T2",2,IF(C406="T3",3,IF(C406="T4",4,IF(C406="Unassigned",98,99))))))</x:f>
        <x:v>3</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inlineStr">
        <x:is>
          <x:t xml:space="preserve">Proposed bounded workshop heat source for bringing metal to a workable state. It supports a controlled metalworking operation; the workpiece, heat source and suitable supporting tools must be established for the process.</x:t>
        </x:is>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inlineStr">
        <x:is>
          <x:t xml:space="preserve">Unfitted steel stock</x:t>
        </x:is>
      </x:c>
      <x:c r="C408" s="4" t="str">
        <x:v>T2</x:v>
      </x:c>
      <x:c r="D408" s="9" t="str">
        <x:v>Manufactured stock</x:v>
      </x:c>
      <x:c r="E408" s="9" t="str">
        <x:v>Steel material</x:v>
      </x:c>
      <x:c r="F408" s="9" t="str">
        <x:v>Author-directed concept</x:v>
      </x:c>
      <x:c r="G408" s="9" t="inlineStr">
        <x:is>
          <x:t xml:space="preserve">Steel prepared as general working stock for subsequent forming into parts, sheets and specialist grades. It is distinct from consolidated iron and from later spring-grade or finished-section steel. Exact composition, supplied section and production conditions remain to be chosen.</x:t>
        </x:is>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inlineStr">
        <x:is>
          <x:t xml:space="preserve">steel; steelmaking; advanced metallurgy; refined steel; Steel stock</x:t>
        </x:is>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unfitted steel stock; manufactured stock; steel material; processed material; processed intermediate; manufactured / unresolved; fabrication; metal; unresolved; author direction; steel; steelmaking; advanced metallurgy; refined steel; steel stock;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inlineStr">
        <x:is>
          <x:t xml:space="preserve">Crafting components</x:t>
        </x:is>
      </x:c>
      <x:c r="E411" s="9" t="str">
        <x:v>Metal surface-treatment material</x:v>
      </x:c>
      <x:c r="F411" s="9" t="str">
        <x:v>Author-directed concept</x:v>
      </x:c>
      <x:c r="G411" s="9" t="inlineStr">
        <x:is>
          <x:t xml:space="preserve">Advanced de-rusting material intended to remove corrosion products from iron/steel. It is intended to prepare or change a workpiece’s surface before a later fitting, coating or use; the treatment must suit that material.</x:t>
        </x:is>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t2;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inlineStr">
        <x:is>
          <x:t xml:space="preserve">Candidate finish intended to slow renewed corrosion after appropriate surface preparation. It is intended to prepare or change a workpiece’s surface before a later fitting, coating or use; the treatment must suit that material.</x:t>
        </x:is>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inlineStr">
        <x:is>
          <x:t xml:space="preserve">Elastic-joint secretion, retained as a candidate material for chemical processing. It is a candidate industrial input or process aid. Its composition, containment and compatible treatment must be established; usefulness does not imply edibility.</x:t>
        </x:is>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inlineStr">
        <x:is>
          <x:t xml:space="preserve">Crafting components</x:t>
        </x:is>
      </x:c>
      <x:c r="E415" s="9" t="str">
        <x:v>T1 material / component proposal</x:v>
      </x:c>
      <x:c r="F415" s="9" t="str">
        <x:v>New proposal</x:v>
      </x:c>
      <x:c r="G415" s="9" t="inlineStr">
        <x:is>
          <x:t xml:space="preserve">Prepared metallurgical flux, prepared as a fitted part or intermediate for a larger assembly. It is intended to enter a controlled metal-preparation or refining process; the feed material is distinct from the usable metal eventually produced.</x:t>
        </x:is>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processed intermediate; manufactured / unresolved; metal refining; mineral; particles; proposal; prepared metallurgical flux; t1; refined stock; metal refining; t1;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inlineStr">
        <x:is>
          <x:t xml:space="preserve">Graded refractory mineral powder</x:t>
        </x:is>
      </x:c>
      <x:c r="C416" s="4" t="str">
        <x:v>T1</x:v>
      </x:c>
      <x:c r="D416" s="9" t="str">
        <x:v>Manufactured stock</x:v>
      </x:c>
      <x:c r="E416" s="9" t="str">
        <x:v>T1 material / component proposal</x:v>
      </x:c>
      <x:c r="F416" s="9" t="str">
        <x:v>New proposal</x:v>
      </x:c>
      <x:c r="G416" s="9" t="inlineStr">
        <x:is>
          <x:t xml:space="preserve">Selected heat-work mineral feed ground and graded before forming a refractory body. It supplies a prepared input to ceramic linings and hot-work blanks, not an already fired protective part. Composition and performance at the intended service conditions remain unqualified.</x:t>
        </x:is>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inlineStr">
        <x:is>
          <x:t xml:space="preserve">graded refractory mineral feed; t1; refined stock; glass and ceramics; Graded refractory mineral feed</x:t>
        </x:is>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powder; manufactured stock; t1 material / component proposal; processed material; processed intermediate; manufactured / unresolved; glass and ceramics; mineral; particles; proposal; graded refractory mineral feed; t1; refined stock; glass and ceramics; graded refractory mineral feed;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inlineStr">
        <x:is>
          <x:t xml:space="preserve">Selected manganese mineral feed</x:t>
        </x:is>
      </x:c>
      <x:c r="C417" s="4" t="str">
        <x:v>T1</x:v>
      </x:c>
      <x:c r="D417" s="9" t="str">
        <x:v>Manufactured stock</x:v>
      </x:c>
      <x:c r="E417" s="9" t="str">
        <x:v>T1 material / component proposal</x:v>
      </x:c>
      <x:c r="F417" s="9" t="str">
        <x:v>New proposal</x:v>
      </x:c>
      <x:c r="G417" s="9" t="inlineStr">
        <x:is>
          <x:t xml:space="preserve">Manganese-bearing mineral material selected into a candidate refining and alloy-preparation feed. It precedes the prepared metal alloying addition, so collecting this stock does not supply alloy-ready manganese metal. Source composition and extraction remain unresolved.</x:t>
        </x:is>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inlineStr">
        <x:is>
          <x:t xml:space="preserve">manganese-bearing alloy feed; t1; refined stock; metal refining; Manganese-bearing alloy feed</x:t>
        </x:is>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selected manganese mineral feed; manufactured stock; t1 material / component proposal; processed material; processed intermediate; manufactured / unresolved; metal refining; mineral; particles; proposal; manganese-bearing alloy feed; t1; refined stock; metal refining; manganese-bearing alloy feed;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inlineStr">
        <x:is>
          <x:t xml:space="preserve">Crafting components</x:t>
        </x:is>
      </x:c>
      <x:c r="E418" s="9" t="str">
        <x:v>T1 material / component proposal</x:v>
      </x:c>
      <x:c r="F418" s="9" t="str">
        <x:v>New proposal</x:v>
      </x:c>
      <x:c r="G418" s="9" t="inlineStr">
        <x:is>
          <x:t xml:space="preserve">Prepared flexible faunal binder, prepared as a fitted part or intermediate for a larger assembly. It is intended to join, reinforce or support other parts, with the bond or fastening chosen for the materials and loads involved.</x:t>
        </x:is>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inlineStr">
        <x:is>
          <x:t xml:space="preserve">Crafting components</x:t>
        </x:is>
      </x:c>
      <x:c r="E419" s="9" t="str">
        <x:v>T1 material / component proposal</x:v>
      </x:c>
      <x:c r="F419" s="9" t="str">
        <x:v>New proposal</x:v>
      </x:c>
      <x:c r="G419" s="9" t="inlineStr">
        <x:is>
          <x:t xml:space="preserve">Conditioned faunal etchant, prepared as a fitted part or intermediate for a larger assembly. It is intended to prepare or change a workpiece’s surface before a later fitting, coating or use; the treatment must suit that material.</x:t>
        </x:is>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chemical material; processed intermediate; manufactured / unresolved; surface finishing; biological chemical; unresolved; proposal; conditioned faunal etchant; t1; refined stock; surface finishing; t1;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inlineStr">
        <x:is>
          <x:t xml:space="preserve">Prepared manganese alloying addition</x:t>
        </x:is>
      </x:c>
      <x:c r="C420" s="4" t="str">
        <x:v>T2</x:v>
      </x:c>
      <x:c r="D420" s="9" t="str">
        <x:v>Manufactured stock</x:v>
      </x:c>
      <x:c r="E420" s="9" t="str">
        <x:v>T2 material / component proposal</x:v>
      </x:c>
      <x:c r="F420" s="9" t="str">
        <x:v>New proposal</x:v>
      </x:c>
      <x:c r="G420" s="9" t="inlineStr">
        <x:is>
          <x:t xml:space="preserve">A processed metal-bearing addition prepared from the selected manganese-feed route for a proposed steel-making batch. It is a controlled alloy input rather than raw mineral feed or finished steel. Actual composition, addition rate and process compatibility remain undecided.</x:t>
        </x:is>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inlineStr">
        <x:is>
          <x:t xml:space="preserve">prepared manganese alloying stock; t2; refined stock; metal refining; Prepared manganese alloying stock</x:t>
        </x:is>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addition; manufactured stock; t2 material / component proposal; processed material; processed intermediate; manufactured / unresolved; metal refining; metal; solid piece; proposal; prepared manganese alloying stock; t2; refined stock; metal refining; prepared manganese alloying stock;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inlineStr">
        <x:is>
          <x:t xml:space="preserve">Drawn copper wire stock</x:t>
        </x:is>
      </x:c>
      <x:c r="C421" s="4" t="str">
        <x:v>T2</x:v>
      </x:c>
      <x:c r="D421" s="9" t="str">
        <x:v>Manufactured stock</x:v>
      </x:c>
      <x:c r="E421" s="9" t="str">
        <x:v>T2 material / component proposal</x:v>
      </x:c>
      <x:c r="F421" s="9" t="str">
        <x:v>New proposal</x:v>
      </x:c>
      <x:c r="G421" s="9" t="inlineStr">
        <x:is>
          <x:t xml:space="preserve">Copper formed into continuous unfitted wire lengths for conductors, windings and later braiding or mesh work. The lengths have no terminals or installed circuit role. Wire section, purity, forming process and useful electrical loading remain to be selected.</x:t>
        </x:is>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inlineStr">
        <x:is>
          <x:t xml:space="preserve">drawn copper stock; t2; refined stock; electrical conduction; Drawn copper stock</x:t>
        </x:is>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wire stock; manufactured stock; t2 material / component proposal; processed material; processed intermediate; manufactured / unresolved; electrical conduction; metal; cord; proposal; drawn copper stock; t2; refined stock; electrical conduction; drawn copper stock;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inlineStr">
        <x:is>
          <x:t xml:space="preserve">Bronze bearing blanks</x:t>
        </x:is>
      </x:c>
      <x:c r="C422" s="4" t="str">
        <x:v>T2</x:v>
      </x:c>
      <x:c r="D422" s="9" t="str">
        <x:v>Manufactured stock</x:v>
      </x:c>
      <x:c r="E422" s="9" t="str">
        <x:v>T2 material / component proposal</x:v>
      </x:c>
      <x:c r="F422" s="9" t="str">
        <x:v>New proposal</x:v>
      </x:c>
      <x:c r="G422" s="9" t="inlineStr">
        <x:is>
          <x:t xml:space="preserve">Bronze stock shaped into rough blanks intended for later boring and fitting as bearing surfaces. These are machining inputs rather than working bearings. Alloy, clearance, lubrication and the load of the receiving mechanism remain unqualified.</x:t>
        </x:is>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inlineStr">
        <x:is>
          <x:t xml:space="preserve">prepared bronze bearing stock; t2; refined stock; machinery repair; Prepared bronze bearing stock</x:t>
        </x:is>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bronze bearing blanks; manufactured stock; t2 material / component proposal; processed material; processed intermediate; manufactured / unresolved; machinery repair; metal; solid part; proposal; prepared bronze bearing stock; t2; refined stock; machinery repair; prepared bronze bearing stock;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inlineStr">
        <x:is>
          <x:t xml:space="preserve">Fired refractory ceramic blanks</x:t>
        </x:is>
      </x:c>
      <x:c r="C423" s="4" t="str">
        <x:v>T2</x:v>
      </x:c>
      <x:c r="D423" s="9" t="str">
        <x:v>Manufactured stock</x:v>
      </x:c>
      <x:c r="E423" s="9" t="str">
        <x:v>T2 material / component proposal</x:v>
      </x:c>
      <x:c r="F423" s="9" t="str">
        <x:v>New proposal</x:v>
      </x:c>
      <x:c r="G423" s="9" t="inlineStr">
        <x:is>
          <x:t xml:space="preserve">Prepared refractory feed formed and fired into rough blanks for hot-work linings and supports. This is the fired stock stage after the graded mineral powder, before a final fitting is made. Heat cycling, atmosphere and useful service limits require qualification.</x:t>
        </x:is>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inlineStr">
        <x:is>
          <x:t xml:space="preserve">refractory ceramic stock; t2; refined stock; fire management; Refractory ceramic stock</x:t>
        </x:is>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fired refractory ceramic blanks; manufactured stock; t2 material / component proposal; processed material; processed intermediate; manufactured / unresolved; fire management; ceramic; solid part; proposal; refractory ceramic stock; t2; refined stock; fire management; refractory ceramic stock;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inlineStr">
        <x:is>
          <x:t xml:space="preserve">Formed opaque glass sheets</x:t>
        </x:is>
      </x:c>
      <x:c r="C424" s="4" t="str">
        <x:v>T2</x:v>
      </x:c>
      <x:c r="D424" s="9" t="str">
        <x:v>Manufactured stock</x:v>
      </x:c>
      <x:c r="E424" s="9" t="str">
        <x:v>T2 material / component proposal</x:v>
      </x:c>
      <x:c r="F424" s="9" t="str">
        <x:v>New proposal</x:v>
      </x:c>
      <x:c r="G424" s="9" t="inlineStr">
        <x:is>
          <x:t xml:space="preserve">Opaque glass stock formed into flat unfitted sheets for later panel, cover or lining work. The sheet form distinguishes it from the rough bulk glass feed. Thickness, cutting, edge preparation and compatibility with its eventual use remain unresolved.</x:t>
        </x:is>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inlineStr">
        <x:is>
          <x:t xml:space="preserve">formed opaque glass sheet; t2; refined stock; glass and ceramics; Formed opaque glass sheet</x:t>
        </x:is>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sheets; manufactured stock; t2 material / component proposal; processed material; processed intermediate; manufactured / unresolved; glass and ceramics; glass; sheet; proposal; formed opaque glass sheet; t2; refined stock; glass and ceramics; formed opaque glass sheet;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inlineStr">
        <x:is>
          <x:t xml:space="preserve">Selected viewing-glass blanks</x:t>
        </x:is>
      </x:c>
      <x:c r="C425" s="4" t="str">
        <x:v>T2</x:v>
      </x:c>
      <x:c r="D425" s="9" t="str">
        <x:v>Manufactured stock</x:v>
      </x:c>
      <x:c r="E425" s="9" t="str">
        <x:v>T2 material / component proposal</x:v>
      </x:c>
      <x:c r="F425" s="9" t="str">
        <x:v>New proposal</x:v>
      </x:c>
      <x:c r="G425" s="9" t="inlineStr">
        <x:is>
          <x:t xml:space="preserve">Transparent glass blanks selected and sized for an intended viewing element before optical grinding. They are a later preparation of rough transparent glass, with a useful starting shape but no final optical surface. Clarity, fit and the chosen application remain open.</x:t>
        </x:is>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inlineStr">
        <x:is>
          <x:t xml:space="preserve">selected viewing-glass stock; t2; refined stock; vision; Selected viewing-glass stock</x:t>
        </x:is>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blanks; manufactured stock; t2 material / component proposal; processed material; processed intermediate; manufactured / unresolved; vision; glass; solid piece; proposal; selected viewing-glass stock; t2; refined stock; vision; selected viewing-glass stock;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inlineStr">
        <x:is>
          <x:t xml:space="preserve">Bonded husk-fiber sheets</x:t>
        </x:is>
      </x:c>
      <x:c r="C426" s="4" t="str">
        <x:v>T2</x:v>
      </x:c>
      <x:c r="D426" s="9" t="str">
        <x:v>Manufactured stock</x:v>
      </x:c>
      <x:c r="E426" s="9" t="str">
        <x:v>T2 material / component proposal</x:v>
      </x:c>
      <x:c r="F426" s="9" t="str">
        <x:v>New proposal</x:v>
      </x:c>
      <x:c r="G426" s="9" t="inlineStr">
        <x:is>
          <x:t xml:space="preserve">Prepared husk-fiber material bonded into unfitted sheets for later clothing panels and other shaped work. The sheets remain difficult processed biological material rather than ordinary woven cloth. Thickness, flexibility, joining and usable yield require design.</x:t>
        </x:is>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inlineStr">
        <x:is>
          <x:t xml:space="preserve">bonded husk sheet; t2; refined stock; clothing fabrication; Bonded husk sheet</x:t>
        </x:is>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husk-fiber sheets; manufactured stock; t2 material / component proposal; processed material; processed intermediate; manufactured / unresolved; clothing fabrication; husk fiber; sheet; proposal; bonded husk sheet; t2; refined stock; clothing fabrication; bonded husk sheet;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inlineStr">
        <x:is>
          <x:t xml:space="preserve">Reinforced wing-membrane sheets</x:t>
        </x:is>
      </x:c>
      <x:c r="C427" s="4" t="str">
        <x:v>T2</x:v>
      </x:c>
      <x:c r="D427" s="9" t="str">
        <x:v>Manufactured stock</x:v>
      </x:c>
      <x:c r="E427" s="9" t="str">
        <x:v>T2 material / component proposal</x:v>
      </x:c>
      <x:c r="F427" s="9" t="str">
        <x:v>New proposal</x:v>
      </x:c>
      <x:c r="G427" s="9" t="inlineStr">
        <x:is>
          <x:t xml:space="preserve">Prepared insect-wing membrane strengthened with candidate biological bindings and edge reinforcement. It is stock for later fitted sails or wind-facing panels, without the joints and supports of a complete assembly. Useful size, joining and wind loads remain unresolved.</x:t>
        </x:is>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inlineStr">
        <x:is>
          <x:t xml:space="preserve">reinforced wing membrane; t2; refined stock; wind propulsion; Reinforced wing membrane</x:t>
        </x:is>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wing-membrane sheets; manufactured stock; t2 material / component proposal; processed material; processed intermediate; manufactured / unresolved; wind propulsion; wing membrane; membrane; proposal; reinforced wing membrane; t2; refined stock; wind propulsion; reinforced wing membrane;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inlineStr">
        <x:is>
          <x:t xml:space="preserve">Filled faunal seal compound, prepared as a fitted part or intermediate for a larger assembly. It is intended to close a selected joint or patch an interface. Contents compatibility, movement and service conditions must be checked before a seal is relied on.</x:t>
        </x:is>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chemical material; processed intermediate; manufactured / unresolved; sealing; biological chemical; unresolved;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inlineStr">
        <x:is>
          <x:t xml:space="preserve">Flexible membrane-bonding compound, prepared as a fitted part or intermediate for a larger assembly. It is intended to join, reinforce or support other parts, with the bond or fastening chosen for the materials and loads involved.</x:t>
        </x:is>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inlineStr">
        <x:is>
          <x:t xml:space="preserve">Prepared mineral pigment coating mix</x:t>
        </x:is>
      </x:c>
      <x:c r="C430" s="4" t="str">
        <x:v>T2</x:v>
      </x:c>
      <x:c r="D430" s="9" t="str">
        <x:v>Manufactured stock</x:v>
      </x:c>
      <x:c r="E430" s="9" t="str">
        <x:v>T2 material / component proposal</x:v>
      </x:c>
      <x:c r="F430" s="9" t="str">
        <x:v>New proposal</x:v>
      </x:c>
      <x:c r="G430" s="9" t="inlineStr">
        <x:is>
          <x:t xml:space="preserve">Ground mineral pigment combined with a candidate faunal carrier into a coating mixture. It is an application-ready stock concept rather than an already decorated object. Carrier chemistry, preparation, adhesion and wear remain to be established.</x:t>
        </x:is>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inlineStr">
        <x:is>
          <x:t xml:space="preserve">mineral pigment coating; t2; refined stock; decoration; Mineral pigment coating</x:t>
        </x:is>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prepared mineral pigment coating mix; manufactured stock; t2 material / component proposal; processed material; processed intermediate; manufactured / unresolved; decoration; biological and mineral mixture; unresolved; proposal; mineral pigment coating; t2; refined stock; decoration; mineral pigment coating;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inlineStr">
        <x:is>
          <x:t xml:space="preserve">Filled shell-binding compound, prepared as a fitted part or intermediate for a larger assembly. It is intended to join, reinforce or support other parts, with the bond or fastening chosen for the materials and loads involved.</x:t>
        </x:is>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inlineStr">
        <x:is>
          <x:t xml:space="preserve">Bonded mica composite sheets</x:t>
        </x:is>
      </x:c>
      <x:c r="C432" s="4" t="str">
        <x:v>T2</x:v>
      </x:c>
      <x:c r="D432" s="9" t="str">
        <x:v>Manufactured stock</x:v>
      </x:c>
      <x:c r="E432" s="9" t="str">
        <x:v>T2 material / component proposal</x:v>
      </x:c>
      <x:c r="F432" s="9" t="str">
        <x:v>New proposal</x:v>
      </x:c>
      <x:c r="G432" s="9" t="inlineStr">
        <x:is>
          <x:t xml:space="preserve">Separated mica flakes bonded into coherent unfitted sheets. This makes a formed composite stock distinct from both loose mica flakes and intact natural viewing sheets. Binder choice, thickness and useful insulating behavior remain unqualified.</x:t>
        </x:is>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inlineStr">
        <x:is>
          <x:t xml:space="preserve">mica composite sheet; t2; refined stock; electrical insulation; Mica composite sheet</x:t>
        </x:is>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bonded mica composite sheets; manufactured stock; t2 material / component proposal; processed material; processed intermediate; manufactured / unresolved; electrical insulation; mixed / unresolved; sheet; proposal; mica composite sheet; t2; refined stock; electrical insulation; mica composite sheet;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inlineStr">
        <x:is>
          <x:t xml:space="preserve">Shaped resonant stone bars</x:t>
        </x:is>
      </x:c>
      <x:c r="C433" s="4" t="str">
        <x:v>T2</x:v>
      </x:c>
      <x:c r="D433" s="9" t="str">
        <x:v>Manufactured stock</x:v>
      </x:c>
      <x:c r="E433" s="9" t="str">
        <x:v>T2 material / component proposal</x:v>
      </x:c>
      <x:c r="F433" s="9" t="str">
        <x:v>New proposal</x:v>
      </x:c>
      <x:c r="G433" s="9" t="inlineStr">
        <x:is>
          <x:t xml:space="preserve">Selected resonant-stone blanks worked into candidate bar forms for later acoustic matching and instrument fitting. Shaping is a material preparation stage; it does not supply a complete tuned instrument. Bar dimensions and useful sound response remain design work.</x:t>
        </x:is>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inlineStr">
        <x:is>
          <x:t xml:space="preserve">tuned stone stock; t2; refined stock; music; Tuned stone stock</x:t>
        </x:is>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shaped resonant stone bars; manufactured stock; t2 material / component proposal; processed material; processed intermediate; manufactured / unresolved; music; mineral; solid piece; proposal; tuned stone stock; t2; refined stock; music; tuned stone stock;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inlineStr">
        <x:is>
          <x:t xml:space="preserve">Polished gemstone setting blanks</x:t>
        </x:is>
      </x:c>
      <x:c r="C434" s="4" t="str">
        <x:v>T2</x:v>
      </x:c>
      <x:c r="D434" s="9" t="str">
        <x:v>Manufactured stock</x:v>
      </x:c>
      <x:c r="E434" s="9" t="str">
        <x:v>T2 material / component proposal</x:v>
      </x:c>
      <x:c r="F434" s="9" t="str">
        <x:v>New proposal</x:v>
      </x:c>
      <x:c r="G434" s="9" t="inlineStr">
        <x:is>
          <x:t xml:space="preserve">Rough-cut gemstone blanks brought to a prepared visible finish for later setting or inlay. They remain loose stock without a mounting or finished jewelry form. Final dimensions, compatible setting and acceptable finish are still to be chosen.</x:t>
        </x:is>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inlineStr">
        <x:is>
          <x:t xml:space="preserve">polished gemstone blanks; t2; refined stock; decoration; Polished gemstone blanks</x:t>
        </x:is>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setting blanks; manufactured stock; t2 material / component proposal; processed material; processed intermediate; manufactured / unresolved; decoration; gemstone; solid piece; proposal; polished gemstone blanks; t2; refined stock; decoration; polished gemstone blanks;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inlineStr">
        <x:is>
          <x:t xml:space="preserve">Steel-faced shell laminate sheets</x:t>
        </x:is>
      </x:c>
      <x:c r="C435" s="4" t="str">
        <x:v>T3</x:v>
      </x:c>
      <x:c r="D435" s="9" t="str">
        <x:v>Manufactured stock</x:v>
      </x:c>
      <x:c r="E435" s="9" t="str">
        <x:v>T3 material / component proposal</x:v>
      </x:c>
      <x:c r="F435" s="9" t="str">
        <x:v>New proposal</x:v>
      </x:c>
      <x:c r="G435" s="9" t="inlineStr">
        <x:is>
          <x:t xml:space="preserve">Shell laminate bonded to a prepared steel face as composite sheet stock for later protective fittings. The metal face and shell backing remain an unfitted material combination, rather than a complete guard. Bonding, shaping and protective behavior require qualification.</x:t>
        </x:is>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inlineStr">
        <x:is>
          <x:t xml:space="preserve">steel-faced shell composite; t3; refined stock; protective fabrication; Steel-faced shell composite</x:t>
        </x:is>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laminate sheets; manufactured stock; t3 material / component proposal; processed material; processed intermediate; manufactured / unresolved; protective fabrication; mixed / unresolved; sheet; proposal; steel-faced shell composite; t3; refined stock; protective fabrication; steel-faced shell composite;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inlineStr">
        <x:is>
          <x:t xml:space="preserve">Spring-grade steel blanks</x:t>
        </x:is>
      </x:c>
      <x:c r="C436" s="4" t="str">
        <x:v>T3</x:v>
      </x:c>
      <x:c r="D436" s="9" t="str">
        <x:v>Manufactured stock</x:v>
      </x:c>
      <x:c r="E436" s="9" t="str">
        <x:v>T3 material / component proposal</x:v>
      </x:c>
      <x:c r="F436" s="9" t="str">
        <x:v>New proposal</x:v>
      </x:c>
      <x:c r="G436" s="9" t="inlineStr">
        <x:is>
          <x:t xml:space="preserve">Steel prepared as candidate resilient blanks for later forming into springs or flexing parts. This is a proposed material grade before a particular spring geometry is chosen. Composition, heat treatment, working deflection and fatigue behavior remain unresolved.</x:t>
        </x:is>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inlineStr">
        <x:is>
          <x:t xml:space="preserve">spring-grade steel stock; t3; refined stock; machinery repair; Spring-grade steel stock</x:t>
        </x:is>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blanks; manufactured stock; t3 material / component proposal; processed material; processed intermediate; manufactured / unresolved; machinery repair; metal; solid part; proposal; spring-grade steel stock; t3; refined stock; machinery repair; spring-grade steel stock;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inlineStr">
        <x:is>
          <x:t xml:space="preserve">Insulation-wrapped copper lengths</x:t>
        </x:is>
      </x:c>
      <x:c r="C437" s="4" t="str">
        <x:v>T3</x:v>
      </x:c>
      <x:c r="D437" s="9" t="str">
        <x:v>Manufactured stock</x:v>
      </x:c>
      <x:c r="E437" s="9" t="str">
        <x:v>T3 material / component proposal</x:v>
      </x:c>
      <x:c r="F437" s="9" t="str">
        <x:v>New proposal</x:v>
      </x:c>
      <x:c r="G437" s="9" t="inlineStr">
        <x:is>
          <x:t xml:space="preserve">Drawn copper lengths combined with candidate mica-based and flexible insulating material. They are unfinished conductor stock awaiting cutting, termination and fitting. The wrapped form does not establish a voltage rating, weather seal or storm protection.</x:t>
        </x:is>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inlineStr">
        <x:is>
          <x:t xml:space="preserve">insulated conductor stock; t3; refined stock; electrical conduction; Insulated conductor stock</x:t>
        </x:is>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insulation-wrapped copper lengths; manufactured stock; t3 material / component proposal; processed material; processed intermediate; manufactured / unresolved; electrical conduction; mixed / unresolved; cord; proposal; insulated conductor stock; t3; refined stock; electrical conduction; insulated conductor stock;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inlineStr">
        <x:is>
          <x:t xml:space="preserve">Ceramic-faced shell laminate panels</x:t>
        </x:is>
      </x:c>
      <x:c r="C438" s="4" t="str">
        <x:v>T3</x:v>
      </x:c>
      <x:c r="D438" s="9" t="str">
        <x:v>Manufactured stock</x:v>
      </x:c>
      <x:c r="E438" s="9" t="str">
        <x:v>T3 material / component proposal</x:v>
      </x:c>
      <x:c r="F438" s="9" t="str">
        <x:v>New proposal</x:v>
      </x:c>
      <x:c r="G438" s="9" t="inlineStr">
        <x:is>
          <x:t xml:space="preserve">Prepared ceramic faces bonded to shell laminate as unfitted composite panels. The panels are material blanks for later protection or enclosure work, not finished armor. Layer geometry, bonding, impact behavior and useful service limits remain unqualified.</x:t>
        </x:is>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inlineStr">
        <x:is>
          <x:t xml:space="preserve">bonded ceramic-shell composite; t3; refined stock; protective fabrication; Bonded ceramic-shell composite</x:t>
        </x:is>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ceramic-faced shell laminate panels; manufactured stock; t3 material / component proposal; processed material; processed intermediate; manufactured / unresolved; protective fabrication; mixed / unresolved; panel; proposal; bonded ceramic-shell composite; t3; refined stock; protective fabrication; bonded ceramic-shell composite;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inlineStr">
        <x:is>
          <x:t xml:space="preserve">Ground optical glass blanks</x:t>
        </x:is>
      </x:c>
      <x:c r="C439" s="4" t="str">
        <x:v>T3</x:v>
      </x:c>
      <x:c r="D439" s="9" t="str">
        <x:v>Manufactured stock</x:v>
      </x:c>
      <x:c r="E439" s="9" t="str">
        <x:v>T3 material / component proposal</x:v>
      </x:c>
      <x:c r="F439" s="9" t="str">
        <x:v>New proposal</x:v>
      </x:c>
      <x:c r="G439" s="9" t="inlineStr">
        <x:is>
          <x:t xml:space="preserve">Selected viewing-glass blanks with surfaces ground for a proposed optical element. This is prepared optical stock before a final prescription, alignment or mounting is chosen. Surface accuracy, optical behavior and useful application remain unresolved.</x:t>
        </x:is>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inlineStr">
        <x:is>
          <x:t xml:space="preserve">ground optical glass stock; t3; refined stock; vision; Ground optical glass stock</x:t>
        </x:is>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blanks; manufactured stock; t3 material / component proposal; processed material; processed intermediate; manufactured / unresolved; vision; glass; solid piece; proposal; ground optical glass stock; t3; refined stock; vision; ground optical glass stock;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inlineStr">
        <x:is>
          <x:t xml:space="preserve">Layered husk-composite sheets</x:t>
        </x:is>
      </x:c>
      <x:c r="C440" s="4" t="str">
        <x:v>T3</x:v>
      </x:c>
      <x:c r="D440" s="9" t="str">
        <x:v>Manufactured stock</x:v>
      </x:c>
      <x:c r="E440" s="9" t="str">
        <x:v>T3 material / component proposal</x:v>
      </x:c>
      <x:c r="F440" s="9" t="str">
        <x:v>New proposal</x:v>
      </x:c>
      <x:c r="G440" s="9" t="inlineStr">
        <x:is>
          <x:t xml:space="preserve">Multiple bonded husk sheets built into thicker composite stock for shaped structural or casing work. This layered material is distinct from the simpler single-sheet clothing feed. Binder, layer arrangement, shaping and useful strength remain to be established.</x:t>
        </x:is>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inlineStr">
        <x:is>
          <x:t xml:space="preserve">layered husk composite stock; t3; refined stock; binding and construction; Layered husk composite stock</x:t>
        </x:is>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husk-composite sheets; manufactured stock; t3 material / component proposal; processed material; processed intermediate; manufactured / unresolved; binding and construction; husk fiber; sheet; proposal; layered husk composite stock; t3; refined stock; binding and construction; layered husk composite stock;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inlineStr">
        <x:is>
          <x:t xml:space="preserve">Reinforced seal-sheet stock</x:t>
        </x:is>
      </x:c>
      <x:c r="C441" s="4" t="str">
        <x:v>T3</x:v>
      </x:c>
      <x:c r="D441" s="9" t="str">
        <x:v>Manufactured stock</x:v>
      </x:c>
      <x:c r="E441" s="9" t="str">
        <x:v>T3 material / component proposal</x:v>
      </x:c>
      <x:c r="F441" s="9" t="str">
        <x:v>New proposal</x:v>
      </x:c>
      <x:c r="G441" s="9" t="inlineStr">
        <x:is>
          <x:t xml:space="preserve">A candidate seal compound supported with prepared mineral and flexible binding layers as cuttable sheet stock. It awaits the outline and contact geometry of a particular joint. Chemical compatibility, compression behavior and any pressure or dust seal require qualification.</x:t>
        </x:is>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inlineStr">
        <x:is>
          <x:t xml:space="preserve">reinforced sealing sheet; t3; refined stock; sealing; Reinforced sealing sheet</x:t>
        </x:is>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seal-sheet stock; manufactured stock; t3 material / component proposal; processed material; processed intermediate; manufactured / unresolved; sealing; mixed / unresolved; sheet; proposal; reinforced sealing sheet; t3; refined stock; sealing; reinforced sealing sheet;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inlineStr">
        <x:is>
          <x:t xml:space="preserve">Surface-finished husk sheets</x:t>
        </x:is>
      </x:c>
      <x:c r="C442" s="4" t="str">
        <x:v>T3</x:v>
      </x:c>
      <x:c r="D442" s="9" t="str">
        <x:v>Manufactured stock</x:v>
      </x:c>
      <x:c r="E442" s="9" t="str">
        <x:v>T3 material / component proposal</x:v>
      </x:c>
      <x:c r="F442" s="9" t="str">
        <x:v>New proposal</x:v>
      </x:c>
      <x:c r="G442" s="9" t="inlineStr">
        <x:is>
          <x:t xml:space="preserve">Prepared husk sheet brought to a decorative visible finish before cutting into trim or ornament. It is unfinished stock for a receiving object rather than a complete clothing or display item. Surface treatment, joining and durability remain open.</x:t>
        </x:is>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inlineStr">
        <x:is>
          <x:t xml:space="preserve">finished decorative husk stock; t3; refined stock; decoration; Finished decorative husk stock</x:t>
        </x:is>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surface-finished husk sheets; manufactured stock; t3 material / component proposal; processed material; processed intermediate; manufactured / unresolved; decoration; husk fiber; sheet; proposal; finished decorative husk stock; t3; refined stock; decoration; finished decorative husk stock;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inlineStr">
        <x:is>
          <x:t xml:space="preserve">Layered protective panel blanks</x:t>
        </x:is>
      </x:c>
      <x:c r="C443" s="4" t="str">
        <x:v>T4</x:v>
      </x:c>
      <x:c r="D443" s="9" t="str">
        <x:v>Manufactured stock</x:v>
      </x:c>
      <x:c r="E443" s="9" t="str">
        <x:v>T4 material / component proposal</x:v>
      </x:c>
      <x:c r="F443" s="9" t="str">
        <x:v>New proposal</x:v>
      </x:c>
      <x:c r="G443" s="9" t="inlineStr">
        <x:is>
          <x:t xml:space="preserve">Steel-faced and ceramic-faced shell materials combined into unfitted layered panel blanks. They supply a composite starting form for later guards or covers. Layer arrangement, attachment, coverage and actual protective performance remain design questions.</x:t>
        </x:is>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inlineStr">
        <x:is>
          <x:t xml:space="preserve">layered protective composite stock; t4; refined stock; protective fabrication; Layered protective composite stock</x:t>
        </x:is>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panel blanks; manufactured stock; t4 material / component proposal; processed material; processed intermediate; manufactured / unresolved; protective fabrication; mixed / unresolved; panel; proposal; layered protective composite stock; t4; refined stock; protective fabrication; layered protective composite stock;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inlineStr">
        <x:is>
          <x:t xml:space="preserve">Encased conductor lengths</x:t>
        </x:is>
      </x:c>
      <x:c r="C444" s="4" t="str">
        <x:v>T4</x:v>
      </x:c>
      <x:c r="D444" s="9" t="str">
        <x:v>Manufactured stock</x:v>
      </x:c>
      <x:c r="E444" s="9" t="str">
        <x:v>T4 material / component proposal</x:v>
      </x:c>
      <x:c r="F444" s="9" t="str">
        <x:v>New proposal</x:v>
      </x:c>
      <x:c r="G444" s="9" t="inlineStr">
        <x:is>
          <x:t xml:space="preserve">Insulation-wrapped conductor stock enclosed with candidate sealing layers and ceramic support pieces. It is supplied as unfitted lengths before terminals and equipment interfaces are added, rather than a complete wiring harness. Enclosure geometry, continuity and service qualification remain unresolved.</x:t>
        </x:is>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inlineStr">
        <x:is>
          <x:t xml:space="preserve">encapsulated conductor stock; t4; refined stock; electrical conduction; Encapsulated conductor stock</x:t>
        </x:is>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encased conductor lengths; manufactured stock; t4 material / component proposal; processed material; processed intermediate; manufactured / unresolved; electrical conduction; mixed / unresolved; assembly; proposal; encapsulated conductor stock; t4; refined stock; electrical conduction; encapsulated conductor stock;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inlineStr">
        <x:is>
          <x:t xml:space="preserve">Intermediate component for later equipment: vision. It supports the positioning or preparation of a viewing element. Useful clarity, alignment or correction must be established for the actual optics.</x:t>
        </x:is>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inlineStr">
        <x:is>
          <x:t xml:space="preserve">Husk-composite casing blanks</x:t>
        </x:is>
      </x:c>
      <x:c r="C446" s="4" t="str">
        <x:v>T4</x:v>
      </x:c>
      <x:c r="D446" s="9" t="str">
        <x:v>Manufactured stock</x:v>
      </x:c>
      <x:c r="E446" s="9" t="str">
        <x:v>T4 material / component proposal</x:v>
      </x:c>
      <x:c r="F446" s="9" t="str">
        <x:v>New proposal</x:v>
      </x:c>
      <x:c r="G446" s="9" t="inlineStr">
        <x:is>
          <x:t xml:space="preserve">Layered husk-composite stock prepared with candidate seal-sheet interfaces as rough enclosure blanks. Openings, mounting points and final joints still need fitting to the intended equipment. The blank is not a finished container and carries no guaranteed dust, pressure or chemical seal.</x:t>
        </x:is>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inlineStr">
        <x:is>
          <x:t xml:space="preserve">sealed composite casing stock; t4; refined stock; equipment fabrication; Sealed composite casing stock</x:t>
        </x:is>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husk-composite casing blanks; manufactured stock; t4 material / component proposal; processed material; processed intermediate; manufactured / unresolved; equipment fabrication; mixed / unresolved; assembly; proposal; sealed composite casing stock; t4; refined stock; equipment fabrication; sealed composite casing stock;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inlineStr">
        <x:is>
          <x:t xml:space="preserve">Intermediate component for later equipment: machinery repair. It is intended to replace, support or service a matching machine part; useful fit depends on the host mechanism.</x:t>
        </x:is>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inlineStr">
        <x:is>
          <x:t xml:space="preserve">Drawn steel tube lengths</x:t>
        </x:is>
      </x:c>
      <x:c r="C450" s="4" t="str">
        <x:v>T3</x:v>
      </x:c>
      <x:c r="D450" s="9" t="str">
        <x:v>Manufactured stock</x:v>
      </x:c>
      <x:c r="E450" s="9" t="str">
        <x:v>T3 specialist stock / component proposal</x:v>
      </x:c>
      <x:c r="F450" s="9" t="str">
        <x:v>New proposal</x:v>
      </x:c>
      <x:c r="G450" s="9" t="inlineStr">
        <x:is>
          <x:t xml:space="preserve">Steel formed into unfitted hollow lengths for later joint, guide or valve-body fabrication. The tube is a prepared section rather than a complete pressure part. Bore consistency, wall geometry, cutting and the requirements of each structural or pressure application remain separate design work.</x:t>
        </x:is>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inlineStr">
        <x:is>
          <x:t xml:space="preserve">drawn steel tube stock; tier three; fabrication; Drawn steel tube stock</x:t>
        </x:is>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lengths; manufactured stock; t3 specialist stock / component proposal; processed material; processed intermediate; manufactured / unresolved; fabrication; metal; solid part; proposal; drawn steel tube stock; tier three; fabrication; drawn steel tube stock;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inlineStr">
        <x:is>
          <x:t xml:space="preserve">Braided copper conductor stock</x:t>
        </x:is>
      </x:c>
      <x:c r="C451" s="4" t="str">
        <x:v>T3</x:v>
      </x:c>
      <x:c r="D451" s="9" t="str">
        <x:v>Manufactured stock</x:v>
      </x:c>
      <x:c r="E451" s="9" t="str">
        <x:v>T3 specialist stock / component proposal</x:v>
      </x:c>
      <x:c r="F451" s="9" t="str">
        <x:v>New proposal</x:v>
      </x:c>
      <x:c r="G451" s="9" t="inlineStr">
        <x:is>
          <x:t xml:space="preserve">Drawn copper strands braided into flexible unfitted conducting lengths. The braid can feed a later grounding lead with matched terminals, but it has no installed charge path by itself. Section, joins and grounding behavior remain unqualified; it is not insulation.</x:t>
        </x:is>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inlineStr">
        <x:is>
          <x:t xml:space="preserve">braided copper grounding stock; tier three; electrical conduction; Braided copper grounding stock</x:t>
        </x:is>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conductor stock; manufactured stock; t3 specialist stock / component proposal; processed material; processed intermediate; manufactured / unresolved; electrical conduction; metal; cord; proposal; braided copper grounding stock; tier three; electrical conduction; braided copper grounding stock;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inlineStr">
        <x:is>
          <x:t xml:space="preserve">Woven copper mesh sheets</x:t>
        </x:is>
      </x:c>
      <x:c r="C453" s="4" t="str">
        <x:v>T3</x:v>
      </x:c>
      <x:c r="D453" s="9" t="str">
        <x:v>Manufactured stock</x:v>
      </x:c>
      <x:c r="E453" s="9" t="str">
        <x:v>T3 specialist stock / component proposal</x:v>
      </x:c>
      <x:c r="F453" s="9" t="str">
        <x:v>New proposal</x:v>
      </x:c>
      <x:c r="G453" s="9" t="inlineStr">
        <x:is>
          <x:t xml:space="preserve">Drawn copper wire woven into unfitted open mesh sheets for later electrical-screening assemblies. The sheet still needs a chosen aperture, supporting frame and continuous fitted joints. No shielding frequency range or protection rating is established.</x:t>
        </x:is>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inlineStr">
        <x:is>
          <x:t xml:space="preserve">woven copper mesh stock; tier three; electrical conduction; Woven copper mesh stock</x:t>
        </x:is>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sheets; manufactured stock; t3 specialist stock / component proposal; processed material; processed intermediate; manufactured / unresolved; electrical conduction; metal; sheet; proposal; woven copper mesh stock; tier three; electrical conduction; woven copper mesh stock;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inlineStr">
        <x:is>
          <x:t xml:space="preserve">Copper blanks worked to a proposed reflective visible surface for later optical assemblies. They remain loose unfinished reflectors awaiting a chosen outline, support and alignment. Surface quality and useful reflection behavior require qualification.</x:t>
        </x:is>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inlineStr">
        <x:is>
          <x:t xml:space="preserve">Husk-reinforced packing lengths</x:t>
        </x:is>
      </x:c>
      <x:c r="C458" s="4" t="str">
        <x:v>T3</x:v>
      </x:c>
      <x:c r="D458" s="9" t="str">
        <x:v>Manufactured stock</x:v>
      </x:c>
      <x:c r="E458" s="9" t="str">
        <x:v>T3 specialist stock / component proposal</x:v>
      </x:c>
      <x:c r="F458" s="9" t="str">
        <x:v>New proposal</x:v>
      </x:c>
      <x:c r="G458" s="9" t="inlineStr">
        <x:is>
          <x:t xml:space="preserve">Prepared husk material combined with candidate sealing compounds into lengths intended for later gland packing. The stock must be cut and fitted around a particular interface. Working movement, wear, contents compatibility and any pressure or dust exclusion remain unqualified.</x:t>
        </x:is>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inlineStr">
        <x:is>
          <x:t xml:space="preserve">husk-reinforced packing stock; tier three; sealing; Husk-reinforced packing stock</x:t>
        </x:is>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lengths; manufactured stock; t3 specialist stock / component proposal; processed material; processed intermediate; manufactured / unresolved; sealing; mixed / unresolved; cord; proposal; husk-reinforced packing stock; tier three; sealing; husk-reinforced packing stock;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t3;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inlineStr">
        <x:is>
          <x:t xml:space="preserve">Bonded wing-seam strips</x:t>
        </x:is>
      </x:c>
      <x:c r="C460" s="4" t="str">
        <x:v>T3</x:v>
      </x:c>
      <x:c r="D460" s="9" t="str">
        <x:v>Manufactured stock</x:v>
      </x:c>
      <x:c r="E460" s="9" t="str">
        <x:v>T3 specialist stock / component proposal</x:v>
      </x:c>
      <x:c r="F460" s="9" t="str">
        <x:v>New proposal</x:v>
      </x:c>
      <x:c r="G460" s="9" t="inlineStr">
        <x:is>
          <x:t xml:space="preserve">Reinforced wing-membrane stock prepared as narrow strips for joining or strengthening a later sail-panel seam. It is a supply of unfitted reinforcement rather than a completed sail joint. Bonding, edge retention and the eventual wind load remain unresolved.</x:t>
        </x:is>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inlineStr">
        <x:is>
          <x:t xml:space="preserve">bonded wing-seam reinforcement strips; tier three; wind propulsion; Bonded wing-seam reinforcement strips</x:t>
        </x:is>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strips; manufactured stock; t3 specialist stock / component proposal; processed material; processed intermediate; manufactured / unresolved; wind propulsion; wing membrane; membrane; proposal; bonded wing-seam reinforcement strips; tier three; wind propulsion; bonded wing-seam reinforcement strips;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inlineStr">
        <x:is>
          <x:t xml:space="preserve">Flexible husk-composite strips</x:t>
        </x:is>
      </x:c>
      <x:c r="C462" s="4" t="str">
        <x:v>T3</x:v>
      </x:c>
      <x:c r="D462" s="9" t="str">
        <x:v>Manufactured stock</x:v>
      </x:c>
      <x:c r="E462" s="9" t="str">
        <x:v>T3 specialist stock / component proposal</x:v>
      </x:c>
      <x:c r="F462" s="9" t="str">
        <x:v>New proposal</x:v>
      </x:c>
      <x:c r="G462" s="9" t="inlineStr">
        <x:is>
          <x:t xml:space="preserve">Bonded husk sheet prepared with a flexible candidate binder as narrow jointing strips. They provide stock for later articulated covers or composite joins without introducing ordinary cloth. Useful bending range, retention and repeated-flex behavior remain unqualified.</x:t>
        </x:is>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inlineStr">
        <x:is>
          <x:t xml:space="preserve">flexible husk joint strips; tier three; binding and construction; Flexible husk joint strips</x:t>
        </x:is>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husk-composite strips; manufactured stock; t3 specialist stock / component proposal; processed material; processed intermediate; manufactured / unresolved; binding and construction; husk fiber; sheet; proposal; flexible husk joint strips; tier three; binding and construction; flexible husk joint strips;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inlineStr">
        <x:is>
          <x:t xml:space="preserve">Abrasive-faced steel blanks</x:t>
        </x:is>
      </x:c>
      <x:c r="C463" s="4" t="str">
        <x:v>T3</x:v>
      </x:c>
      <x:c r="D463" s="9" t="str">
        <x:v>Manufactured stock</x:v>
      </x:c>
      <x:c r="E463" s="9" t="str">
        <x:v>T3 specialist stock / component proposal</x:v>
      </x:c>
      <x:c r="F463" s="9" t="str">
        <x:v>New proposal</x:v>
      </x:c>
      <x:c r="G463" s="9" t="inlineStr">
        <x:is>
          <x:t xml:space="preserve">Steel blanks carrying a bonded abrasive working layer for later finishing-tool heads. They are unfinished tool-face stock before shaping and mounting. Grain grade, binder behavior, cutting action and safe operating conditions remain to be established.</x:t>
        </x:is>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inlineStr">
        <x:is>
          <x:t xml:space="preserve">bonded abrasive-faced stock; tier three; surface finishing; Bonded abrasive-faced stock</x:t>
        </x:is>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abrasive-faced steel blanks; manufactured stock; t3 specialist stock / component proposal; processed material; processed intermediate; manufactured / unresolved; surface finishing; mixed / unresolved; solid part; proposal; bonded abrasive-faced stock; tier three; surface finishing; bonded abrasive-faced stock;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inlineStr">
        <x:is>
          <x:t xml:space="preserve">Metal panels carrying prepared gemstone inlay, retained as unfitted decorative stock. They still need cutting, edge work and attachment to a chosen object. Pattern, setting method and durability remain proposals, with no gemstone power or assigned cultural meaning.</x:t>
        </x:is>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inlineStr">
        <x:is>
          <x:t xml:space="preserve">Bonded glass-ceramic lining panels</x:t>
        </x:is>
      </x:c>
      <x:c r="C467" s="4" t="str">
        <x:v>T3</x:v>
      </x:c>
      <x:c r="D467" s="9" t="str">
        <x:v>Manufactured stock</x:v>
      </x:c>
      <x:c r="E467" s="9" t="str">
        <x:v>T3 specialist stock / component proposal</x:v>
      </x:c>
      <x:c r="F467" s="9" t="str">
        <x:v>New proposal</x:v>
      </x:c>
      <x:c r="G467" s="9" t="inlineStr">
        <x:is>
          <x:t xml:space="preserve">Prepared glass and ceramic layers bonded into unfitted lining panels for a later vessel insert. They are lining stock rather than a ready chemical container. Contents compatibility, joints, support and thermal behavior must be selected for the receiving vessel.</x:t>
        </x:is>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inlineStr">
        <x:is>
          <x:t xml:space="preserve">bonded glass-ceramic lining stock; tier three; chemical processing; Bonded glass-ceramic lining stock</x:t>
        </x:is>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panels; manufactured stock; t3 specialist stock / component proposal; processed material; processed intermediate; manufactured / unresolved; chemical processing; mixed / unresolved; panel; proposal; bonded glass-ceramic lining stock; tier three; chemical processing; bonded glass-ceramic lining stock;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inlineStr">
        <x:is>
          <x:t xml:space="preserve">Salvage value audit October 16, 2026: T4. A matched collapsible joint set concentrates precision wind-load interfaces and traversal-repair value. Value tier is relative to this 200-item salvage roster; condition and crafting qualification remain separate.</x:t>
        </x:is>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inlineStr">
        <x:is>
          <x:t xml:space="preserve">Salvage value audit October 16, 2026: T4. A fitted wheel-hub core preserves precision bearing and axle interfaces that are difficult to substitute. Value tier is relative to this 200-item salvage roster; condition and crafting qualification remain separate.</x:t>
        </x:is>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inlineStr">
        <x:is>
          <x:t xml:space="preserve">Pressed mineral-husk barrier boards</x:t>
        </x:is>
      </x:c>
      <x:c r="C485" s="4" t="str">
        <x:v>T4</x:v>
      </x:c>
      <x:c r="D485" s="9" t="str">
        <x:v>Manufactured stock</x:v>
      </x:c>
      <x:c r="E485" s="9" t="str">
        <x:v>T4 specialist stock / component proposal</x:v>
      </x:c>
      <x:c r="F485" s="9" t="str">
        <x:v>New proposal</x:v>
      </x:c>
      <x:c r="G485" s="9" t="inlineStr">
        <x:is>
          <x:t xml:space="preserve">Layered husk, mica and candidate sealing materials pressed into unfitted barrier boards. The boards provide stock for later enclosure separators or insulating panels. Layer construction, machining and electrical, thermal or fire performance remain unqualified.</x:t>
        </x:is>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inlineStr">
        <x:is>
          <x:t xml:space="preserve">pressed mineral-husk insulating board; tier four; electrical insulation; Pressed mineral-husk insulating board</x:t>
        </x:is>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barrier boards; manufactured stock; t4 specialist stock / component proposal; processed material; processed intermediate; manufactured / unresolved; electrical insulation; mixed / unresolved; panel; proposal; pressed mineral-husk insulating board; tier four; electrical insulation; pressed mineral-husk insulating board;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inlineStr">
        <x:is>
          <x:t xml:space="preserve">Layered inlay veneer sheets</x:t>
        </x:is>
      </x:c>
      <x:c r="C486" s="4" t="str">
        <x:v>T4</x:v>
      </x:c>
      <x:c r="D486" s="9" t="str">
        <x:v>Manufactured stock</x:v>
      </x:c>
      <x:c r="E486" s="9" t="str">
        <x:v>T4 specialist stock / component proposal</x:v>
      </x:c>
      <x:c r="F486" s="9" t="str">
        <x:v>New proposal</x:v>
      </x:c>
      <x:c r="G486" s="9" t="inlineStr">
        <x:is>
          <x:t xml:space="preserve">Decorative husk material and gem-inlaid panel stock combined into thin composite trim sheets. The material awaits cutting and mounting on a chosen display, civic object or dress fitting. Manufacture, layer thickness and attachment remain proposals without a fixed cultural association.</x:t>
        </x:is>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inlineStr">
        <x:is>
          <x:t xml:space="preserve">layered ceremonial inlay stock; tier four; decoration; Layered ceremonial inlay stock</x:t>
        </x:is>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inlay veneer sheets; manufactured stock; t4 specialist stock / component proposal; processed material; processed intermediate; manufactured / unresolved; decoration; mixed / unresolved; sheet; proposal; layered ceremonial inlay stock; tier four; decoration; layered ceremonial inlay stock;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inlineStr">
        <x:is>
          <x:t xml:space="preserve">Crafting components</x:t>
        </x:is>
      </x:c>
      <x:c r="E488" s="4" t="str">
        <x:v>Hypothetical chemical-processing precursor</x:v>
      </x:c>
      <x:c r="F488" s="4" t="str">
        <x:v>New proposal</x:v>
      </x:c>
      <x:c r="G488" s="4" t="inlineStr">
        <x:is>
          <x:t xml:space="preserve">Candidate precursor for oxide-conversion research. It is a candidate industrial input or process aid. Its composition, containment and compatible treatment must be established; usefulness does not imply edibility.</x:t>
        </x:is>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inlineStr">
        <x:is>
          <x:t xml:space="preserve">Intended use: material analysis. Porous young material, not structural stock. It supports examination or comparison of a selected material, with sampling and a meaningful interpretation method still required.</x:t>
        </x:is>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inlineStr">
        <x:is>
          <x:t xml:space="preserve">Intended use: material analysis. Selected commercial source grade; regional composition matters. It supports examination or comparison of a selected material, with sampling and a meaningful interpretation method still required.</x:t>
        </x:is>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inlineStr">
        <x:is>
          <x:t xml:space="preserve">Intended use: material analysis. Rare deep material; age and depth do not turn raw feed into T4. It supports examination or comparison of a selected material, with sampling and a meaningful interpretation method still required.</x:t>
        </x:is>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inlineStr">
        <x:is>
          <x:t xml:space="preserve">T3</x:t>
        </x:is>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t3; not applicable; material</x:v>
      </x:c>
      <x:c r="AF492" s="4" t="str">
        <x:v>New source-informed working item; primary category follows the resource/processing/recovery split.</x:v>
      </x:c>
      <x:c r="AG492" s="4" t="inlineStr">
        <x:is>
          <x:t xml:space="preserve">Salvage value audit October 16, 2026: T3. A context-sensitive ruin specimen may attract specialist analysis demand. No ancient synthetic composition or special power is assumed. Value tier is relative to this 200-item salvage roster; condition and crafting qualification remain separate.</x:t>
        </x:is>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No production route listed</x:v>
      </x:c>
      <x:c r="AN492" s="4">
        <x:f>IF(C492="T0",0,IF(C492="T1",1,IF(C492="T2",2,IF(C492="T3",3,IF(C492="T4",4,IF(C492="Unassigned",98,99))))))</x:f>
        <x:v>3</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inlineStr">
        <x:is>
          <x:t xml:space="preserve">Assay-selected Iron Growth feed</x:t>
        </x:is>
      </x:c>
      <x:c r="C493" s="4" t="str">
        <x:v>T1</x:v>
      </x:c>
      <x:c r="D493" s="4" t="str">
        <x:v>Manufactured stock</x:v>
      </x:c>
      <x:c r="E493" s="4" t="str">
        <x:v>Iron Growth grade / preparation</x:v>
      </x:c>
      <x:c r="F493" s="4" t="str">
        <x:v>New proposal</x:v>
      </x:c>
      <x:c r="G493" s="4" t="inlineStr">
        <x:is>
          <x:t xml:space="preserve">Iron Growth pieces grouped into a composition-identified working lot before alloy preparation. Selection gives the feed a defined processing purpose without turning source age or depth into a material tier. Sampling, acceptance limits and available analytical tools remain unresolved.</x:t>
        </x:is>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inlineStr">
        <x:is>
          <x:t xml:space="preserve">assayed iron growth feedstock; metal refining; t1; Assayed Iron Growth feedstock</x:t>
        </x:is>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assay-selected iron growth feed; manufactured stock; iron growth grade / preparation; processed material; processed intermediate; manufactured / unresolved; metal refining; iron growth; solid piece; proposal; assayed iron growth feedstock; metal refining; t1; assayed iron growth feedstock;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inlineStr">
        <x:is>
          <x:t xml:space="preserve">Worked Growth-alloy blanks</x:t>
        </x:is>
      </x:c>
      <x:c r="C494" s="4" t="str">
        <x:v>T2</x:v>
      </x:c>
      <x:c r="D494" s="4" t="str">
        <x:v>Manufactured stock</x:v>
      </x:c>
      <x:c r="E494" s="4" t="str">
        <x:v>Iron Growth grade / preparation</x:v>
      </x:c>
      <x:c r="F494" s="4" t="str">
        <x:v>New proposal</x:v>
      </x:c>
      <x:c r="G494" s="4" t="inlineStr">
        <x:is>
          <x:t xml:space="preserve">Prepared Iron Growth feed proposed as worked alloy blanks for later canister-related fittings and other selected parts. The blank form avoids claiming a certified canister grade. Composition, additives, forming process and service compatibility still require qualification.</x:t>
        </x:is>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inlineStr">
        <x:is>
          <x:t xml:space="preserve">canister-grade growth alloy stock; fabrication; t2; Canister-grade Growth alloy stock</x:t>
        </x:is>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worked growth-alloy blanks; manufactured stock; iron growth grade / preparation; processed material; processed intermediate; manufactured / unresolved; fabrication; iron growth; solid piece; proposal; canister-grade growth alloy stock; fabrication; t2; canister-grade growth alloy stock;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t1;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t1;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t1;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t1;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t1;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t2;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t2;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t1;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t1;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inlineStr">
        <x:is>
          <x:t xml:space="preserve">Conditioned faunal reinforcement fibers</x:t>
        </x:is>
      </x:c>
      <x:c r="C509" s="4" t="str">
        <x:v>T1</x:v>
      </x:c>
      <x:c r="D509" s="4" t="str">
        <x:v>Manufactured stock</x:v>
      </x:c>
      <x:c r="E509" s="4" t="str">
        <x:v>Lore-informed stock / fitted part</x:v>
      </x:c>
      <x:c r="F509" s="4" t="str">
        <x:v>New proposal</x:v>
      </x:c>
      <x:c r="G509" s="4" t="inlineStr">
        <x:is>
          <x:t xml:space="preserve">Harvested electroactive-fiber material dried and prepared as passive reinforcing bundles for candidate composites. It is a material input rather than a preserved biological actuator. Preparation, bonding and useful reinforcing behavior remain unresolved, with no retained motion or electrical activity assumed.</x:t>
        </x:is>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inlineStr">
        <x:is>
          <x:t xml:space="preserve">dried electroactive-fiber reinforcement stock; binding and construction; t1; Dried electroactive-fiber reinforcement stock</x:t>
        </x:is>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conditioned faunal reinforcement fibers; manufactured stock; lore-informed stock / fitted part; processed material; processed intermediate; manufactured / unresolved; binding and construction; faunal fiber; bundle; proposal; dried electroactive-fiber reinforcement stock; binding and construction; t1; dried electroactive-fiber reinforcement stock;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x:c r="B512" s="4"/>
      <x:c r="C512" s="4"/>
      <x:c r="D512" s="4"/>
      <x:c r="E512" s="4"/>
      <x:c r="F512" s="4"/>
      <x:c r="G512" s="4"/>
      <x:c r="H512" s="4"/>
      <x:c r="I512" s="4"/>
      <x:c r="J512" s="4"/>
      <x:c r="K512" s="4"/>
      <x:c r="L512" s="4"/>
      <x:c r="M512" s="4"/>
      <x:c r="N512" s="4"/>
      <x:c r="O512" s="4"/>
      <x:c r="P512" s="4"/>
      <x:c r="Q512" s="4"/>
      <x:c r="R512" s="4"/>
      <x:c r="S512" s="4"/>
      <x:c r="T512" s="4"/>
      <x:c r="U512" s="4"/>
      <x:c r="V512" s="4"/>
      <x:c r="W512" s="4"/>
      <x:c r="X512" s="4"/>
      <x:c r="Y512" s="4"/>
      <x:c r="Z512" s="4"/>
      <x:c r="AA512" s="4"/>
      <x:c r="AB512" s="4"/>
      <x:c r="AC512" s="4"/>
      <x:c r="AD512" s="4"/>
      <x:c r="AE512" s="4"/>
      <x:c r="AF512" s="4"/>
      <x:c r="AG512" s="4"/>
      <x:c r="AH512" s="4"/>
      <x:c r="AI512" s="4"/>
      <x:c r="AJ512" s="4"/>
      <x:c r="AK512" s="4"/>
      <x:c r="AL512" s="4"/>
      <x:c r="AM512" s="4"/>
      <x:c r="AN512" s="4"/>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inlineStr">
        <x:is>
          <x:t xml:space="preserve">T2</x:t>
        </x:is>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t2;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inlineStr">
        <x:is>
          <x:t xml:space="preserve">Salvage value audit October 16, 2026: T2. A fitted shell-care insert and handle preserve specialized husbandry-tool work without assuming biological yield or safe use. Value tier is relative to this 200-item salvage roster; condition and crafting qualification remain separate.</x:t>
        </x:is>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x:f>IF(C513="T0",0,IF(C513="T1",1,IF(C513="T2",2,IF(C513="T3",3,IF(C513="T4",4,IF(C513="Unassigned",98,99))))))</x:f>
        <x:v>2</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inlineStr">
        <x:is>
          <x:t xml:space="preserve">Drawn iron wire stock</x:t>
        </x:is>
      </x:c>
      <x:c r="C514" s="4" t="str">
        <x:v>T2</x:v>
      </x:c>
      <x:c r="D514" s="4" t="str">
        <x:v>Manufactured stock</x:v>
      </x:c>
      <x:c r="E514" s="4" t="str">
        <x:v>Lore-informed stock / fitted part</x:v>
      </x:c>
      <x:c r="F514" s="4" t="str">
        <x:v>New proposal</x:v>
      </x:c>
      <x:c r="G514" s="4" t="inlineStr">
        <x:is>
          <x:t xml:space="preserve">Selected iron prepared as unfitted conductor wire for bulky electrical assemblies. It is a separate metal feed from the copper-wire branch and still needs a chosen section and connections. Current capacity, losses, protection and service behavior remain unqualified.</x:t>
        </x:is>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inlineStr">
        <x:is>
          <x:t xml:space="preserve">drawn iron conductor stock; electrical conduction; t2; Drawn iron conductor stock</x:t>
        </x:is>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wire stock; manufactured stock; lore-informed stock / fitted part; processed material; processed intermediate; manufactured / unresolved; electrical conduction; metal; cord; proposal; drawn iron conductor stock; electrical conduction; t2; drawn iron conductor stock;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inlineStr">
        <x:is>
          <x:t xml:space="preserve">Unheaded iron rivet blanks</x:t>
        </x:is>
      </x:c>
      <x:c r="C517" s="4" t="str">
        <x:v>T2</x:v>
      </x:c>
      <x:c r="D517" s="4" t="str">
        <x:v>Manufactured stock</x:v>
      </x:c>
      <x:c r="E517" s="4" t="str">
        <x:v>Lore-informed stock / fitted part</x:v>
      </x:c>
      <x:c r="F517" s="4" t="str">
        <x:v>New proposal</x:v>
      </x:c>
      <x:c r="G517" s="4" t="inlineStr">
        <x:is>
          <x:t xml:space="preserve">Short iron blanks prepared as feed for later rivet forming and fitting. They are unfinished fastener stock before the final head, length and joint are chosen. Grade, forming method and the receiving assembly’s requirements remain open.</x:t>
        </x:is>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inlineStr">
        <x:is>
          <x:t xml:space="preserve">rough iron rivet stock; fabrication; t2; Rough iron rivet stock</x:t>
        </x:is>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unheaded iron rivet blanks; manufactured stock; lore-informed stock / fitted part; processed material; processed intermediate; manufactured / unresolved; fabrication; metal; solid part; proposal; rough iron rivet stock; fabrication; t2; rough iron rivet stock;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not applicable;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inlineStr">
        <x:is>
          <x:t xml:space="preserve">Scarce candidate feed for specialty steel and electrical contacts. It provides candidate material or a shaped starting piece for making other objects, with the final form set by the receiving design.</x:t>
        </x:is>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inlineStr">
        <x:is>
          <x:t xml:space="preserve">Candidate bronze alloying feed. It provides candidate material or a shaped starting piece for making other objects, with the final form set by the receiving design.</x:t>
        </x:is>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inlineStr">
        <x:is>
          <x:t xml:space="preserve">Candidate alloy and refractory feed. It provides candidate material or a shaped starting piece for making other objects, with the final form set by the receiving design.</x:t>
        </x:is>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inlineStr">
        <x:is>
          <x:t xml:space="preserve">Candidate pigment and specialist mineral feed. It provides candidate material or a shaped starting piece for making other objects, with the final form set by the receiving design.</x:t>
        </x:is>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x:c r="B527" s="4"/>
      <x:c r="C527" s="4"/>
      <x:c r="D527" s="4"/>
      <x:c r="E527" s="4"/>
      <x:c r="F527" s="4"/>
      <x:c r="G527" s="4"/>
      <x:c r="H527" s="4"/>
      <x:c r="I527" s="4"/>
      <x:c r="J527" s="4"/>
      <x:c r="K527" s="4"/>
      <x:c r="L527" s="4"/>
      <x:c r="M527" s="4"/>
      <x:c r="N527" s="4"/>
      <x:c r="O527" s="4"/>
      <x:c r="P527" s="4"/>
      <x:c r="Q527" s="4"/>
      <x:c r="R527" s="4"/>
      <x:c r="S527" s="4"/>
      <x:c r="T527" s="4"/>
      <x:c r="U527" s="4"/>
      <x:c r="V527" s="4"/>
      <x:c r="W527" s="4"/>
      <x:c r="X527" s="4"/>
      <x:c r="Y527" s="4"/>
      <x:c r="Z527" s="4"/>
      <x:c r="AA527" s="4"/>
      <x:c r="AB527" s="4"/>
      <x:c r="AC527" s="4"/>
      <x:c r="AD527" s="4"/>
      <x:c r="AE527" s="4"/>
      <x:c r="AF527" s="4"/>
      <x:c r="AG527" s="4"/>
      <x:c r="AH527" s="4"/>
      <x:c r="AI527" s="4"/>
      <x:c r="AJ527" s="4"/>
      <x:c r="AK527" s="4"/>
      <x:c r="AL527" s="4"/>
      <x:c r="AM527" s="4"/>
      <x:c r="AN527" s="4"/>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x:c r="B528" s="4"/>
      <x:c r="C528" s="4"/>
      <x:c r="D528" s="4"/>
      <x:c r="E528" s="4"/>
      <x:c r="F528" s="4"/>
      <x:c r="G528" s="4"/>
      <x:c r="H528" s="4"/>
      <x:c r="I528" s="4"/>
      <x:c r="J528" s="4"/>
      <x:c r="K528" s="4"/>
      <x:c r="L528" s="4"/>
      <x:c r="M528" s="4"/>
      <x:c r="N528" s="4"/>
      <x:c r="O528" s="4"/>
      <x:c r="P528" s="4"/>
      <x:c r="Q528" s="4"/>
      <x:c r="R528" s="4"/>
      <x:c r="S528" s="4"/>
      <x:c r="T528" s="4"/>
      <x:c r="U528" s="4"/>
      <x:c r="V528" s="4"/>
      <x:c r="W528" s="4"/>
      <x:c r="X528" s="4"/>
      <x:c r="Y528" s="4"/>
      <x:c r="Z528" s="4"/>
      <x:c r="AA528" s="4"/>
      <x:c r="AB528" s="4"/>
      <x:c r="AC528" s="4"/>
      <x:c r="AD528" s="4"/>
      <x:c r="AE528" s="4"/>
      <x:c r="AF528" s="4"/>
      <x:c r="AG528" s="4"/>
      <x:c r="AH528" s="4"/>
      <x:c r="AI528" s="4"/>
      <x:c r="AJ528" s="4"/>
      <x:c r="AK528" s="4"/>
      <x:c r="AL528" s="4"/>
      <x:c r="AM528" s="4"/>
      <x:c r="AN528" s="4"/>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x:c r="B529" s="4"/>
      <x:c r="C529" s="4"/>
      <x:c r="D529" s="4"/>
      <x:c r="E529" s="4"/>
      <x:c r="F529" s="4"/>
      <x:c r="G529" s="4"/>
      <x:c r="H529" s="4"/>
      <x:c r="I529" s="4"/>
      <x:c r="J529" s="4"/>
      <x:c r="K529" s="4"/>
      <x:c r="L529" s="4"/>
      <x:c r="M529" s="4"/>
      <x:c r="N529" s="4"/>
      <x:c r="O529" s="4"/>
      <x:c r="P529" s="4"/>
      <x:c r="Q529" s="4"/>
      <x:c r="R529" s="4"/>
      <x:c r="S529" s="4"/>
      <x:c r="T529" s="4"/>
      <x:c r="U529" s="4"/>
      <x:c r="V529" s="4"/>
      <x:c r="W529" s="4"/>
      <x:c r="X529" s="4"/>
      <x:c r="Y529" s="4"/>
      <x:c r="Z529" s="4"/>
      <x:c r="AA529" s="4"/>
      <x:c r="AB529" s="4"/>
      <x:c r="AC529" s="4"/>
      <x:c r="AD529" s="4"/>
      <x:c r="AE529" s="4"/>
      <x:c r="AF529" s="4"/>
      <x:c r="AG529" s="4"/>
      <x:c r="AH529" s="4"/>
      <x:c r="AI529" s="4"/>
      <x:c r="AJ529" s="4"/>
      <x:c r="AK529" s="4"/>
      <x:c r="AL529" s="4"/>
      <x:c r="AM529" s="4"/>
      <x:c r="AN529" s="4"/>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inlineStr">
        <x:is>
          <x:t xml:space="preserve">Candidate lime and kiln flux feed. It provides candidate material or a shaped starting piece for making other objects, with the final form set by the receiving design.</x:t>
        </x:is>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inlineStr">
        <x:is>
          <x:t xml:space="preserve">Candidate industrial salt feed, separate from culinary grades. It provides candidate material or a shaped starting piece for making other objects, with the final form set by the receiving design.</x:t>
        </x:is>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x:c r="B532" s="4"/>
      <x:c r="C532" s="4"/>
      <x:c r="D532" s="4"/>
      <x:c r="E532" s="4"/>
      <x:c r="F532" s="4"/>
      <x:c r="G532" s="4"/>
      <x:c r="H532" s="4"/>
      <x:c r="I532" s="4"/>
      <x:c r="J532" s="4"/>
      <x:c r="K532" s="4"/>
      <x:c r="L532" s="4"/>
      <x:c r="M532" s="4"/>
      <x:c r="N532" s="4"/>
      <x:c r="O532" s="4"/>
      <x:c r="P532" s="4"/>
      <x:c r="Q532" s="4"/>
      <x:c r="R532" s="4"/>
      <x:c r="S532" s="4"/>
      <x:c r="T532" s="4"/>
      <x:c r="U532" s="4"/>
      <x:c r="V532" s="4"/>
      <x:c r="W532" s="4"/>
      <x:c r="X532" s="4"/>
      <x:c r="Y532" s="4"/>
      <x:c r="Z532" s="4"/>
      <x:c r="AA532" s="4"/>
      <x:c r="AB532" s="4"/>
      <x:c r="AC532" s="4"/>
      <x:c r="AD532" s="4"/>
      <x:c r="AE532" s="4"/>
      <x:c r="AF532" s="4"/>
      <x:c r="AG532" s="4"/>
      <x:c r="AH532" s="4"/>
      <x:c r="AI532" s="4"/>
      <x:c r="AJ532" s="4"/>
      <x:c r="AK532" s="4"/>
      <x:c r="AL532" s="4"/>
      <x:c r="AM532" s="4"/>
      <x:c r="AN532" s="4"/>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inlineStr">
        <x:is>
          <x:t xml:space="preserve">Candidate thermal mass for cooking and heat storage. It provides candidate material or a shaped starting piece for making other objects, with the final form set by the receiving design.</x:t>
        </x:is>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c r="W534" s="4"/>
      <x:c r="X534" s="4"/>
      <x:c r="Y534" s="4"/>
      <x:c r="Z534" s="4"/>
      <x:c r="AA534" s="4"/>
      <x:c r="AB534" s="4"/>
      <x:c r="AC534" s="4"/>
      <x:c r="AD534" s="4"/>
      <x:c r="AE534" s="4"/>
      <x:c r="AF534" s="4"/>
      <x:c r="AG534" s="4"/>
      <x:c r="AH534" s="4"/>
      <x:c r="AI534" s="4"/>
      <x:c r="AJ534" s="4"/>
      <x:c r="AK534" s="4"/>
      <x:c r="AL534" s="4"/>
      <x:c r="AM534" s="4"/>
      <x:c r="AN534" s="4"/>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inlineStr">
        <x:is>
          <x:t xml:space="preserve">Species-specific culinary hypothesis requiring edibility review. It supports a food-designated preparation process. Industrial chemicals and unverified biological fractions cannot substitute for selected culinary inputs.</x:t>
        </x:is>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inlineStr">
        <x:is>
          <x:t xml:space="preserve">Selected nickel-bearing alloy feed</x:t>
        </x:is>
      </x:c>
      <x:c r="C536" s="4" t="str">
        <x:v>T1</x:v>
      </x:c>
      <x:c r="D536" s="4" t="str">
        <x:v>Manufactured stock</x:v>
      </x:c>
      <x:c r="E536" s="4" t="str">
        <x:v>Processed material</x:v>
      </x:c>
      <x:c r="F536" s="4" t="str">
        <x:v>New proposal</x:v>
      </x:c>
      <x:c r="G536" s="4" t="inlineStr">
        <x:is>
          <x:t xml:space="preserve">Nickel-bearing mineral material sorted into a selected refining feed for possible alloy production. It remains mineral stock rather than pure nickel or an alloy-ready metal addition. Composition, extraction and the alloy application still require design.</x:t>
        </x:is>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inlineStr">
        <x:is>
          <x:t xml:space="preserve">sorted nickel alloying feed; collection expansion; processed material; Sorted nickel alloying feed</x:t>
        </x:is>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selected nickel-bearing alloy feed; manufactured stock; processed material; processed material; processed intermediate; manufactured / unresolved; fabrication; mineral; particles; proposal; sorted nickel alloying feed; collection expansion; processed material; sorted nickel alloying feed;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inlineStr">
        <x:is>
          <x:t xml:space="preserve">Selected tin-bearing smelter feed</x:t>
        </x:is>
      </x:c>
      <x:c r="C537" s="4" t="str">
        <x:v>T1</x:v>
      </x:c>
      <x:c r="D537" s="4" t="str">
        <x:v>Manufactured stock</x:v>
      </x:c>
      <x:c r="E537" s="4" t="str">
        <x:v>Processed material</x:v>
      </x:c>
      <x:c r="F537" s="4" t="str">
        <x:v>New proposal</x:v>
      </x:c>
      <x:c r="G537" s="4" t="inlineStr">
        <x:is>
          <x:t xml:space="preserve">Tin-bearing mineral material prepared as a selected smelting feed for the proposed bronze branch. The feed is distinct from tin metal and from an already combined bronze billet. Mineral grade, recovery and batch composition remain unresolved.</x:t>
        </x:is>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inlineStr">
        <x:is>
          <x:t xml:space="preserve">sorted tin smelter feed; collection expansion; processed material; Sorted tin smelter feed</x:t>
        </x:is>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selected tin-bearing smelter feed; manufactured stock; processed material; processed material; processed intermediate; manufactured / unresolved; fabrication; mineral; particles; proposal; sorted tin smelter feed; collection expansion; processed material; sorted tin smelter feed;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inlineStr">
        <x:is>
          <x:t xml:space="preserve">Fine kaolin ceramic-body mix</x:t>
        </x:is>
      </x:c>
      <x:c r="C538" s="4" t="str">
        <x:v>T2</x:v>
      </x:c>
      <x:c r="D538" s="4" t="str">
        <x:v>Manufactured stock</x:v>
      </x:c>
      <x:c r="E538" s="4" t="str">
        <x:v>Processed material</x:v>
      </x:c>
      <x:c r="F538" s="4" t="str">
        <x:v>New proposal</x:v>
      </x:c>
      <x:c r="G538" s="4" t="inlineStr">
        <x:is>
          <x:t xml:space="preserve">A selected fine kaolin-based forming mixture proposed for ceramic work that needs a more specific feed than the broad blended body entry. It is unfired prepared material awaiting a chosen shape and firing process. Composition, preparation and useful product properties remain open.</x:t>
        </x:is>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inlineStr">
        <x:is>
          <x:t xml:space="preserve">prepared kaolin body stock; collection expansion; processed material; Prepared kaolin body stock</x:t>
        </x:is>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fine kaolin ceramic-body mix; manufactured stock; processed material; processed material; processed intermediate; manufactured / unresolved; fabrication; ceramic feed mixture; particles; proposal; prepared kaolin body stock; collection expansion; processed material; prepared kaolin body stock;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inlineStr">
        <x:is>
          <x:t xml:space="preserve">Graded magnesite refractory feed</x:t>
        </x:is>
      </x:c>
      <x:c r="C539" s="4" t="str">
        <x:v>T1</x:v>
      </x:c>
      <x:c r="D539" s="4" t="str">
        <x:v>Manufactured stock</x:v>
      </x:c>
      <x:c r="E539" s="4" t="str">
        <x:v>Processed material</x:v>
      </x:c>
      <x:c r="F539" s="4" t="str">
        <x:v>New proposal</x:v>
      </x:c>
      <x:c r="G539" s="4" t="inlineStr">
        <x:is>
          <x:t xml:space="preserve">Magnesite-bearing mineral material prepared as a graded feed for candidate refractory bodies. Its selected mineral branch distinguishes it from the broader refractory-powder entry. Composition, forming method and high-temperature service remain unqualified.</x:t>
        </x:is>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inlineStr">
        <x:is>
          <x:t xml:space="preserve">graded magnesite refractory meal; collection expansion; processed material; Graded magnesite refractory meal</x:t>
        </x:is>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feed; manufactured stock; processed material; processed material; processed intermediate; manufactured / unresolved; fabrication; mineral; particles; proposal; graded magnesite refractory meal; collection expansion; processed material; graded magnesite refractory meal;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inlineStr">
        <x:is>
          <x:t xml:space="preserve">Worked bronze strip stock</x:t>
        </x:is>
      </x:c>
      <x:c r="C540" s="4" t="str">
        <x:v>T2</x:v>
      </x:c>
      <x:c r="D540" s="4" t="str">
        <x:v>Manufactured stock</x:v>
      </x:c>
      <x:c r="E540" s="4" t="str">
        <x:v>Processed material</x:v>
      </x:c>
      <x:c r="F540" s="4" t="str">
        <x:v>New proposal</x:v>
      </x:c>
      <x:c r="G540" s="4" t="inlineStr">
        <x:is>
          <x:t xml:space="preserve">Bronze billet stock formed into long flat strips for later contact pieces, decorative fittings or other shaped metal parts. It is distinct from thicker bearing blanks and the later thin-foil form. Alloy, thickness and any resilient or electrical service must be chosen for the application.</x:t>
        </x:is>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inlineStr">
        <x:is>
          <x:t xml:space="preserve">drawn bronze strip stock; collection expansion; processed material; Drawn bronze strip stock</x:t>
        </x:is>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worked bronze strip stock; manufactured stock; processed material; processed material; processed intermediate; manufactured / unresolved; fabrication; metal; strip; proposal; drawn bronze strip stock; collection expansion; processed material; drawn bronze strip stock;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inlineStr">
        <x:is>
          <x:t xml:space="preserve">Worked iron formed and annealed as unfitted sheet for housings, utensils and instrument bodies. It supplies a flat metal working form rather than a finished cover or vessel. Thickness, forming sequence and final material behavior remain to be established.</x:t>
        </x:is>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inlineStr">
        <x:is>
          <x:t xml:space="preserve">Pressed shell-mineral friction blanks</x:t>
        </x:is>
      </x:c>
      <x:c r="C542" s="4" t="str">
        <x:v>T2</x:v>
      </x:c>
      <x:c r="D542" s="4" t="str">
        <x:v>Manufactured stock</x:v>
      </x:c>
      <x:c r="E542" s="4" t="str">
        <x:v>Processed material</x:v>
      </x:c>
      <x:c r="F542" s="4" t="str">
        <x:v>New proposal</x:v>
      </x:c>
      <x:c r="G542" s="4" t="inlineStr">
        <x:is>
          <x:t xml:space="preserve">Shell lamina, selected mineral filler and candidate binder pressed into rough working blanks for later friction surfaces. They are material stock before fitting to a brake or clutch. Friction behavior, wear, heat response and mounting remain unqualified.</x:t>
        </x:is>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inlineStr">
        <x:is>
          <x:t xml:space="preserve">pressed chitin friction stock; collection expansion; processed material; Pressed chitin friction stock</x:t>
        </x:is>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shell-mineral friction blanks; manufactured stock; processed material; processed material; processed intermediate; manufactured / unresolved; fabrication; shell and mineral; solid piece; proposal; pressed chitin friction stock; collection expansion; processed material; pressed chitin friction stock;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inlineStr">
        <x:is>
          <x:t xml:space="preserve">Locates a vessel or instrument on a metal support. It provides a candidate part for constructing equipment; matching interfaces and final assembly are still required.</x:t>
        </x:is>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inlineStr">
        <x:is>
          <x:t xml:space="preserve">Crafting components</x:t>
        </x:is>
      </x:c>
      <x:c r="E544" s="4" t="str">
        <x:v>Chemical material</x:v>
      </x:c>
      <x:c r="F544" s="4" t="str">
        <x:v>New proposal</x:v>
      </x:c>
      <x:c r="G544" s="4" t="inlineStr">
        <x:is>
          <x:t xml:space="preserve">Seats glass in a protective cage without claiming pressure compatibility. It is intended to prepare or change a workpiece’s surface before a later fitting, coating or use; the treatment must suit that material.</x:t>
        </x:is>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t2;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x:c r="B545" s="4"/>
      <x:c r="C545" s="4"/>
      <x:c r="D545" s="4"/>
      <x:c r="E545" s="4"/>
      <x:c r="F545" s="4"/>
      <x:c r="G545" s="4"/>
      <x:c r="H545" s="4"/>
      <x:c r="I545" s="4"/>
      <x:c r="J545" s="4"/>
      <x:c r="K545" s="4"/>
      <x:c r="L545" s="4"/>
      <x:c r="M545" s="4"/>
      <x:c r="N545" s="4"/>
      <x:c r="O545" s="4"/>
      <x:c r="P545" s="4"/>
      <x:c r="Q545" s="4"/>
      <x:c r="R545" s="4"/>
      <x:c r="S545" s="4"/>
      <x:c r="T545" s="4"/>
      <x:c r="U545" s="4"/>
      <x:c r="V545" s="4"/>
      <x:c r="W545" s="4"/>
      <x:c r="X545" s="4"/>
      <x:c r="Y545" s="4"/>
      <x:c r="Z545" s="4"/>
      <x:c r="AA545" s="4"/>
      <x:c r="AB545" s="4"/>
      <x:c r="AC545" s="4"/>
      <x:c r="AD545" s="4"/>
      <x:c r="AE545" s="4"/>
      <x:c r="AF545" s="4"/>
      <x:c r="AG545" s="4"/>
      <x:c r="AH545" s="4"/>
      <x:c r="AI545" s="4"/>
      <x:c r="AJ545" s="4"/>
      <x:c r="AK545" s="4"/>
      <x:c r="AL545" s="4"/>
      <x:c r="AM545" s="4"/>
      <x:c r="AN545" s="4"/>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inlineStr">
        <x:is>
          <x:t xml:space="preserve">Crafting components</x:t>
        </x:is>
      </x:c>
      <x:c r="E546" s="4" t="str">
        <x:v>Chemical material</x:v>
      </x:c>
      <x:c r="F546" s="4" t="str">
        <x:v>New proposal</x:v>
      </x:c>
      <x:c r="G546" s="4" t="inlineStr">
        <x:is>
          <x:t xml:space="preserve">Carries mineral color onto shell objects. It is intended to prepare or change a workpiece’s surface before a later fitting, coating or use; the treatment must suit that material.</x:t>
        </x:is>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t2;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inlineStr">
        <x:is>
          <x:t xml:space="preserve">Crafting components</x:t>
        </x:is>
      </x:c>
      <x:c r="E547" s="4" t="str">
        <x:v>Chemical material</x:v>
      </x:c>
      <x:c r="F547" s="4" t="str">
        <x:v>New proposal</x:v>
      </x:c>
      <x:c r="G547" s="4" t="inlineStr">
        <x:is>
          <x:t xml:space="preserve">Candidate residue-removal agent for exposed contacts. It is intended to prepare or change a workpiece’s surface before a later fitting, coating or use; the treatment must suit that material.</x:t>
        </x:is>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t2;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inlineStr">
        <x:is>
          <x:t xml:space="preserve">T4</x:t>
        </x:is>
      </x:c>
      <x:c r="D548" s="4" t="inlineStr">
        <x:is>
          <x:t xml:space="preserve">Salvage</x:t>
        </x:is>
      </x:c>
      <x:c r="E548" s="4" t="str">
        <x:v>Tool</x:v>
      </x:c>
      <x:c r="F548" s="4" t="str">
        <x:v>New proposal</x:v>
      </x:c>
      <x:c r="G548" s="4" t="inlineStr">
        <x:is>
          <x:t xml:space="preserve">Bores small workshop holes with replaceable cutting tips. It provides candidate material or a shaped starting piece for making other objects, with the final form set by the receiving design.</x:t>
        </x:is>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t4;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inlineStr">
        <x:is>
          <x:t xml:space="preserve">Salvage value audit October 16, 2026: T4. A hand drill concentrates gears, jaws and rotating interfaces with broad workshop production value, after qualification. Value tier is relative to this 200-item salvage roster; condition and crafting qualification remain separate.</x:t>
        </x:is>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x:f>IF(C548="T0",0,IF(C548="T1",1,IF(C548="T2",2,IF(C548="T3",3,IF(C548="T4",4,IF(C548="Unassigned",98,99))))))</x:f>
        <x:v>4</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inlineStr">
        <x:is>
          <x:t xml:space="preserve">T3</x:t>
        </x:is>
      </x:c>
      <x:c r="D550" s="4" t="inlineStr">
        <x:is>
          <x:t xml:space="preserve">Salvage</x:t>
        </x:is>
      </x:c>
      <x:c r="E550" s="4" t="str">
        <x:v>Tool</x:v>
      </x:c>
      <x:c r="F550" s="4" t="str">
        <x:v>New proposal</x:v>
      </x:c>
      <x:c r="G550" s="4" t="inlineStr">
        <x:is>
          <x:t xml:space="preserve">Cuts prepared husk sheets and thin hides. It provides candidate material or a shaped starting piece for making other objects, with the final form set by the receiving design.</x:t>
        </x:is>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t3;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inlineStr">
        <x:is>
          <x:t xml:space="preserve">Salvage value audit October 16, 2026: T3. Fitted cutting blades and a pivot preserve useful precision work for scarce prepared sheets and hides. Value tier is relative to this 200-item salvage roster; condition and crafting qualification remain separate.</x:t>
        </x:is>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x:f>IF(C550="T0",0,IF(C550="T1",1,IF(C550="T2",2,IF(C550="T3",3,IF(C550="T4",4,IF(C550="Unassigned",98,99))))))</x:f>
        <x:v>3</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inlineStr">
        <x:is>
          <x:t xml:space="preserve">T2</x:t>
        </x:is>
      </x:c>
      <x:c r="D551" s="4" t="inlineStr">
        <x:is>
          <x:t xml:space="preserve">Salvage</x:t>
        </x:is>
      </x:c>
      <x:c r="E551" s="4" t="inlineStr">
        <x:is>
          <x:t xml:space="preserve">Reusable salvage</x:t>
        </x:is>
      </x:c>
      <x:c r="F551" s="4" t="str">
        <x:v>New proposal</x:v>
      </x:c>
      <x:c r="G551" s="4" t="inlineStr">
        <x:is>
          <x:t xml:space="preserve">A ceramic caddy with divided recesses, recovered as ordinary salvage. The divisions once separated small vessels or working materials. The body may be reused or recovered as ceramic feed after inspection, without assigning chemical compatibility, contents or special storage capacity.</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t2;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inlineStr">
        <x:is>
          <x:t xml:space="preserve">Salvage value audit October 16, 2026: T2. A divided shaped caddy retains moderate ceramic workmanship and sorting utility without contents or chemical certification. Value tier is relative to this 200-item salvage roster; condition and crafting qualification remain separate.</x:t>
        </x:is>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Route listed; review status/completeness</x:t>
        </x:is>
      </x:c>
      <x:c r="AN551" s="4">
        <x:f>IF(C551="T0",0,IF(C551="T1",1,IF(C551="T2",2,IF(C551="T3",3,IF(C551="T4",4,IF(C551="Unassigned",98,99))))))</x:f>
        <x:v>2</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inlineStr">
        <x:is>
          <x:t xml:space="preserve">Removable service closure for a compatible vessel. It is intended to close a selected joint or patch an interface. Contents compatibility, movement and service conditions must be checked before a seal is relied on.</x:t>
        </x:is>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inlineStr">
        <x:is>
          <x:t xml:space="preserve">Protects a fragile bottle with a fitted metal frame. It is intended to close a selected joint or patch an interface. Contents compatibility, movement and service conditions must be checked before a seal is relied on.</x:t>
        </x:is>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inlineStr">
        <x:is>
          <x:t xml:space="preserve">Candidate grit-excluding vent path, without filtration claims. It is intended to close a selected joint or patch an interface. Contents compatibility, movement and service conditions must be checked before a seal is relied on.</x:t>
        </x:is>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inlineStr">
        <x:is>
          <x:t xml:space="preserve">Retains a matched stopper during travel. It is intended to close a selected joint or patch an interface. Contents compatibility, movement and service conditions must be checked before a seal is relied on.</x:t>
        </x:is>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inlineStr">
        <x:is>
          <x:t xml:space="preserve">Simple dust-facing wrap with no certified filtration claim. It is intended to cover or guard the recorded area, with fit, coverage and protective performance still requiring qualification.</x:t>
        </x:is>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inlineStr">
        <x:is>
          <x:t xml:space="preserve">Everyday metal shoulder covering with minimal hide ties. It is intended to cover or guard the recorded area, with fit, coverage and protective performance still requiring qualification.</x:t>
        </x:is>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x:c r="B558" s="4"/>
      <x:c r="C558" s="4"/>
      <x:c r="D558" s="4"/>
      <x:c r="E558" s="4"/>
      <x:c r="F558" s="4"/>
      <x:c r="G558" s="4"/>
      <x:c r="H558" s="4"/>
      <x:c r="I558" s="4"/>
      <x:c r="J558" s="4"/>
      <x:c r="K558" s="4"/>
      <x:c r="L558" s="4"/>
      <x:c r="M558" s="4"/>
      <x:c r="N558" s="4"/>
      <x:c r="O558" s="4"/>
      <x:c r="P558" s="4"/>
      <x:c r="Q558" s="4"/>
      <x:c r="R558" s="4"/>
      <x:c r="S558" s="4"/>
      <x:c r="T558" s="4"/>
      <x:c r="U558" s="4"/>
      <x:c r="V558" s="4"/>
      <x:c r="W558" s="4"/>
      <x:c r="X558" s="4"/>
      <x:c r="Y558" s="4"/>
      <x:c r="Z558" s="4"/>
      <x:c r="AA558" s="4"/>
      <x:c r="AB558" s="4"/>
      <x:c r="AC558" s="4"/>
      <x:c r="AD558" s="4"/>
      <x:c r="AE558" s="4"/>
      <x:c r="AF558" s="4"/>
      <x:c r="AG558" s="4"/>
      <x:c r="AH558" s="4"/>
      <x:c r="AI558" s="4"/>
      <x:c r="AJ558" s="4"/>
      <x:c r="AK558" s="4"/>
      <x:c r="AL558" s="4"/>
      <x:c r="AM558" s="4"/>
      <x:c r="AN558" s="4"/>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x:c r="B559" s="4"/>
      <x:c r="C559" s="4"/>
      <x:c r="D559" s="4"/>
      <x:c r="E559" s="4"/>
      <x:c r="F559" s="4"/>
      <x:c r="G559" s="4"/>
      <x:c r="H559" s="4"/>
      <x:c r="I559" s="4"/>
      <x:c r="J559" s="4"/>
      <x:c r="K559" s="4"/>
      <x:c r="L559" s="4"/>
      <x:c r="M559" s="4"/>
      <x:c r="N559" s="4"/>
      <x:c r="O559" s="4"/>
      <x:c r="P559" s="4"/>
      <x:c r="Q559" s="4"/>
      <x:c r="R559" s="4"/>
      <x:c r="S559" s="4"/>
      <x:c r="T559" s="4"/>
      <x:c r="U559" s="4"/>
      <x:c r="V559" s="4"/>
      <x:c r="W559" s="4"/>
      <x:c r="X559" s="4"/>
      <x:c r="Y559" s="4"/>
      <x:c r="Z559" s="4"/>
      <x:c r="AA559" s="4"/>
      <x:c r="AB559" s="4"/>
      <x:c r="AC559" s="4"/>
      <x:c r="AD559" s="4"/>
      <x:c r="AE559" s="4"/>
      <x:c r="AF559" s="4"/>
      <x:c r="AG559" s="4"/>
      <x:c r="AH559" s="4"/>
      <x:c r="AI559" s="4"/>
      <x:c r="AJ559" s="4"/>
      <x:c r="AK559" s="4"/>
      <x:c r="AL559" s="4"/>
      <x:c r="AM559" s="4"/>
      <x:c r="AN559" s="4"/>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inlineStr">
        <x:is>
          <x:t xml:space="preserve">Rare framed shade worn above the eyes. It is intended to place a physical screen between the low sun and the user or equipment; orientation, supports and wind retention matter to the final arrangement.</x:t>
        </x:is>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inlineStr">
        <x:is>
          <x:t xml:space="preserve">T1</x:t>
        </x:is>
      </x:c>
      <x:c r="D562" s="4" t="inlineStr">
        <x:is>
          <x:t xml:space="preserve">Salvage</x:t>
        </x:is>
      </x:c>
      <x:c r="E562" s="4" t="str">
        <x:v>Cultural object</x:v>
      </x:c>
      <x:c r="F562" s="4" t="str">
        <x:v>New proposal</x:v>
      </x:c>
      <x:c r="G562" s="4" t="inlineStr">
        <x:is>
          <x:t xml:space="preserve">Portable memorial of a settlement foundation, custom proposed. It is intended to be carried, displayed or used in a ceremony. The occasion, ownership and symbolic meaning remain open.</x:t>
        </x:is>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salvage; cultural object; cultural object; finished item; manufactured / unresolved; ceremony; mineral; assembly; proposal; founding-stone keepsake; collection expansion; cultural object; t1; t1; finished item</x:v>
      </x:c>
      <x:c r="AF56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2" s="4" t="inlineStr">
        <x:is>
          <x:t xml:space="preserve">Salvage value audit October 16, 2026: T1. A worked keepsake has modest artisan value. Unverified settlement provenance receives no major premium. Value tier is relative to this 200-item salvage roster; condition and crafting qualification remain separate.</x:t>
        </x:is>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x:f>IF(C562="T0",0,IF(C562="T1",1,IF(C562="T2",2,IF(C562="T3",3,IF(C562="T4",4,IF(C562="Unassigned",98,99))))))</x:f>
        <x:v>1</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inlineStr">
        <x:is>
          <x:t xml:space="preserve">T3</x:t>
        </x:is>
      </x:c>
      <x:c r="D563" s="4" t="inlineStr">
        <x:is>
          <x:t xml:space="preserve">Salvage</x:t>
        </x:is>
      </x:c>
      <x:c r="E563" s="4" t="str">
        <x:v>Cultural object</x:v>
      </x:c>
      <x:c r="F563" s="4" t="str">
        <x:v>New proposal</x:v>
      </x:c>
      <x:c r="G563" s="4" t="inlineStr">
        <x:is>
          <x:t xml:space="preserve">Small displayed sample of a maker's specialty. It is intended to be carried, displayed or used in a ceremony. The occasion, ownership and symbolic meaning remain open.</x:t>
        </x:is>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salvage; cultural object; cultural object; finished item; manufactured / unresolved; ceremony; mixed / unresolved; assembly; proposal; guild craft exemplar; collection expansion; cultural object; t3; t2; finished item</x:v>
      </x:c>
      <x:c r="AF56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3" s="4" t="inlineStr">
        <x:is>
          <x:t xml:space="preserve">Salvage value audit October 16, 2026: T3. An exemplar's value rests on demonstrable fine workmanship and specialist study interest, without assuming guild authentication. Value tier is relative to this 200-item salvage roster; condition and crafting qualification remain separate.</x:t>
        </x:is>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x:f>IF(C563="T0",0,IF(C563="T1",1,IF(C563="T2",2,IF(C563="T3",3,IF(C563="T4",4,IF(C563="Unassigned",98,99))))))</x:f>
        <x:v>3</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inlineStr">
        <x:is>
          <x:t xml:space="preserve">T1</x:t>
        </x:is>
      </x:c>
      <x:c r="D564" s="4" t="inlineStr">
        <x:is>
          <x:t xml:space="preserve">Salvage</x:t>
        </x:is>
      </x:c>
      <x:c r="E564" s="4" t="str">
        <x:v>Cultural object</x:v>
      </x:c>
      <x:c r="F564" s="4" t="str">
        <x:v>New proposal</x:v>
      </x:c>
      <x:c r="G564" s="4" t="inlineStr">
        <x:is>
          <x:t xml:space="preserve">Linked metal token exchanged at a witnessed agreement. It is intended to be carried, displayed or used in a ceremony. The occasion, ownership and symbolic meaning remain open.</x:t>
        </x:is>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salvage; cultural object; cultural object; finished item; manufactured / unresolved; ceremony; metal; assembly; proposal; witness chain; collection expansion; cultural object; t1; t2; finished item</x:v>
      </x:c>
      <x:c r="AF56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4" s="4" t="inlineStr">
        <x:is>
          <x:t xml:space="preserve">Salvage value audit October 16, 2026: T1. A linked agreement token preserves some metalworking labor without transferring legal standing. Value tier is relative to this 200-item salvage roster; condition and crafting qualification remain separate.</x:t>
        </x:is>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x:f>IF(C564="T0",0,IF(C564="T1",1,IF(C564="T2",2,IF(C564="T3",3,IF(C564="T4",4,IF(C564="Unassigned",98,99))))))</x:f>
        <x:v>1</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x:c r="B565" s="4"/>
      <x:c r="C565" s="4"/>
      <x:c r="D565" s="4"/>
      <x:c r="E565" s="4"/>
      <x:c r="F565" s="4"/>
      <x:c r="G565" s="4"/>
      <x:c r="H565" s="4"/>
      <x:c r="I565" s="4"/>
      <x:c r="J565" s="4"/>
      <x:c r="K565" s="4"/>
      <x:c r="L565" s="4"/>
      <x:c r="M565" s="4"/>
      <x:c r="N565" s="4"/>
      <x:c r="O565" s="4"/>
      <x:c r="P565" s="4"/>
      <x:c r="Q565" s="4"/>
      <x:c r="R565" s="4"/>
      <x:c r="S565" s="4"/>
      <x:c r="T565" s="4"/>
      <x:c r="U565" s="4"/>
      <x:c r="V565" s="4"/>
      <x:c r="W565" s="4"/>
      <x:c r="X565" s="4"/>
      <x:c r="Y565" s="4"/>
      <x:c r="Z565" s="4"/>
      <x:c r="AA565" s="4"/>
      <x:c r="AB565" s="4"/>
      <x:c r="AC565" s="4"/>
      <x:c r="AD565" s="4"/>
      <x:c r="AE565" s="4"/>
      <x:c r="AF565" s="4"/>
      <x:c r="AG565" s="4"/>
      <x:c r="AH565" s="4"/>
      <x:c r="AI565" s="4"/>
      <x:c r="AJ565" s="4"/>
      <x:c r="AK565" s="4"/>
      <x:c r="AL565" s="4"/>
      <x:c r="AM565" s="4"/>
      <x:c r="AN565" s="4"/>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inlineStr">
        <x:is>
          <x:t xml:space="preserve">T1</x:t>
        </x:is>
      </x:c>
      <x:c r="D566" s="4" t="inlineStr">
        <x:is>
          <x:t xml:space="preserve">Salvage</x:t>
        </x:is>
      </x:c>
      <x:c r="E566" s="4" t="str">
        <x:v>Cultural object</x:v>
      </x:c>
      <x:c r="F566" s="4" t="str">
        <x:v>New proposal</x:v>
      </x:c>
      <x:c r="G566" s="4" t="inlineStr">
        <x:is>
          <x:t xml:space="preserve">Personal record of a proposed journey tradition. It is intended to be carried, displayed or used in a ceremony. The occasion, ownership and symbolic meaning remain open.</x:t>
        </x:is>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salvage; cultural object; cultural object; finished item; manufactured / unresolved; ceremony; mixed / unresolved; assembly; proposal; pilgrim route bead strand; collection expansion; cultural object; t1; t3; finished item</x:v>
      </x:c>
      <x:c r="AF56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6" s="4" t="inlineStr">
        <x:is>
          <x:t xml:space="preserve">Salvage value audit October 16, 2026: T1. A worked bead strand retains assembly and decorative labor, without assuming a verified journey history. Value tier is relative to this 200-item salvage roster; condition and crafting qualification remain separate.</x:t>
        </x:is>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x:f>IF(C566="T0",0,IF(C566="T1",1,IF(C566="T2",2,IF(C566="T3",3,IF(C566="T4",4,IF(C566="Unassigned",98,99))))))</x:f>
        <x:v>1</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inlineStr">
        <x:is>
          <x:t xml:space="preserve">T0</x:t>
        </x:is>
      </x:c>
      <x:c r="D567" s="4" t="inlineStr">
        <x:is>
          <x:t xml:space="preserve">Salvage</x:t>
        </x:is>
      </x:c>
      <x:c r="E567" s="4" t="str">
        <x:v>Cultural object</x:v>
      </x:c>
      <x:c r="F567" s="4" t="str">
        <x:v>New proposal</x:v>
      </x:c>
      <x:c r="G567" s="4" t="inlineStr">
        <x:is>
          <x:t xml:space="preserve">Memorial cutout in polished shell. It is intended to be carried, displayed or used in a ceremony. The occasion, ownership and symbolic meaning remain open.</x:t>
        </x:is>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salvage; cultural object; cultural object; finished item; manufactured / unresolved; ceremony; shell / chitin; assembly; proposal; ancestor shell silhouette; collection expansion; cultural object; t0; t1; finished item</x:v>
      </x:c>
      <x:c r="AF56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7" s="4" t="inlineStr">
        <x:is>
          <x:t xml:space="preserve">Salvage value audit October 16, 2026: T0. A simple cutout in abundant shell has narrow decorative demand and low replacement cost. Value tier is relative to this 200-item salvage roster; condition and crafting qualification remain separate.</x:t>
        </x:is>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x:f>IF(C567="T0",0,IF(C567="T1",1,IF(C567="T2",2,IF(C567="T3",3,IF(C567="T4",4,IF(C567="Unassigned",98,99))))))</x:f>
        <x:v>0</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inlineStr">
        <x:is>
          <x:t xml:space="preserve">T1</x:t>
        </x:is>
      </x:c>
      <x:c r="D568" s="4" t="inlineStr">
        <x:is>
          <x:t xml:space="preserve">Salvage</x:t>
        </x:is>
      </x:c>
      <x:c r="E568" s="4" t="str">
        <x:v>Cultural object</x:v>
      </x:c>
      <x:c r="F568" s="4" t="str">
        <x:v>New proposal</x:v>
      </x:c>
      <x:c r="G568" s="4" t="inlineStr">
        <x:is>
          <x:t xml:space="preserve">Shared insignia for a crew agreement, no named faction assigned. It is intended to be carried, displayed or used in a ceremony. The occasion, ownership and symbolic meaning remain open.</x:t>
        </x:is>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salvage; cultural object; cultural object; finished item; manufactured / unresolved; ceremony; metal; assembly; proposal; work-crew oath clasp; collection expansion; cultural object; t1; t2; finished item</x:v>
      </x:c>
      <x:c r="AF56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8" s="4" t="inlineStr">
        <x:is>
          <x:t xml:space="preserve">Salvage value audit October 16, 2026: T1. A worked clasp combines modest fastening and decorative value without granting membership or authority. Value tier is relative to this 200-item salvage roster; condition and crafting qualification remain separate.</x:t>
        </x:is>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x:f>IF(C568="T0",0,IF(C568="T1",1,IF(C568="T2",2,IF(C568="T3",3,IF(C568="T4",4,IF(C568="Unassigned",98,99))))))</x:f>
        <x:v>1</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inlineStr">
        <x:is>
          <x:t xml:space="preserve">T3</x:t>
        </x:is>
      </x:c>
      <x:c r="D569" s="4" t="inlineStr">
        <x:is>
          <x:t xml:space="preserve">Salvage</x:t>
        </x:is>
      </x:c>
      <x:c r="E569" s="4" t="str">
        <x:v>Cultural object</x:v>
      </x:c>
      <x:c r="F569" s="4" t="str">
        <x:v>New proposal</x:v>
      </x:c>
      <x:c r="G569" s="4" t="inlineStr">
        <x:is>
          <x:t xml:space="preserve">Displays a magnet as a ritual focus without asserting a specific faith. It is intended to be carried, displayed or used in a ceremony. The occasion, ownership and symbolic meaning remain open.</x:t>
        </x:is>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salvage; cultural object; cultural object; finished item; manufactured / unresolved; ceremony; mixed / unresolved; assembly; proposal; ceremonial magnet stand; collection expansion; cultural object; t3; unassigned; finished item</x:v>
      </x:c>
      <x:c r="AF56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9" s="4" t="inlineStr">
        <x:is>
          <x:t xml:space="preserve">Salvage value audit October 16, 2026: T3. A display assembly containing a magnet has specialist recoverable-material and fitting value. Ritual status adds no guaranteed premium. Value tier is relative to this 200-item salvage roster; condition and crafting qualification remain separate.</x:t>
        </x:is>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x:f>IF(C569="T0",0,IF(C569="T1",1,IF(C569="T2",2,IF(C569="T3",3,IF(C569="T4",4,IF(C569="Unassigned",98,99))))))</x:f>
        <x:v>3</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inlineStr">
        <x:is>
          <x:t xml:space="preserve">T2</x:t>
        </x:is>
      </x:c>
      <x:c r="D570" s="4" t="inlineStr">
        <x:is>
          <x:t xml:space="preserve">Salvage</x:t>
        </x:is>
      </x:c>
      <x:c r="E570" s="4" t="str">
        <x:v>Cultural object</x:v>
      </x:c>
      <x:c r="F570" s="4" t="str">
        <x:v>New proposal</x:v>
      </x:c>
      <x:c r="G570" s="4" t="inlineStr">
        <x:is>
          <x:t xml:space="preserve">Supports a valued artisan commission during presentation. It is intended to be carried, displayed or used in a ceremony. The occasion, ownership and symbolic meaning remain open.</x:t>
        </x:is>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salvage; cultural object; cultural object; finished item; manufactured / unresolved; ceremony; ceramic; assembly; proposal; masterwork presentation tile; collection expansion; cultural object; t2; t2; finished item</x:v>
      </x:c>
      <x:c r="AF57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70" s="4" t="inlineStr">
        <x:is>
          <x:t xml:space="preserve">Salvage value audit October 16, 2026: T2. A carefully finished presentation support preserves moderate decorative workmanship without including the masterwork it once held. Value tier is relative to this 200-item salvage roster; condition and crafting qualification remain separate.</x:t>
        </x:is>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x:f>IF(C570="T0",0,IF(C570="T1",1,IF(C570="T2",2,IF(C570="T3",3,IF(C570="T4",4,IF(C570="Unassigned",98,99))))))</x:f>
        <x:v>2</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inlineStr">
        <x:is>
          <x:t xml:space="preserve">Banded candidate cutting stone for beads and small inlays. It supplies a visible ornamental surface or detail, with its placement and cultural meaning left to the receiving object’s design.</x:t>
        </x:is>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inlineStr">
        <x:is>
          <x:t xml:space="preserve">Translucent candidate carving and inlay material. It supplies a visible ornamental surface or detail, with its placement and cultural meaning left to the receiving object’s design.</x:t>
        </x:is>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inlineStr">
        <x:is>
          <x:t xml:space="preserve">T1</x:t>
        </x:is>
      </x:c>
      <x:c r="D573" s="4" t="inlineStr">
        <x:is>
          <x:t xml:space="preserve">Salvage</x:t>
        </x:is>
      </x:c>
      <x:c r="E573" s="4" t="inlineStr">
        <x:is>
          <x:t xml:space="preserve">Food service &amp; storage</x:t>
        </x:is>
      </x:c>
      <x:c r="F573" s="4" t="str">
        <x:v>New proposal</x:v>
      </x:c>
      <x:c r="G573" s="4" t="inlineStr">
        <x:is>
          <x:t xml:space="preserve">Transfers thick Phagia meal portions. It is intended to portion, hold or serve the recorded food or drink. Food-contact preparation and the contents remain separate design requirements.</x:t>
        </x:is>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salvage; food service &amp; storage; household utensil; finished item; manufactured / unresolved; food service; metal; assembly; proposal; long-handled meal ladle; collection expansion; household utensil; household utensil; camp goods; food service &amp; storage; t1;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3" s="4" t="inlineStr">
        <x:is>
          <x:t xml:space="preserve">Salvage value audit October 16, 2026: T1. A long reusable serving implement offers modest metal and forming value with broad household demand. Value tier is relative to this 200-item salvage roster; condition and crafting qualification remain separate.</x:t>
        </x:is>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x:f>IF(C573="T0",0,IF(C573="T1",1,IF(C573="T2",2,IF(C573="T3",3,IF(C573="T4",4,IF(C573="Unassigned",98,99))))))</x:f>
        <x:v>1</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inlineStr">
        <x:is>
          <x:t xml:space="preserve">T0</x:t>
        </x:is>
      </x:c>
      <x:c r="D574" s="4" t="inlineStr">
        <x:is>
          <x:t xml:space="preserve">Salvage</x:t>
        </x:is>
      </x:c>
      <x:c r="E574" s="4" t="inlineStr">
        <x:is>
          <x:t xml:space="preserve">Food service &amp; storage</x:t>
        </x:is>
      </x:c>
      <x:c r="F574" s="4" t="str">
        <x:v>New proposal</x:v>
      </x:c>
      <x:c r="G574" s="4" t="inlineStr">
        <x:is>
          <x:t xml:space="preserve">Measures consistent meal portions. It is intended to portion, hold or serve the recorded food or drink. Food-contact preparation and the contents remain separate design requirements.</x:t>
        </x:is>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salvage; food service &amp; storage; household utensil; finished item; manufactured / unresolved; food service; ceramic; assembly; proposal; ceramic portion scoop; collection expansion; household utensil; household utensil; camp goods; food service &amp; storage; t0;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4" s="4" t="inlineStr">
        <x:is>
          <x:t xml:space="preserve">Salvage value audit October 16, 2026: T0. A simple small ceramic scoop offers little material and routine forming value. Precise calibration is not assumed. Value tier is relative to this 200-item salvage roster; condition and crafting qualification remain separate.</x:t>
        </x:is>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x:f>IF(C574="T0",0,IF(C574="T1",1,IF(C574="T2",2,IF(C574="T3",3,IF(C574="T4",4,IF(C574="Unassigned",98,99))))))</x:f>
        <x:v>0</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inlineStr">
        <x:is>
          <x:t xml:space="preserve">T0</x:t>
        </x:is>
      </x:c>
      <x:c r="D575" s="4" t="inlineStr">
        <x:is>
          <x:t xml:space="preserve">Salvage</x:t>
        </x:is>
      </x:c>
      <x:c r="E575" s="4" t="inlineStr">
        <x:is>
          <x:t xml:space="preserve">Food service &amp; storage</x:t>
        </x:is>
      </x:c>
      <x:c r="F575" s="4" t="str">
        <x:v>New proposal</x:v>
      </x:c>
      <x:c r="G575" s="4" t="inlineStr">
        <x:is>
          <x:t xml:space="preserve">Carries bowls and sealed portions. It is intended to portion, hold or serve the recorded food or drink. Food-contact preparation and the contents remain separate design requirements.</x:t>
        </x:is>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salvage; food service &amp; storage; household utensil; finished item; manufactured / unresolved; food service; metal and shell; assembly; proposal; shell serving tray; collection expansion; household utensil; household utensil; camp goods; food service &amp; storage; t0;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5" s="4" t="inlineStr">
        <x:is>
          <x:t xml:space="preserve">Salvage value audit October 16, 2026: T0. A broad shell tray uses abundant material and simple shaping and has low specialist demand. Value tier is relative to this 200-item salvage roster; condition and crafting qualification remain separate.</x:t>
        </x:is>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x:f>IF(C575="T0",0,IF(C575="T1",1,IF(C575="T2",2,IF(C575="T3",3,IF(C575="T4",4,IF(C575="Unassigned",98,99))))))</x:f>
        <x:v>0</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inlineStr">
        <x:is>
          <x:t xml:space="preserve">T1</x:t>
        </x:is>
      </x:c>
      <x:c r="D576" s="4" t="inlineStr">
        <x:is>
          <x:t xml:space="preserve">Salvage</x:t>
        </x:is>
      </x:c>
      <x:c r="E576" s="4" t="inlineStr">
        <x:is>
          <x:t xml:space="preserve">Food service &amp; storage</x:t>
        </x:is>
      </x:c>
      <x:c r="F576" s="4" t="str">
        <x:v>New proposal</x:v>
      </x:c>
      <x:c r="G576" s="4" t="inlineStr">
        <x:is>
          <x:t xml:space="preserve">Handles firm ration pieces with reusable metal tips. It is intended to portion, hold or serve the recorded food or drink. Food-contact preparation and the contents remain separate design requirements.</x:t>
        </x:is>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salvage; food service &amp; storage; household utensil; finished item; manufactured / unresolved; food service; metal; assembly; proposal; metal eating tongs; collection expansion; household utensil; household utensil; camp goods; food service &amp; storage; t1;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6" s="4" t="inlineStr">
        <x:is>
          <x:t xml:space="preserve">Salvage value audit October 16, 2026: T1. Small reusable eating tongs retain modest fitted metalwork and ordinary domestic value. Value tier is relative to this 200-item salvage roster; condition and crafting qualification remain separate.</x:t>
        </x:is>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x:f>IF(C576="T0",0,IF(C576="T1",1,IF(C576="T2",2,IF(C576="T3",3,IF(C576="T4",4,IF(C576="Unassigned",98,99))))))</x:f>
        <x:v>1</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inlineStr">
        <x:is>
          <x:t xml:space="preserve">T2</x:t>
        </x:is>
      </x:c>
      <x:c r="D577" s="4" t="inlineStr">
        <x:is>
          <x:t xml:space="preserve">Salvage</x:t>
        </x:is>
      </x:c>
      <x:c r="E577" s="4" t="str">
        <x:v>Document</x:v>
      </x:c>
      <x:c r="F577" s="4" t="str">
        <x:v>New proposal</x:v>
      </x:c>
      <x:c r="G577" s="4" t="inlineStr">
        <x:is>
          <x:t xml:space="preserve">Records a proposed site claim and witnesses. It provides a physical way to make, carry or preserve marks and records, without assigning a particular script or institution.</x:t>
        </x:is>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salvage; document; document; finished item; manufactured / unresolved; writing and records; husk fiber; folio; proposal; salvage claim leaf; collection expansion; document; t2; t2; finished item</x:v>
      </x:c>
      <x:c r="AF577"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577" s="4" t="inlineStr">
        <x:is>
          <x:t xml:space="preserve">Salvage value audit October 16, 2026: T2. Prepared record material and surviving marks can be useful to a matching claimant. Valid title or enforceable ownership is not assumed. Value tier is relative to this 200-item salvage roster; condition and crafting qualification remain separate.</x:t>
        </x:is>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x:f>IF(C577="T0",0,IF(C577="T1",1,IF(C577="T2",2,IF(C577="T3",3,IF(C577="T4",4,IF(C577="Unassigned",98,99))))))</x:f>
        <x:v>2</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x:c r="B578" s="4"/>
      <x:c r="C578" s="4"/>
      <x:c r="D578" s="4"/>
      <x:c r="E578" s="4"/>
      <x:c r="F578" s="4"/>
      <x:c r="G578" s="4"/>
      <x:c r="H578" s="4"/>
      <x:c r="I578" s="4"/>
      <x:c r="J578" s="4"/>
      <x:c r="K578" s="4"/>
      <x:c r="L578" s="4"/>
      <x:c r="M578" s="4"/>
      <x:c r="N578" s="4"/>
      <x:c r="O578" s="4"/>
      <x:c r="P578" s="4"/>
      <x:c r="Q578" s="4"/>
      <x:c r="R578" s="4"/>
      <x:c r="S578" s="4"/>
      <x:c r="T578" s="4"/>
      <x:c r="U578" s="4"/>
      <x:c r="V578" s="4"/>
      <x:c r="W578" s="4"/>
      <x:c r="X578" s="4"/>
      <x:c r="Y578" s="4"/>
      <x:c r="Z578" s="4"/>
      <x:c r="AA578" s="4"/>
      <x:c r="AB578" s="4"/>
      <x:c r="AC578" s="4"/>
      <x:c r="AD578" s="4"/>
      <x:c r="AE578" s="4"/>
      <x:c r="AF578" s="4"/>
      <x:c r="AG578" s="4"/>
      <x:c r="AH578" s="4"/>
      <x:c r="AI578" s="4"/>
      <x:c r="AJ578" s="4"/>
      <x:c r="AK578" s="4"/>
      <x:c r="AL578" s="4"/>
      <x:c r="AM578" s="4"/>
      <x:c r="AN578" s="4"/>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x:c r="B579" s="4"/>
      <x:c r="C579" s="4"/>
      <x:c r="D579" s="4"/>
      <x:c r="E579" s="4"/>
      <x:c r="F579" s="4"/>
      <x:c r="G579" s="4"/>
      <x:c r="H579" s="4"/>
      <x:c r="I579" s="4"/>
      <x:c r="J579" s="4"/>
      <x:c r="K579" s="4"/>
      <x:c r="L579" s="4"/>
      <x:c r="M579" s="4"/>
      <x:c r="N579" s="4"/>
      <x:c r="O579" s="4"/>
      <x:c r="P579" s="4"/>
      <x:c r="Q579" s="4"/>
      <x:c r="R579" s="4"/>
      <x:c r="S579" s="4"/>
      <x:c r="T579" s="4"/>
      <x:c r="U579" s="4"/>
      <x:c r="V579" s="4"/>
      <x:c r="W579" s="4"/>
      <x:c r="X579" s="4"/>
      <x:c r="Y579" s="4"/>
      <x:c r="Z579" s="4"/>
      <x:c r="AA579" s="4"/>
      <x:c r="AB579" s="4"/>
      <x:c r="AC579" s="4"/>
      <x:c r="AD579" s="4"/>
      <x:c r="AE579" s="4"/>
      <x:c r="AF579" s="4"/>
      <x:c r="AG579" s="4"/>
      <x:c r="AH579" s="4"/>
      <x:c r="AI579" s="4"/>
      <x:c r="AJ579" s="4"/>
      <x:c r="AK579" s="4"/>
      <x:c r="AL579" s="4"/>
      <x:c r="AM579" s="4"/>
      <x:c r="AN579" s="4"/>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inlineStr">
        <x:is>
          <x:t xml:space="preserve">T2</x:t>
        </x:is>
      </x:c>
      <x:c r="D580" s="4" t="inlineStr">
        <x:is>
          <x:t xml:space="preserve">Salvage</x:t>
        </x:is>
      </x:c>
      <x:c r="E580" s="4" t="inlineStr">
        <x:is>
          <x:t xml:space="preserve">Camp records</x:t>
        </x:is>
      </x:c>
      <x:c r="F580" s="4" t="str">
        <x:v>New proposal</x:v>
      </x:c>
      <x:c r="G580" s="4" t="inlineStr">
        <x:is>
          <x:t xml:space="preserve">Records rations and food preparation notes. It provides a physical way to make, carry or preserve marks and records, without assigning a particular script or institution.</x:t>
        </x:is>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salvage; camp records; document; finished item; manufactured / unresolved; writing and records; husk fiber; folio; proposal; household meal ledger; collection expansion; document; document; camp records; t2;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580" s="4" t="inlineStr">
        <x:is>
          <x:t xml:space="preserve">Salvage value audit October 16, 2026: T2. A prepared ledger preserves paper and recordkeeping labor. Useful ration information depends on legibility and relevance. Value tier is relative to this 200-item salvage roster; condition and crafting qualification remain separate.</x:t>
        </x:is>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x:f>IF(C580="T0",0,IF(C580="T1",1,IF(C580="T2",2,IF(C580="T3",3,IF(C580="T4",4,IF(C580="Unassigned",98,99))))))</x:f>
        <x:v>2</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x:c r="B581" s="4"/>
      <x:c r="C581" s="4"/>
      <x:c r="D581" s="4"/>
      <x:c r="E581" s="4"/>
      <x:c r="F581" s="4"/>
      <x:c r="G581" s="4"/>
      <x:c r="H581" s="4"/>
      <x:c r="I581" s="4"/>
      <x:c r="J581" s="4"/>
      <x:c r="K581" s="4"/>
      <x:c r="L581" s="4"/>
      <x:c r="M581" s="4"/>
      <x:c r="N581" s="4"/>
      <x:c r="O581" s="4"/>
      <x:c r="P581" s="4"/>
      <x:c r="Q581" s="4"/>
      <x:c r="R581" s="4"/>
      <x:c r="S581" s="4"/>
      <x:c r="T581" s="4"/>
      <x:c r="U581" s="4"/>
      <x:c r="V581" s="4"/>
      <x:c r="W581" s="4"/>
      <x:c r="X581" s="4"/>
      <x:c r="Y581" s="4"/>
      <x:c r="Z581" s="4"/>
      <x:c r="AA581" s="4"/>
      <x:c r="AB581" s="4"/>
      <x:c r="AC581" s="4"/>
      <x:c r="AD581" s="4"/>
      <x:c r="AE581" s="4"/>
      <x:c r="AF581" s="4"/>
      <x:c r="AG581" s="4"/>
      <x:c r="AH581" s="4"/>
      <x:c r="AI581" s="4"/>
      <x:c r="AJ581" s="4"/>
      <x:c r="AK581" s="4"/>
      <x:c r="AL581" s="4"/>
      <x:c r="AM581" s="4"/>
      <x:c r="AN581" s="4"/>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inlineStr">
        <x:is>
          <x:t xml:space="preserve">Transfers rotation between parallel shafts. It is intended to replace, support or service a matching machine part; useful fit depends on the host mechanism.</x:t>
        </x:is>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inlineStr">
        <x:is>
          <x:t xml:space="preserve">Turns a drive through an angle. It is intended to replace, support or service a matching machine part; useful fit depends on the host mechanism.</x:t>
        </x:is>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inlineStr">
        <x:is>
          <x:t xml:space="preserve">Drives a slow reduction mechanism. It is intended to replace, support or service a matching machine part; useful fit depends on the host mechanism.</x:t>
        </x:is>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inlineStr">
        <x:is>
          <x:t xml:space="preserve">Matched driven wheel for a worm mechanism. It is intended to replace, support or service a matching machine part; useful fit depends on the host mechanism.</x:t>
        </x:is>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x:c r="B586" s="4"/>
      <x:c r="C586" s="4"/>
      <x:c r="D586" s="4"/>
      <x:c r="E586" s="4"/>
      <x:c r="F586" s="4"/>
      <x:c r="G586" s="4"/>
      <x:c r="H586" s="4"/>
      <x:c r="I586" s="4"/>
      <x:c r="J586" s="4"/>
      <x:c r="K586" s="4"/>
      <x:c r="L586" s="4"/>
      <x:c r="M586" s="4"/>
      <x:c r="N586" s="4"/>
      <x:c r="O586" s="4"/>
      <x:c r="P586" s="4"/>
      <x:c r="Q586" s="4"/>
      <x:c r="R586" s="4"/>
      <x:c r="S586" s="4"/>
      <x:c r="T586" s="4"/>
      <x:c r="U586" s="4"/>
      <x:c r="V586" s="4"/>
      <x:c r="W586" s="4"/>
      <x:c r="X586" s="4"/>
      <x:c r="Y586" s="4"/>
      <x:c r="Z586" s="4"/>
      <x:c r="AA586" s="4"/>
      <x:c r="AB586" s="4"/>
      <x:c r="AC586" s="4"/>
      <x:c r="AD586" s="4"/>
      <x:c r="AE586" s="4"/>
      <x:c r="AF586" s="4"/>
      <x:c r="AG586" s="4"/>
      <x:c r="AH586" s="4"/>
      <x:c r="AI586" s="4"/>
      <x:c r="AJ586" s="4"/>
      <x:c r="AK586" s="4"/>
      <x:c r="AL586" s="4"/>
      <x:c r="AM586" s="4"/>
      <x:c r="AN586" s="4"/>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inlineStr">
        <x:is>
          <x:t xml:space="preserve">Engages a linked metal drive chain. It is intended to replace, support or service a matching machine part; useful fit depends on the host mechanism.</x:t>
        </x:is>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inlineStr">
        <x:is>
          <x:t xml:space="preserve">Joins aligned shaft ends for service access. It is intended to replace, support or service a matching machine part; useful fit depends on the host mechanism.</x:t>
        </x:is>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inlineStr">
        <x:is>
          <x:t xml:space="preserve">Carries rotary torque through a keyed seat. It is intended to replace, support or service a matching machine part; useful fit depends on the host mechanism.</x:t>
        </x:is>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inlineStr">
        <x:is>
          <x:t xml:space="preserve">Produces an offset reciprocating stroke. It is intended to replace, support or service a matching machine part; useful fit depends on the host mechanism.</x:t>
        </x:is>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inlineStr">
        <x:is>
          <x:t xml:space="preserve">Tracks a cam with a replaceable contact roller. It is intended to replace, support or service a matching machine part; useful fit depends on the host mechanism.</x:t>
        </x:is>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inlineStr">
        <x:is>
          <x:t xml:space="preserve">Provides indexed one-way motion. It is intended to replace, support or service a matching machine part; useful fit depends on the host mechanism.</x:t>
        </x:is>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inlineStr">
        <x:is>
          <x:t xml:space="preserve">Retains a ratchet wheel between strokes. It is intended to replace, support or service a matching machine part; useful fit depends on the host mechanism.</x:t>
        </x:is>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inlineStr">
        <x:is>
          <x:t xml:space="preserve">Stores return force in a compact mechanism. It is intended to replace, support or service a matching machine part; useful fit depends on the host mechanism.</x:t>
        </x:is>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inlineStr">
        <x:is>
          <x:t xml:space="preserve">Stores a wound mechanical charge. It is intended to replace, support or service a matching machine part; useful fit depends on the host mechanism.</x:t>
        </x:is>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inlineStr">
        <x:is>
          <x:t xml:space="preserve">Forms a replaceable pivot barrel. It is intended to replace, support or service a matching machine part; useful fit depends on the host mechanism.</x:t>
        </x:is>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inlineStr">
        <x:is>
          <x:t xml:space="preserve">Carries a shaft with a lubricant distribution groove. It is intended to replace, support or service a matching machine part; useful fit depends on the host mechanism.</x:t>
        </x:is>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inlineStr">
        <x:is>
          <x:t xml:space="preserve">Locates a serviceable bearing in a housing. It is intended to replace, support or service a matching machine part; useful fit depends on the host mechanism.</x:t>
        </x:is>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inlineStr">
        <x:is>
          <x:t xml:space="preserve">Adds rotating mass to a guarded storage wheel. It is intended to replace, support or service a matching machine part; useful fit depends on the host mechanism.</x:t>
        </x:is>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inlineStr">
        <x:is>
          <x:t xml:space="preserve">Transfers drive through a replaceable friction face. It is intended to replace, support or service a matching machine part; useful fit depends on the host mechanism.</x:t>
        </x:is>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inlineStr">
        <x:is>
          <x:t xml:space="preserve">Provides a guarded braking surface. It is intended to replace, support or service a matching machine part; useful fit depends on the host mechanism.</x:t>
        </x:is>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inlineStr">
        <x:is>
          <x:t xml:space="preserve">Supports a replaceable mineral-chitin friction face. It is intended to replace, support or service a matching machine part; useful fit depends on the host mechanism.</x:t>
        </x:is>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inlineStr">
        <x:is>
          <x:t xml:space="preserve">Joins a lifted-mass drive chain. It is intended to replace, support or service a matching machine part; useful fit depends on the host mechanism.</x:t>
        </x:is>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inlineStr">
        <x:is>
          <x:t xml:space="preserve">Guides cable through a lift mechanism. It is intended to replace, support or service a matching machine part; useful fit depends on the host mechanism.</x:t>
        </x:is>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inlineStr">
        <x:is>
          <x:t xml:space="preserve">Meters a spring or weight mechanism into steps. It is intended to replace, support or service a matching machine part; useful fit depends on the host mechanism.</x:t>
        </x:is>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inlineStr">
        <x:is>
          <x:t xml:space="preserve">Converts a pressure difference to short travel. It is intended to replace, support or service a matching machine part; useful fit depends on the host mechanism.</x:t>
        </x:is>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inlineStr">
        <x:is>
          <x:t xml:space="preserve">Provides a replaceable bore liner. It is intended to replace, support or service a matching machine part; useful fit depends on the host mechanism.</x:t>
        </x:is>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inlineStr">
        <x:is>
          <x:t xml:space="preserve">Transfers pressure or linkage force in a compatible bore. It is intended to replace, support or service a matching machine part; useful fit depends on the host mechanism.</x:t>
        </x:is>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inlineStr">
        <x:is>
          <x:t xml:space="preserve">Controls one-way flow in a compatible closed system. It is intended to replace, support or service a matching machine part; useful fit depends on the host mechanism.</x:t>
        </x:is>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inlineStr">
        <x:is>
          <x:t xml:space="preserve">Makes a replaceable electrical rubbing contact. It is intended to replace, support or service a matching machine part; useful fit depends on the host mechanism.</x:t>
        </x:is>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inlineStr">
        <x:is>
          <x:t xml:space="preserve">Switches current in a crude rotating machine. It is intended to replace, support or service a matching machine part; useful fit depends on the host mechanism.</x:t>
        </x:is>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inlineStr">
        <x:is>
          <x:t xml:space="preserve">Provides a bulky electromechanical switching element. It is intended to replace, support or service a matching machine part; useful fit depends on the host mechanism.</x:t>
        </x:is>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inlineStr">
        <x:is>
          <x:t xml:space="preserve">Keeps exposed terminals spaced on an insulating base. It is intended to replace, support or service a matching machine part; useful fit depends on the host mechanism.</x:t>
        </x:is>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inlineStr">
        <x:is>
          <x:t xml:space="preserve">Spaces conductors along a machine frame. It is intended to replace, support or service a matching machine part; useful fit depends on the host mechanism.</x:t>
        </x:is>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inlineStr">
        <x:is>
          <x:t xml:space="preserve">Provides a rugged short-distance electrical connection. It is intended to replace, support or service a matching machine part; useful fit depends on the host mechanism.</x:t>
        </x:is>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inlineStr">
        <x:is>
          <x:t xml:space="preserve">Bridges a moving joint with scarce conductive stock. It is intended to replace, support or service a matching machine part; useful fit depends on the host mechanism.</x:t>
        </x:is>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inlineStr">
        <x:is>
          <x:t xml:space="preserve">Extremely rare recovered rotary support with unknown service life. It is an extremely rare ancient recovery whose original function remains a working hypothesis. Condition, compatibility and safe operation are unknown; no contemporary reproduction is implied.</x:t>
        </x:is>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inlineStr">
        <x:is>
          <x:t xml:space="preserve">Recovered compliant machine joint requiring a matched interface. It is an extremely rare ancient recovery whose original function remains a working hypothesis. Condition, compatibility and safe operation are unknown; no contemporary reproduction is implied.</x:t>
        </x:is>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inlineStr">
        <x:is>
          <x:t xml:space="preserve">Sealed miniature actuator of unknown power and control needs. It is an extremely rare ancient recovery whose original function remains a working hypothesis. Condition, compatibility and safe operation are unknown; no contemporary reproduction is implied.</x:t>
        </x:is>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inlineStr">
        <x:is>
          <x:t xml:space="preserve">Recovered precision optical positioning part. It is an extremely rare ancient recovery whose original function remains a working hypothesis. Condition, compatibility and safe operation are unknown; no contemporary reproduction is implied.</x:t>
        </x:is>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inlineStr">
        <x:is>
          <x:t xml:space="preserve">Hypothetical recovered low-loss conductor with unknown operating conditions. It is an extremely rare ancient recovery whose original function remains a working hypothesis. Condition, compatibility and safe operation are unknown; no contemporary reproduction is implied.</x:t>
        </x:is>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inlineStr">
        <x:is>
          <x:t xml:space="preserve">Recovered field-control geometry with undefined behavior. It is an extremely rare ancient recovery whose original function remains a working hypothesis. Condition, compatibility and safe operation are unknown; no contemporary reproduction is implied.</x:t>
        </x:is>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inlineStr">
        <x:is>
          <x:t xml:space="preserve">Fantasy recovered control element whose encoding is unresolved. It is an extremely rare ancient recovery whose original function remains a working hypothesis. Condition, compatibility and safe operation are unknown; no contemporary reproduction is implied.</x:t>
        </x:is>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inlineStr">
        <x:is>
          <x:t xml:space="preserve">Recovered machine recognition element, function unconfirmed. It is an extremely rare ancient recovery whose original function remains a working hypothesis. Condition, compatibility and safe operation are unknown; no contemporary reproduction is implied.</x:t>
        </x:is>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inlineStr">
        <x:is>
          <x:t xml:space="preserve">Recovered navigation reference component. It is an extremely rare ancient recovery whose original function remains a working hypothesis. Condition, compatibility and safe operation are unknown; no contemporary reproduction is implied.</x:t>
        </x:is>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inlineStr">
        <x:is>
          <x:t xml:space="preserve">Recovered optical or field-sensing package. It is an extremely rare ancient recovery whose original function remains a working hypothesis. Condition, compatibility and safe operation are unknown; no contemporary reproduction is implied.</x:t>
        </x:is>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inlineStr">
        <x:is>
          <x:t xml:space="preserve">Recovered load-spreading machine insert. It is an extremely rare ancient recovery whose original function remains a working hypothesis. Condition, compatibility and safe operation are unknown; no contemporary reproduction is implied.</x:t>
        </x:is>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inlineStr">
        <x:is>
          <x:t xml:space="preserve">Recovered energy-weapon optical seat. It is an extremely rare ancient recovery whose original function remains a working hypothesis. Condition, compatibility and safe operation are unknown; no contemporary reproduction is implied.</x:t>
        </x:is>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inlineStr">
        <x:is>
          <x:t xml:space="preserve">Recovered containment component without a working reproduction. It is an extremely rare ancient recovery whose original function remains a working hypothesis. Condition, compatibility and safe operation are unknown; no contemporary reproduction is implied.</x:t>
        </x:is>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inlineStr">
        <x:is>
          <x:t xml:space="preserve">Recovered powered seal adjuster with unknown control needs. It is an extremely rare ancient recovery whose original function remains a working hypothesis. Condition, compatibility and safe operation are unknown; no contemporary reproduction is implied.</x:t>
        </x:is>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inlineStr">
        <x:is>
          <x:t xml:space="preserve">Recovered precision internal liquid-routing manifold. It is an extremely rare ancient recovery whose original function remains a working hypothesis. Condition, compatibility and safe operation are unknown; no contemporary reproduction is implied.</x:t>
        </x:is>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inlineStr">
        <x:is>
          <x:t xml:space="preserve">Reusable close-range thrusting weapon. It is intended for the recorded weapon role and compatible ammunition or energy feed. Damage, range, handling and operating requirements remain unassigned.</x:t>
        </x:is>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inlineStr">
        <x:is>
          <x:t xml:space="preserve">Long cutting weapon with replaceable hard-part edge. It is intended for the recorded weapon role and compatible ammunition or energy feed. Damage, range, handling and operating requirements remain unassigned.</x:t>
        </x:is>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x:c r="B634" s="4"/>
      <x:c r="C634" s="4"/>
      <x:c r="D634" s="4"/>
      <x:c r="E634" s="4"/>
      <x:c r="F634" s="4"/>
      <x:c r="G634" s="4"/>
      <x:c r="H634" s="4"/>
      <x:c r="I634" s="4"/>
      <x:c r="J634" s="4"/>
      <x:c r="M634" s="4"/>
      <x:c r="N634" s="4"/>
      <x:c r="O634" s="4"/>
      <x:c r="P634" s="4"/>
      <x:c r="V634" s="4"/>
      <x:c r="W634" s="4"/>
      <x:c r="X634" s="4"/>
      <x:c r="Y634" s="4"/>
      <x:c r="Z634" s="4"/>
      <x:c r="AA634" s="4"/>
      <x:c r="AB634" s="4"/>
      <x:c r="AC634" s="4"/>
      <x:c r="AD634" s="4"/>
      <x:c r="AE634" s="4"/>
      <x:c r="AF634" s="4"/>
      <x:c r="AG634" s="4"/>
      <x:c r="AH634" s="4"/>
      <x:c r="AI634" s="4"/>
      <x:c r="AJ634" s="4"/>
      <x:c r="AK634" s="4"/>
      <x:c r="AL634" s="4"/>
      <x:c r="AM634" s="4"/>
      <x:c r="AN634" s="4"/>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inlineStr">
        <x:is>
          <x:t xml:space="preserve">Heavy cutting weapon built around a replaceable metal edge. It is intended for the recorded weapon role and compatible ammunition or energy feed. Damage, range, handling and operating requirements remain unassigned.</x:t>
        </x:is>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inlineStr">
        <x:is>
          <x:t xml:space="preserve">Hooked pole weapon for control and obstruction. It is intended for the recorded weapon role and compatible ammunition or energy feed. Damage, range, handling and operating requirements remain unassigned.</x:t>
        </x:is>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inlineStr">
        <x:is>
          <x:t xml:space="preserve">Throws shaped pellets using scarce prepared biological material. It is intended for the recorded weapon role and compatible ammunition or energy feed. Damage, range, handling and operating requirements remain unassigned.</x:t>
        </x:is>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inlineStr">
        <x:is>
          <x:t xml:space="preserve">Slow mechanical bolt launcher with metal limbs. It is intended for the recorded weapon role and compatible ammunition or energy feed. Damage, range, handling and operating requirements remain unassigned.</x:t>
        </x:is>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inlineStr">
        <x:is>
          <x:t xml:space="preserve">Heavy portable emplacement launcher, transport limits unresolved. It is intended for the recorded weapon role and compatible ammunition or energy feed. Damage, range, handling and operating requirements remain unassigned.</x:t>
        </x:is>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x:c r="B640" s="4"/>
      <x:c r="C640" s="4"/>
      <x:c r="D640" s="4"/>
      <x:c r="E640" s="4"/>
      <x:c r="F640" s="4"/>
      <x:c r="G640" s="4"/>
      <x:c r="H640" s="4"/>
      <x:c r="I640" s="4"/>
      <x:c r="J640" s="4"/>
      <x:c r="M640" s="4"/>
      <x:c r="N640" s="4"/>
      <x:c r="O640" s="4"/>
      <x:c r="P640" s="4"/>
      <x:c r="V640" s="4"/>
      <x:c r="W640" s="4"/>
      <x:c r="X640" s="4"/>
      <x:c r="Y640" s="4"/>
      <x:c r="Z640" s="4"/>
      <x:c r="AA640" s="4"/>
      <x:c r="AB640" s="4"/>
      <x:c r="AC640" s="4"/>
      <x:c r="AD640" s="4"/>
      <x:c r="AE640" s="4"/>
      <x:c r="AF640" s="4"/>
      <x:c r="AG640" s="4"/>
      <x:c r="AH640" s="4"/>
      <x:c r="AI640" s="4"/>
      <x:c r="AJ640" s="4"/>
      <x:c r="AK640" s="4"/>
      <x:c r="AL640" s="4"/>
      <x:c r="AM640" s="4"/>
      <x:c r="AN640" s="4"/>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inlineStr">
        <x:is>
          <x:t xml:space="preserve">Crude machine-derived pressure launcher, working medium unresolved. It is intended for the recorded weapon role and compatible ammunition or energy feed. Damage, range, handling and operating requirements remain unassigned.</x:t>
        </x:is>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inlineStr">
        <x:is>
          <x:t xml:space="preserve">Experimental field-driven dart weapon, performance unresolved. It is intended for the recorded weapon role and compatible ammunition or energy feed. Damage, range, handling and operating requirements remain unassigned.</x:t>
        </x:is>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inlineStr">
        <x:is>
          <x:t xml:space="preserve">Bulky reverse-engineering proposal with power demands unresolved. It is intended for the recorded weapon role and compatible ammunition or energy feed. Damage, range, handling and operating requirements remain unassigned.</x:t>
        </x:is>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inlineStr">
        <x:is>
          <x:t xml:space="preserve">Rare recovered pulsed-energy weapon; firing mechanism unresolved. It is intended for the recorded weapon role and compatible ammunition or energy feed. Damage, range, handling and operating requirements remain unassigned.</x:t>
        </x:is>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inlineStr">
        <x:is>
          <x:t xml:space="preserve">Rare recovered short-range energy weapon; containment unresolved. It is intended for the recorded weapon role and compatible ammunition or energy feed. Damage, range, handling and operating requirements remain unassigned.</x:t>
        </x:is>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inlineStr">
        <x:is>
          <x:t xml:space="preserve">Recovered multi-shot launcher with matched ancient rounds. It is intended for the recorded weapon role and compatible ammunition or energy feed. Damage, range, handling and operating requirements remain unassigned.</x:t>
        </x:is>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inlineStr">
        <x:is>
          <x:t xml:space="preserve">Fantasy recovered acoustic weapon, limits and effects unresolved. It is intended for the recorded weapon role and compatible ammunition or energy feed. Damage, range, handling and operating requirements remain unassigned.</x:t>
        </x:is>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inlineStr">
        <x:is>
          <x:t xml:space="preserve">Firm meal base separated from a food-designated culture. It supports a food-designated preparation process. Industrial chemicals and unverified biological fractions cannot substitute for selected culinary inputs.</x:t>
        </x:is>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inlineStr">
        <x:is>
          <x:t xml:space="preserve">Retained food-designated liquid for drink preparation. It supports a food-designated preparation process. Industrial chemicals and unverified biological fractions cannot substitute for selected culinary inputs.</x:t>
        </x:is>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inlineStr">
        <x:is>
          <x:t xml:space="preserve">Dry milled food stock for bars and wafers. It supports a food-designated preparation process. Industrial chemicals and unverified biological fractions cannot substitute for selected culinary inputs.</x:t>
        </x:is>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inlineStr">
        <x:is>
          <x:t xml:space="preserve">Thin dry food stock for layered meals. It supports a food-designated preparation process. Industrial chemicals and unverified biological fractions cannot substitute for selected culinary inputs.</x:t>
        </x:is>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inlineStr">
        <x:is>
          <x:t xml:space="preserve">Binds prepared food portions using food-designated culture. It supports a food-designated preparation process. Industrial chemicals and unverified biological fractions cannot substitute for selected culinary inputs.</x:t>
        </x:is>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x:c r="B654" s="4"/>
      <x:c r="C654" s="4"/>
      <x:c r="D654" s="4"/>
      <x:c r="E654" s="4"/>
      <x:c r="F654" s="4"/>
      <x:c r="G654" s="4"/>
      <x:c r="H654" s="4"/>
      <x:c r="I654" s="4"/>
      <x:c r="J654" s="4"/>
      <x:c r="K654" s="4"/>
      <x:c r="L654" s="4"/>
      <x:c r="M654" s="4"/>
      <x:c r="N654" s="4"/>
      <x:c r="O654" s="4"/>
      <x:c r="P654" s="4"/>
      <x:c r="Q654" s="4"/>
      <x:c r="R654" s="4"/>
      <x:c r="S654" s="4"/>
      <x:c r="T654" s="4"/>
      <x:c r="U654" s="4"/>
      <x:c r="V654" s="4"/>
      <x:c r="W654" s="4"/>
      <x:c r="X654" s="4"/>
      <x:c r="Y654" s="4"/>
      <x:c r="Z654" s="4"/>
      <x:c r="AA654" s="4"/>
      <x:c r="AB654" s="4"/>
      <x:c r="AC654" s="4"/>
      <x:c r="AD654" s="4"/>
      <x:c r="AE654" s="4"/>
      <x:c r="AF654" s="4"/>
      <x:c r="AG654" s="4"/>
      <x:c r="AH654" s="4"/>
      <x:c r="AI654" s="4"/>
      <x:c r="AJ654" s="4"/>
      <x:c r="AK654" s="4"/>
      <x:c r="AL654" s="4"/>
      <x:c r="AM654" s="4"/>
      <x:c r="AN654" s="4"/>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inlineStr">
        <x:is>
          <x:t xml:space="preserve">Thick food stock from a contained separation process. It supports a food-designated preparation process. Industrial chemicals and unverified biological fractions cannot substitute for selected culinary inputs.</x:t>
        </x:is>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inlineStr">
        <x:is>
          <x:t xml:space="preserve">Light-textured food stock prepared in closed equipment. It supports a food-designated preparation process. Industrial chemicals and unverified biological fractions cannot substitute for selected culinary inputs.</x:t>
        </x:is>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inlineStr">
        <x:is>
          <x:t xml:space="preserve">Selected dietary mineral hypothesis, not industrial salt substitution. It supports a food-designated preparation process. Industrial chemicals and unverified biological fractions cannot substitute for selected culinary inputs.</x:t>
        </x:is>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inlineStr">
        <x:is>
          <x:t xml:space="preserve">Species-specific texture ingredient, screening unresolved. It supports a food-designated preparation process. Industrial chemicals and unverified biological fractions cannot substitute for selected culinary inputs.</x:t>
        </x:is>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inlineStr">
        <x:is>
          <x:t xml:space="preserve">Small culinary solids from a selected edible fraction. It supports a food-designated preparation process. Industrial chemicals and unverified biological fractions cannot substitute for selected culinary inputs.</x:t>
        </x:is>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inlineStr">
        <x:is>
          <x:t xml:space="preserve">Contained culinary extract, no free-water premise. It supports a food-designated preparation process. Industrial chemicals and unverified biological fractions cannot substitute for selected culinary inputs.</x:t>
        </x:is>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x:c r="B661" s="4"/>
      <x:c r="C661" s="4"/>
      <x:c r="D661" s="4"/>
      <x:c r="E661" s="4"/>
      <x:c r="F661" s="4"/>
      <x:c r="G661" s="4"/>
      <x:c r="H661" s="4"/>
      <x:c r="I661" s="4"/>
      <x:c r="J661" s="4"/>
      <x:c r="K661" s="4"/>
      <x:c r="L661" s="4"/>
      <x:c r="M661" s="4"/>
      <x:c r="N661" s="4"/>
      <x:c r="O661" s="4"/>
      <x:c r="P661" s="4"/>
      <x:c r="Q661" s="4"/>
      <x:c r="R661" s="4"/>
      <x:c r="S661" s="4"/>
      <x:c r="T661" s="4"/>
      <x:c r="U661" s="4"/>
      <x:c r="V661" s="4"/>
      <x:c r="W661" s="4"/>
      <x:c r="X661" s="4"/>
      <x:c r="Y661" s="4"/>
      <x:c r="Z661" s="4"/>
      <x:c r="AA661" s="4"/>
      <x:c r="AB661" s="4"/>
      <x:c r="AC661" s="4"/>
      <x:c r="AD661" s="4"/>
      <x:c r="AE661" s="4"/>
      <x:c r="AF661" s="4"/>
      <x:c r="AG661" s="4"/>
      <x:c r="AH661" s="4"/>
      <x:c r="AI661" s="4"/>
      <x:c r="AJ661" s="4"/>
      <x:c r="AK661" s="4"/>
      <x:c r="AL661" s="4"/>
      <x:c r="AM661" s="4"/>
      <x:c r="AN661" s="4"/>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inlineStr">
        <x:is>
          <x:t xml:space="preserve">Prepared minor delicacy ingredient with low nutrition assumed. It supports a food-designated preparation process. Industrial chemicals and unverified biological fractions cannot substitute for selected culinary inputs.</x:t>
        </x:is>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inlineStr">
        <x:is>
          <x:t xml:space="preserve">Trace flavor ingredient from selected edible tissue. It supports a food-designated preparation process. Industrial chemicals and unverified biological fractions cannot substitute for selected culinary inputs.</x:t>
        </x:is>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inlineStr">
        <x:is>
          <x:t xml:space="preserve">Prepared mixed filling for a scarce delicacy. It supports a food-designated preparation process. Industrial chemicals and unverified biological fractions cannot substitute for selected culinary inputs.</x:t>
        </x:is>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inlineStr">
        <x:is>
          <x:t xml:space="preserve">Dense packed meal with a firm texture. It is intended for the recorded food or feeding role. Human edibility and useful nutrition require the selected source and preparation rather than assumptions about all fauna.</x:t>
        </x:is>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inlineStr">
        <x:is>
          <x:t xml:space="preserve">Layered pressed flakes around a prepared filling. It is intended for the recorded food or feeding role. Human edibility and useful nutrition require the selected source and preparation rather than assumptions about all fauna.</x:t>
        </x:is>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inlineStr">
        <x:is>
          <x:t xml:space="preserve">Suspended fine curd drink with a thick texture. It is a proposed drink or drink ingredient within the food-designated Phagia supply. Portion, preparation, preservation and hydration benefit remain undefined.</x:t>
        </x:is>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inlineStr">
        <x:is>
          <x:t xml:space="preserve">Candidate food-grade seasoning drink. It is a proposed drink or drink ingredient within the food-designated Phagia supply. Portion, preparation, preservation and hydration benefit remain undefined.</x:t>
        </x:is>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inlineStr">
        <x:is>
          <x:t xml:space="preserve">Heated drinkable meal, heating conditions unresolved. It is a proposed drink or drink ingredient within the food-designated Phagia supply. Portion, preparation, preservation and hydration benefit remain undefined.</x:t>
        </x:is>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inlineStr">
        <x:is>
          <x:t xml:space="preserve">Cooled serving using a dry cellar rather than ice or free water. It is a proposed drink or drink ingredient within the food-designated Phagia supply. Portion, preparation, preservation and hydration benefit remain undefined.</x:t>
        </x:is>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inlineStr">
        <x:is>
          <x:t xml:space="preserve">Rare culinary broth from a selected edible fauna source. It is a proposed drink or drink ingredient within the food-designated Phagia supply. Portion, preparation, preservation and hydration benefit remain undefined.</x:t>
        </x:is>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inlineStr">
        <x:is>
          <x:t xml:space="preserve">Trace fauna-flavored drink for specialist cooks. It is a proposed drink or drink ingredient within the food-designated Phagia supply. Portion, preparation, preservation and hydration benefit remain undefined.</x:t>
        </x:is>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inlineStr">
        <x:is>
          <x:t xml:space="preserve">Fine Phagia meal suspended for a coarse texture. It is a proposed drink or drink ingredient within the food-designated Phagia supply. Portion, preparation, preservation and hydration benefit remain undefined.</x:t>
        </x:is>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inlineStr">
        <x:is>
          <x:t xml:space="preserve">Separated curd and liquid presented as a drink. It is a proposed drink or drink ingredient within the food-designated Phagia supply. Portion, preparation, preservation and hydration benefit remain undefined.</x:t>
        </x:is>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inlineStr">
        <x:is>
          <x:t xml:space="preserve">Combines controlled-sour culture and edible culinary broth. It is a proposed drink or drink ingredient within the food-designated Phagia supply. Portion, preparation, preservation and hydration benefit remain undefined.</x:t>
        </x:is>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inlineStr">
        <x:is>
          <x:t xml:space="preserve">Several small contained servings for comparing food preparations. It is a proposed drink or drink ingredient within the food-designated Phagia supply. Portion, preparation, preservation and hydration benefit remain undefined.</x:t>
        </x:is>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inlineStr">
        <x:is>
          <x:t xml:space="preserve">Crafting components</x:t>
        </x:is>
      </x:c>
      <x:c r="E686" s="4" t="str">
        <x:v>Energy storage</x:v>
      </x:c>
      <x:c r="F686" s="4" t="str">
        <x:v>New proposal</x:v>
      </x:c>
      <x:c r="G686" s="4" t="inlineStr">
        <x:is>
          <x:t xml:space="preserve">Stores rotational motion for a compatible small machine. It holds energy in the recorded physical form for a compatible system. Assembly alone does not supply charge, pressure, heat or mechanical preload.</x:t>
        </x:is>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not applicable;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inlineStr">
        <x:is>
          <x:t xml:space="preserve">Crafting components</x:t>
        </x:is>
      </x:c>
      <x:c r="E687" s="4" t="str">
        <x:v>Energy storage</x:v>
      </x:c>
      <x:c r="F687" s="4" t="str">
        <x:v>New proposal</x:v>
      </x:c>
      <x:c r="G687" s="4" t="inlineStr">
        <x:is>
          <x:t xml:space="preserve">Stores wound mechanical energy. It holds energy in the recorded physical form for a compatible system. Assembly alone does not supply charge, pressure, heat or mechanical preload.</x:t>
        </x:is>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crafting components; energy storage; energy storage; finished item; manufactured / unresolved; energy storage; metal; assembly; proposal; wound clock-spring pack; collection expansion; energy storage; not applicable;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inlineStr">
        <x:is>
          <x:t xml:space="preserve">Crafting components</x:t>
        </x:is>
      </x:c>
      <x:c r="E688" s="4" t="str">
        <x:v>Energy storage</x:v>
      </x:c>
      <x:c r="F688" s="4" t="str">
        <x:v>New proposal</x:v>
      </x:c>
      <x:c r="G688" s="4" t="inlineStr">
        <x:is>
          <x:t xml:space="preserve">Stores mechanical energy in a tensioned spring assembly. It holds energy in the recorded physical form for a compatible system. Assembly alone does not supply charge, pressure, heat or mechanical preload.</x:t>
        </x:is>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not applicable;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inlineStr">
        <x:is>
          <x:t xml:space="preserve">Crafting components</x:t>
        </x:is>
      </x:c>
      <x:c r="E689" s="4" t="str">
        <x:v>Energy storage</x:v>
      </x:c>
      <x:c r="F689" s="4" t="str">
        <x:v>New proposal</x:v>
      </x:c>
      <x:c r="G689" s="4" t="inlineStr">
        <x:is>
          <x:t xml:space="preserve">Stores gravitational energy in an installed lifting system. It holds energy in the recorded physical form for a compatible system. Assembly alone does not supply charge, pressure, heat or mechanical preload.</x:t>
        </x:is>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crafting components; energy storage; energy storage; finished item; manufactured / unresolved; energy storage; metal; assembly; proposal; lifted counterweight module; collection expansion; energy storage; not applicable;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inlineStr">
        <x:is>
          <x:t xml:space="preserve">T4</x:t>
        </x:is>
      </x:c>
      <x:c r="D690" s="4" t="inlineStr">
        <x:is>
          <x:t xml:space="preserve">Salvage</x:t>
        </x:is>
      </x:c>
      <x:c r="E690" s="4" t="str">
        <x:v>Energy storage</x:v>
      </x:c>
      <x:c r="F690" s="4" t="str">
        <x:v>New proposal</x:v>
      </x:c>
      <x:c r="G690" s="4" t="inlineStr">
        <x:is>
          <x:t xml:space="preserve">Large canyon storage assembly requiring a fixed drop shaft. It holds energy in the recorded physical form for a compatible system. Assembly alone does not supply charge, pressure, heat or mechanical preload.</x:t>
        </x:is>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t4;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inlineStr">
        <x:is>
          <x:t xml:space="preserve">Salvage value audit October 16, 2026: T4. A large matched mechanical energy-storage assembly preserves expensive hardware and fabrication labor, discounted for fixed-site and hauling constraints. No stored energy is included. Value tier is relative to this 200-item salvage roster; condition and crafting qualification remain separate.</x:t>
        </x:is>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x:f>IF(C690="T0",0,IF(C690="T1",1,IF(C690="T2",2,IF(C690="T3",3,IF(C690="T4",4,IF(C690="Unassigned",98,99))))))</x:f>
        <x:v>4</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inlineStr">
        <x:is>
          <x:t xml:space="preserve">Crafting components</x:t>
        </x:is>
      </x:c>
      <x:c r="E691" s="4" t="str">
        <x:v>Energy storage</x:v>
      </x:c>
      <x:c r="F691" s="4" t="str">
        <x:v>New proposal</x:v>
      </x:c>
      <x:c r="G691" s="4" t="inlineStr">
        <x:is>
          <x:t xml:space="preserve">Stores pressure in a compatible closed vessel, no rating assigned. It holds energy in the recorded physical form for a compatible system. Assembly alone does not supply charge, pressure, heat or mechanical preload.</x:t>
        </x:is>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not applicable;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inlineStr">
        <x:is>
          <x:t xml:space="preserve">Crafting components</x:t>
        </x:is>
      </x:c>
      <x:c r="E692" s="4" t="str">
        <x:v>Energy storage</x:v>
      </x:c>
      <x:c r="F692" s="4" t="str">
        <x:v>New proposal</x:v>
      </x:c>
      <x:c r="G692" s="4" t="inlineStr">
        <x:is>
          <x:t xml:space="preserve">Stores sensible heat for controlled release. It holds energy in the recorded physical form for a compatible system. Assembly alone does not supply charge, pressure, heat or mechanical preload.</x:t>
        </x:is>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not applicable;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inlineStr">
        <x:is>
          <x:t xml:space="preserve">Candidate thermal storage medium kept inside a compatible vessel. It holds energy in the recorded physical form for a compatible system. Assembly alone does not supply charge, pressure, heat or mechanical preload.</x:t>
        </x:is>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inlineStr">
        <x:is>
          <x:t xml:space="preserve">Crafting components</x:t>
        </x:is>
      </x:c>
      <x:c r="E694" s="4" t="str">
        <x:v>Energy storage</x:v>
      </x:c>
      <x:c r="F694" s="4" t="str">
        <x:v>New proposal</x:v>
      </x:c>
      <x:c r="G694" s="4" t="inlineStr">
        <x:is>
          <x:t xml:space="preserve">Rugged chemical battery candidate with unresolved chemistry. It holds energy in the recorded physical form for a compatible system. Assembly alone does not supply charge, pressure, heat or mechanical preload.</x:t>
        </x:is>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not applicable;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inlineStr">
        <x:is>
          <x:t xml:space="preserve">T4</x:t>
        </x:is>
      </x:c>
      <x:c r="D695" s="4" t="inlineStr">
        <x:is>
          <x:t xml:space="preserve">Salvage</x:t>
        </x:is>
      </x:c>
      <x:c r="E695" s="4" t="str">
        <x:v>Energy storage</x:v>
      </x:c>
      <x:c r="F695" s="4" t="str">
        <x:v>New proposal</x:v>
      </x:c>
      <x:c r="G695" s="4" t="inlineStr">
        <x:is>
          <x:t xml:space="preserve">Serviceable battery architecture with replaceable contacts. It holds energy in the recorded physical form for a compatible system. Assembly alone does not supply charge, pressure, heat or mechanical preload.</x:t>
        </x:is>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t4; unassigned; finished item</x:v>
      </x:c>
      <x:c r="AF695" s="4" t="str">
        <x:v>Collection expansion classification. Distinct type, use and material family; new item proposal unless author direction is marked.</x:v>
      </x:c>
      <x:c r="AG695" s="4" t="inlineStr">
        <x:is>
          <x:t xml:space="preserve">Salvage value audit October 16, 2026: T4. A serviceable battery architecture preserves scarce contacts and fitted electrical hardware. No active chemistry or charge is included. Value tier is relative to this 200-item salvage roster; condition and crafting qualification remain separate.</x:t>
        </x:is>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x:f>IF(C695="T0",0,IF(C695="T1",1,IF(C695="T2",2,IF(C695="T3",3,IF(C695="T4",4,IF(C695="Unassigned",98,99))))))</x:f>
        <x:v>4</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inlineStr">
        <x:is>
          <x:t xml:space="preserve">Crafting components</x:t>
        </x:is>
      </x:c>
      <x:c r="E696" s="4" t="str">
        <x:v>Energy storage</x:v>
      </x:c>
      <x:c r="F696" s="4" t="str">
        <x:v>New proposal</x:v>
      </x:c>
      <x:c r="G696" s="4" t="inlineStr">
        <x:is>
          <x:t xml:space="preserve">Layered chemical storage architecture, chemistry unresolved. It holds energy in the recorded physical form for a compatible system. Assembly alone does not supply charge, pressure, heat or mechanical preload.</x:t>
        </x:is>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not applicable;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inlineStr">
        <x:is>
          <x:t xml:space="preserve">Crafting components</x:t>
        </x:is>
      </x:c>
      <x:c r="E697" s="4" t="str">
        <x:v>Energy storage</x:v>
      </x:c>
      <x:c r="F697" s="4" t="str">
        <x:v>New proposal</x:v>
      </x:c>
      <x:c r="G697" s="4" t="inlineStr">
        <x:is>
          <x:t xml:space="preserve">Electrical storage candidate using layered mineral insulation. It holds energy in the recorded physical form for a compatible system. Assembly alone does not supply charge, pressure, heat or mechanical preload.</x:t>
        </x:is>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not applicable;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inlineStr">
        <x:is>
          <x:t xml:space="preserve">Crafting components</x:t>
        </x:is>
      </x:c>
      <x:c r="E698" s="4" t="str">
        <x:v>Energy storage</x:v>
      </x:c>
      <x:c r="F698" s="4" t="str">
        <x:v>New proposal</x:v>
      </x:c>
      <x:c r="G698" s="4" t="inlineStr">
        <x:is>
          <x:t xml:space="preserve">Bulky urban electrical storage bank. It holds energy in the recorded physical form for a compatible system. Assembly alone does not supply charge, pressure, heat or mechanical preload.</x:t>
        </x:is>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not applicable;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inlineStr">
        <x:is>
          <x:t xml:space="preserve">Crafting components</x:t>
        </x:is>
      </x:c>
      <x:c r="E699" s="4" t="str">
        <x:v>Energy storage</x:v>
      </x:c>
      <x:c r="F699" s="4" t="str">
        <x:v>New proposal</x:v>
      </x:c>
      <x:c r="G699" s="4" t="inlineStr">
        <x:is>
          <x:t xml:space="preserve">Workshop pulse-storage assembly without a specified rating. It holds energy in the recorded physical form for a compatible system. Assembly alone does not supply charge, pressure, heat or mechanical preload.</x:t>
        </x:is>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not applicable;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inlineStr">
        <x:is>
          <x:t xml:space="preserve">Recovered power supply with unknown charging method. It is an extremely rare ancient recovery whose original function remains a working hypothesis. Condition, compatibility and safe operation are unknown; no contemporary reproduction is implied.</x:t>
        </x:is>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inlineStr">
        <x:is>
          <x:t xml:space="preserve">Rare recovered compact pulse storage. It is an extremely rare ancient recovery whose original function remains a working hypothesis. Condition, compatibility and safe operation are unknown; no contemporary reproduction is implied.</x:t>
        </x:is>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inlineStr">
        <x:is>
          <x:t xml:space="preserve">Fantasy recovered magnetic-energy storage with unknown conditions. It is an extremely rare ancient recovery whose original function remains a working hypothesis. Condition, compatibility and safe operation are unknown; no contemporary reproduction is implied.</x:t>
        </x:is>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inlineStr">
        <x:is>
          <x:t xml:space="preserve">Recovered sealed rotational storage device. It is an extremely rare ancient recovery whose original function remains a working hypothesis. Condition, compatibility and safe operation are unknown; no contemporary reproduction is implied.</x:t>
        </x:is>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inlineStr">
        <x:is>
          <x:t xml:space="preserve">Extremely rare recovered Arc-arresting container, distinct from electricity storage. It is an extremely rare ancient recovery whose original function remains a working hypothesis. Condition, compatibility and safe operation are unknown; no contemporary reproduction is implied.</x:t>
        </x:is>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inlineStr">
        <x:is>
          <x:t xml:space="preserve">T4</x:t>
        </x:is>
      </x:c>
      <x:c r="D705" s="4" t="inlineStr">
        <x:is>
          <x:t xml:space="preserve">Salvage</x:t>
        </x:is>
      </x:c>
      <x:c r="E705" s="4" t="str">
        <x:v>Service kit</x:v>
      </x:c>
      <x:c r="F705" s="4" t="str">
        <x:v>New proposal</x:v>
      </x:c>
      <x:c r="G705" s="4" t="inlineStr">
        <x:is>
          <x:t xml:space="preserve">Replacement contacts and cleaning implements for a compatible crude radio. It supports replacement, refitting or maintenance of a compatible item; ownership alone does not restore the equipment’s condition.</x:t>
        </x:is>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t4; unassigned; finished item</x:v>
      </x:c>
      <x:c r="AF705" s="4" t="str">
        <x:v>Collection expansion classification. Distinct type, use and material family; new item proposal unless author direction is marked.</x:v>
      </x:c>
      <x:c r="AG705" s="4" t="inlineStr">
        <x:is>
          <x:t xml:space="preserve">Salvage value audit October 16, 2026: T4. Matched radio contacts and service implements preserve specialist communications-maintenance capability, subject to completeness and compatibility. Value tier is relative to this 200-item salvage roster; condition and crafting qualification remain separate.</x:t>
        </x:is>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x:f>IF(C705="T0",0,IF(C705="T1",1,IF(C705="T2",2,IF(C705="T3",3,IF(C705="T4",4,IF(C705="Unassigned",98,99))))))</x:f>
        <x:v>4</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x:c r="B706" s="4"/>
      <x:c r="C706" s="4"/>
      <x:c r="D706" s="4"/>
      <x:c r="E706" s="4"/>
      <x:c r="F706" s="4"/>
      <x:c r="G706" s="4"/>
      <x:c r="H706" s="4"/>
      <x:c r="I706" s="4"/>
      <x:c r="J706" s="4"/>
      <x:c r="M706" s="4"/>
      <x:c r="N706" s="4"/>
      <x:c r="O706" s="4"/>
      <x:c r="P706" s="4"/>
      <x:c r="V706" s="4"/>
      <x:c r="W706" s="4"/>
      <x:c r="X706" s="4"/>
      <x:c r="Y706" s="4"/>
      <x:c r="Z706" s="4"/>
      <x:c r="AA706" s="4"/>
      <x:c r="AB706" s="4"/>
      <x:c r="AC706" s="4"/>
      <x:c r="AD706" s="4"/>
      <x:c r="AE706" s="4"/>
      <x:c r="AF706" s="4"/>
      <x:c r="AG706" s="4"/>
      <x:c r="AH706" s="4"/>
      <x:c r="AI706" s="4"/>
      <x:c r="AJ706" s="4"/>
      <x:c r="AK706" s="4"/>
      <x:c r="AL706" s="4"/>
      <x:c r="AM706" s="4"/>
      <x:c r="AN706" s="4"/>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inlineStr">
        <x:is>
          <x:t xml:space="preserve">T4</x:t>
        </x:is>
      </x:c>
      <x:c r="D707" s="4" t="inlineStr">
        <x:is>
          <x:t xml:space="preserve">Salvage</x:t>
        </x:is>
      </x:c>
      <x:c r="E707" s="4" t="str">
        <x:v>Service kit</x:v>
      </x:c>
      <x:c r="F707" s="4" t="str">
        <x:v>New proposal</x:v>
      </x:c>
      <x:c r="G707" s="4" t="inlineStr">
        <x:is>
          <x:t xml:space="preserve">Selected bearing and retaining parts for a matched dirtboard. It supports replacement, refitting or maintenance of a compatible item; ownership alone does not restore the equipment’s condition.</x:t>
        </x:is>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t4;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inlineStr">
        <x:is>
          <x:t xml:space="preserve">Salvage value audit October 16, 2026: T4. A selected running-gear set preserves multiple precision traversal spares. No complete board or guaranteed fit is included. Value tier is relative to this 200-item salvage roster; condition and crafting qualification remain separate.</x:t>
        </x:is>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x:f>IF(C707="T0",0,IF(C707="T1",1,IF(C707="T2",2,IF(C707="T3",3,IF(C707="T4",4,IF(C707="Unassigned",98,99))))))</x:f>
        <x:v>4</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x:c r="B710" s="4"/>
      <x:c r="C710" s="4"/>
      <x:c r="D710" s="4"/>
      <x:c r="E710" s="4"/>
      <x:c r="F710" s="4"/>
      <x:c r="G710" s="4"/>
      <x:c r="H710" s="4"/>
      <x:c r="I710" s="4"/>
      <x:c r="J710" s="4"/>
      <x:c r="K710" s="4"/>
      <x:c r="L710" s="4"/>
      <x:c r="M710" s="4"/>
      <x:c r="N710" s="4"/>
      <x:c r="O710" s="4"/>
      <x:c r="P710" s="4"/>
      <x:c r="Q710" s="4"/>
      <x:c r="R710" s="4"/>
      <x:c r="S710" s="4"/>
      <x:c r="T710" s="4"/>
      <x:c r="U710" s="4"/>
      <x:c r="V710" s="4"/>
      <x:c r="W710" s="4"/>
      <x:c r="X710" s="4"/>
      <x:c r="Y710" s="4"/>
      <x:c r="Z710" s="4"/>
      <x:c r="AA710" s="4"/>
      <x:c r="AB710" s="4"/>
      <x:c r="AC710" s="4"/>
      <x:c r="AD710" s="4"/>
      <x:c r="AE710" s="4"/>
      <x:c r="AF710" s="4"/>
      <x:c r="AG710" s="4"/>
      <x:c r="AH710" s="4"/>
      <x:c r="AI710" s="4"/>
      <x:c r="AJ710" s="4"/>
      <x:c r="AK710" s="4"/>
      <x:c r="AL710" s="4"/>
      <x:c r="AM710" s="4"/>
      <x:c r="AN710" s="4"/>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inlineStr">
        <x:is>
          <x:t xml:space="preserve">Iron mark is a material-defined currency entry. It is a currency entry distinguished by material and workmanship. Issuer, denomination, exchange ratios and particular craft grades remain unassigned.</x:t>
        </x:is>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inlineStr">
        <x:is>
          <x:t xml:space="preserve">Steel mark is a material-defined currency entry. It is a currency entry distinguished by material and workmanship. Issuer, denomination, exchange ratios and particular craft grades remain unassigned.</x:t>
        </x:is>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inlineStr">
        <x:is>
          <x:t xml:space="preserve">Ceramic mark is a material-defined currency entry. It is a currency entry distinguished by material and workmanship. Issuer, denomination, exchange ratios and particular craft grades remain unassigned.</x:t>
        </x:is>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inlineStr">
        <x:is>
          <x:t xml:space="preserve">Glass mark is a material-defined currency entry. It is a currency entry distinguished by material and workmanship. Issuer, denomination, exchange ratios and particular craft grades remain unassigned.</x:t>
        </x:is>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inlineStr">
        <x:is>
          <x:t xml:space="preserve">T4</x:t>
        </x:is>
      </x:c>
      <x:c r="D715" s="4" t="inlineStr">
        <x:is>
          <x:t xml:space="preserve">Salvage</x:t>
        </x:is>
      </x:c>
      <x:c r="E715" s="4" t="str">
        <x:v>Musical instrument</x:v>
      </x:c>
      <x:c r="F715" s="4" t="str">
        <x:v>New proposal</x:v>
      </x:c>
      <x:c r="G715" s="4" t="inlineStr">
        <x:is>
          <x:t xml:space="preserve">Scarce hide membrane tensioned over an insect shell bowl. Its recorded physical form is intended to produce, control or support sound in a musical instrument; tuning and playable dimensions remain open.</x:t>
        </x:is>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salvage; musical instrument; musical instrument; finished item; manufactured / unresolved; music; mixed / unresolved; assembly; proposal; hide-headed shell drum; collection expansion; musical instrument; t4; t3; finished item</x:v>
      </x:c>
      <x:c r="AF71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5" s="4" t="inlineStr">
        <x:is>
          <x:t xml:space="preserve">Salvage value audit October 16, 2026: T4. Extremely low hide yield makes a prepared hide head costly, with tensioning and fitted shell adding artisan labor. Value tier is relative to this 200-item salvage roster; condition and crafting qualification remain separate.</x:t>
        </x:is>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x:f>IF(C715="T0",0,IF(C715="T1",1,IF(C715="T2",2,IF(C715="T3",3,IF(C715="T4",4,IF(C715="Unassigned",98,99))))))</x:f>
        <x:v>4</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inlineStr">
        <x:is>
          <x:t xml:space="preserve">T4</x:t>
        </x:is>
      </x:c>
      <x:c r="D716" s="4" t="inlineStr">
        <x:is>
          <x:t xml:space="preserve">Salvage</x:t>
        </x:is>
      </x:c>
      <x:c r="E716" s="4" t="str">
        <x:v>Musical instrument</x:v>
      </x:c>
      <x:c r="F716" s="4" t="str">
        <x:v>New proposal</x:v>
      </x:c>
      <x:c r="G716" s="4" t="inlineStr">
        <x:is>
          <x:t xml:space="preserve">Two scarce hide heads on a worked metal body. Its recorded physical form is intended to produce, control or support sound in a musical instrument; tuning and playable dimensions remain open.</x:t>
        </x:is>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salvage; musical instrument; musical instrument; finished item; manufactured / unresolved; music; mixed / unresolved; assembly; proposal; double-headed metal drum; collection expansion; musical instrument; t4; t3; finished item</x:v>
      </x:c>
      <x:c r="AF71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6" s="4" t="inlineStr">
        <x:is>
          <x:t xml:space="preserve">Salvage value audit October 16, 2026: T4. Two scarce prepared hide heads and a worked metal body combine high material replacement cost with instrument craftsmanship. Value tier is relative to this 200-item salvage roster; condition and crafting qualification remain separate.</x:t>
        </x:is>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x:f>IF(C716="T0",0,IF(C716="T1",1,IF(C716="T2",2,IF(C716="T3",3,IF(C716="T4",4,IF(C716="Unassigned",98,99))))))</x:f>
        <x:v>4</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inlineStr">
        <x:is>
          <x:t xml:space="preserve">T3</x:t>
        </x:is>
      </x:c>
      <x:c r="D717" s="4" t="inlineStr">
        <x:is>
          <x:t xml:space="preserve">Salvage</x:t>
        </x:is>
      </x:c>
      <x:c r="E717" s="4" t="str">
        <x:v>Musical instrument</x:v>
      </x:c>
      <x:c r="F717" s="4" t="str">
        <x:v>New proposal</x:v>
      </x:c>
      <x:c r="G717" s="4" t="inlineStr">
        <x:is>
          <x:t xml:space="preserve">Rigid resonant shell instrument requiring no hide head. Its recorded physical form is intended to produce, control or support sound in a musical instrument; tuning and playable dimensions remain open.</x:t>
        </x:is>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salvage; musical instrument; musical instrument; finished item; manufactured / unresolved; music; shell / chitin; assembly; proposal; slit shell drum; collection expansion; musical instrument; t3; t1; finished item</x:v>
      </x:c>
      <x:c r="AF71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7" s="4" t="inlineStr">
        <x:is>
          <x:t xml:space="preserve">Salvage value audit October 16, 2026: T3. A carefully tuned slit and resonating shell preserve skilled acoustic workmanship despite abundant raw shell. Value tier is relative to this 200-item salvage roster; condition and crafting qualification remain separate.</x:t>
        </x:is>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x:f>IF(C717="T0",0,IF(C717="T1",1,IF(C717="T2",2,IF(C717="T3",3,IF(C717="T4",4,IF(C717="Unassigned",98,99))))))</x:f>
        <x:v>3</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inlineStr">
        <x:is>
          <x:t xml:space="preserve">T4</x:t>
        </x:is>
      </x:c>
      <x:c r="D718" s="4" t="inlineStr">
        <x:is>
          <x:t xml:space="preserve">Salvage</x:t>
        </x:is>
      </x:c>
      <x:c r="E718" s="4" t="str">
        <x:v>Musical instrument</x:v>
      </x:c>
      <x:c r="F718" s="4" t="str">
        <x:v>New proposal</x:v>
      </x:c>
      <x:c r="G718" s="4" t="inlineStr">
        <x:is>
          <x:t xml:space="preserve">Shallow ring instrument with a minimal hide head. Its recorded physical form is intended to produce, control or support sound in a musical instrument; tuning and playable dimensions remain open.</x:t>
        </x:is>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salvage; musical instrument; musical instrument; finished item; manufactured / unresolved; music; mixed / unresolved; assembly; proposal; metal frame drum; collection expansion; musical instrument; t4; t3; finished item</x:v>
      </x:c>
      <x:c r="AF71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8" s="4" t="inlineStr">
        <x:is>
          <x:t xml:space="preserve">Salvage value audit October 16, 2026: T4. A scarce prepared hide membrane and fitted metal frame preserve both expensive material preparation and musical craftsmanship. Value tier is relative to this 200-item salvage roster; condition and crafting qualification remain separate.</x:t>
        </x:is>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x:f>IF(C718="T0",0,IF(C718="T1",1,IF(C718="T2",2,IF(C718="T3",3,IF(C718="T4",4,IF(C718="Unassigned",98,99))))))</x:f>
        <x:v>4</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inlineStr">
        <x:is>
          <x:t xml:space="preserve">T0</x:t>
        </x:is>
      </x:c>
      <x:c r="D719" s="4" t="inlineStr">
        <x:is>
          <x:t xml:space="preserve">Salvage</x:t>
        </x:is>
      </x:c>
      <x:c r="E719" s="4" t="str">
        <x:v>Musical instrument</x:v>
      </x:c>
      <x:c r="F719" s="4" t="str">
        <x:v>New proposal</x:v>
      </x:c>
      <x:c r="G719" s="4" t="inlineStr">
        <x:is>
          <x:t xml:space="preserve">Two shaped shell halves struck together. Its recorded physical form is intended to produce, control or support sound in a musical instrument; tuning and playable dimensions remain open.</x:t>
        </x:is>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salvage; musical instrument; musical instrument; finished item; manufactured / unresolved; music; shell / chitin; assembly; proposal; shell-clapper pair; collection expansion; musical instrument; t0; t1; finished item</x:v>
      </x:c>
      <x:c r="AF71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9" s="4" t="inlineStr">
        <x:is>
          <x:t xml:space="preserve">Salvage value audit October 16, 2026: T0. Two simple shaped shell pieces require little scarce input or precision compared with tuned instruments. Value tier is relative to this 200-item salvage roster; condition and crafting qualification remain separate.</x:t>
        </x:is>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x:f>IF(C719="T0",0,IF(C719="T1",1,IF(C719="T2",2,IF(C719="T3",3,IF(C719="T4",4,IF(C719="Unassigned",98,99))))))</x:f>
        <x:v>0</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inlineStr">
        <x:is>
          <x:t xml:space="preserve">T3</x:t>
        </x:is>
      </x:c>
      <x:c r="D720" s="4" t="inlineStr">
        <x:is>
          <x:t xml:space="preserve">Salvage</x:t>
        </x:is>
      </x:c>
      <x:c r="E720" s="4" t="str">
        <x:v>Musical instrument</x:v>
      </x:c>
      <x:c r="F720" s="4" t="str">
        <x:v>New proposal</x:v>
      </x:c>
      <x:c r="G720" s="4" t="inlineStr">
        <x:is>
          <x:t xml:space="preserve">Cast bell with a suspended striker. Its recorded physical form is intended to produce, control or support sound in a musical instrument; tuning and playable dimensions remain open.</x:t>
        </x:is>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salvage; musical instrument; musical instrument; finished item; manufactured / unresolved; music; metal; assembly; proposal; bronze hand bell; collection expansion; musical instrument; t3; t2; finished item</x:v>
      </x:c>
      <x:c r="AF72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0" s="4" t="inlineStr">
        <x:is>
          <x:t xml:space="preserve">Salvage value audit October 16, 2026: T3. A cast tuned bell and suspended striker preserve useful alloy and skilled acoustic finishing. Value tier is relative to this 200-item salvage roster; condition and crafting qualification remain separate.</x:t>
        </x:is>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x:f>IF(C720="T0",0,IF(C720="T1",1,IF(C720="T2",2,IF(C720="T3",3,IF(C720="T4",4,IF(C720="Unassigned",98,99))))))</x:f>
        <x:v>3</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inlineStr">
        <x:is>
          <x:t xml:space="preserve">T3</x:t>
        </x:is>
      </x:c>
      <x:c r="D721" s="4" t="inlineStr">
        <x:is>
          <x:t xml:space="preserve">Salvage</x:t>
        </x:is>
      </x:c>
      <x:c r="E721" s="4" t="str">
        <x:v>Musical instrument</x:v>
      </x:c>
      <x:c r="F721" s="4" t="str">
        <x:v>New proposal</x:v>
      </x:c>
      <x:c r="G721" s="4" t="inlineStr">
        <x:is>
          <x:t xml:space="preserve">Several tuned metal cups suspended from a frame. Its recorded physical form is intended to produce, control or support sound in a musical instrument; tuning and playable dimensions remain open.</x:t>
        </x:is>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salvage; musical instrument; musical instrument; finished item; manufactured / unresolved; music; metal; assembly; proposal; iron cup-bell chime; collection expansion; musical instrument; t3; t3; finished item</x:v>
      </x:c>
      <x:c r="AF721"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1" s="4" t="inlineStr">
        <x:is>
          <x:t xml:space="preserve">Salvage value audit October 16, 2026: T3. Several matched resonating cups and their suspension preserve more tuning and assembly work than ordinary scrap cups. Value tier is relative to this 200-item salvage roster; condition and crafting qualification remain separate.</x:t>
        </x:is>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x:f>IF(C721="T0",0,IF(C721="T1",1,IF(C721="T2",2,IF(C721="T3",3,IF(C721="T4",4,IF(C721="Unassigned",98,99))))))</x:f>
        <x:v>3</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inlineStr">
        <x:is>
          <x:t xml:space="preserve">T3</x:t>
        </x:is>
      </x:c>
      <x:c r="D722" s="4" t="inlineStr">
        <x:is>
          <x:t xml:space="preserve">Salvage</x:t>
        </x:is>
      </x:c>
      <x:c r="E722" s="4" t="str">
        <x:v>Musical instrument</x:v>
      </x:c>
      <x:c r="F722" s="4" t="str">
        <x:v>New proposal</x:v>
      </x:c>
      <x:c r="G722" s="4" t="inlineStr">
        <x:is>
          <x:t xml:space="preserve">Tuned stone bars mounted over a shell resonance cavity. Its recorded physical form is intended to produce, control or support sound in a musical instrument; tuning and playable dimensions remain open.</x:t>
        </x:is>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salvage; musical instrument; musical instrument; finished item; manufactured / unresolved; music; shell and mineral; assembly; proposal; stone-bar resonator; collection expansion; musical instrument; t3; t2; finished item</x:v>
      </x:c>
      <x:c r="AF72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2" s="4" t="inlineStr">
        <x:is>
          <x:t xml:space="preserve">Salvage value audit October 16, 2026: T3. Selected tuned bars and a fitted resonance cavity preserve substantial acoustic preparation despite common base materials. Value tier is relative to this 200-item salvage roster; condition and crafting qualification remain separate.</x:t>
        </x:is>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x:f>IF(C722="T0",0,IF(C722="T1",1,IF(C722="T2",2,IF(C722="T3",3,IF(C722="T4",4,IF(C722="Unassigned",98,99))))))</x:f>
        <x:v>3</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inlineStr">
        <x:is>
          <x:t xml:space="preserve">T4</x:t>
        </x:is>
      </x:c>
      <x:c r="D723" s="4" t="inlineStr">
        <x:is>
          <x:t xml:space="preserve">Salvage</x:t>
        </x:is>
      </x:c>
      <x:c r="E723" s="4" t="str">
        <x:v>Musical instrument</x:v>
      </x:c>
      <x:c r="F723" s="4" t="str">
        <x:v>New proposal</x:v>
      </x:c>
      <x:c r="G723" s="4" t="inlineStr">
        <x:is>
          <x:t xml:space="preserve">Cut metal tongues on a hollow metal body. Its recorded physical form is intended to produce, control or support sound in a musical instrument; tuning and playable dimensions remain open.</x:t>
        </x:is>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salvage; musical instrument; musical instrument; finished item; manufactured / unresolved; music; metal; assembly; proposal; steel tongue drum; collection expansion; musical instrument; t4; t3; finished item</x:v>
      </x:c>
      <x:c r="AF72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3" s="4" t="inlineStr">
        <x:is>
          <x:t xml:space="preserve">Salvage value audit October 16, 2026: T4. Carefully cut tuned tongues and a resonant steel body preserve difficult precision and artisan metalwork. Value tier is relative to this 200-item salvage roster; condition and crafting qualification remain separate.</x:t>
        </x:is>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x:f>IF(C723="T0",0,IF(C723="T1",1,IF(C723="T2",2,IF(C723="T3",3,IF(C723="T4",4,IF(C723="Unassigned",98,99))))))</x:f>
        <x:v>4</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inlineStr">
        <x:is>
          <x:t xml:space="preserve">T3</x:t>
        </x:is>
      </x:c>
      <x:c r="D724" s="4" t="inlineStr">
        <x:is>
          <x:t xml:space="preserve">Salvage</x:t>
        </x:is>
      </x:c>
      <x:c r="E724" s="4" t="str">
        <x:v>Musical instrument</x:v>
      </x:c>
      <x:c r="F724" s="4" t="str">
        <x:v>New proposal</x:v>
      </x:c>
      <x:c r="G724" s="4" t="inlineStr">
        <x:is>
          <x:t xml:space="preserve">Side-blown metal tube instrument. Its recorded physical form is intended to produce, control or support sound in a musical instrument; tuning and playable dimensions remain open.</x:t>
        </x:is>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salvage; musical instrument; musical instrument; finished item; manufactured / unresolved; music; metal; assembly; proposal; metal transverse flute; collection expansion; musical instrument; t3; t3; finished item</x:v>
      </x:c>
      <x:c r="AF72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4" s="4" t="inlineStr">
        <x:is>
          <x:t xml:space="preserve">Salvage value audit October 16, 2026: T3. A fitted metal wind instrument preserves precise openings and acoustic workmanship beyond ordinary tubing. Value tier is relative to this 200-item salvage roster; condition and crafting qualification remain separate.</x:t>
        </x:is>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x:f>IF(C724="T0",0,IF(C724="T1",1,IF(C724="T2",2,IF(C724="T3",3,IF(C724="T4",4,IF(C724="Unassigned",98,99))))))</x:f>
        <x:v>3</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inlineStr">
        <x:is>
          <x:t xml:space="preserve">T3</x:t>
        </x:is>
      </x:c>
      <x:c r="D725" s="4" t="inlineStr">
        <x:is>
          <x:t xml:space="preserve">Salvage</x:t>
        </x:is>
      </x:c>
      <x:c r="E725" s="4" t="str">
        <x:v>Musical instrument</x:v>
      </x:c>
      <x:c r="F725" s="4" t="str">
        <x:v>New proposal</x:v>
      </x:c>
      <x:c r="G725" s="4" t="inlineStr">
        <x:is>
          <x:t xml:space="preserve">Molded air channel and finger-hole instrument. Its recorded physical form is intended to produce, control or support sound in a musical instrument; tuning and playable dimensions remain open.</x:t>
        </x:is>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salvage; musical instrument; musical instrument; finished item; manufactured / unresolved; music; ceramic; assembly; proposal; ceramic duct flute; collection expansion; musical instrument; t3; t1; finished item</x:v>
      </x:c>
      <x:c r="AF72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5" s="4" t="inlineStr">
        <x:is>
          <x:t xml:space="preserve">Salvage value audit October 16, 2026: T3. A formed air channel and tuned openings preserve specialist ceramic instrument work. Value tier is relative to this 200-item salvage roster; condition and crafting qualification remain separate.</x:t>
        </x:is>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x:f>IF(C725="T0",0,IF(C725="T1",1,IF(C725="T2",2,IF(C725="T3",3,IF(C725="T4",4,IF(C725="Unassigned",98,99))))))</x:f>
        <x:v>3</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inlineStr">
        <x:is>
          <x:t xml:space="preserve">T3</x:t>
        </x:is>
      </x:c>
      <x:c r="D726" s="4" t="inlineStr">
        <x:is>
          <x:t xml:space="preserve">Salvage</x:t>
        </x:is>
      </x:c>
      <x:c r="E726" s="4" t="str">
        <x:v>Musical instrument</x:v>
      </x:c>
      <x:c r="F726" s="4" t="str">
        <x:v>New proposal</x:v>
      </x:c>
      <x:c r="G726" s="4" t="inlineStr">
        <x:is>
          <x:t xml:space="preserve">Worked fauna horn core used as a wind instrument. Its recorded physical form is intended to produce, control or support sound in a musical instrument; tuning and playable dimensions remain open.</x:t>
        </x:is>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salvage; musical instrument; musical instrument; finished item; manufactured / unresolved; music; faunal hard tissue; assembly; proposal; hollow-horn flute; collection expansion; musical instrument; t3; t0; finished item</x:v>
      </x:c>
      <x:c r="AF72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6" s="4" t="inlineStr">
        <x:is>
          <x:t xml:space="preserve">Salvage value audit October 16, 2026: T3. A worked horn body with playable openings preserves selected faunal material and skilled acoustic labor. Value tier is relative to this 200-item salvage roster; condition and crafting qualification remain separate.</x:t>
        </x:is>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x:f>IF(C726="T0",0,IF(C726="T1",1,IF(C726="T2",2,IF(C726="T3",3,IF(C726="T4",4,IF(C726="Unassigned",98,99))))))</x:f>
        <x:v>3</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inlineStr">
        <x:is>
          <x:t xml:space="preserve">T0</x:t>
        </x:is>
      </x:c>
      <x:c r="D727" s="4" t="inlineStr">
        <x:is>
          <x:t xml:space="preserve">Salvage</x:t>
        </x:is>
      </x:c>
      <x:c r="E727" s="4" t="str">
        <x:v>Musical instrument</x:v>
      </x:c>
      <x:c r="F727" s="4" t="str">
        <x:v>New proposal</x:v>
      </x:c>
      <x:c r="G727" s="4" t="inlineStr">
        <x:is>
          <x:t xml:space="preserve">Small shaped hard-part whistle. Its recorded physical form is intended to produce, control or support sound in a musical instrument; tuning and playable dimensions remain open.</x:t>
        </x:is>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salvage; musical instrument; musical instrument; finished item; manufactured / unresolved; music; faunal hard tissue; assembly; proposal; wing-rib whistle; collection expansion; musical instrument; t0; t0; finished item</x:v>
      </x:c>
      <x:c r="AF72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7" s="4" t="inlineStr">
        <x:is>
          <x:t xml:space="preserve">Salvage value audit October 16, 2026: T0. A small simple hard-part whistle has limited material cost and less fabrication complexity than larger tuned instruments. Value tier is relative to this 200-item salvage roster; condition and crafting qualification remain separate.</x:t>
        </x:is>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x:f>IF(C727="T0",0,IF(C727="T1",1,IF(C727="T2",2,IF(C727="T3",3,IF(C727="T4",4,IF(C727="Unassigned",98,99))))))</x:f>
        <x:v>0</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inlineStr">
        <x:is>
          <x:t xml:space="preserve">T3</x:t>
        </x:is>
      </x:c>
      <x:c r="D728" s="4" t="inlineStr">
        <x:is>
          <x:t xml:space="preserve">Salvage</x:t>
        </x:is>
      </x:c>
      <x:c r="E728" s="4" t="str">
        <x:v>Musical instrument</x:v>
      </x:c>
      <x:c r="F728" s="4" t="str">
        <x:v>New proposal</x:v>
      </x:c>
      <x:c r="G728" s="4" t="inlineStr">
        <x:is>
          <x:t xml:space="preserve">Hollow shell wind instrument with fitted mouthpiece. Its recorded physical form is intended to produce, control or support sound in a musical instrument; tuning and playable dimensions remain open.</x:t>
        </x:is>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salvage; musical instrument; musical instrument; finished item; manufactured / unresolved; music; shell and mineral; assembly; proposal; shell chamber ocarina; collection expansion; musical instrument; t3; t2; finished item</x:v>
      </x:c>
      <x:c r="AF72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8" s="4" t="inlineStr">
        <x:is>
          <x:t xml:space="preserve">Salvage value audit October 16, 2026: T3. A matched mouthpiece and tuned hollow chamber preserve specialist instrument shaping and fitting. Value tier is relative to this 200-item salvage roster; condition and crafting qualification remain separate.</x:t>
        </x:is>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x:f>IF(C728="T0",0,IF(C728="T1",1,IF(C728="T2",2,IF(C728="T3",3,IF(C728="T4",4,IF(C728="Unassigned",98,99))))))</x:f>
        <x:v>3</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inlineStr">
        <x:is>
          <x:t xml:space="preserve">T3</x:t>
        </x:is>
      </x:c>
      <x:c r="D729" s="4" t="inlineStr">
        <x:is>
          <x:t xml:space="preserve">Salvage</x:t>
        </x:is>
      </x:c>
      <x:c r="E729" s="4" t="str">
        <x:v>Musical instrument</x:v>
      </x:c>
      <x:c r="F729" s="4" t="str">
        <x:v>New proposal</x:v>
      </x:c>
      <x:c r="G729" s="4" t="inlineStr">
        <x:is>
          <x:t xml:space="preserve">Metal flared wind instrument. Its recorded physical form is intended to produce, control or support sound in a musical instrument; tuning and playable dimensions remain open.</x:t>
        </x:is>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salvage; musical instrument; musical instrument; finished item; manufactured / unresolved; music; metal; assembly; proposal; bronze lip horn; collection expansion; musical instrument; t3; t2; finished item</x:v>
      </x:c>
      <x:c r="AF72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9" s="4" t="inlineStr">
        <x:is>
          <x:t xml:space="preserve">Salvage value audit October 16, 2026: T3. A worked flared bronze instrument retains useful alloy and skilled forming beyond ordinary scrap stock. Value tier is relative to this 200-item salvage roster; condition and crafting qualification remain separate.</x:t>
        </x:is>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x:f>IF(C729="T0",0,IF(C729="T1",1,IF(C729="T2",2,IF(C729="T3",3,IF(C729="T4",4,IF(C729="Unassigned",98,99))))))</x:f>
        <x:v>3</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inlineStr">
        <x:is>
          <x:t xml:space="preserve">T4</x:t>
        </x:is>
      </x:c>
      <x:c r="D730" s="4" t="inlineStr">
        <x:is>
          <x:t xml:space="preserve">Salvage</x:t>
        </x:is>
      </x:c>
      <x:c r="E730" s="4" t="str">
        <x:v>Musical instrument</x:v>
      </x:c>
      <x:c r="F730" s="4" t="str">
        <x:v>New proposal</x:v>
      </x:c>
      <x:c r="G730" s="4" t="inlineStr">
        <x:is>
          <x:t xml:space="preserve">Small metal reed bank with a fitted mouthpiece. Its recorded physical form is intended to produce, control or support sound in a musical instrument; tuning and playable dimensions remain open.</x:t>
        </x:is>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salvage; musical instrument; musical instrument; finished item; manufactured / unresolved; music; metal; assembly; proposal; metal free-reed mouth organ; collection expansion; musical instrument; t4; t4; finished item</x:v>
      </x:c>
      <x:c r="AF73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0" s="4" t="inlineStr">
        <x:is>
          <x:t xml:space="preserve">Salvage value audit October 16, 2026: T4. A fitted bank of fine reeds and mouthpiece concentrates precision metalworking and tuning labor. Value tier is relative to this 200-item salvage roster; condition and crafting qualification remain separate.</x:t>
        </x:is>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x:f>IF(C730="T0",0,IF(C730="T1",1,IF(C730="T2",2,IF(C730="T3",3,IF(C730="T4",4,IF(C730="Unassigned",98,99))))))</x:f>
        <x:v>4</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inlineStr">
        <x:is>
          <x:t xml:space="preserve">T4</x:t>
        </x:is>
      </x:c>
      <x:c r="D731" s="4" t="inlineStr">
        <x:is>
          <x:t xml:space="preserve">Salvage</x:t>
        </x:is>
      </x:c>
      <x:c r="E731" s="4" t="str">
        <x:v>Musical instrument</x:v>
      </x:c>
      <x:c r="F731" s="4" t="str">
        <x:v>New proposal</x:v>
      </x:c>
      <x:c r="G731" s="4" t="inlineStr">
        <x:is>
          <x:t xml:space="preserve">Scarce conductive wire or steel strings on a shell frame. Its recorded physical form is intended to produce, control or support sound in a musical instrument; tuning and playable dimensions remain open.</x:t>
        </x:is>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salvage; musical instrument; musical instrument; finished item; manufactured / unresolved; music; metal and shell; assembly; proposal; wire-strung shell lyre; collection expansion; musical instrument; t4; t4; finished item</x:v>
      </x:c>
      <x:c r="AF731"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731" s="4" t="inlineStr">
        <x:is>
          <x:t xml:space="preserve">Salvage value audit October 16, 2026: T4. Selected metal strings, tension fittings and a worked shell frame combine scarce usable wire with instrument craftsmanship. Value tier is relative to this 200-item salvage roster; condition and crafting qualification remain separate.</x:t>
        </x:is>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x:f>IF(C731="T0",0,IF(C731="T1",1,IF(C731="T2",2,IF(C731="T3",3,IF(C731="T4",4,IF(C731="Unassigned",98,99))))))</x:f>
        <x:v>4</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inlineStr">
        <x:is>
          <x:t xml:space="preserve">T4</x:t>
        </x:is>
      </x:c>
      <x:c r="D732" s="4" t="inlineStr">
        <x:is>
          <x:t xml:space="preserve">Salvage</x:t>
        </x:is>
      </x:c>
      <x:c r="E732" s="4" t="str">
        <x:v>Musical instrument</x:v>
      </x:c>
      <x:c r="F732" s="4" t="str">
        <x:v>New proposal</x:v>
      </x:c>
      <x:c r="G732" s="4" t="inlineStr">
        <x:is>
          <x:t xml:space="preserve">Prepared tendon strings on a resonant metal tray. Its recorded physical form is intended to produce, control or support sound in a musical instrument; tuning and playable dimensions remain open.</x:t>
        </x:is>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salvage; musical instrument; musical instrument; finished item; manufactured / unresolved; music; mixed / unresolved; assembly; proposal; tendon-strung metal zither; collection expansion; musical instrument; t4; t3; finished item</x:v>
      </x:c>
      <x:c r="AF73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2" s="4" t="inlineStr">
        <x:is>
          <x:t xml:space="preserve">Salvage value audit October 16, 2026: T4. Prepared tendon strings, tensioning and a resonant metal body preserve difficult material preparation and fitting work. Value tier is relative to this 200-item salvage roster; condition and crafting qualification remain separate.</x:t>
        </x:is>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x:f>IF(C732="T0",0,IF(C732="T1",1,IF(C732="T2",2,IF(C732="T3",3,IF(C732="T4",4,IF(C732="Unassigned",98,99))))))</x:f>
        <x:v>4</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inlineStr">
        <x:is>
          <x:t xml:space="preserve">T3</x:t>
        </x:is>
      </x:c>
      <x:c r="D733" s="4" t="inlineStr">
        <x:is>
          <x:t xml:space="preserve">Salvage</x:t>
        </x:is>
      </x:c>
      <x:c r="E733" s="4" t="str">
        <x:v>Musical instrument</x:v>
      </x:c>
      <x:c r="F733" s="4" t="str">
        <x:v>New proposal</x:v>
      </x:c>
      <x:c r="G733" s="4" t="inlineStr">
        <x:is>
          <x:t xml:space="preserve">Plucked spring tongue in a compact metal frame. Its recorded physical form is intended to produce, control or support sound in a musical instrument; tuning and playable dimensions remain open.</x:t>
        </x:is>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salvage; musical instrument; musical instrument; finished item; manufactured / unresolved; music; metal; assembly; proposal; steel jaw harp; collection expansion; musical instrument; t3; t3; finished item</x:v>
      </x:c>
      <x:c r="AF73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3" s="4" t="inlineStr">
        <x:is>
          <x:t xml:space="preserve">Salvage value audit October 16, 2026: T3. A resilient tuned tongue in a compact fitted frame preserves spring preparation and fine instrument work. Value tier is relative to this 200-item salvage roster; condition and crafting qualification remain separate.</x:t>
        </x:is>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x:f>IF(C733="T0",0,IF(C733="T1",1,IF(C733="T2",2,IF(C733="T3",3,IF(C733="T4",4,IF(C733="Unassigned",98,99))))))</x:f>
        <x:v>3</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inlineStr">
        <x:is>
          <x:t xml:space="preserve">T4</x:t>
        </x:is>
      </x:c>
      <x:c r="D734" s="4" t="inlineStr">
        <x:is>
          <x:t xml:space="preserve">Salvage</x:t>
        </x:is>
      </x:c>
      <x:c r="E734" s="4" t="inlineStr">
        <x:is>
          <x:t xml:space="preserve">Shelter &amp; rest</x:t>
        </x:is>
      </x:c>
      <x:c r="F734" s="4" t="str">
        <x:v>New proposal</x:v>
      </x:c>
      <x:c r="G734" s="4" t="inlineStr">
        <x:is>
          <x:t xml:space="preserve">Upright inner-wing panel for directional sun shade. It is intended to place a physical screen between the low sun and the user or equipment; orientation, supports and wind retention matter to the final arrangement.</x:t>
        </x:is>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salvage; shelter &amp; rest; shelter item; finished item; manufactured / unresolved; sun shading; wing membrane and frame; assembly; proposal; folding vertical wing shade; collection expansion; shelter item; proposed shelter kit content; camp goods; shelter &amp; rest; t4;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4" s="4" t="inlineStr">
        <x:is>
          <x:t xml:space="preserve">Salvage value audit October 16, 2026: T4. A folding fitted shade combines delicate prepared membrane, framing and packable shelter utility with high replacement labor. Value tier is relative to this 200-item salvage roster; condition and crafting qualification remain separate.</x:t>
        </x:is>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x:f>IF(C734="T0",0,IF(C734="T1",1,IF(C734="T2",2,IF(C734="T3",3,IF(C734="T4",4,IF(C734="Unassigned",98,99))))))</x:f>
        <x:v>4</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inlineStr">
        <x:is>
          <x:t xml:space="preserve">T4</x:t>
        </x:is>
      </x:c>
      <x:c r="D735" s="4" t="inlineStr">
        <x:is>
          <x:t xml:space="preserve">Salvage</x:t>
        </x:is>
      </x:c>
      <x:c r="E735" s="4" t="inlineStr">
        <x:is>
          <x:t xml:space="preserve">Shelter &amp; rest</x:t>
        </x:is>
      </x:c>
      <x:c r="F735" s="4" t="str">
        <x:v>New proposal</x:v>
      </x:c>
      <x:c r="G735" s="4" t="inlineStr">
        <x:is>
          <x:t xml:space="preserve">Overhead wing membrane roof section. It is intended to place a physical screen between the low sun and the user or equipment; orientation, supports and wind retention matter to the final arrangement.</x:t>
        </x:is>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salvage; shelter &amp; rest; shelter item; finished item; manufactured / unresolved; sun shading; wing membrane and frame; assembly; proposal; low wing-roof panel; collection expansion; shelter item; proposed shelter kit content; camp goods; shelter &amp; rest; t4;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5" s="4" t="inlineStr">
        <x:is>
          <x:t xml:space="preserve">Salvage value audit October 16, 2026: T4. A broad prepared wing roof preserves fragile usable membrane and fitted shelter work, subject to wind-retention and condition checks. Value tier is relative to this 200-item salvage roster; condition and crafting qualification remain separate.</x:t>
        </x:is>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x:f>IF(C735="T0",0,IF(C735="T1",1,IF(C735="T2",2,IF(C735="T3",3,IF(C735="T4",4,IF(C735="Unassigned",98,99))))))</x:f>
        <x:v>4</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inlineStr">
        <x:is>
          <x:t xml:space="preserve">T3</x:t>
        </x:is>
      </x:c>
      <x:c r="D736" s="4" t="inlineStr">
        <x:is>
          <x:t xml:space="preserve">Salvage</x:t>
        </x:is>
      </x:c>
      <x:c r="E736" s="4" t="inlineStr">
        <x:is>
          <x:t xml:space="preserve">Shelter &amp; rest</x:t>
        </x:is>
      </x:c>
      <x:c r="F736" s="4" t="str">
        <x:v>New proposal</x:v>
      </x:c>
      <x:c r="G736" s="4" t="inlineStr">
        <x:is>
          <x:t xml:space="preserve">Packable metal supports for a proposed camp arrangement. It supports a physical resting arrangement through shelter, positioning or retention rather than supplying an automatic recovery bonus.</x:t>
        </x:is>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salvage; shelter &amp; rest; shelter item; finished item; manufactured / unresolved; camp rest; metal; assembly; proposal; segmented shelter pole set; collection expansion; shelter item; proposed shelter kit content; camp goods; shelter &amp; rest; t3;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6" s="4" t="inlineStr">
        <x:is>
          <x:t xml:space="preserve">Salvage value audit October 16, 2026: T3. Matched segmented metal supports preserve several fitted joints and reusable shelter hardware. Value tier is relative to this 200-item salvage roster; condition and crafting qualification remain separate.</x:t>
        </x:is>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x:f>IF(C736="T0",0,IF(C736="T1",1,IF(C736="T2",2,IF(C736="T3",3,IF(C736="T4",4,IF(C736="Unassigned",98,99))))))</x:f>
        <x:v>3</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inlineStr">
        <x:is>
          <x:t xml:space="preserve">T1</x:t>
        </x:is>
      </x:c>
      <x:c r="D737" s="4" t="inlineStr">
        <x:is>
          <x:t xml:space="preserve">Salvage</x:t>
        </x:is>
      </x:c>
      <x:c r="E737" s="4" t="inlineStr">
        <x:is>
          <x:t xml:space="preserve">Shelter &amp; rest</x:t>
        </x:is>
      </x:c>
      <x:c r="F737" s="4" t="str">
        <x:v>New proposal</x:v>
      </x:c>
      <x:c r="G737" s="4" t="inlineStr">
        <x:is>
          <x:t xml:space="preserve">Retains camp lines in suitable ground. It supports a physical resting arrangement through shelter, positioning or retention rather than supplying an automatic recovery bonus.</x:t>
        </x:is>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salvage; shelter &amp; rest; shelter item; finished item; manufactured / unresolved; camp rest; metal; assembly; proposal; ground-anchor stake set; collection expansion; shelter item; proposed shelter kit content; camp goods; shelter &amp; rest; t1;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7" s="4" t="inlineStr">
        <x:is>
          <x:t xml:space="preserve">Salvage value audit October 16, 2026: T1. A basic anchor set provides ordinary worked metal and camp utility without substantial precision assembly. Value tier is relative to this 200-item salvage roster; condition and crafting qualification remain separate.</x:t>
        </x:is>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x:f>IF(C737="T0",0,IF(C737="T1",1,IF(C737="T2",2,IF(C737="T3",3,IF(C737="T4",4,IF(C737="Unassigned",98,99))))))</x:f>
        <x:v>1</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inlineStr">
        <x:is>
          <x:t xml:space="preserve">T3</x:t>
        </x:is>
      </x:c>
      <x:c r="D738" s="4" t="inlineStr">
        <x:is>
          <x:t xml:space="preserve">Salvage</x:t>
        </x:is>
      </x:c>
      <x:c r="E738" s="4" t="inlineStr">
        <x:is>
          <x:t xml:space="preserve">Shelter &amp; rest</x:t>
        </x:is>
      </x:c>
      <x:c r="F738" s="4" t="str">
        <x:v>New proposal</x:v>
      </x:c>
      <x:c r="G738" s="4" t="inlineStr">
        <x:is>
          <x:t xml:space="preserve">Prepared biological lines for shelter anchoring. It supports a physical resting arrangement through shelter, positioning or retention rather than supplying an automatic recovery bonus.</x:t>
        </x:is>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salvage; shelter &amp; rest; shelter item; finished item; manufactured / unresolved; camp rest; faunal fiber; assembly; proposal; tendon guyline bundle; collection expansion; shelter item; proposed shelter kit content; camp goods; shelter &amp; rest; t3;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8" s="4" t="inlineStr">
        <x:is>
          <x:t xml:space="preserve">Salvage value audit October 16, 2026: T3. A prepared matched bundle of biological lines preserves selection, preparation and shelter-retention labor. Strength remains unqualified. Value tier is relative to this 200-item salvage roster; condition and crafting qualification remain separate.</x:t>
        </x:is>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x:f>IF(C738="T0",0,IF(C738="T1",1,IF(C738="T2",2,IF(C738="T3",3,IF(C738="T4",4,IF(C738="Unassigned",98,99))))))</x:f>
        <x:v>3</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inlineStr">
        <x:is>
          <x:t xml:space="preserve">T2</x:t>
        </x:is>
      </x:c>
      <x:c r="D739" s="4" t="inlineStr">
        <x:is>
          <x:t xml:space="preserve">Salvage</x:t>
        </x:is>
      </x:c>
      <x:c r="E739" s="4" t="inlineStr">
        <x:is>
          <x:t xml:space="preserve">Shelter &amp; rest</x:t>
        </x:is>
      </x:c>
      <x:c r="F739" s="4" t="str">
        <x:v>New proposal</x:v>
      </x:c>
      <x:c r="G739" s="4" t="inlineStr">
        <x:is>
          <x:t xml:space="preserve">Replaceable wind-facing grit screen, no filtration rating. It supports a physical resting arrangement through shelter, positioning or retention rather than supplying an automatic recovery bonus.</x:t>
        </x:is>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salvage; shelter &amp; rest; shelter item; finished item; manufactured / unresolved; camp rest; husk fiber; assembly; proposal; husk-sheet grit screen; collection expansion; shelter item; proposed shelter kit content; camp goods; shelter &amp; rest; t2;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9" s="4" t="inlineStr">
        <x:is>
          <x:t xml:space="preserve">Salvage value audit October 16, 2026: T2. A prepared grit screen has useful camp function and sheet-processing labor without a filtration rating. Value tier is relative to this 200-item salvage roster; condition and crafting qualification remain separate.</x:t>
        </x:is>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x:f>IF(C739="T0",0,IF(C739="T1",1,IF(C739="T2",2,IF(C739="T3",3,IF(C739="T4",4,IF(C739="Unassigned",98,99))))))</x:f>
        <x:v>2</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inlineStr">
        <x:is>
          <x:t xml:space="preserve">T2</x:t>
        </x:is>
      </x:c>
      <x:c r="D740" s="4" t="inlineStr">
        <x:is>
          <x:t xml:space="preserve">Salvage</x:t>
        </x:is>
      </x:c>
      <x:c r="E740" s="4" t="inlineStr">
        <x:is>
          <x:t xml:space="preserve">Shelter &amp; rest</x:t>
        </x:is>
      </x:c>
      <x:c r="F740" s="4" t="str">
        <x:v>New proposal</x:v>
      </x:c>
      <x:c r="G740" s="4" t="inlineStr">
        <x:is>
          <x:t xml:space="preserve">Raised resting surface with little textile demand. It supports a physical resting arrangement through shelter, positioning or retention rather than supplying an automatic recovery bonus.</x:t>
        </x:is>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salvage; shelter &amp; rest; shelter item; finished item; manufactured / unresolved; camp rest; metal and shell; assembly; proposal; shell ground-rest panel; collection expansion; shelter item; proposed shelter kit content; camp goods; shelter &amp; rest; t2;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0" s="4" t="inlineStr">
        <x:is>
          <x:t xml:space="preserve">Salvage value audit October 16, 2026: T2. A fitted raised shell surface preserves practical camp construction work while using abundant shell stock. Value tier is relative to this 200-item salvage roster; condition and crafting qualification remain separate.</x:t>
        </x:is>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x:f>IF(C740="T0",0,IF(C740="T1",1,IF(C740="T2",2,IF(C740="T3",3,IF(C740="T4",4,IF(C740="Unassigned",98,99))))))</x:f>
        <x:v>2</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inlineStr">
        <x:is>
          <x:t xml:space="preserve">T2</x:t>
        </x:is>
      </x:c>
      <x:c r="D741" s="4" t="inlineStr">
        <x:is>
          <x:t xml:space="preserve">Salvage</x:t>
        </x:is>
      </x:c>
      <x:c r="E741" s="4" t="inlineStr">
        <x:is>
          <x:t xml:space="preserve">Shelter &amp; rest</x:t>
        </x:is>
      </x:c>
      <x:c r="F741" s="4" t="str">
        <x:v>New proposal</x:v>
      </x:c>
      <x:c r="G741" s="4" t="inlineStr">
        <x:is>
          <x:t xml:space="preserve">Pressed-husk panel on a reusable frame. It supports a physical resting arrangement through shelter, positioning or retention rather than supplying an automatic recovery bonus.</x:t>
        </x:is>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salvage; shelter &amp; rest; shelter item; finished item; manufactured / unresolved; camp rest; husk fiber; assembly; proposal; folding privacy partition; collection expansion; shelter item; proposed shelter kit content; camp goods; shelter &amp; rest; t2;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1" s="4" t="inlineStr">
        <x:is>
          <x:t xml:space="preserve">Salvage value audit October 16, 2026: T2. A folding reusable frame and pressed panels retain moderate domestic assembly value. Value tier is relative to this 200-item salvage roster; condition and crafting qualification remain separate.</x:t>
        </x:is>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x:f>IF(C741="T0",0,IF(C741="T1",1,IF(C741="T2",2,IF(C741="T3",3,IF(C741="T4",4,IF(C741="Unassigned",98,99))))))</x:f>
        <x:v>2</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inlineStr">
        <x:is>
          <x:t xml:space="preserve">T2</x:t>
        </x:is>
      </x:c>
      <x:c r="D742" s="4" t="inlineStr">
        <x:is>
          <x:t xml:space="preserve">Salvage</x:t>
        </x:is>
      </x:c>
      <x:c r="E742" s="4" t="inlineStr">
        <x:is>
          <x:t xml:space="preserve">Shelter &amp; rest</x:t>
        </x:is>
      </x:c>
      <x:c r="F742" s="4" t="str">
        <x:v>New proposal</x:v>
      </x:c>
      <x:c r="G742" s="4" t="inlineStr">
        <x:is>
          <x:t xml:space="preserve">Keeps a canister upright near a resting place. It supports a physical resting arrangement through shelter, positioning or retention rather than supplying an automatic recovery bonus.</x:t>
        </x:is>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salvage; shelter &amp; rest; shelter item; finished item; manufactured / unresolved; camp rest; ceramic and metal; assembly; proposal; canister shelter docking stand; collection expansion; shelter item; proposed shelter kit content; camp goods; shelter &amp; rest; t2;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2" s="4" t="inlineStr">
        <x:is>
          <x:t xml:space="preserve">Salvage value audit October 16, 2026: T2. A fitted upright support retains useful canister-positioning hardware without including a canister or its contents. Value tier is relative to this 200-item salvage roster; condition and crafting qualification remain separate.</x:t>
        </x:is>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x:f>IF(C742="T0",0,IF(C742="T1",1,IF(C742="T2",2,IF(C742="T3",3,IF(C742="T4",4,IF(C742="Unassigned",98,99))))))</x:f>
        <x:v>2</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inlineStr">
        <x:is>
          <x:t xml:space="preserve">T3</x:t>
        </x:is>
      </x:c>
      <x:c r="D743" s="4" t="inlineStr">
        <x:is>
          <x:t xml:space="preserve">Salvage</x:t>
        </x:is>
      </x:c>
      <x:c r="E743" s="4" t="inlineStr">
        <x:is>
          <x:t xml:space="preserve">Shelter &amp; rest</x:t>
        </x:is>
      </x:c>
      <x:c r="F743" s="4" t="str">
        <x:v>New proposal</x:v>
      </x:c>
      <x:c r="G743" s="4" t="inlineStr">
        <x:is>
          <x:t xml:space="preserve">Prepared membrane patches and retainers for the kit. It supports a physical resting arrangement through shelter, positioning or retention rather than supplying an automatic recovery bonus.</x:t>
        </x:is>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salvage; shelter &amp; rest; shelter item; finished item; manufactured / unresolved; camp rest; faunal membrane; assembly; proposal; shelter repair patch roll; collection expansion; shelter item; proposed shelter kit content; camp goods; shelter &amp; rest; t3;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3" s="4" t="inlineStr">
        <x:is>
          <x:t xml:space="preserve">Salvage value audit October 16, 2026: T3. Prepared compatible membrane patches and retainers can protect valuable shelter material and save repair preparation. Value tier is relative to this 200-item salvage roster; condition and crafting qualification remain separate.</x:t>
        </x:is>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x:f>IF(C743="T0",0,IF(C743="T1",1,IF(C743="T2",2,IF(C743="T3",3,IF(C743="T4",4,IF(C743="Unassigned",98,99))))))</x:f>
        <x:v>3</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inlineStr">
        <x:is>
          <x:t xml:space="preserve">Small hand shield with a metal grip. It is intended to interpose a physical guard against a threat, with handling, coverage and protective performance determined by the final design.</x:t>
        </x:is>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inlineStr">
        <x:is>
          <x:t xml:space="preserve">Broader metal shield with replaceable handle fittings. It is intended to interpose a physical guard against a threat, with handling, coverage and protective performance determined by the final design.</x:t>
        </x:is>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inlineStr">
        <x:is>
          <x:t xml:space="preserve">Cheap shell plate with a reinforced grip. It is intended to interpose a physical guard against a threat, with handling, coverage and protective performance determined by the final design.</x:t>
        </x:is>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inlineStr">
        <x:is>
          <x:t xml:space="preserve">Set-down metal shield for a fixed position. It is intended to interpose a physical guard against a threat, with handling, coverage and protective performance determined by the final design.</x:t>
        </x:is>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inlineStr">
        <x:is>
          <x:t xml:space="preserve">Light frame with membrane screening, limited physical protection proposed. It is intended to interpose a physical guard against a threat, with handling, coverage and protective performance determined by the final design.</x:t>
        </x:is>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x:c r="B750" s="4"/>
      <x:c r="C750" s="4"/>
      <x:c r="D750" s="4"/>
      <x:c r="E750" s="4"/>
      <x:c r="F750" s="4"/>
      <x:c r="G750" s="4"/>
      <x:c r="H750" s="4"/>
      <x:c r="I750" s="4"/>
      <x:c r="J750" s="4"/>
      <x:c r="K750" s="4"/>
      <x:c r="L750" s="4"/>
      <x:c r="M750" s="4"/>
      <x:c r="N750" s="4"/>
      <x:c r="O750" s="4"/>
      <x:c r="P750" s="4"/>
      <x:c r="Q750" s="4"/>
      <x:c r="R750" s="4"/>
      <x:c r="S750" s="4"/>
      <x:c r="T750" s="4"/>
      <x:c r="U750" s="4"/>
      <x:c r="V750" s="4"/>
      <x:c r="W750" s="4"/>
      <x:c r="X750" s="4"/>
      <x:c r="Y750" s="4"/>
      <x:c r="Z750" s="4"/>
      <x:c r="AA750" s="4"/>
      <x:c r="AB750" s="4"/>
      <x:c r="AC750" s="4"/>
      <x:c r="AD750" s="4"/>
      <x:c r="AE750" s="4"/>
      <x:c r="AF750" s="4"/>
      <x:c r="AG750" s="4"/>
      <x:c r="AH750" s="4"/>
      <x:c r="AI750" s="4"/>
      <x:c r="AJ750" s="4"/>
      <x:c r="AK750" s="4"/>
      <x:c r="AL750" s="4"/>
      <x:c r="AM750" s="4"/>
      <x:c r="AN750" s="4"/>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inlineStr">
        <x:is>
          <x:t xml:space="preserve">Costly bonded husk panels for a light shield. It is intended to interpose a physical guard against a threat, with handling, coverage and protective performance determined by the final design.</x:t>
        </x:is>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inlineStr">
        <x:is>
          <x:t xml:space="preserve">Metal rim protects a replaceable shell center. It is intended to interpose a physical guard against a threat, with handling, coverage and protective performance determined by the final design.</x:t>
        </x:is>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inlineStr">
        <x:is>
          <x:t xml:space="preserve">Small arm shield leaving a limited hand grip. It is intended to interpose a physical guard against a threat, with handling, coverage and protective performance determined by the final design.</x:t>
        </x:is>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inlineStr">
        <x:is>
          <x:t xml:space="preserve">Braced shield for low stationary cover. It is intended to interpose a physical guard against a threat, with handling, coverage and protective performance determined by the final design.</x:t>
        </x:is>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inlineStr">
        <x:is>
          <x:t xml:space="preserve">Linked metal panels with a serviceable grip frame. It is intended to interpose a physical guard against a threat, with handling, coverage and protective performance determined by the final design.</x:t>
        </x:is>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x:c r="B757" s="4"/>
      <x:c r="C757" s="4"/>
      <x:c r="D757" s="4"/>
      <x:c r="E757" s="4"/>
      <x:c r="F757" s="4"/>
      <x:c r="G757" s="4"/>
      <x:c r="H757" s="4"/>
      <x:c r="I757" s="4"/>
      <x:c r="J757" s="4"/>
      <x:c r="K757" s="4"/>
      <x:c r="L757" s="4"/>
      <x:c r="M757" s="4"/>
      <x:c r="N757" s="4"/>
      <x:c r="O757" s="4"/>
      <x:c r="P757" s="4"/>
      <x:c r="Q757" s="4"/>
      <x:c r="R757" s="4"/>
      <x:c r="S757" s="4"/>
      <x:c r="T757" s="4"/>
      <x:c r="U757" s="4"/>
      <x:c r="V757" s="4"/>
      <x:c r="W757" s="4"/>
      <x:c r="X757" s="4"/>
      <x:c r="Y757" s="4"/>
      <x:c r="Z757" s="4"/>
      <x:c r="AA757" s="4"/>
      <x:c r="AB757" s="4"/>
      <x:c r="AC757" s="4"/>
      <x:c r="AD757" s="4"/>
      <x:c r="AE757" s="4"/>
      <x:c r="AF757" s="4"/>
      <x:c r="AG757" s="4"/>
      <x:c r="AH757" s="4"/>
      <x:c r="AI757" s="4"/>
      <x:c r="AJ757" s="4"/>
      <x:c r="AK757" s="4"/>
      <x:c r="AL757" s="4"/>
      <x:c r="AM757" s="4"/>
      <x:c r="AN757" s="4"/>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x:c r="B758" s="4"/>
      <x:c r="C758" s="4"/>
      <x:c r="D758" s="4"/>
      <x:c r="E758" s="4"/>
      <x:c r="F758" s="4"/>
      <x:c r="G758" s="4"/>
      <x:c r="H758" s="4"/>
      <x:c r="I758" s="4"/>
      <x:c r="J758" s="4"/>
      <x:c r="K758" s="4"/>
      <x:c r="L758" s="4"/>
      <x:c r="M758" s="4"/>
      <x:c r="N758" s="4"/>
      <x:c r="O758" s="4"/>
      <x:c r="P758" s="4"/>
      <x:c r="Q758" s="4"/>
      <x:c r="R758" s="4"/>
      <x:c r="S758" s="4"/>
      <x:c r="T758" s="4"/>
      <x:c r="U758" s="4"/>
      <x:c r="V758" s="4"/>
      <x:c r="W758" s="4"/>
      <x:c r="X758" s="4"/>
      <x:c r="Y758" s="4"/>
      <x:c r="Z758" s="4"/>
      <x:c r="AA758" s="4"/>
      <x:c r="AB758" s="4"/>
      <x:c r="AC758" s="4"/>
      <x:c r="AD758" s="4"/>
      <x:c r="AE758" s="4"/>
      <x:c r="AF758" s="4"/>
      <x:c r="AG758" s="4"/>
      <x:c r="AH758" s="4"/>
      <x:c r="AI758" s="4"/>
      <x:c r="AJ758" s="4"/>
      <x:c r="AK758" s="4"/>
      <x:c r="AL758" s="4"/>
      <x:c r="AM758" s="4"/>
      <x:c r="AN758" s="4"/>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inlineStr">
        <x:is>
          <x:t xml:space="preserve">Shield with separated handle contacts, no voltage rating. It is intended to interpose a physical guard against a threat, with handling, coverage and protective performance determined by the final design.</x:t>
        </x:is>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inlineStr">
        <x:is>
          <x:t xml:space="preserve">Utility face with removable magnetic attachment, combat behavior open. It is intended to interpose a physical guard against a threat, with handling, coverage and protective performance determined by the final design.</x:t>
        </x:is>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inlineStr">
        <x:is>
          <x:t xml:space="preserve">Small bolted shell scales on a metal back. It is intended to interpose a physical guard against a threat, with handling, coverage and protective performance determined by the final design.</x:t>
        </x:is>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inlineStr">
        <x:is>
          <x:t xml:space="preserve">Rare recovered physical guard with unknown original use. It is intended to interpose a physical guard against a threat, with handling, coverage and protective performance determined by the final design.</x:t>
        </x:is>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inlineStr">
        <x:is>
          <x:t xml:space="preserve">Low tension line intended to obstruct a path. It is intended to obstruct movement through a selected space. Placement, triggering and interaction with people, fauna or equipment remain design decisions.</x:t>
        </x:is>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inlineStr">
        <x:is>
          <x:t xml:space="preserve">Tripline that shakes shell pieces as an audible alarm. It is intended to give a detectable warning when its recorded trigger is disturbed; placement, reset and useful warning range remain open.</x:t>
        </x:is>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inlineStr">
        <x:is>
          <x:t xml:space="preserve">Contact line connected to a small bell. It is intended to give a detectable warning when its recorded trigger is disturbed; placement, reset and useful warning range remain open.</x:t>
        </x:is>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inlineStr">
        <x:is>
          <x:t xml:space="preserve">Low reusable frame intended to catch a passing foot. It is intended to obstruct movement through a selected space. Placement, triggering and interaction with people, fauna or equipment remain design decisions.</x:t>
        </x:is>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x:c r="B768" s="4"/>
      <x:c r="C768" s="4"/>
      <x:c r="D768" s="4"/>
      <x:c r="E768" s="4"/>
      <x:c r="F768" s="4"/>
      <x:c r="G768" s="4"/>
      <x:c r="H768" s="4"/>
      <x:c r="I768" s="4"/>
      <x:c r="J768" s="4"/>
      <x:c r="K768" s="4"/>
      <x:c r="L768" s="4"/>
      <x:c r="M768" s="4"/>
      <x:c r="N768" s="4"/>
      <x:c r="O768" s="4"/>
      <x:c r="P768" s="4"/>
      <x:c r="Q768" s="4"/>
      <x:c r="R768" s="4"/>
      <x:c r="S768" s="4"/>
      <x:c r="T768" s="4"/>
      <x:c r="U768" s="4"/>
      <x:c r="V768" s="4"/>
      <x:c r="W768" s="4"/>
      <x:c r="X768" s="4"/>
      <x:c r="Y768" s="4"/>
      <x:c r="Z768" s="4"/>
      <x:c r="AA768" s="4"/>
      <x:c r="AB768" s="4"/>
      <x:c r="AC768" s="4"/>
      <x:c r="AD768" s="4"/>
      <x:c r="AE768" s="4"/>
      <x:c r="AF768" s="4"/>
      <x:c r="AG768" s="4"/>
      <x:c r="AH768" s="4"/>
      <x:c r="AI768" s="4"/>
      <x:c r="AJ768" s="4"/>
      <x:c r="AK768" s="4"/>
      <x:c r="AL768" s="4"/>
      <x:c r="AM768" s="4"/>
      <x:c r="AN768" s="4"/>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x:c r="B769" s="4"/>
      <x:c r="C769" s="4"/>
      <x:c r="D769" s="4"/>
      <x:c r="E769" s="4"/>
      <x:c r="F769" s="4"/>
      <x:c r="G769" s="4"/>
      <x:c r="H769" s="4"/>
      <x:c r="I769" s="4"/>
      <x:c r="J769" s="4"/>
      <x:c r="K769" s="4"/>
      <x:c r="L769" s="4"/>
      <x:c r="M769" s="4"/>
      <x:c r="N769" s="4"/>
      <x:c r="O769" s="4"/>
      <x:c r="P769" s="4"/>
      <x:c r="Q769" s="4"/>
      <x:c r="R769" s="4"/>
      <x:c r="S769" s="4"/>
      <x:c r="T769" s="4"/>
      <x:c r="U769" s="4"/>
      <x:c r="V769" s="4"/>
      <x:c r="W769" s="4"/>
      <x:c r="X769" s="4"/>
      <x:c r="Y769" s="4"/>
      <x:c r="Z769" s="4"/>
      <x:c r="AA769" s="4"/>
      <x:c r="AB769" s="4"/>
      <x:c r="AC769" s="4"/>
      <x:c r="AD769" s="4"/>
      <x:c r="AE769" s="4"/>
      <x:c r="AF769" s="4"/>
      <x:c r="AG769" s="4"/>
      <x:c r="AH769" s="4"/>
      <x:c r="AI769" s="4"/>
      <x:c r="AJ769" s="4"/>
      <x:c r="AK769" s="4"/>
      <x:c r="AL769" s="4"/>
      <x:c r="AM769" s="4"/>
      <x:c r="AN769" s="4"/>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inlineStr">
        <x:is>
          <x:t xml:space="preserve">Loose hard spines retained on a small prepared carrier. It is intended to obstruct movement through a selected space. Placement, triggering and interaction with people, fauna or equipment remain design decisions.</x:t>
        </x:is>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inlineStr">
        <x:is>
          <x:t xml:space="preserve">Blocks a suitable wheel or rolling load. It is intended to obstruct movement through a selected space. Placement, triggering and interaction with people, fauna or equipment remain design decisions.</x:t>
        </x:is>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inlineStr">
        <x:is>
          <x:t xml:space="preserve">Metal loop intended to foul moving equipment. It is intended to obstruct movement through a selected space. Placement, triggering and interaction with people, fauna or equipment remain design decisions.</x:t>
        </x:is>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x:c r="B773" s="4"/>
      <x:c r="C773" s="4"/>
      <x:c r="D773" s="4"/>
      <x:c r="E773" s="4"/>
      <x:c r="F773" s="4"/>
      <x:c r="G773" s="4"/>
      <x:c r="H773" s="4"/>
      <x:c r="I773" s="4"/>
      <x:c r="J773" s="4"/>
      <x:c r="K773" s="4"/>
      <x:c r="L773" s="4"/>
      <x:c r="M773" s="4"/>
      <x:c r="N773" s="4"/>
      <x:c r="O773" s="4"/>
      <x:c r="P773" s="4"/>
      <x:c r="Q773" s="4"/>
      <x:c r="R773" s="4"/>
      <x:c r="S773" s="4"/>
      <x:c r="T773" s="4"/>
      <x:c r="U773" s="4"/>
      <x:c r="V773" s="4"/>
      <x:c r="W773" s="4"/>
      <x:c r="X773" s="4"/>
      <x:c r="Y773" s="4"/>
      <x:c r="Z773" s="4"/>
      <x:c r="AA773" s="4"/>
      <x:c r="AB773" s="4"/>
      <x:c r="AC773" s="4"/>
      <x:c r="AD773" s="4"/>
      <x:c r="AE773" s="4"/>
      <x:c r="AF773" s="4"/>
      <x:c r="AG773" s="4"/>
      <x:c r="AH773" s="4"/>
      <x:c r="AI773" s="4"/>
      <x:c r="AJ773" s="4"/>
      <x:c r="AK773" s="4"/>
      <x:c r="AL773" s="4"/>
      <x:c r="AM773" s="4"/>
      <x:c r="AN773" s="4"/>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x:c r="B774" s="4"/>
      <x:c r="C774" s="4"/>
      <x:c r="D774" s="4"/>
      <x:c r="E774" s="4"/>
      <x:c r="F774" s="4"/>
      <x:c r="G774" s="4"/>
      <x:c r="H774" s="4"/>
      <x:c r="I774" s="4"/>
      <x:c r="J774" s="4"/>
      <x:c r="K774" s="4"/>
      <x:c r="L774" s="4"/>
      <x:c r="M774" s="4"/>
      <x:c r="N774" s="4"/>
      <x:c r="O774" s="4"/>
      <x:c r="P774" s="4"/>
      <x:c r="Q774" s="4"/>
      <x:c r="R774" s="4"/>
      <x:c r="S774" s="4"/>
      <x:c r="T774" s="4"/>
      <x:c r="U774" s="4"/>
      <x:c r="V774" s="4"/>
      <x:c r="W774" s="4"/>
      <x:c r="X774" s="4"/>
      <x:c r="Y774" s="4"/>
      <x:c r="Z774" s="4"/>
      <x:c r="AA774" s="4"/>
      <x:c r="AB774" s="4"/>
      <x:c r="AC774" s="4"/>
      <x:c r="AD774" s="4"/>
      <x:c r="AE774" s="4"/>
      <x:c r="AF774" s="4"/>
      <x:c r="AG774" s="4"/>
      <x:c r="AH774" s="4"/>
      <x:c r="AI774" s="4"/>
      <x:c r="AJ774" s="4"/>
      <x:c r="AK774" s="4"/>
      <x:c r="AL774" s="4"/>
      <x:c r="AM774" s="4"/>
      <x:c r="AN774" s="4"/>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inlineStr">
        <x:is>
          <x:t xml:space="preserve">Open cord lattice released by a mechanical latch. It is intended to influence or manage a selected creature through its recorded mechanism; target species and response require design.</x:t>
        </x:is>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inlineStr">
        <x:is>
          <x:t xml:space="preserve">Foot contact produces a loud mechanical signal. It is intended to give a detectable warning when its recorded trigger is disturbed; placement, reset and useful warning range remain open.</x:t>
        </x:is>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x:c r="B777" s="4"/>
      <x:c r="C777" s="4"/>
      <x:c r="D777" s="4"/>
      <x:c r="E777" s="4"/>
      <x:c r="F777" s="4"/>
      <x:c r="G777" s="4"/>
      <x:c r="H777" s="4"/>
      <x:c r="I777" s="4"/>
      <x:c r="J777" s="4"/>
      <x:c r="K777" s="4"/>
      <x:c r="L777" s="4"/>
      <x:c r="M777" s="4"/>
      <x:c r="N777" s="4"/>
      <x:c r="O777" s="4"/>
      <x:c r="P777" s="4"/>
      <x:c r="Q777" s="4"/>
      <x:c r="R777" s="4"/>
      <x:c r="S777" s="4"/>
      <x:c r="T777" s="4"/>
      <x:c r="U777" s="4"/>
      <x:c r="V777" s="4"/>
      <x:c r="W777" s="4"/>
      <x:c r="X777" s="4"/>
      <x:c r="Y777" s="4"/>
      <x:c r="Z777" s="4"/>
      <x:c r="AA777" s="4"/>
      <x:c r="AB777" s="4"/>
      <x:c r="AC777" s="4"/>
      <x:c r="AD777" s="4"/>
      <x:c r="AE777" s="4"/>
      <x:c r="AF777" s="4"/>
      <x:c r="AG777" s="4"/>
      <x:c r="AH777" s="4"/>
      <x:c r="AI777" s="4"/>
      <x:c r="AJ777" s="4"/>
      <x:c r="AK777" s="4"/>
      <x:c r="AL777" s="4"/>
      <x:c r="AM777" s="4"/>
      <x:c r="AN777" s="4"/>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inlineStr">
        <x:is>
          <x:t xml:space="preserve">Holds a sealed scent carrier for a designed target species. It is intended to influence or manage a selected creature through its recorded mechanism; target species and response require design.</x:t>
        </x:is>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inlineStr">
        <x:is>
          <x:t xml:space="preserve">Crafting components</x:t>
        </x:is>
      </x:c>
      <x:c r="E779" s="4" t="str">
        <x:v>Trap</x:v>
      </x:c>
      <x:c r="F779" s="4" t="str">
        <x:v>New proposal</x:v>
      </x:c>
      <x:c r="G779" s="4" t="inlineStr">
        <x:is>
          <x:t xml:space="preserve">Catches compatible loose ferrous machine pieces. It is intended to gather or retain a selected resource so it can be recovered and carried onward.</x:t>
        </x:is>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not applicable;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inlineStr">
        <x:is>
          <x:t xml:space="preserve">T2</x:t>
        </x:is>
      </x:c>
      <x:c r="D780" s="4" t="inlineStr">
        <x:is>
          <x:t xml:space="preserve">Salvage</x:t>
        </x:is>
      </x:c>
      <x:c r="E780" s="4" t="str">
        <x:v>Trap</x:v>
      </x:c>
      <x:c r="F780" s="4" t="str">
        <x:v>New proposal</x:v>
      </x:c>
      <x:c r="G780" s="4" t="inlineStr">
        <x:is>
          <x:t xml:space="preserve">Prepared low obstacle for a designed traversal encounter. It is intended to obstruct movement through a selected space. Placement, triggering and interaction with people, fauna or equipment remain design decisions.</x:t>
        </x:is>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t2;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inlineStr">
        <x:is>
          <x:t xml:space="preserve">Salvage value audit October 16, 2026: T2. A shaped obstacle retains useful metal and fabricated structure, but narrow encounter use limits general demand. Value tier is relative to this 200-item salvage roster; condition and crafting qualification remain separate.</x:t>
        </x:is>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x:f>IF(C780="T0",0,IF(C780="T1",1,IF(C780="T2",2,IF(C780="T3",3,IF(C780="T4",4,IF(C780="Unassigned",98,99))))))</x:f>
        <x:v>2</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x:c r="B781" s="4"/>
      <x:c r="C781" s="4"/>
      <x:c r="D781" s="4"/>
      <x:c r="E781" s="4"/>
      <x:c r="F781" s="4"/>
      <x:c r="G781" s="4"/>
      <x:c r="H781" s="4"/>
      <x:c r="I781" s="4"/>
      <x:c r="J781" s="4"/>
      <x:c r="K781" s="4"/>
      <x:c r="L781" s="4"/>
      <x:c r="M781" s="4"/>
      <x:c r="N781" s="4"/>
      <x:c r="O781" s="4"/>
      <x:c r="P781" s="4"/>
      <x:c r="Q781" s="4"/>
      <x:c r="R781" s="4"/>
      <x:c r="S781" s="4"/>
      <x:c r="T781" s="4"/>
      <x:c r="U781" s="4"/>
      <x:c r="V781" s="4"/>
      <x:c r="W781" s="4"/>
      <x:c r="X781" s="4"/>
      <x:c r="Y781" s="4"/>
      <x:c r="Z781" s="4"/>
      <x:c r="AA781" s="4"/>
      <x:c r="AB781" s="4"/>
      <x:c r="AC781" s="4"/>
      <x:c r="AD781" s="4"/>
      <x:c r="AE781" s="4"/>
      <x:c r="AF781" s="4"/>
      <x:c r="AG781" s="4"/>
      <x:c r="AH781" s="4"/>
      <x:c r="AI781" s="4"/>
      <x:c r="AJ781" s="4"/>
      <x:c r="AK781" s="4"/>
      <x:c r="AL781" s="4"/>
      <x:c r="AM781" s="4"/>
      <x:c r="AN781" s="4"/>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inlineStr">
        <x:is>
          <x:t xml:space="preserve">Contact-triggered warning concept, no electrical attack claim. It is intended to give a detectable warning when its recorded trigger is disturbed; placement, reset and useful warning range remain open.</x:t>
        </x:is>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inlineStr">
        <x:is>
          <x:t xml:space="preserve">Ammunition</x:t>
        </x:is>
      </x:c>
      <x:c r="E783" s="4" t="str">
        <x:v>Ammunition</x:v>
      </x:c>
      <x:c r="F783" s="4" t="str">
        <x:v>New proposal</x:v>
      </x:c>
      <x:c r="G783" s="4" t="inlineStr">
        <x:is>
          <x:t xml:space="preserve">Reusable candidate projectile for a tendon sling. It is intended for the recorded weapon role and compatible ammunition or energy feed. Damage, range, handling and operating requirements remain unassigned.</x:t>
        </x:is>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not applicable;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inlineStr">
        <x:is>
          <x:t xml:space="preserve">Ammunition</x:t>
        </x:is>
      </x:c>
      <x:c r="E784" s="4" t="str">
        <x:v>Ammunition</x:v>
      </x:c>
      <x:c r="F784" s="4" t="str">
        <x:v>New proposal</x:v>
      </x:c>
      <x:c r="G784" s="4" t="inlineStr">
        <x:is>
          <x:t xml:space="preserve">Recoverable crossbow projectile with metal shaft. It is intended for the recorded weapon role and compatible ammunition or energy feed. Damage, range, handling and operating requirements remain unassigned.</x:t>
        </x:is>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not applicable;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inlineStr">
        <x:is>
          <x:t xml:space="preserve">Ammunition</x:t>
        </x:is>
      </x:c>
      <x:c r="E785" s="4" t="str">
        <x:v>Ammunition</x:v>
      </x:c>
      <x:c r="F785" s="4" t="str">
        <x:v>New proposal</x:v>
      </x:c>
      <x:c r="G785" s="4" t="inlineStr">
        <x:is>
          <x:t xml:space="preserve">Large projectile for a crank-wound launcher. It is intended for the recorded weapon role and compatible ammunition or energy feed. Damage, range, handling and operating requirements remain unassigned.</x:t>
        </x:is>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not applicable;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x:c r="B786" s="4"/>
      <x:c r="C786" s="4"/>
      <x:c r="D786" s="4"/>
      <x:c r="E786" s="4"/>
      <x:c r="F786" s="4"/>
      <x:c r="G786" s="4"/>
      <x:c r="H786" s="4"/>
      <x:c r="I786" s="4"/>
      <x:c r="J786" s="4"/>
      <x:c r="M786" s="4"/>
      <x:c r="N786" s="4"/>
      <x:c r="O786" s="4"/>
      <x:c r="P786" s="4"/>
      <x:c r="V786" s="4"/>
      <x:c r="W786" s="4"/>
      <x:c r="X786" s="4"/>
      <x:c r="Y786" s="4"/>
      <x:c r="Z786" s="4"/>
      <x:c r="AA786" s="4"/>
      <x:c r="AB786" s="4"/>
      <x:c r="AC786" s="4"/>
      <x:c r="AD786" s="4"/>
      <x:c r="AE786" s="4"/>
      <x:c r="AF786" s="4"/>
      <x:c r="AG786" s="4"/>
      <x:c r="AH786" s="4"/>
      <x:c r="AI786" s="4"/>
      <x:c r="AJ786" s="4"/>
      <x:c r="AK786" s="4"/>
      <x:c r="AL786" s="4"/>
      <x:c r="AM786" s="4"/>
      <x:c r="AN786" s="4"/>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inlineStr">
        <x:is>
          <x:t xml:space="preserve">Ammunition</x:t>
        </x:is>
      </x:c>
      <x:c r="E787" s="4" t="str">
        <x:v>Ammunition</x:v>
      </x:c>
      <x:c r="F787" s="4" t="str">
        <x:v>New proposal</x:v>
      </x:c>
      <x:c r="G787" s="4" t="inlineStr">
        <x:is>
          <x:t xml:space="preserve">Matched non-explosive projectile for a pressure launcher. It is intended for the recorded weapon role and compatible ammunition or energy feed. Damage, range, handling and operating requirements remain unassigned.</x:t>
        </x:is>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ammunition; ammunition; finished item; manufactured / unresolved; offensive combat; metal; assembly; proposal; pressure-launcher rivet round; collection expansion; ammunition; not applicable; t2; finished item</x:v>
      </x:c>
      <x:c r="AF7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inlineStr">
        <x:is>
          <x:t xml:space="preserve">Ammunition</x:t>
        </x:is>
      </x:c>
      <x:c r="E788" s="4" t="str">
        <x:v>Ammunition</x:v>
      </x:c>
      <x:c r="F788" s="4" t="str">
        <x:v>New proposal</x:v>
      </x:c>
      <x:c r="G788" s="4" t="inlineStr">
        <x:is>
          <x:t xml:space="preserve">Ferrous projectile with a fitted guide surface. It is intended for the recorded weapon role and compatible ammunition or energy feed. Damage, range, handling and operating requirements remain unassigned.</x:t>
        </x:is>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not applicable;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inlineStr">
        <x:is>
          <x:t xml:space="preserve">Ammunition</x:t>
        </x:is>
      </x:c>
      <x:c r="E789" s="4" t="str">
        <x:v>Ammunition</x:v>
      </x:c>
      <x:c r="F789" s="4" t="str">
        <x:v>New proposal</x:v>
      </x:c>
      <x:c r="G789" s="4" t="inlineStr">
        <x:is>
          <x:t xml:space="preserve">Matched ferrous projectile for a coil weapon. It is intended for the recorded weapon role and compatible ammunition or energy feed. Damage, range, handling and operating requirements remain unassigned.</x:t>
        </x:is>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not applicable;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inlineStr">
        <x:is>
          <x:t xml:space="preserve">Ammunition</x:t>
        </x:is>
      </x:c>
      <x:c r="E790" s="4" t="str">
        <x:v>Ammunition</x:v>
      </x:c>
      <x:c r="F790" s="4" t="str">
        <x:v>New proposal</x:v>
      </x:c>
      <x:c r="G790" s="4" t="inlineStr">
        <x:is>
          <x:t xml:space="preserve">Candidate electrical pulse supply for the arc ray gun. It is intended for the recorded weapon role and compatible ammunition or energy feed. Damage, range, handling and operating requirements remain unassigned.</x:t>
        </x:is>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not applicable;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inlineStr">
        <x:is>
          <x:t xml:space="preserve">Ammunition</x:t>
        </x:is>
      </x:c>
      <x:c r="E791" s="4" t="str">
        <x:v>Ancient recovery</x:v>
      </x:c>
      <x:c r="F791" s="4" t="str">
        <x:v>New proposal</x:v>
      </x:c>
      <x:c r="G791" s="4" t="inlineStr">
        <x:is>
          <x:t xml:space="preserve">Rare recovered compatible energy feed, no modern recipe. It is intended for the recorded weapon role and compatible ammunition or energy feed. Damage, range, handling and operating requirements remain unassigned.</x:t>
        </x:is>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not applicable;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inlineStr">
        <x:is>
          <x:t xml:space="preserve">Ammunition</x:t>
        </x:is>
      </x:c>
      <x:c r="E792" s="4" t="str">
        <x:v>Ancient recovery</x:v>
      </x:c>
      <x:c r="F792" s="4" t="str">
        <x:v>New proposal</x:v>
      </x:c>
      <x:c r="G792" s="4" t="inlineStr">
        <x:is>
          <x:t xml:space="preserve">Rare recovered blade power feed, distinct from a thrown projectile. It is intended for the recorded weapon role and compatible ammunition or energy feed. Damage, range, handling and operating requirements remain unassigned.</x:t>
        </x:is>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not applicable;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inlineStr">
        <x:is>
          <x:t xml:space="preserve">Ammunition</x:t>
        </x:is>
      </x:c>
      <x:c r="E793" s="4" t="str">
        <x:v>Ancient recovery</x:v>
      </x:c>
      <x:c r="F793" s="4" t="str">
        <x:v>New proposal</x:v>
      </x:c>
      <x:c r="G793" s="4" t="inlineStr">
        <x:is>
          <x:t xml:space="preserve">Recovered matched electrical or ancient-energy feed. It is intended for the recorded weapon role and compatible ammunition or energy feed. Damage, range, handling and operating requirements remain unassigned.</x:t>
        </x:is>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not applicable;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inlineStr">
        <x:is>
          <x:t xml:space="preserve">Ammunition</x:t>
        </x:is>
      </x:c>
      <x:c r="E794" s="4" t="str">
        <x:v>Ancient recovery</x:v>
      </x:c>
      <x:c r="F794" s="4" t="str">
        <x:v>New proposal</x:v>
      </x:c>
      <x:c r="G794" s="4" t="inlineStr">
        <x:is>
          <x:t xml:space="preserve">Recovered contained feed with unknown internal medium. It is intended for the recorded weapon role and compatible ammunition or energy feed. Damage, range, handling and operating requirements remain unassigned.</x:t>
        </x:is>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not applicable;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inlineStr">
        <x:is>
          <x:t xml:space="preserve">Ammunition</x:t>
        </x:is>
      </x:c>
      <x:c r="E795" s="4" t="str">
        <x:v>Ancient recovery</x:v>
      </x:c>
      <x:c r="F795" s="4" t="str">
        <x:v>New proposal</x:v>
      </x:c>
      <x:c r="G795" s="4" t="inlineStr">
        <x:is>
          <x:t xml:space="preserve">Matched sealed ancient rounds, propellant unspecified. It is intended for the recorded weapon role and compatible ammunition or energy feed. Damage, range, handling and operating requirements remain unassigned.</x:t>
        </x:is>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not applicable;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inlineStr">
        <x:is>
          <x:t xml:space="preserve">Ammunition</x:t>
        </x:is>
      </x:c>
      <x:c r="E796" s="4" t="str">
        <x:v>Ancient recovery</x:v>
      </x:c>
      <x:c r="F796" s="4" t="str">
        <x:v>New proposal</x:v>
      </x:c>
      <x:c r="G796" s="4" t="inlineStr">
        <x:is>
          <x:t xml:space="preserve">Recovered matched power feed for an acoustic weapon. It is intended for the recorded weapon role and compatible ammunition or energy feed. Damage, range, handling and operating requirements remain unassigned.</x:t>
        </x:is>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not applicable;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inlineStr">
        <x:is>
          <x:t xml:space="preserve">Candidate dietary source selected independently of industrial salt; composition must be verified. It supports a food-designated preparation process. Industrial chemicals and unverified biological fractions cannot substitute for selected culinary inputs.</x:t>
        </x:is>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c r="W798" s="4"/>
      <x:c r="X798" s="4"/>
      <x:c r="Y798" s="4"/>
      <x:c r="Z798" s="4"/>
      <x:c r="AA798" s="4"/>
      <x:c r="AB798" s="4"/>
      <x:c r="AC798" s="4"/>
      <x:c r="AD798" s="4"/>
      <x:c r="AE798" s="4"/>
      <x:c r="AF798" s="4"/>
      <x:c r="AG798" s="4"/>
      <x:c r="AH798" s="4"/>
      <x:c r="AI798" s="4"/>
      <x:c r="AJ798" s="4"/>
      <x:c r="AK798" s="4"/>
      <x:c r="AL798" s="4"/>
      <x:c r="AM798" s="4"/>
      <x:c r="AN798" s="4"/>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inlineStr">
        <x:is>
          <x:t xml:space="preserve">Candidate closed-system gas charge; composition, collection and pressure suitability unresolved. It holds energy in the recorded physical form for a compatible system. Assembly alone does not supply charge, pressure, heat or mechanical preload.</x:t>
        </x:is>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inlineStr">
        <x:is>
          <x:t xml:space="preserve">Sort still-magnetized salvage; this is not magnet creation by smelting magnetite. It is intended for a compatible magnetic holding or collection arrangement. Useful magnetism and mechanical retention must be checked independently.</x:t>
        </x:is>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inlineStr">
        <x:is>
          <x:t xml:space="preserve">Scarce processed hide pressed and cut into unfitted fastening strips for later garment ties and retainers. The strips remain a supply of flexible material before particular fittings are made. Joining, dimensions and usable strength require design, and the very low hide yield remains in force.</x:t>
        </x:is>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inlineStr">
        <x:is>
          <x:t xml:space="preserve">Fine steel music-wire stock</x:t>
        </x:is>
      </x:c>
      <x:c r="C802" s="4" t="str">
        <x:v>T4</x:v>
      </x:c>
      <x:c r="D802" s="4" t="str">
        <x:v>Manufactured stock</x:v>
      </x:c>
      <x:c r="E802" s="4" t="str">
        <x:v>Crafting audit support item</x:v>
      </x:c>
      <x:c r="F802" s="4" t="str">
        <x:v>New proposal</x:v>
      </x:c>
      <x:c r="G802" s="4" t="inlineStr">
        <x:is>
          <x:t xml:space="preserve">Spring-grade steel drawn into fine unfitted wire for later instrument strings and other selected tensioned parts. This is prepared stock before a working length, mounting and tuning are chosen. Wire grade, working tension and acoustic behavior remain unqualified.</x:t>
        </x:is>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inlineStr">
        <x:is>
          <x:t xml:space="preserve">drawn steel music-wire stock; crafting audit; Drawn steel music-wire stock</x:t>
        </x:is>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fine steel music-wire stock; manufactured stock; crafting audit support item; processed material; processed intermediate; manufactured / unresolved; music; metal; solid piece; proposal; drawn steel music-wire stock; crafting audit; drawn steel music-wire stock;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t2;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inlineStr">
        <x:is>
          <x:t xml:space="preserve">Bonded graphite electrode blanks</x:t>
        </x:is>
      </x:c>
      <x:c r="C804" s="4" t="str">
        <x:v>T2</x:v>
      </x:c>
      <x:c r="D804" s="4" t="str">
        <x:v>Manufactured stock</x:v>
      </x:c>
      <x:c r="E804" s="4" t="str">
        <x:v>Crafting audit support item</x:v>
      </x:c>
      <x:c r="F804" s="4" t="str">
        <x:v>New proposal</x:v>
      </x:c>
      <x:c r="G804" s="4" t="inlineStr">
        <x:is>
          <x:t xml:space="preserve">Selected graphite flakes bonded into rough plate blanks for later electrode shaping and fitting. They are a formed carbon material rather than a complete cell or battery. Composition, connections, chemical compatibility and useful electrical service remain unresolved.</x:t>
        </x:is>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inlineStr">
        <x:is>
          <x:t xml:space="preserve">graphite electrode plate stock; crafting audit; Graphite electrode plate stock</x:t>
        </x:is>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bonded graphite electrode blanks; manufactured stock; crafting audit support item; processed material; processed intermediate; manufactured / unresolved; electrical work; carbonaceous material; solid piece; proposal; graphite electrode plate stock; crafting audit; graphite electrode plate stock;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x:c r="B805" s="4"/>
      <x:c r="C805" s="4"/>
      <x:c r="D805" s="4"/>
      <x:c r="E805" s="4"/>
      <x:c r="F805" s="4"/>
      <x:c r="G805" s="4"/>
      <x:c r="H805" s="4"/>
      <x:c r="I805" s="4"/>
      <x:c r="J805" s="4"/>
      <x:c r="K805" s="4"/>
      <x:c r="L805" s="4"/>
      <x:c r="M805" s="4"/>
      <x:c r="N805" s="4"/>
      <x:c r="O805" s="4"/>
      <x:c r="P805" s="4"/>
      <x:c r="Q805" s="4"/>
      <x:c r="R805" s="4"/>
      <x:c r="S805" s="4"/>
      <x:c r="T805" s="4"/>
      <x:c r="U805" s="4"/>
      <x:c r="V805" s="4"/>
      <x:c r="W805" s="4"/>
      <x:c r="X805" s="4"/>
      <x:c r="Y805" s="4"/>
      <x:c r="Z805" s="4"/>
      <x:c r="AA805" s="4"/>
      <x:c r="AB805" s="4"/>
      <x:c r="AC805" s="4"/>
      <x:c r="AD805" s="4"/>
      <x:c r="AE805" s="4"/>
      <x:c r="AF805" s="4"/>
      <x:c r="AG805" s="4"/>
      <x:c r="AH805" s="4"/>
      <x:c r="AI805" s="4"/>
      <x:c r="AJ805" s="4"/>
      <x:c r="AK805" s="4"/>
      <x:c r="AL805" s="4"/>
      <x:c r="AM805" s="4"/>
      <x:c r="AN805" s="4"/>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inlineStr">
        <x:is>
          <x:t xml:space="preserve">A shaped metal blank awaiting its final grip profile and mounting holes. It supplies the handle body for a tool or other handheld assembly; the finished fit and contact surface depend on the equipment receiving it.</x:t>
        </x:is>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inlineStr">
        <x:is>
          <x:t xml:space="preserve">Small steel rings linked into a flexible mail section for protective fabrication. The linked structure can follow body movement while covering an area; ring closure, backing, coverage and protective performance remain design questions.</x:t>
        </x:is>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inlineStr">
        <x:is>
          <x:t xml:space="preserve">A matched pair of small metal hinge fittings for a folding or opening assembly. They establish a controlled pivot between two parts; pin size, attachment points and load capacity must be chosen for the host item.</x:t>
        </x:is>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inlineStr">
        <x:is>
          <x:t xml:space="preserve">A bent-wire frame intended to hold a matched pair of spectacle lenses in front of the eyes. Bridge shape, lens retention and the wearer’s fit still need design; the frame alone supplies no optical correction.</x:t>
        </x:is>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inlineStr">
        <x:is>
          <x:t xml:space="preserve">A fired ceramic body awaiting the finishing and fittings needed for a particular vessel. It provides the shaped container shell; seals, contents compatibility and any service rating must be resolved for its intended use.</x:t>
        </x:is>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inlineStr">
        <x:is>
          <x:t xml:space="preserve">A metal hoop intended to retain a prepared membrane under tension on an instrument. It holds the playing surface around its edge; membrane selection, tightening hardware and tuning remain open.</x:t>
        </x:is>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x:c r="B813" s="4"/>
      <x:c r="C813" s="4"/>
      <x:c r="D813" s="4"/>
      <x:c r="E813" s="4"/>
      <x:c r="F813" s="4"/>
      <x:c r="G813" s="4"/>
      <x:c r="H813" s="4"/>
      <x:c r="I813" s="4"/>
      <x:c r="J813" s="4"/>
      <x:c r="K813" s="4"/>
      <x:c r="L813" s="4"/>
      <x:c r="M813" s="4"/>
      <x:c r="N813" s="4"/>
      <x:c r="O813" s="4"/>
      <x:c r="P813" s="4"/>
      <x:c r="Q813" s="4"/>
      <x:c r="R813" s="4"/>
      <x:c r="S813" s="4"/>
      <x:c r="T813" s="4"/>
      <x:c r="U813" s="4"/>
      <x:c r="V813" s="4"/>
      <x:c r="W813" s="4"/>
      <x:c r="X813" s="4"/>
      <x:c r="Y813" s="4"/>
      <x:c r="Z813" s="4"/>
      <x:c r="AA813" s="4"/>
      <x:c r="AB813" s="4"/>
      <x:c r="AC813" s="4"/>
      <x:c r="AD813" s="4"/>
      <x:c r="AE813" s="4"/>
      <x:c r="AF813" s="4"/>
      <x:c r="AG813" s="4"/>
      <x:c r="AH813" s="4"/>
      <x:c r="AI813" s="4"/>
      <x:c r="AJ813" s="4"/>
      <x:c r="AK813" s="4"/>
      <x:c r="AL813" s="4"/>
      <x:c r="AM813" s="4"/>
      <x:c r="AN813" s="4"/>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x:c r="B814" s="4"/>
      <x:c r="C814" s="4"/>
      <x:c r="D814" s="4"/>
      <x:c r="E814" s="4"/>
      <x:c r="F814" s="4"/>
      <x:c r="G814" s="4"/>
      <x:c r="H814" s="4"/>
      <x:c r="I814" s="4"/>
      <x:c r="J814" s="4"/>
      <x:c r="K814" s="4"/>
      <x:c r="L814" s="4"/>
      <x:c r="M814" s="4"/>
      <x:c r="N814" s="4"/>
      <x:c r="O814" s="4"/>
      <x:c r="P814" s="4"/>
      <x:c r="Q814" s="4"/>
      <x:c r="R814" s="4"/>
      <x:c r="S814" s="4"/>
      <x:c r="T814" s="4"/>
      <x:c r="U814" s="4"/>
      <x:c r="V814" s="4"/>
      <x:c r="W814" s="4"/>
      <x:c r="X814" s="4"/>
      <x:c r="Y814" s="4"/>
      <x:c r="Z814" s="4"/>
      <x:c r="AA814" s="4"/>
      <x:c r="AB814" s="4"/>
      <x:c r="AC814" s="4"/>
      <x:c r="AD814" s="4"/>
      <x:c r="AE814" s="4"/>
      <x:c r="AF814" s="4"/>
      <x:c r="AG814" s="4"/>
      <x:c r="AH814" s="4"/>
      <x:c r="AI814" s="4"/>
      <x:c r="AJ814" s="4"/>
      <x:c r="AK814" s="4"/>
      <x:c r="AL814" s="4"/>
      <x:c r="AM814" s="4"/>
      <x:c r="AN814" s="4"/>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inlineStr">
        <x:is>
          <x:t xml:space="preserve">A set of thin cut metal tongues proposed as vibrating reeds for a musical instrument. Airflow excites the fitted reeds to produce sound; dimensions, mounting and tuning have not yet been specified.</x:t>
        </x:is>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inlineStr">
        <x:is>
          <x:t xml:space="preserve">A ceramic mouthpiece shaped to guide a player’s breath into a whistle or chamber instrument. Its air channel and edge help form the sound; final geometry and the matching resonant body remain to be designed.</x:t>
        </x:is>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inlineStr">
        <x:is>
          <x:t xml:space="preserve">A threaded screw intended to turn rotary input into controlled linear movement inside a mechanism. It needs a matched threaded member, supports and a suitable drive; travel, fit and loading remain unresolved.</x:t>
        </x:is>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inlineStr">
        <x:is>
          <x:t xml:space="preserve">The rotating spindle at the center of a hand-drill assembly. It carries motion to a fitted drilling tool; the bit connection, bearings and means of turning the spindle must be matched to the drill.</x:t>
        </x:is>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inlineStr">
        <x:is>
          <x:t xml:space="preserve">A replaceable cutting insert intended for the working end of a drilling tool. It supplies the wear surface that contacts the workpiece; material, fastening and the compatible drill geometry remain to be selected.</x:t>
        </x:is>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inlineStr">
        <x:is>
          <x:t xml:space="preserve">A compact mechanical pack combining a retaining latch with a release trigger. It holds and releases a matched mechanism on command; travel, reset method and safe loading depend on the host equipment.</x:t>
        </x:is>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inlineStr">
        <x:is>
          <x:t xml:space="preserve">An unfinished valve poppet intended to meet a matching seat inside a flow-control assembly. Its final sealing face and stem require fitting; working medium, pressure and compatibility have not been assigned.</x:t>
        </x:is>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inlineStr">
        <x:is>
          <x:t xml:space="preserve">A barrel module proposed for a matched pressure-driven assembly, using ceramic and metal parts. It guides the designed moving medium or projectile; seals, pressure source and safe operating conditions remain unresolved.</x:t>
        </x:is>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inlineStr">
        <x:is>
          <x:t xml:space="preserve">A control switch with conductive contacts supported on a ceramic backing. It opens or closes a designed electrical path while keeping the mounting surface separate from the contacts; ratings and wiring remain to be established.</x:t>
        </x:is>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inlineStr">
        <x:is>
          <x:t xml:space="preserve">A fitted metal casing intended to surround and locate the parts of a particular machine. It provides mounting and enclosure surfaces; openings, access, seals and internal clearances depend on the mechanism it houses.</x:t>
        </x:is>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inlineStr">
        <x:is>
          <x:t xml:space="preserve">T4</x:t>
        </x:is>
      </x:c>
      <x:c r="D825" s="4" t="inlineStr">
        <x:is>
          <x:t xml:space="preserve">Salvage</x:t>
        </x:is>
      </x:c>
      <x:c r="E825" s="4" t="str">
        <x:v>Crafting audit support item</x:v>
      </x:c>
      <x:c r="F825" s="4" t="str">
        <x:v>New proposal</x:v>
      </x:c>
      <x:c r="G825" s="4" t="inlineStr">
        <x:is>
          <x:t xml:space="preserve">Unqualified recovered detector candidate; operation and interface remain research dependent. It is proposed for a matched radio assembly, with detection, transduction, power and performance dependent on further design and qualification.</x:t>
        </x:is>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t4;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inlineStr">
        <x:is>
          <x:t xml:space="preserve">Salvage value audit October 16, 2026: T4. A recovered radio detector is a difficult-to-reproduce specialist component. Its operability, power needs and interface remain unproven. Value tier is relative to this 200-item salvage roster; condition and crafting qualification remain separate.</x:t>
        </x:is>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x:f>IF(C825="T0",0,IF(C825="T1",1,IF(C825="T2",2,IF(C825="T3",3,IF(C825="T4",4,IF(C825="Unassigned",98,99))))))</x:f>
        <x:v>4</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inlineStr">
        <x:is>
          <x:t xml:space="preserve">T4</x:t>
        </x:is>
      </x:c>
      <x:c r="D826" s="4" t="inlineStr">
        <x:is>
          <x:t xml:space="preserve">Salvage</x:t>
        </x:is>
      </x:c>
      <x:c r="E826" s="4" t="str">
        <x:v>Crafting audit support item</x:v>
      </x:c>
      <x:c r="F826" s="4" t="str">
        <x:v>New proposal</x:v>
      </x:c>
      <x:c r="G826" s="4" t="inlineStr">
        <x:is>
          <x:t xml:space="preserve">Matched recovered transducer candidate; no assumed miniaturized production. It is proposed for a matched radio assembly, with detection, transduction, power and performance dependent on further design and qualification.</x:t>
        </x:is>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t4;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inlineStr">
        <x:is>
          <x:t xml:space="preserve">Salvage value audit October 16, 2026: T4. A recovered transducer preserves specialist manufacture and compatible-radio repair potential, subject to function and fit checks. Value tier is relative to this 200-item salvage roster; condition and crafting qualification remain separate.</x:t>
        </x:is>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x:f>IF(C826="T0",0,IF(C826="T1",1,IF(C826="T2",2,IF(C826="T3",3,IF(C826="T4",4,IF(C826="Unassigned",98,99))))))</x:f>
        <x:v>4</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inlineStr">
        <x:is>
          <x:t xml:space="preserve">An iron heating element carried on ceramic and metal supports. It is proposed for a controlled electrical-heating assembly; the power source, heat control and safe service conditions remain unresolved.</x:t>
        </x:is>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inlineStr">
        <x:is>
          <x:t xml:space="preserve">T3</x:t>
        </x:is>
      </x:c>
      <x:c r="D829" s="4" t="inlineStr">
        <x:is>
          <x:t xml:space="preserve">Salvage</x:t>
        </x:is>
      </x:c>
      <x:c r="E829" s="4" t="str">
        <x:v>Crafting audit support item</x:v>
      </x:c>
      <x:c r="F829" s="4" t="str">
        <x:v>New proposal</x:v>
      </x:c>
      <x:c r="G829" s="4" t="inlineStr">
        <x:is>
          <x:t xml:space="preserve">A hand-operated saw intended for cutting suitably matched metal stock. Its toothed blade and frame provide a candidate workshop cutting tool; blade manufacture, supported materials and useful cutting capacity require design.</x:t>
        </x:is>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t3;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inlineStr">
        <x:is>
          <x:t xml:space="preserve">Salvage value audit October 16, 2026: T3. A toothed working blade and frame preserve useful cutting-tool manufacture with broad workshop demand. Value tier is relative to this 200-item salvage roster; condition and crafting qualification remain separate.</x:t>
        </x:is>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x:f>IF(C829="T0",0,IF(C829="T1",1,IF(C829="T2",2,IF(C829="T3",3,IF(C829="T4",4,IF(C829="Unassigned",98,99))))))</x:f>
        <x:v>3</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inlineStr">
        <x:is>
          <x:t xml:space="preserve">T2</x:t>
        </x:is>
      </x:c>
      <x:c r="D830" s="4" t="inlineStr">
        <x:is>
          <x:t xml:space="preserve">Salvage</x:t>
        </x:is>
      </x:c>
      <x:c r="E830" s="4" t="str">
        <x:v>Crafting audit support item</x:v>
      </x:c>
      <x:c r="F830" s="4" t="str">
        <x:v>New proposal</x:v>
      </x:c>
      <x:c r="G830" s="4" t="inlineStr">
        <x:is>
          <x:t xml:space="preserve">A workshop mandrel used as a forming support while winding wire into a chosen coil shape. It controls the form during preparation and is removed or retained according to the assembly; winding dimensions and conductor treatment remain open.</x:t>
        </x:is>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t2;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inlineStr">
        <x:is>
          <x:t xml:space="preserve">Salvage value audit October 16, 2026: T2. A reusable winding form preserves useful workshop geometry but lacks the precision moving parts of a complete mechanism. Value tier is relative to this 200-item salvage roster; condition and crafting qualification remain separate.</x:t>
        </x:is>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x:f>IF(C830="T0",0,IF(C830="T1",1,IF(C830="T2",2,IF(C830="T3",3,IF(C830="T4",4,IF(C830="Unassigned",98,99))))))</x:f>
        <x:v>2</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inlineStr">
        <x:is>
          <x:t xml:space="preserve">T2</x:t>
        </x:is>
      </x:c>
      <x:c r="D831" s="4" t="inlineStr">
        <x:is>
          <x:t xml:space="preserve">Salvage</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cooking &amp; ignition; tool; finished item; manufactured / unresolved; food preparation; faunal fiber and shell; assembly; proposal; food preparation screen; crafting audit; crafting audit support item; camp goods; cooking &amp; ignition; t2;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 Author direction October 16: all Camp items are Salvage; retire the Camp items section. Item identity, condition, tiers, purposes and recipe semantics remain unchanged.</x:t>
        </x:is>
      </x:c>
      <x:c r="AG831" s="4" t="inlineStr">
        <x:is>
          <x:t xml:space="preserve">Salvage value audit October 16, 2026: T2. A prepared tendon lattice preserves material selection and fabrication for food handling, subject to food-contact qualification. Value tier is relative to this 200-item salvage roster; condition and crafting qualification remain separate.</x:t>
        </x:is>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x:f>IF(C831="T0",0,IF(C831="T1",1,IF(C831="T2",2,IF(C831="T3",3,IF(C831="T4",4,IF(C831="Unassigned",98,99))))))</x:f>
        <x:v>2</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inlineStr">
        <x:is>
          <x:t xml:space="preserve">T3</x:t>
        </x:is>
      </x:c>
      <x:c r="D832" s="4" t="inlineStr">
        <x:is>
          <x:t xml:space="preserve">Salvage</x:t>
        </x:is>
      </x:c>
      <x:c r="E832" s="4" t="str">
        <x:v>Crafting audit support item</x:v>
      </x:c>
      <x:c r="F832" s="4" t="str">
        <x:v>New proposal</x:v>
      </x:c>
      <x:c r="G832" s="4" t="inlineStr">
        <x:is>
          <x:t xml:space="preserve">Candidate hot-work tool for forming glass vessels; qualified heat and working atmosphere required. It is intended for a matched glassworking or ceramic process, with composition, forming and controlled heat determining the useful result.</x:t>
        </x:is>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t3;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inlineStr">
        <x:is>
          <x:t xml:space="preserve">Salvage value audit October 16, 2026: T3. A fitted long hollow hot-work tool preserves glassworking preparation and specialist workshop utility. Value tier is relative to this 200-item salvage roster; condition and crafting qualification remain separate.</x:t>
        </x:is>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x:f>IF(C832="T0",0,IF(C832="T1",1,IF(C832="T2",2,IF(C832="T3",3,IF(C832="T4",4,IF(C832="Unassigned",98,99))))))</x:f>
        <x:v>3</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 It provides candidate material or a shaped starting piece for making other objects, with the final form set by the receiving design.</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 It is intended to prepare or change a workpiece’s surface before a later fitting, coating or use; the treatment must suit that material.</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 It provides candidate material or a shaped starting piece for making other objects, with the final form set by the receiving design.</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T3</x:t>
        </x:is>
      </x:c>
      <x:c r="D840" s="4" t="inlineStr">
        <x:is>
          <x:t xml:space="preserve">Salvage</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salvage; cooking &amp; ignition; household utensil; finished item; manufactured / unresolved; cooking; ceramic and metal; assembly; proposal; divided meal-warming pot; camp life; everyday object; camp household; camp goods; cooking &amp; ignition; t3;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0" s="4" t="inlineStr">
        <x:is>
          <x:t xml:space="preserve">Salvage value audit October 16, 2026: T3. Two fitted ceramic cups and a shared metal cradle preserve coordinated cooking-vessel and support work. Value tier is relative to this 200-item salvage roster; condition and crafting qualification remain separate.</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3</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Salvage</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salvage;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1" s="4" t="inlineStr">
        <x:is>
          <x:t xml:space="preserve">Salvage value audit October 16, 2026: T2. A hinged support saves useful fitting and camp fabrication work but has a narrow domestic role. Value tier is relative to this 200-item salvage roster; condition and crafting qualification remain separate.</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Salvage</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salvage;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2" s="4" t="inlineStr">
        <x:is>
          <x:t xml:space="preserve">Salvage value audit October 16, 2026: T2. A fitted cam mechanism preserves moderate fastening labor and flexible camp utility, with no binding included. Value tier is relative to this 200-item salvage roster; condition and crafting qualification remain separate.</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T1</x:t>
        </x:is>
      </x:c>
      <x:c r="D843" s="4" t="inlineStr">
        <x:is>
          <x:t xml:space="preserve">Salvage</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salvage; shelter &amp; rest; shelter item; finished item; manufactured / unresolved; binding and construction; metal; solid part; proposal; three-hole guyline tensioner; camp life; everyday object; camp household; camp goods; shelter &amp; rest; t1;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3" s="4" t="inlineStr">
        <x:is>
          <x:t xml:space="preserve">Salvage value audit October 16, 2026: T1. A small perforated plate offers practical line adjustment with little material and simple manufacture. Value tier is relative to this 200-item salvage roster; condition and crafting qualification remain separate.</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1</x:v>
      </x:c>
    </x:row>
    <x:row r="844">
      <x:c r="A844" s="4" t="inlineStr">
        <x:is>
          <x:t xml:space="preserve">proposal.camp.split_ring_hanging_hook</x:t>
        </x:is>
      </x:c>
      <x:c r="B844" s="4" t="inlineStr">
        <x:is>
          <x:t xml:space="preserve">Split-ring hanging hook</x:t>
        </x:is>
      </x:c>
      <x:c r="C844" s="4" t="inlineStr">
        <x:is>
          <x:t xml:space="preserve">T0</x:t>
        </x:is>
      </x:c>
      <x:c r="D844" s="4" t="inlineStr">
        <x:is>
          <x:t xml:space="preserve">Salvage</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salvage; shelter &amp; rest; shelter item; finished item; manufactured / unresolved; equipment mounting; metal; assembly; proposal; split-ring hanging hook; camp life; everyday object; camp household; camp goods; shelter &amp; rest; t0;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4" s="4" t="inlineStr">
        <x:is>
          <x:t xml:space="preserve">Salvage value audit October 16, 2026: T0. A small ring and short hook use little common metal and simple shaping, with no climbing rating. Value tier is relative to this 200-item salvage roster; condition and crafting qualification remain separate.</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0</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Salvage</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salvage;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 Author direction October 16: all Camp items are Salvage; retire the Camp items section. Item identity, condition, tiers, purposes and recipe semantics remain unchanged.</x:t>
        </x:is>
      </x:c>
      <x:c r="AG845" s="4" t="inlineStr">
        <x:is>
          <x:t xml:space="preserve">Salvage value audit October 16, 2026: T2. A divided hinged case preserves moderate sheet-metal and closure work and practical utensil protection. Value tier is relative to this 200-item salvage roster; condition and crafting qualification remain separate.</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Salvage</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salvage;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 Author direction October 16: all Camp items are Salvage; retire the Camp items section. Item identity, condition, tiers, purposes and recipe semantics remain unchanged.</x:t>
        </x:is>
      </x:c>
      <x:c r="AG846" s="4" t="inlineStr">
        <x:is>
          <x:t xml:space="preserve">Salvage value audit October 16, 2026: T2. A folding handle and formed cleaning pan preserve moderate camp-tool workmanship beyond simple scrap. Value tier is relative to this 200-item salvage roster; condition and crafting qualification remain separate.</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850" s="4" t="inlineStr">
        <x:is>
          <x:t xml:space="preserve">Salvage value audit October 16, 2026: T0. Denting and unknown food-contact condition reduce this ordinary pot to low-value repair or reclaiming stock. Value tier is relative to this 200-item salvage roster; condition and crafting qualification remain separate.</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No production route listed</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Salvage value audit October 16, 2026: T0. A bent crossbar and missing bindings leave an incomplete common carrying frame with substantial repair burden. Value tier is relative to this 200-item salvage roster; condition and crafting qualification remain separate.</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No production route listed</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T2</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t2; t0; component</x:v>
      </x:c>
      <x:c r="AF852" s="4" t="inlineStr">
        <x:is>
          <x:t xml:space="preserve">Author-requested expedition salvage concept. Recovery category records where and in what condition it is found; qualification for reuse remains unresolved.</x:t>
        </x:is>
      </x:c>
      <x:c r="AG852" s="4" t="inlineStr">
        <x:is>
          <x:t xml:space="preserve">Salvage value audit October 16, 2026: T2. A mixed set of potentially sound small fittings can save repeated repair trips, though sorting and matching are required. Value tier is relative to this 200-item salvage roster; condition and crafting qualification remain separate.</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No production route listed</x:v>
      </x:c>
      <x:c r="AN852" s="4">
        <x:f>IF(C852="T0",0,IF(C852="T1",1,IF(C852="T2",2,IF(C852="T3",3,IF(C852="T4",4,IF(C852="Unassigned",98,99))))))</x:f>
        <x:v>2</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Salvage value audit October 16, 2026: T0. A cracked seam and missing closure remove containment utility, leaving ordinary body and fitting recovery value. Value tier is relative to this 200-item salvage roster; condition and crafting qualification remain separate.</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No production route listed</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Salvage value audit October 16, 2026: T0. Worn mismatched sole pieces offer little complete-equipment value and require fit checks even as donors. Value tier is relative to this 200-item salvage roster; condition and crafting qualification remain separate.</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No production route listed</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T2</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t2; t0; component</x:v>
      </x:c>
      <x:c r="AF855" s="4" t="inlineStr">
        <x:is>
          <x:t xml:space="preserve">Author-requested expedition salvage concept. Recovery category records where and in what condition it is found; qualification for reuse remains unresolved.</x:t>
        </x:is>
      </x:c>
      <x:c r="AG855" s="4" t="inlineStr">
        <x:is>
          <x:t xml:space="preserve">Salvage value audit October 16, 2026: T2. Surviving route marks may interest an expedition specialist, but age, accuracy and relevance discount them. No locations are revealed automatically. Value tier is relative to this 200-item salvage roster; condition and crafting qualification remain separate.</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No production route listed</x:v>
      </x:c>
      <x:c r="AN855" s="4">
        <x:f>IF(C855="T0",0,IF(C855="T1",1,IF(C855="T2",2,IF(C855="T3",3,IF(C855="T4",4,IF(C855="Unassigned",98,99))))))</x:f>
        <x:v>2</x:v>
      </x:c>
    </x:row>
    <x:row r="856">
      <x:c r="A856" s="4" t="inlineStr">
        <x:is>
          <x:t xml:space="preserve">proposal.salvage.damaged_sail_hinge</x:t>
        </x:is>
      </x:c>
      <x:c r="B856" s="4" t="inlineStr">
        <x:is>
          <x:t xml:space="preserve">Damaged folding-sail hinge</x:t>
        </x:is>
      </x:c>
      <x:c r="C856" s="4" t="inlineStr">
        <x:is>
          <x:t xml:space="preserve">T2</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t2; t0; component</x:v>
      </x:c>
      <x:c r="AF856" s="4" t="inlineStr">
        <x:is>
          <x:t xml:space="preserve">Author-requested expedition salvage concept. Recovery category records where and in what condition it is found; qualification for reuse remains unresolved.</x:t>
        </x:is>
      </x:c>
      <x:c r="AG856" s="4" t="inlineStr">
        <x:is>
          <x:t xml:space="preserve">Salvage value audit October 16, 2026: T2. A damaged specialist hinge may retain valuable matched pins and bearing surfaces despite seizure and missing sail parts. Value tier is relative to this 200-item salvage roster; condition and crafting qualification remain separate.</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No production route listed</x:v>
      </x:c>
      <x:c r="AN856" s="4">
        <x:f>IF(C856="T0",0,IF(C856="T1",1,IF(C856="T2",2,IF(C856="T3",3,IF(C856="T4",4,IF(C856="Unassigned",98,99))))))</x:f>
        <x:v>2</x:v>
      </x:c>
    </x:row>
    <x:row r="857">
      <x:c r="A857" s="4" t="inlineStr">
        <x:is>
          <x:t xml:space="preserve">proposal.salvage.seized_hand_drill</x:t>
        </x:is>
      </x:c>
      <x:c r="B857" s="4" t="inlineStr">
        <x:is>
          <x:t xml:space="preserve">Seized hand-crank drill</x:t>
        </x:is>
      </x:c>
      <x:c r="C857" s="4" t="inlineStr">
        <x:is>
          <x:t xml:space="preserve">T2</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t2; t0; component</x:v>
      </x:c>
      <x:c r="AF857" s="4" t="inlineStr">
        <x:is>
          <x:t xml:space="preserve">Author-requested expedition salvage concept. Recovery category records where and in what condition it is found; qualification for reuse remains unresolved.</x:t>
        </x:is>
      </x:c>
      <x:c r="AG857" s="4" t="inlineStr">
        <x:is>
          <x:t xml:space="preserve">Salvage value audit October 16, 2026: T2. A seized drill may retain useful gears and jaws, but jammed motion warrants a large discount from a sound drill. Value tier is relative to this 200-item salvage roster; condition and crafting qualification remain separate.</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No production route listed</x:v>
      </x:c>
      <x:c r="AN857" s="4">
        <x:f>IF(C857="T0",0,IF(C857="T1",1,IF(C857="T2",2,IF(C857="T3",3,IF(C857="T4",4,IF(C857="Unassigned",98,99))))))</x:f>
        <x:v>2</x:v>
      </x:c>
    </x:row>
    <x:row r="858">
      <x:c r="A858" s="4" t="inlineStr">
        <x:is>
          <x:t xml:space="preserve">proposal.salvage.cracked_expedition_spectacles</x:t>
        </x:is>
      </x:c>
      <x:c r="B858" s="4" t="inlineStr">
        <x:is>
          <x:t xml:space="preserve">Cracked expedition spectacles</x:t>
        </x:is>
      </x:c>
      <x:c r="C858" s="4" t="inlineStr">
        <x:is>
          <x:t xml:space="preserve">T4</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t4; t0; component</x:v>
      </x:c>
      <x:c r="AF858" s="4" t="inlineStr">
        <x:is>
          <x:t xml:space="preserve">Author-requested expedition salvage concept. Recovery category records where and in what condition it is found; qualification for reuse remains unresolved.</x:t>
        </x:is>
      </x:c>
      <x:c r="AG858" s="4" t="inlineStr">
        <x:is>
          <x:t xml:space="preserve">Salvage value audit October 16, 2026: T4. Even one surviving lens from explicitly rare eyewear can be costly to replace. Cracks, optical quality and specialist matching remain major limits. Value tier is relative to this 200-item salvage roster; condition and crafting qualification remain separate.</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No production route listed</x:v>
      </x:c>
      <x:c r="AN858" s="4">
        <x:f>IF(C858="T0",0,IF(C858="T1",1,IF(C858="T2",2,IF(C858="T3",3,IF(C858="T4",4,IF(C858="Unassigned",98,99))))))</x:f>
        <x:v>4</x:v>
      </x:c>
    </x:row>
    <x:row r="859">
      <x:c r="A859" s="4"/>
      <x:c r="B859" s="4"/>
      <x:c r="C859" s="4"/>
      <x:c r="D859" s="4"/>
      <x:c r="E859" s="4"/>
      <x:c r="F859" s="4"/>
      <x:c r="G859" s="4"/>
      <x:c r="H859" s="4"/>
      <x:c r="I859" s="4"/>
      <x:c r="J859" s="4"/>
      <x:c r="K859"/>
      <x:c r="L859"/>
      <x:c r="M859" s="4"/>
      <x:c r="N859" s="4"/>
      <x:c r="O859" s="4"/>
      <x:c r="P859" s="4"/>
      <x:c r="Q859" s="4"/>
      <x:c r="R859"/>
      <x:c r="S859"/>
      <x:c r="T859"/>
      <x:c r="U859"/>
      <x:c r="V859" s="4"/>
      <x:c r="W859" s="4"/>
      <x:c r="X859" s="4"/>
      <x:c r="Y859" s="4"/>
      <x:c r="Z859" s="4"/>
      <x:c r="AA859" s="4"/>
      <x:c r="AB859" s="4"/>
      <x:c r="AC859" s="4"/>
      <x:c r="AD859" s="4"/>
      <x:c r="AE859" s="4"/>
      <x:c r="AF859" s="4"/>
      <x:c r="AG859" s="4"/>
      <x:c r="AH859" s="4"/>
      <x:c r="AI859" s="4"/>
      <x:c r="AJ859" s="4"/>
      <x:c r="AK859" s="4"/>
      <x:c r="AL859" s="4"/>
      <x:c r="AM859" s="4"/>
      <x:c r="AN859" s="4"/>
    </x:row>
    <x:row r="860">
      <x:c r="A860" s="4" t="inlineStr">
        <x:is>
          <x:t xml:space="preserve">proposal.stock.perforated_iron_sheet</x:t>
        </x:is>
      </x:c>
      <x:c r="B860" s="4" t="inlineStr">
        <x:is>
          <x:t xml:space="preserve">Punched iron screen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punched with a repeating pattern of openings before final cutting and mounting. It supplies stock for ventilation faces, sorting screens or equipment covers. Hole geometry and service fit remain to be chosen; the sheet is not a finished or rated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 Perforated iron sheet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punched iron screen stock; manufactured stock; fabrication stock; processed material; processed intermediate; manufactured / unresolved; fabrication; metal; sheet; proposal; perforated iron sheet stock; manufactured stock; fabrication stock; perforated iron sheet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lengths</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Worked iron formed into shallow channel lengths with outward lips for later mounting and joining. The unfitted sections can supply candidate frame members or casing supports. Cutting, joint geometry and useful loading remain to be designed.</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 Flanged iron channel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lengths; manufactured stock; fabrication stock; processed material; processed intermediate; manufactured / unresolved; equipment fabrication; metal; solid piece; proposal; flanged iron channel stock; manufactured stock; fabrication stock; flanged iron channel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before cutting into covers or wind-facing panels. The corrugated section gives this stock a distinct forming stage from plain steel sheet. Thickness, joining, forming conditions and useful stiffness remain unqualified.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Fired ceramic tube lengths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Rough fired ceramic tube lengths awaiting cutting, grinding and matching to a selected guide, spacer or passage. They are unfitted hollow stock rather than a complete insulated or chemical-service fitting. Bore finish, fragility and all service ratings remain unresolved.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 Hollow ceramic tube blanks</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fired ceramic tube lengths; manufactured stock; fabrication stock; processed material; processed intermediate; manufactured / unresolved; fabrication; ceramic; solid piece; proposal; hollow ceramic tube blanks; manufactured stock; fabrication stock; hollow ceramic tube blanks;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Rough-fired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Ceramic rings formed and fired as unfinished stock for later collars, spacers or other matched parts. Their inner and outer surfaces still need grinding and fitting to a chosen assembly. No precise dimension, electrical rating or installed component function is assigned.</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 Fired ceramic ring blanks</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rough-fired ceramic ring blanks; manufactured stock; fabrication stock; processed material; processed intermediate; manufactured / unresolved; fabrication; ceramic; solid piece; proposal; fired ceramic ring blanks; manufactured stock; fabrication stock; fired ceramic ring blanks;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strips</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Layered mica-composite stock prepared as thin strips for later gap adjustment and separation of fitted surfaces. These are uncut shim blanks rather than a matched spacer set. Thickness selection, binder behavior and useful insulating performance require qualification.</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 Laminated mica shim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strips; manufactured stock; fabrication stock; processed material; processed intermediate; manufactured / unresolved; equipment fabrication; mineral; strip; proposal; laminated mica shim stock; manufactured stock; fabrication stock; laminated mica shim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Fine-bore copper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Copper formed into narrow-bore unfitted tubing for later instrument passages or controlled transfer of compatible contained substances. It is distinct from solid copper wire. Bore consistency, cleaning, fittings and material compatibility remain open, with no water system or flow rating implied.</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 Copper capillary tube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fine-bore copper tube stock; manufactured stock; fabrication stock; processed material; processed intermediate; manufactured / unresolved; equipment fabrication; metal; solid piece; proposal; copper capillary tube stock; manufactured stock; fabrication stock; copper capillary tube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Bronze strip or billet feed worked into very thin unfitted sheets for later cladding, labels and selected metal layers. The foil form distinguishes it from the thicker bronze strips. Thickness control, joining and durability remain to be established.</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T3</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t3;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Salvage value audit October 16, 2026: T3. A damaged winch retains substantial gearing, drum and mounting hardware, discounted for seized motion and a damaged pawl. No usable cable is included. Value tier is relative to this 200-item salvage roster; condition and crafting qualification remain separate.</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No production route listed</x:v>
      </x:c>
      <x:c r="AN883" s="4">
        <x:f>IF(C883="T0",0,IF(C883="T1",1,IF(C883="T2",2,IF(C883="T3",3,IF(C883="T4",4,IF(C883="Unassigned",98,99))))))</x:f>
        <x:v>3</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T4</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t4;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Salvage value audit October 16, 2026: T4. A fitted insulated contact assembly has specialist electrical-service value. The undefined discharge mechanism prevents assuming protective performance. Value tier is relative to this 200-item salvage roster; condition and crafting qualification remain separate.</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4</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Salvage</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salvage;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Salvage value audit October 16, 2026: T2. A fine chain and adjustable loops preserve small fitting work and retention utility, without including scarce spectacles. Value tier is relative to this 200-item salvage roster; condition and crafting qualification remain separate.</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Salvage value audit October 16, 2026: T2. A prepared reflective surface and sighting opening offer practical signaling value, limited by twilight light and geometry. Value tier is relative to this 200-item salvage roster; condition and crafting qualification remain separate.</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T3</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t3;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Salvage value audit October 16, 2026: T3. A compact counting mechanism preserves fitted wheels and manual recordkeeping utility without paper or power. Value tier is relative to this 200-item salvage roster; condition and crafting qualification remain separate.</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3</x:v>
      </x:c>
    </x:row>
    <x:row r="891">
      <x:c r="A891" s="4"/>
      <x:c r="B891" s="4"/>
      <x:c r="C891" s="4"/>
      <x:c r="D891" s="4"/>
      <x:c r="E891" s="4"/>
      <x:c r="F891" s="4"/>
      <x:c r="G891" s="4"/>
      <x:c r="H891" s="4"/>
      <x:c r="I891" s="4"/>
      <x:c r="J891" s="4"/>
      <x:c r="K891"/>
      <x:c r="L891"/>
      <x:c r="M891" s="4"/>
      <x:c r="N891" s="4"/>
      <x:c r="O891" s="4"/>
      <x:c r="P891" s="4"/>
      <x:c r="Q891" s="4"/>
      <x:c r="R891"/>
      <x:c r="S891"/>
      <x:c r="T891"/>
      <x:c r="U891"/>
      <x:c r="V891" s="4"/>
      <x:c r="W891" s="4"/>
      <x:c r="X891" s="4"/>
      <x:c r="Y891" s="4"/>
      <x:c r="Z891" s="4"/>
      <x:c r="AA891" s="4"/>
      <x:c r="AB891" s="4"/>
      <x:c r="AC891" s="4"/>
      <x:c r="AD891" s="4"/>
      <x:c r="AE891" s="4"/>
      <x:c r="AF891" s="4"/>
      <x:c r="AG891" s="4"/>
      <x:c r="AH891" s="4"/>
      <x:c r="AI891" s="4"/>
      <x:c r="AJ891" s="4"/>
      <x:c r="AK891" s="4"/>
      <x:c r="AL891" s="4"/>
      <x:c r="AM891" s="4"/>
      <x:c r="AN891" s="4"/>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Salvage</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salvage;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Salvage value audit October 16, 2026: T2. A reusable payout spool retains modest fabricated utility, with no line or retracting spring included. Value tier is relative to this 200-item salvage roster; condition and crafting qualification remain separate.</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Salvage</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salvage;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Salvage value audit October 16, 2026: T2. A small prepared membrane and folding frame preserve useful craft labor, though limited size keeps it below shelter panels. Value tier is relative to this 200-item salvage roster; condition and crafting qualification remain separate.</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x:c r="B894" s="4"/>
      <x:c r="C894" s="4"/>
      <x:c r="D894" s="4"/>
      <x:c r="E894" s="4"/>
      <x:c r="F894" s="4"/>
      <x:c r="G894" s="4"/>
      <x:c r="H894" s="4"/>
      <x:c r="I894" s="4"/>
      <x:c r="J894" s="4"/>
      <x:c r="K894"/>
      <x:c r="L894"/>
      <x:c r="M894" s="4"/>
      <x:c r="N894" s="4"/>
      <x:c r="O894" s="4"/>
      <x:c r="P894" s="4"/>
      <x:c r="Q894" s="4"/>
      <x:c r="R894"/>
      <x:c r="S894"/>
      <x:c r="T894"/>
      <x:c r="U894"/>
      <x:c r="V894" s="4"/>
      <x:c r="W894" s="4"/>
      <x:c r="X894" s="4"/>
      <x:c r="Y894" s="4"/>
      <x:c r="Z894" s="4"/>
      <x:c r="AA894" s="4"/>
      <x:c r="AB894" s="4"/>
      <x:c r="AC894" s="4"/>
      <x:c r="AD894" s="4"/>
      <x:c r="AE894" s="4"/>
      <x:c r="AF894" s="4"/>
      <x:c r="AG894" s="4"/>
      <x:c r="AH894" s="4"/>
      <x:c r="AI894" s="4"/>
      <x:c r="AJ894" s="4"/>
      <x:c r="AK894" s="4"/>
      <x:c r="AL894" s="4"/>
      <x:c r="AM894" s="4"/>
      <x:c r="AN894" s="4"/>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Salvage</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salvage;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Salvage value audit October 16, 2026: T2. Prepared membrane, shell cheeks and nozzle retain useful cleaning-tool assembly work with modest scale. Value tier is relative to this 200-item salvage roster; condition and crafting qualification remain separate.</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x:c r="B909" s="4"/>
      <x:c r="C909" s="4"/>
      <x:c r="D909" s="4"/>
      <x:c r="E909" s="4"/>
      <x:c r="F909" s="4"/>
      <x:c r="G909" s="4"/>
      <x:c r="H909" s="4"/>
      <x:c r="I909" s="4"/>
      <x:c r="J909" s="4"/>
      <x:c r="K909" s="4"/>
      <x:c r="L909" s="4"/>
      <x:c r="M909" s="4"/>
      <x:c r="N909" s="4"/>
      <x:c r="O909" s="4"/>
      <x:c r="P909" s="4"/>
      <x:c r="Q909" s="4"/>
      <x:c r="R909" s="4"/>
      <x:c r="S909" s="4"/>
      <x:c r="T909" s="4"/>
      <x:c r="U909" s="4"/>
      <x:c r="V909" s="4"/>
      <x:c r="W909" s="4"/>
      <x:c r="X909" s="4"/>
      <x:c r="Y909" s="4"/>
      <x:c r="Z909" s="4"/>
      <x:c r="AA909" s="4"/>
      <x:c r="AB909" s="4"/>
      <x:c r="AC909" s="4"/>
      <x:c r="AD909" s="4"/>
      <x:c r="AE909" s="4"/>
      <x:c r="AF909" s="4"/>
      <x:c r="AG909" s="4"/>
      <x:c r="AH909" s="4"/>
      <x:c r="AI909" s="4"/>
      <x:c r="AJ909" s="4"/>
      <x:c r="AK909" s="4"/>
      <x:c r="AL909" s="4"/>
      <x:c r="AM909" s="4"/>
      <x:c r="AN909" s="4"/>
    </x:row>
    <x:row r="910">
      <x:c r="A910" s="4"/>
      <x:c r="B910" s="4"/>
      <x:c r="C910" s="4"/>
      <x:c r="D910" s="4"/>
      <x:c r="E910" s="4"/>
      <x:c r="F910" s="4"/>
      <x:c r="G910" s="4"/>
      <x:c r="H910" s="4"/>
      <x:c r="I910" s="4"/>
      <x:c r="J910" s="4"/>
      <x:c r="K910" s="4"/>
      <x:c r="L910" s="4"/>
      <x:c r="M910" s="4"/>
      <x:c r="N910" s="4"/>
      <x:c r="O910" s="4"/>
      <x:c r="P910" s="4"/>
      <x:c r="Q910" s="4"/>
      <x:c r="R910" s="4"/>
      <x:c r="S910" s="4"/>
      <x:c r="T910" s="4"/>
      <x:c r="U910" s="4"/>
      <x:c r="V910" s="4"/>
      <x:c r="W910" s="4"/>
      <x:c r="X910" s="4"/>
      <x:c r="Y910" s="4"/>
      <x:c r="Z910" s="4"/>
      <x:c r="AA910" s="4"/>
      <x:c r="AB910" s="4"/>
      <x:c r="AC910" s="4"/>
      <x:c r="AD910" s="4"/>
      <x:c r="AE910" s="4"/>
      <x:c r="AF910" s="4"/>
      <x:c r="AG910" s="4"/>
      <x:c r="AH910" s="4"/>
      <x:c r="AI910" s="4"/>
      <x:c r="AJ910" s="4"/>
      <x:c r="AK910" s="4"/>
      <x:c r="AL910" s="4"/>
      <x:c r="AM910" s="4"/>
      <x:c r="AN910" s="4"/>
    </x:row>
    <x:row r="911">
      <x:c r="A911" s="4"/>
      <x:c r="B911" s="4"/>
      <x:c r="C911" s="4"/>
      <x:c r="D911" s="4"/>
      <x:c r="E911" s="4"/>
      <x:c r="F911" s="4"/>
      <x:c r="G911" s="4"/>
      <x:c r="H911" s="4"/>
      <x:c r="I911" s="4"/>
      <x:c r="J911" s="4"/>
      <x:c r="K911" s="4"/>
      <x:c r="L911" s="4"/>
      <x:c r="M911" s="4"/>
      <x:c r="N911" s="4"/>
      <x:c r="O911" s="4"/>
      <x:c r="P911" s="4"/>
      <x:c r="Q911" s="4"/>
      <x:c r="R911" s="4"/>
      <x:c r="S911" s="4"/>
      <x:c r="T911" s="4"/>
      <x:c r="U911" s="4"/>
      <x:c r="V911" s="4"/>
      <x:c r="W911" s="4"/>
      <x:c r="X911" s="4"/>
      <x:c r="Y911" s="4"/>
      <x:c r="Z911" s="4"/>
      <x:c r="AA911" s="4"/>
      <x:c r="AB911" s="4"/>
      <x:c r="AC911" s="4"/>
      <x:c r="AD911" s="4"/>
      <x:c r="AE911" s="4"/>
      <x:c r="AF911" s="4"/>
      <x:c r="AG911" s="4"/>
      <x:c r="AH911" s="4"/>
      <x:c r="AI911" s="4"/>
      <x:c r="AJ911" s="4"/>
      <x:c r="AK911" s="4"/>
      <x:c r="AL911" s="4"/>
      <x:c r="AM911" s="4"/>
      <x:c r="AN911" s="4"/>
    </x:row>
    <x:row r="912">
      <x:c r="A912" s="4"/>
      <x:c r="B912" s="4"/>
      <x:c r="C912" s="4"/>
      <x:c r="D912" s="4"/>
      <x:c r="E912" s="4"/>
      <x:c r="F912" s="4"/>
      <x:c r="G912" s="4"/>
      <x:c r="H912" s="4"/>
      <x:c r="I912" s="4"/>
      <x:c r="J912" s="4"/>
      <x:c r="K912" s="4"/>
      <x:c r="L912" s="4"/>
      <x:c r="M912" s="4"/>
      <x:c r="N912" s="4"/>
      <x:c r="O912" s="4"/>
      <x:c r="P912" s="4"/>
      <x:c r="Q912" s="4"/>
      <x:c r="R912" s="4"/>
      <x:c r="S912" s="4"/>
      <x:c r="T912" s="4"/>
      <x:c r="U912" s="4"/>
      <x:c r="V912" s="4"/>
      <x:c r="W912" s="4"/>
      <x:c r="X912" s="4"/>
      <x:c r="Y912" s="4"/>
      <x:c r="Z912" s="4"/>
      <x:c r="AA912" s="4"/>
      <x:c r="AB912" s="4"/>
      <x:c r="AC912" s="4"/>
      <x:c r="AD912" s="4"/>
      <x:c r="AE912" s="4"/>
      <x:c r="AF912" s="4"/>
      <x:c r="AG912" s="4"/>
      <x:c r="AH912" s="4"/>
      <x:c r="AI912" s="4"/>
      <x:c r="AJ912" s="4"/>
      <x:c r="AK912" s="4"/>
      <x:c r="AL912" s="4"/>
      <x:c r="AM912" s="4"/>
      <x:c r="AN912" s="4"/>
    </x:row>
    <x:row r="913">
      <x:c r="A913" s="4"/>
      <x:c r="B913" s="4"/>
      <x:c r="C913" s="4"/>
      <x:c r="D913" s="4"/>
      <x:c r="E913" s="4"/>
      <x:c r="F913" s="4"/>
      <x:c r="G913" s="4"/>
      <x:c r="H913" s="4"/>
      <x:c r="I913" s="4"/>
      <x:c r="J913" s="4"/>
      <x:c r="K913" s="4"/>
      <x:c r="L913" s="4"/>
      <x:c r="M913" s="4"/>
      <x:c r="N913" s="4"/>
      <x:c r="O913" s="4"/>
      <x:c r="P913" s="4"/>
      <x:c r="Q913" s="4"/>
      <x:c r="R913" s="4"/>
      <x:c r="S913" s="4"/>
      <x:c r="T913" s="4"/>
      <x:c r="U913" s="4"/>
      <x:c r="V913" s="4"/>
      <x:c r="W913" s="4"/>
      <x:c r="X913" s="4"/>
      <x:c r="Y913" s="4"/>
      <x:c r="Z913" s="4"/>
      <x:c r="AA913" s="4"/>
      <x:c r="AB913" s="4"/>
      <x:c r="AC913" s="4"/>
      <x:c r="AD913" s="4"/>
      <x:c r="AE913" s="4"/>
      <x:c r="AF913" s="4"/>
      <x:c r="AG913" s="4"/>
      <x:c r="AH913" s="4"/>
      <x:c r="AI913" s="4"/>
      <x:c r="AJ913" s="4"/>
      <x:c r="AK913" s="4"/>
      <x:c r="AL913" s="4"/>
      <x:c r="AM913" s="4"/>
      <x:c r="AN913" s="4"/>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T0</x:t>
        </x:is>
      </x:c>
      <x:c r="D919" s="4" t="inlineStr">
        <x:is>
          <x:t xml:space="preserve">Salvage</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salvage; cultural life proposal; cultural object; finished item; manufactured / unresolved; culture support; shell / chitin; assembly; proposal; shell game tiles; portable strategy pieces; engraved play tiles; t0; t1; finished item</x:v>
      </x:c>
      <x:c r="AF919"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19" s="4" t="inlineStr">
        <x:is>
          <x:t xml:space="preserve">Salvage value audit October 16, 2026: T0. Small incised game pieces use abundant shell and simple marks, with no exceptional collector provenance assumed. Value tier is relative to this 200-item salvage roster; condition and crafting qualification remain separate.</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0</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Salvage</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salvage;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0" s="4" t="inlineStr">
        <x:is>
          <x:t xml:space="preserve">Salvage value audit October 16, 2026: T2. A shaped expressive ceramic mask retains moderate performance-art craftsmanship without protective or sacred effects. Value tier is relative to this 200-item salvage roster; condition and crafting qualification remain separate.</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x:c r="B921" s="4"/>
      <x:c r="C921" s="4"/>
      <x:c r="D921" s="4"/>
      <x:c r="E921" s="4"/>
      <x:c r="F921" s="4"/>
      <x:c r="G921" s="4"/>
      <x:c r="H921" s="4"/>
      <x:c r="I921" s="4"/>
      <x:c r="J921" s="4"/>
      <x:c r="K921" s="4"/>
      <x:c r="L921" s="4"/>
      <x:c r="M921" s="4"/>
      <x:c r="N921" s="4"/>
      <x:c r="O921" s="4"/>
      <x:c r="P921" s="4"/>
      <x:c r="Q921" s="4"/>
      <x:c r="R921" s="4"/>
      <x:c r="S921" s="4"/>
      <x:c r="T921" s="4"/>
      <x:c r="U921" s="4"/>
      <x:c r="V921" s="4"/>
      <x:c r="W921" s="4"/>
      <x:c r="X921" s="4"/>
      <x:c r="Y921" s="4"/>
      <x:c r="Z921" s="4"/>
      <x:c r="AA921" s="4"/>
      <x:c r="AB921" s="4"/>
      <x:c r="AC921" s="4"/>
      <x:c r="AD921" s="4"/>
      <x:c r="AE921" s="4"/>
      <x:c r="AF921" s="4"/>
      <x:c r="AG921" s="4"/>
      <x:c r="AH921" s="4"/>
      <x:c r="AI921" s="4"/>
      <x:c r="AJ921" s="4"/>
      <x:c r="AK921" s="4"/>
      <x:c r="AL921" s="4"/>
      <x:c r="AM921" s="4"/>
      <x:c r="AN921" s="4"/>
    </x:row>
    <x:row r="922">
      <x:c r="A922" s="4" t="inlineStr">
        <x:is>
          <x:t xml:space="preserve">proposal.culture.husk_paper_songbook</x:t>
        </x:is>
      </x:c>
      <x:c r="B922" s="4" t="inlineStr">
        <x:is>
          <x:t xml:space="preserve">Husk-paper songbook</x:t>
        </x:is>
      </x:c>
      <x:c r="C922" s="4" t="inlineStr">
        <x:is>
          <x:t xml:space="preserve">T4</x:t>
        </x:is>
      </x:c>
      <x:c r="D922" s="4" t="inlineStr">
        <x:is>
          <x:t xml:space="preserve">Salvage</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salvage; cultural life proposal; document; finished item; manufactured / unresolved; writing and records; mixed / unresolved; folio; proposal; song folio; husk-paper songbook; travelers repertoire; t4; t2; finished item</x:v>
      </x:c>
      <x:c r="AF922"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2" s="4" t="inlineStr">
        <x:is>
          <x:t xml:space="preserve">Salvage value audit October 16, 2026: T4. Prepared paper leaves and preserved authored repertoire combine material processing, transcription and possible performer demand. Legibility and relevant buyers are required. Value tier is relative to this 200-item salvage roster; condition and crafting qualification remain separate.</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4</x:v>
      </x:c>
    </x:row>
    <x:row r="923">
      <x:c r="A923" s="4"/>
      <x:c r="B923" s="4"/>
      <x:c r="C923" s="4"/>
      <x:c r="D923" s="4"/>
      <x:c r="E923" s="4"/>
      <x:c r="F923" s="4"/>
      <x:c r="G923" s="4"/>
      <x:c r="H923" s="4"/>
      <x:c r="I923" s="4"/>
      <x:c r="J923" s="4"/>
      <x:c r="K923" s="4"/>
      <x:c r="L923" s="4"/>
      <x:c r="M923" s="4"/>
      <x:c r="N923" s="4"/>
      <x:c r="O923" s="4"/>
      <x:c r="P923" s="4"/>
      <x:c r="Q923" s="4"/>
      <x:c r="R923" s="4"/>
      <x:c r="S923" s="4"/>
      <x:c r="T923" s="4"/>
      <x:c r="U923" s="4"/>
      <x:c r="V923" s="4"/>
      <x:c r="W923" s="4"/>
      <x:c r="X923" s="4"/>
      <x:c r="Y923" s="4"/>
      <x:c r="Z923" s="4"/>
      <x:c r="AA923" s="4"/>
      <x:c r="AB923" s="4"/>
      <x:c r="AC923" s="4"/>
      <x:c r="AD923" s="4"/>
      <x:c r="AE923" s="4"/>
      <x:c r="AF923" s="4"/>
      <x:c r="AG923" s="4"/>
      <x:c r="AH923" s="4"/>
      <x:c r="AI923" s="4"/>
      <x:c r="AJ923" s="4"/>
      <x:c r="AK923" s="4"/>
      <x:c r="AL923" s="4"/>
      <x:c r="AM923" s="4"/>
      <x:c r="AN923" s="4"/>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Salvage</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salvage;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4" s="4" t="inlineStr">
        <x:is>
          <x:t xml:space="preserve">Salvage value audit October 16, 2026: T2. An engraved cylinder and axle preserve repeat-pattern craft utility without official seal authority. Value tier is relative to this 200-item salvage roster; condition and crafting qualification remain separate.</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A930" s="4" t="inlineStr">
        <x:is>
          <x:t xml:space="preserve">proposal.armor.fur.chest</x:t>
        </x:is>
      </x:c>
      <x:c r="B930" s="4" t="inlineStr">
        <x:is>
          <x:t xml:space="preserve">Fur chest armor</x:t>
        </x:is>
      </x:c>
      <x:c r="C930" s="4" t="inlineStr">
        <x:is>
          <x:t xml:space="preserve">T2</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t2;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Proposed T2 finished piece using qualified T1 fur stock; fur qualification, processing and construction remain unresolved. Tier does not establish protection or rarity.</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status/completeness",IF(C930="T0","Raw entry feed; no production route","No production route listed"))</x:f>
        <x:v>No production route listed</x:v>
      </x:c>
      <x:c r="AN930" s="4">
        <x:f>IF(C930="T0",0,IF(C930="T1",1,IF(C930="T2",2,IF(C930="T3",3,IF(C930="T4",4,IF(C930="Unassigned",98,99))))))</x:f>
        <x:v>2</x:v>
      </x:c>
    </x:row>
    <x:row r="931">
      <x:c r="A931" s="4" t="inlineStr">
        <x:is>
          <x:t xml:space="preserve">proposal.armor.fur.legs</x:t>
        </x:is>
      </x:c>
      <x:c r="B931" s="4" t="inlineStr">
        <x:is>
          <x:t xml:space="preserve">Fur leg guards</x:t>
        </x:is>
      </x:c>
      <x:c r="C931" s="4" t="inlineStr">
        <x:is>
          <x:t xml:space="preserve">T2</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t2;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Proposed T2 finished piece using qualified T1 fur stock; fur qualification, processing and construction remain unresolved. Tier does not establish protection or rarity.</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status/completeness",IF(C931="T0","Raw entry feed; no production route","No production route listed"))</x:f>
        <x:v>No production route listed</x:v>
      </x:c>
      <x:c r="AN931" s="4">
        <x:f>IF(C931="T0",0,IF(C931="T1",1,IF(C931="T2",2,IF(C931="T3",3,IF(C931="T4",4,IF(C931="Unassigned",98,99))))))</x:f>
        <x:v>2</x:v>
      </x:c>
    </x:row>
    <x:row r="932">
      <x:c r="A932" s="4" t="inlineStr">
        <x:is>
          <x:t xml:space="preserve">proposal.armor.fur.boots</x:t>
        </x:is>
      </x:c>
      <x:c r="B932" s="4" t="inlineStr">
        <x:is>
          <x:t xml:space="preserve">Fur armored boots</x:t>
        </x:is>
      </x:c>
      <x:c r="C932" s="4" t="inlineStr">
        <x:is>
          <x:t xml:space="preserve">T2</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t2;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Proposed T2 finished piece using qualified T1 fur stock; fur qualification, processing and construction remain unresolved. Tier does not establish protection or rarity.</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status/completeness",IF(C932="T0","Raw entry feed; no production route","No production route listed"))</x:f>
        <x:v>No production route listed</x:v>
      </x:c>
      <x:c r="AN932" s="4">
        <x:f>IF(C932="T0",0,IF(C932="T1",1,IF(C932="T2",2,IF(C932="T3",3,IF(C932="T4",4,IF(C932="Unassigned",98,99))))))</x:f>
        <x:v>2</x:v>
      </x:c>
    </x:row>
    <x:row r="933">
      <x:c r="A933" s="4" t="inlineStr">
        <x:is>
          <x:t xml:space="preserve">proposal.armor.fur.arms</x:t>
        </x:is>
      </x:c>
      <x:c r="B933" s="4" t="inlineStr">
        <x:is>
          <x:t xml:space="preserve">Fur arm guards</x:t>
        </x:is>
      </x:c>
      <x:c r="C933" s="4" t="inlineStr">
        <x:is>
          <x:t xml:space="preserve">T2</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t2;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Proposed T2 finished piece using qualified T1 fur stock; fur qualification, processing and construction remain unresolved. Tier does not establish protection or rarity.</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status/completeness",IF(C933="T0","Raw entry feed; no production route","No production route listed"))</x:f>
        <x:v>No production route listed</x:v>
      </x:c>
      <x:c r="AN933" s="4">
        <x:f>IF(C933="T0",0,IF(C933="T1",1,IF(C933="T2",2,IF(C933="T3",3,IF(C933="T4",4,IF(C933="Unassigned",98,99))))))</x:f>
        <x:v>2</x:v>
      </x:c>
    </x:row>
    <x:row r="934">
      <x:c r="A934" s="4" t="inlineStr">
        <x:is>
          <x:t xml:space="preserve">proposal.armor.fur.helmet</x:t>
        </x:is>
      </x:c>
      <x:c r="B934" s="4" t="inlineStr">
        <x:is>
          <x:t xml:space="preserve">Fur helmet</x:t>
        </x:is>
      </x:c>
      <x:c r="C934" s="4" t="inlineStr">
        <x:is>
          <x:t xml:space="preserve">T2</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t2;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Proposed T2 finished piece using qualified T1 fur stock; fur qualification, processing and construction remain unresolved. Tier does not establish protection or rarity.</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status/completeness",IF(C934="T0","Raw entry feed; no production route","No production route listed"))</x:f>
        <x:v>No production route listed</x:v>
      </x:c>
      <x:c r="AN934" s="4">
        <x:f>IF(C934="T0",0,IF(C934="T1",1,IF(C934="T2",2,IF(C934="T3",3,IF(C934="T4",4,IF(C934="Unassigned",98,99))))))</x:f>
        <x:v>2</x:v>
      </x:c>
    </x:row>
    <x:row r="935">
      <x:c r="A935" s="4" t="inlineStr">
        <x:is>
          <x:t xml:space="preserve">proposal.clothing.hide.top</x:t>
        </x:is>
      </x:c>
      <x:c r="B935" s="4" t="inlineStr">
        <x:is>
          <x:t xml:space="preserve">Hide jacket</x:t>
        </x:is>
      </x:c>
      <x:c r="C935" s="4" t="inlineStr">
        <x:is>
          <x:t xml:space="preserve">T2</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t2; t1; finished item</x:v>
      </x:c>
      <x:c r="AF935" s="4" t="inlineStr">
        <x:is>
          <x:t xml:space="preserve">Independently listed clothing piece. Family membership is an organizational grouping, not another counted inventory item or a set bonus.</x:t>
        </x:is>
      </x:c>
      <x:c r="AG935" s="4" t="inlineStr">
        <x:is>
          <x:t xml:space="preserve">Proposed T2 garment assembly using T1 inputs. Quantities, stock qualification and recipe remain unresolved.</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status/completeness",IF(C935="T0","Raw entry feed; no production route","No production route listed"))</x:f>
        <x:v>No production route listed</x:v>
      </x:c>
      <x:c r="AN935" s="4">
        <x:f>IF(C935="T0",0,IF(C935="T1",1,IF(C935="T2",2,IF(C935="T3",3,IF(C935="T4",4,IF(C935="Unassigned",98,99))))))</x:f>
        <x:v>2</x:v>
      </x:c>
    </x:row>
    <x:row r="936">
      <x:c r="A936" s="4" t="inlineStr">
        <x:is>
          <x:t xml:space="preserve">proposal.clothing.hide.legs</x:t>
        </x:is>
      </x:c>
      <x:c r="B936" s="4" t="inlineStr">
        <x:is>
          <x:t xml:space="preserve">Hide trousers</x:t>
        </x:is>
      </x:c>
      <x:c r="C936" s="4" t="inlineStr">
        <x:is>
          <x:t xml:space="preserve">T2</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t2; t1; finished item</x:v>
      </x:c>
      <x:c r="AF936" s="4" t="inlineStr">
        <x:is>
          <x:t xml:space="preserve">Independently listed clothing piece. Family membership is an organizational grouping, not another counted inventory item or a set bonus.</x:t>
        </x:is>
      </x:c>
      <x:c r="AG936" s="4" t="inlineStr">
        <x:is>
          <x:t xml:space="preserve">Proposed T2 garment assembly using T1 inputs. Quantities, stock qualification and recipe remain unresolved.</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status/completeness",IF(C936="T0","Raw entry feed; no production route","No production route listed"))</x:f>
        <x:v>No production route listed</x:v>
      </x:c>
      <x:c r="AN936" s="4">
        <x:f>IF(C936="T0",0,IF(C936="T1",1,IF(C936="T2",2,IF(C936="T3",3,IF(C936="T4",4,IF(C936="Unassigned",98,99))))))</x:f>
        <x:v>2</x:v>
      </x:c>
    </x:row>
    <x:row r="937">
      <x:c r="A937" s="4" t="inlineStr">
        <x:is>
          <x:t xml:space="preserve">proposal.clothing.hide.boots</x:t>
        </x:is>
      </x:c>
      <x:c r="B937" s="4" t="inlineStr">
        <x:is>
          <x:t xml:space="preserve">Hide boots</x:t>
        </x:is>
      </x:c>
      <x:c r="C937" s="4" t="inlineStr">
        <x:is>
          <x:t xml:space="preserve">T2</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t2; t1; finished item</x:v>
      </x:c>
      <x:c r="AF937" s="4" t="inlineStr">
        <x:is>
          <x:t xml:space="preserve">Independently listed clothing piece. Family membership is an organizational grouping, not another counted inventory item or a set bonus.</x:t>
        </x:is>
      </x:c>
      <x:c r="AG937" s="4" t="inlineStr">
        <x:is>
          <x:t xml:space="preserve">Proposed T2 garment assembly using T1 inputs. Quantities, stock qualification and recipe remain unresolved.</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status/completeness",IF(C937="T0","Raw entry feed; no production route","No production route listed"))</x:f>
        <x:v>No production route listed</x:v>
      </x:c>
      <x:c r="AN937" s="4">
        <x:f>IF(C937="T0",0,IF(C937="T1",1,IF(C937="T2",2,IF(C937="T3",3,IF(C937="T4",4,IF(C937="Unassigned",98,99))))))</x:f>
        <x:v>2</x:v>
      </x:c>
    </x:row>
    <x:row r="938">
      <x:c r="A938" s="4" t="inlineStr">
        <x:is>
          <x:t xml:space="preserve">proposal.clothing.hide.gloves</x:t>
        </x:is>
      </x:c>
      <x:c r="B938" s="4" t="inlineStr">
        <x:is>
          <x:t xml:space="preserve">Hide gloves</x:t>
        </x:is>
      </x:c>
      <x:c r="C938" s="4" t="inlineStr">
        <x:is>
          <x:t xml:space="preserve">T2</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t2; t1; finished item</x:v>
      </x:c>
      <x:c r="AF938" s="4" t="inlineStr">
        <x:is>
          <x:t xml:space="preserve">Independently listed clothing piece. Family membership is an organizational grouping, not another counted inventory item or a set bonus.</x:t>
        </x:is>
      </x:c>
      <x:c r="AG938" s="4" t="inlineStr">
        <x:is>
          <x:t xml:space="preserve">Proposed T2 garment assembly using T1 inputs. Quantities, stock qualification and recipe remain unresolved.</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status/completeness",IF(C938="T0","Raw entry feed; no production route","No production route listed"))</x:f>
        <x:v>No production route listed</x:v>
      </x:c>
      <x:c r="AN938" s="4">
        <x:f>IF(C938="T0",0,IF(C938="T1",1,IF(C938="T2",2,IF(C938="T3",3,IF(C938="T4",4,IF(C938="Unassigned",98,99))))))</x:f>
        <x:v>2</x:v>
      </x:c>
    </x:row>
    <x:row r="939">
      <x:c r="A939" s="4" t="inlineStr">
        <x:is>
          <x:t xml:space="preserve">proposal.clothing.hide.head</x:t>
        </x:is>
      </x:c>
      <x:c r="B939" s="4" t="inlineStr">
        <x:is>
          <x:t xml:space="preserve">Hide hood</x:t>
        </x:is>
      </x:c>
      <x:c r="C939" s="4" t="inlineStr">
        <x:is>
          <x:t xml:space="preserve">T2</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t2; t1; finished item</x:v>
      </x:c>
      <x:c r="AF939" s="4" t="inlineStr">
        <x:is>
          <x:t xml:space="preserve">Independently listed clothing piece. Family membership is an organizational grouping, not another counted inventory item or a set bonus.</x:t>
        </x:is>
      </x:c>
      <x:c r="AG939" s="4" t="inlineStr">
        <x:is>
          <x:t xml:space="preserve">Proposed T2 garment assembly using T1 inputs. Quantities, stock qualification and recipe remain unresolved.</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status/completeness",IF(C939="T0","Raw entry feed; no production route","No production route listed"))</x:f>
        <x:v>No production route listed</x:v>
      </x:c>
      <x:c r="AN939" s="4">
        <x:f>IF(C939="T0",0,IF(C939="T1",1,IF(C939="T2",2,IF(C939="T3",3,IF(C939="T4",4,IF(C939="Unassigned",98,99))))))</x:f>
        <x:v>2</x:v>
      </x:c>
    </x:row>
    <x:row r="940">
      <x:c r="A940" s="4" t="inlineStr">
        <x:is>
          <x:t xml:space="preserve">proposal.clothing.fur.top</x:t>
        </x:is>
      </x:c>
      <x:c r="B940" s="4" t="inlineStr">
        <x:is>
          <x:t xml:space="preserve">Fur jacket</x:t>
        </x:is>
      </x:c>
      <x:c r="C940" s="4" t="inlineStr">
        <x:is>
          <x:t xml:space="preserve">T2</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t2; t1; finished item</x:v>
      </x:c>
      <x:c r="AF940" s="4" t="inlineStr">
        <x:is>
          <x:t xml:space="preserve">Independently listed clothing piece. Family membership is an organizational grouping, not another counted inventory item or a set bonus.</x:t>
        </x:is>
      </x:c>
      <x:c r="AG940" s="4" t="inlineStr">
        <x:is>
          <x:t xml:space="preserve">Proposed T2 garment assembly using T1 inputs. Quantities, stock qualification and recipe remain unresolved.</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status/completeness",IF(C940="T0","Raw entry feed; no production route","No production route listed"))</x:f>
        <x:v>No production route listed</x:v>
      </x:c>
      <x:c r="AN940" s="4">
        <x:f>IF(C940="T0",0,IF(C940="T1",1,IF(C940="T2",2,IF(C940="T3",3,IF(C940="T4",4,IF(C940="Unassigned",98,99))))))</x:f>
        <x:v>2</x:v>
      </x:c>
    </x:row>
    <x:row r="941">
      <x:c r="A941" s="4" t="inlineStr">
        <x:is>
          <x:t xml:space="preserve">proposal.clothing.fur.legs</x:t>
        </x:is>
      </x:c>
      <x:c r="B941" s="4" t="inlineStr">
        <x:is>
          <x:t xml:space="preserve">Fur trousers</x:t>
        </x:is>
      </x:c>
      <x:c r="C941" s="4" t="inlineStr">
        <x:is>
          <x:t xml:space="preserve">T2</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t2; t1; finished item</x:v>
      </x:c>
      <x:c r="AF941" s="4" t="inlineStr">
        <x:is>
          <x:t xml:space="preserve">Independently listed clothing piece. Family membership is an organizational grouping, not another counted inventory item or a set bonus.</x:t>
        </x:is>
      </x:c>
      <x:c r="AG941" s="4" t="inlineStr">
        <x:is>
          <x:t xml:space="preserve">Proposed T2 garment assembly using T1 inputs. Quantities, stock qualification and recipe remain unresolved.</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status/completeness",IF(C941="T0","Raw entry feed; no production route","No production route listed"))</x:f>
        <x:v>No production route listed</x:v>
      </x:c>
      <x:c r="AN941" s="4">
        <x:f>IF(C941="T0",0,IF(C941="T1",1,IF(C941="T2",2,IF(C941="T3",3,IF(C941="T4",4,IF(C941="Unassigned",98,99))))))</x:f>
        <x:v>2</x:v>
      </x:c>
    </x:row>
    <x:row r="942">
      <x:c r="A942" s="4" t="inlineStr">
        <x:is>
          <x:t xml:space="preserve">proposal.clothing.fur.boots</x:t>
        </x:is>
      </x:c>
      <x:c r="B942" s="4" t="inlineStr">
        <x:is>
          <x:t xml:space="preserve">Fur boots</x:t>
        </x:is>
      </x:c>
      <x:c r="C942" s="4" t="inlineStr">
        <x:is>
          <x:t xml:space="preserve">T2</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t2; t1; finished item</x:v>
      </x:c>
      <x:c r="AF942" s="4" t="inlineStr">
        <x:is>
          <x:t xml:space="preserve">Independently listed clothing piece. Family membership is an organizational grouping, not another counted inventory item or a set bonus.</x:t>
        </x:is>
      </x:c>
      <x:c r="AG942" s="4" t="inlineStr">
        <x:is>
          <x:t xml:space="preserve">Proposed T2 garment assembly using T1 inputs. Quantities, stock qualification and recipe remain unresolved.</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status/completeness",IF(C942="T0","Raw entry feed; no production route","No production route listed"))</x:f>
        <x:v>No production route listed</x:v>
      </x:c>
      <x:c r="AN942" s="4">
        <x:f>IF(C942="T0",0,IF(C942="T1",1,IF(C942="T2",2,IF(C942="T3",3,IF(C942="T4",4,IF(C942="Unassigned",98,99))))))</x:f>
        <x:v>2</x:v>
      </x:c>
    </x:row>
    <x:row r="943">
      <x:c r="A943" s="4" t="inlineStr">
        <x:is>
          <x:t xml:space="preserve">proposal.clothing.fur.gloves</x:t>
        </x:is>
      </x:c>
      <x:c r="B943" s="4" t="inlineStr">
        <x:is>
          <x:t xml:space="preserve">Fur gloves</x:t>
        </x:is>
      </x:c>
      <x:c r="C943" s="4" t="inlineStr">
        <x:is>
          <x:t xml:space="preserve">T2</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t2; t1; finished item</x:v>
      </x:c>
      <x:c r="AF943" s="4" t="inlineStr">
        <x:is>
          <x:t xml:space="preserve">Independently listed clothing piece. Family membership is an organizational grouping, not another counted inventory item or a set bonus.</x:t>
        </x:is>
      </x:c>
      <x:c r="AG943" s="4" t="inlineStr">
        <x:is>
          <x:t xml:space="preserve">Proposed T2 garment assembly using T1 inputs. Quantities, stock qualification and recipe remain unresolved.</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status/completeness",IF(C943="T0","Raw entry feed; no production route","No production route listed"))</x:f>
        <x:v>No production route listed</x:v>
      </x:c>
      <x:c r="AN943" s="4">
        <x:f>IF(C943="T0",0,IF(C943="T1",1,IF(C943="T2",2,IF(C943="T3",3,IF(C943="T4",4,IF(C943="Unassigned",98,99))))))</x:f>
        <x:v>2</x:v>
      </x:c>
    </x:row>
    <x:row r="944">
      <x:c r="A944" s="4" t="inlineStr">
        <x:is>
          <x:t xml:space="preserve">proposal.clothing.fur.head</x:t>
        </x:is>
      </x:c>
      <x:c r="B944" s="4" t="inlineStr">
        <x:is>
          <x:t xml:space="preserve">Fur hood</x:t>
        </x:is>
      </x:c>
      <x:c r="C944" s="4" t="inlineStr">
        <x:is>
          <x:t xml:space="preserve">T2</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t2; t1; finished item</x:v>
      </x:c>
      <x:c r="AF944" s="4" t="inlineStr">
        <x:is>
          <x:t xml:space="preserve">Independently listed clothing piece. Family membership is an organizational grouping, not another counted inventory item or a set bonus.</x:t>
        </x:is>
      </x:c>
      <x:c r="AG944" s="4" t="inlineStr">
        <x:is>
          <x:t xml:space="preserve">Proposed T2 garment assembly using T1 inputs. Quantities, stock qualification and recipe remain unresolved.</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status/completeness",IF(C944="T0","Raw entry feed; no production route","No production route listed"))</x:f>
        <x:v>No production route listed</x:v>
      </x:c>
      <x:c r="AN944" s="4">
        <x:f>IF(C944="T0",0,IF(C944="T1",1,IF(C944="T2",2,IF(C944="T3",3,IF(C944="T4",4,IF(C944="Unassigned",98,99))))))</x:f>
        <x:v>2</x:v>
      </x:c>
    </x:row>
    <x:row r="945">
      <x:c r="A945" s="4" t="inlineStr">
        <x:is>
          <x:t xml:space="preserve">proposal.clothing.fine_chainmail.top</x:t>
        </x:is>
      </x:c>
      <x:c r="B945" s="4" t="inlineStr">
        <x:is>
          <x:t xml:space="preserve">Delicate chainmail jacket</x:t>
        </x:is>
      </x:c>
      <x:c r="C945" s="4" t="inlineStr">
        <x:is>
          <x:t xml:space="preserve">T3</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t3; t2; finished item</x:v>
      </x:c>
      <x:c r="AF945" s="4" t="inlineStr">
        <x:is>
          <x:t xml:space="preserve">Independently listed clothing piece. Family membership is an organizational grouping, not another counted inventory item or a set bonus.</x:t>
        </x:is>
      </x:c>
      <x:c r="AG945" s="4" t="inlineStr">
        <x:is>
          <x:t xml:space="preserve">Proposed T3 garment assembly using T2 inputs. Quantities, stock qualification and recipe remain unresolved.</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status/completeness",IF(C945="T0","Raw entry feed; no production route","No production route listed"))</x:f>
        <x:v>No production route listed</x:v>
      </x:c>
      <x:c r="AN945" s="4">
        <x:f>IF(C945="T0",0,IF(C945="T1",1,IF(C945="T2",2,IF(C945="T3",3,IF(C945="T4",4,IF(C945="Unassigned",98,99))))))</x:f>
        <x:v>3</x:v>
      </x:c>
    </x:row>
    <x:row r="946">
      <x:c r="A946" s="4" t="inlineStr">
        <x:is>
          <x:t xml:space="preserve">proposal.clothing.fine_chainmail.legs</x:t>
        </x:is>
      </x:c>
      <x:c r="B946" s="4" t="inlineStr">
        <x:is>
          <x:t xml:space="preserve">Delicate chainmail trousers</x:t>
        </x:is>
      </x:c>
      <x:c r="C946" s="4" t="inlineStr">
        <x:is>
          <x:t xml:space="preserve">T3</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t3; t2; finished item</x:v>
      </x:c>
      <x:c r="AF946" s="4" t="inlineStr">
        <x:is>
          <x:t xml:space="preserve">Independently listed clothing piece. Family membership is an organizational grouping, not another counted inventory item or a set bonus.</x:t>
        </x:is>
      </x:c>
      <x:c r="AG946" s="4" t="inlineStr">
        <x:is>
          <x:t xml:space="preserve">Proposed T3 garment assembly using T2 inputs. Quantities, stock qualification and recipe remain unresolved.</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status/completeness",IF(C946="T0","Raw entry feed; no production route","No production route listed"))</x:f>
        <x:v>No production route listed</x:v>
      </x:c>
      <x:c r="AN946" s="4">
        <x:f>IF(C946="T0",0,IF(C946="T1",1,IF(C946="T2",2,IF(C946="T3",3,IF(C946="T4",4,IF(C946="Unassigned",98,99))))))</x:f>
        <x:v>3</x:v>
      </x:c>
    </x:row>
    <x:row r="947">
      <x:c r="A947" s="4" t="inlineStr">
        <x:is>
          <x:t xml:space="preserve">proposal.clothing.fine_chainmail.boots</x:t>
        </x:is>
      </x:c>
      <x:c r="B947" s="4" t="inlineStr">
        <x:is>
          <x:t xml:space="preserve">Delicate chainmail boots</x:t>
        </x:is>
      </x:c>
      <x:c r="C947" s="4" t="inlineStr">
        <x:is>
          <x:t xml:space="preserve">T3</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t3; t2; finished item</x:v>
      </x:c>
      <x:c r="AF947" s="4" t="inlineStr">
        <x:is>
          <x:t xml:space="preserve">Independently listed clothing piece. Family membership is an organizational grouping, not another counted inventory item or a set bonus.</x:t>
        </x:is>
      </x:c>
      <x:c r="AG947" s="4" t="inlineStr">
        <x:is>
          <x:t xml:space="preserve">Proposed T3 garment assembly using T2 inputs. Quantities, stock qualification and recipe remain unresolved.</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status/completeness",IF(C947="T0","Raw entry feed; no production route","No production route listed"))</x:f>
        <x:v>No production route listed</x:v>
      </x:c>
      <x:c r="AN947" s="4">
        <x:f>IF(C947="T0",0,IF(C947="T1",1,IF(C947="T2",2,IF(C947="T3",3,IF(C947="T4",4,IF(C947="Unassigned",98,99))))))</x:f>
        <x:v>3</x:v>
      </x:c>
    </x:row>
    <x:row r="948">
      <x:c r="A948" s="4" t="inlineStr">
        <x:is>
          <x:t xml:space="preserve">proposal.clothing.fine_chainmail.gloves</x:t>
        </x:is>
      </x:c>
      <x:c r="B948" s="4" t="inlineStr">
        <x:is>
          <x:t xml:space="preserve">Delicate chainmail gloves</x:t>
        </x:is>
      </x:c>
      <x:c r="C948" s="4" t="inlineStr">
        <x:is>
          <x:t xml:space="preserve">T3</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t3; t2; finished item</x:v>
      </x:c>
      <x:c r="AF948" s="4" t="inlineStr">
        <x:is>
          <x:t xml:space="preserve">Independently listed clothing piece. Family membership is an organizational grouping, not another counted inventory item or a set bonus.</x:t>
        </x:is>
      </x:c>
      <x:c r="AG948" s="4" t="inlineStr">
        <x:is>
          <x:t xml:space="preserve">Proposed T3 garment assembly using T2 inputs. Quantities, stock qualification and recipe remain unresolved.</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status/completeness",IF(C948="T0","Raw entry feed; no production route","No production route listed"))</x:f>
        <x:v>No production route listed</x:v>
      </x:c>
      <x:c r="AN948" s="4">
        <x:f>IF(C948="T0",0,IF(C948="T1",1,IF(C948="T2",2,IF(C948="T3",3,IF(C948="T4",4,IF(C948="Unassigned",98,99))))))</x:f>
        <x:v>3</x:v>
      </x:c>
    </x:row>
    <x:row r="949">
      <x:c r="A949" s="4" t="inlineStr">
        <x:is>
          <x:t xml:space="preserve">proposal.clothing.fine_chainmail.head</x:t>
        </x:is>
      </x:c>
      <x:c r="B949" s="4" t="inlineStr">
        <x:is>
          <x:t xml:space="preserve">Delicate chainmail coif</x:t>
        </x:is>
      </x:c>
      <x:c r="C949" s="4" t="inlineStr">
        <x:is>
          <x:t xml:space="preserve">T3</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t3; t2; finished item</x:v>
      </x:c>
      <x:c r="AF949" s="4" t="inlineStr">
        <x:is>
          <x:t xml:space="preserve">Independently listed clothing piece. Family membership is an organizational grouping, not another counted inventory item or a set bonus.</x:t>
        </x:is>
      </x:c>
      <x:c r="AG949" s="4" t="inlineStr">
        <x:is>
          <x:t xml:space="preserve">Proposed T3 garment assembly using T2 inputs. Quantities, stock qualification and recipe remain unresolved.</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status/completeness",IF(C949="T0","Raw entry feed; no production route","No production route listed"))</x:f>
        <x:v>No production route listed</x:v>
      </x:c>
      <x:c r="AN949" s="4">
        <x:f>IF(C949="T0",0,IF(C949="T1",1,IF(C949="T2",2,IF(C949="T3",3,IF(C949="T4",4,IF(C949="Unassigned",98,99))))))</x:f>
        <x:v>3</x:v>
      </x:c>
    </x:row>
    <x:row r="950">
      <x:c r="A950" s="4" t="inlineStr">
        <x:is>
          <x:t xml:space="preserve">proposal.clothing.insulated.legs</x:t>
        </x:is>
      </x:c>
      <x:c r="B950" s="4" t="inlineStr">
        <x:is>
          <x:t xml:space="preserve">Electrical insulating trousers</x:t>
        </x:is>
      </x:c>
      <x:c r="C950" s="4" t="inlineStr">
        <x:is>
          <x:t xml:space="preserve">T3</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t3; t2; finished item</x:v>
      </x:c>
      <x:c r="AF950" s="4" t="inlineStr">
        <x:is>
          <x:t xml:space="preserve">Independently listed clothing piece. Family membership is an organizational grouping, not another counted inventory item or a set bonus.</x:t>
        </x:is>
      </x:c>
      <x:c r="AG950" s="4" t="inlineStr">
        <x:is>
          <x:t xml:space="preserve">Proposed T3 garment assembly using T2 inputs. Quantities, stock qualification and recipe remain unresolved.</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status/completeness",IF(C950="T0","Raw entry feed; no production route","No production route listed"))</x:f>
        <x:v>No production route listed</x:v>
      </x:c>
      <x:c r="AN950" s="4">
        <x:f>IF(C950="T0",0,IF(C950="T1",1,IF(C950="T2",2,IF(C950="T3",3,IF(C950="T4",4,IF(C950="Unassigned",98,99))))))</x:f>
        <x:v>3</x:v>
      </x:c>
    </x:row>
    <x:row r="951">
      <x:c r="A951" s="4" t="inlineStr">
        <x:is>
          <x:t xml:space="preserve">proposal.clothing.insulated.head</x:t>
        </x:is>
      </x:c>
      <x:c r="B951" s="4" t="inlineStr">
        <x:is>
          <x:t xml:space="preserve">Electrical insulating hood</x:t>
        </x:is>
      </x:c>
      <x:c r="C951" s="4" t="inlineStr">
        <x:is>
          <x:t xml:space="preserve">T3</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t3; t2; finished item</x:v>
      </x:c>
      <x:c r="AF951" s="4" t="inlineStr">
        <x:is>
          <x:t xml:space="preserve">Independently listed clothing piece. Family membership is an organizational grouping, not another counted inventory item or a set bonus.</x:t>
        </x:is>
      </x:c>
      <x:c r="AG951" s="4" t="inlineStr">
        <x:is>
          <x:t xml:space="preserve">Proposed T3 garment assembly using T2 inputs. Quantities, stock qualification and recipe remain unresolved.</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status/completeness",IF(C951="T0","Raw entry feed; no production route","No production route listed"))</x:f>
        <x:v>No production route listed</x:v>
      </x:c>
      <x:c r="AN951" s="4">
        <x:f>IF(C951="T0",0,IF(C951="T1",1,IF(C951="T2",2,IF(C951="T3",3,IF(C951="T4",4,IF(C951="Unassigned",98,99))))))</x:f>
        <x:v>3</x:v>
      </x:c>
    </x:row>
    <x:row r="952">
      <x:c r="A952" s="4" t="inlineStr">
        <x:is>
          <x:t xml:space="preserve">proposal.clothing.chitin.top</x:t>
        </x:is>
      </x:c>
      <x:c r="B952" s="4" t="inlineStr">
        <x:is>
          <x:t xml:space="preserve">Chitin jacket</x:t>
        </x:is>
      </x:c>
      <x:c r="C952" s="4" t="inlineStr">
        <x:is>
          <x:t xml:space="preserve">T2</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t2; t1; finished item</x:v>
      </x:c>
      <x:c r="AF952" s="4" t="inlineStr">
        <x:is>
          <x:t xml:space="preserve">Independently listed clothing piece. Family membership is an organizational grouping, not another counted inventory item or a set bonus.</x:t>
        </x:is>
      </x:c>
      <x:c r="AG952" s="4" t="inlineStr">
        <x:is>
          <x:t xml:space="preserve">Proposed T2 garment assembly using T1 inputs. Quantities, stock qualification and recipe remain unresolved.</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status/completeness",IF(C952="T0","Raw entry feed; no production route","No production route listed"))</x:f>
        <x:v>No production route listed</x:v>
      </x:c>
      <x:c r="AN952" s="4">
        <x:f>IF(C952="T0",0,IF(C952="T1",1,IF(C952="T2",2,IF(C952="T3",3,IF(C952="T4",4,IF(C952="Unassigned",98,99))))))</x:f>
        <x:v>2</x:v>
      </x:c>
    </x:row>
    <x:row r="953">
      <x:c r="A953" s="4" t="inlineStr">
        <x:is>
          <x:t xml:space="preserve">proposal.clothing.chitin.legs</x:t>
        </x:is>
      </x:c>
      <x:c r="B953" s="4" t="inlineStr">
        <x:is>
          <x:t xml:space="preserve">Chitin trousers</x:t>
        </x:is>
      </x:c>
      <x:c r="C953" s="4" t="inlineStr">
        <x:is>
          <x:t xml:space="preserve">T2</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t2; t1; finished item</x:v>
      </x:c>
      <x:c r="AF953" s="4" t="inlineStr">
        <x:is>
          <x:t xml:space="preserve">Independently listed clothing piece. Family membership is an organizational grouping, not another counted inventory item or a set bonus.</x:t>
        </x:is>
      </x:c>
      <x:c r="AG953" s="4" t="inlineStr">
        <x:is>
          <x:t xml:space="preserve">Proposed T2 garment assembly using T1 inputs. Quantities, stock qualification and recipe remain unresolved.</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status/completeness",IF(C953="T0","Raw entry feed; no production route","No production route listed"))</x:f>
        <x:v>No production route listed</x:v>
      </x:c>
      <x:c r="AN953" s="4">
        <x:f>IF(C953="T0",0,IF(C953="T1",1,IF(C953="T2",2,IF(C953="T3",3,IF(C953="T4",4,IF(C953="Unassigned",98,99))))))</x:f>
        <x:v>2</x:v>
      </x:c>
    </x:row>
    <x:row r="954">
      <x:c r="A954" s="4" t="inlineStr">
        <x:is>
          <x:t xml:space="preserve">proposal.clothing.chitin.boots</x:t>
        </x:is>
      </x:c>
      <x:c r="B954" s="4" t="inlineStr">
        <x:is>
          <x:t xml:space="preserve">Chitin boots</x:t>
        </x:is>
      </x:c>
      <x:c r="C954" s="4" t="inlineStr">
        <x:is>
          <x:t xml:space="preserve">T2</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t2; t1; finished item</x:v>
      </x:c>
      <x:c r="AF954" s="4" t="inlineStr">
        <x:is>
          <x:t xml:space="preserve">Independently listed clothing piece. Family membership is an organizational grouping, not another counted inventory item or a set bonus.</x:t>
        </x:is>
      </x:c>
      <x:c r="AG954" s="4" t="inlineStr">
        <x:is>
          <x:t xml:space="preserve">Proposed T2 garment assembly using T1 inputs. Quantities, stock qualification and recipe remain unresolved.</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status/completeness",IF(C954="T0","Raw entry feed; no production route","No production route listed"))</x:f>
        <x:v>No production route listed</x:v>
      </x:c>
      <x:c r="AN954" s="4">
        <x:f>IF(C954="T0",0,IF(C954="T1",1,IF(C954="T2",2,IF(C954="T3",3,IF(C954="T4",4,IF(C954="Unassigned",98,99))))))</x:f>
        <x:v>2</x:v>
      </x:c>
    </x:row>
    <x:row r="955">
      <x:c r="A955" s="4" t="inlineStr">
        <x:is>
          <x:t xml:space="preserve">proposal.clothing.chitin.gloves</x:t>
        </x:is>
      </x:c>
      <x:c r="B955" s="4" t="inlineStr">
        <x:is>
          <x:t xml:space="preserve">Chitin gloves</x:t>
        </x:is>
      </x:c>
      <x:c r="C955" s="4" t="inlineStr">
        <x:is>
          <x:t xml:space="preserve">T2</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t2; t1; finished item</x:v>
      </x:c>
      <x:c r="AF955" s="4" t="inlineStr">
        <x:is>
          <x:t xml:space="preserve">Independently listed clothing piece. Family membership is an organizational grouping, not another counted inventory item or a set bonus.</x:t>
        </x:is>
      </x:c>
      <x:c r="AG955" s="4" t="inlineStr">
        <x:is>
          <x:t xml:space="preserve">Proposed T2 garment assembly using T1 inputs. Quantities, stock qualification and recipe remain unresolved.</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status/completeness",IF(C955="T0","Raw entry feed; no production route","No production route listed"))</x:f>
        <x:v>No production route listed</x:v>
      </x:c>
      <x:c r="AN955" s="4">
        <x:f>IF(C955="T0",0,IF(C955="T1",1,IF(C955="T2",2,IF(C955="T3",3,IF(C955="T4",4,IF(C955="Unassigned",98,99))))))</x:f>
        <x:v>2</x:v>
      </x:c>
    </x:row>
    <x:row r="956">
      <x:c r="A956" s="4" t="inlineStr">
        <x:is>
          <x:t xml:space="preserve">proposal.clothing.chitin.head</x:t>
        </x:is>
      </x:c>
      <x:c r="B956" s="4" t="inlineStr">
        <x:is>
          <x:t xml:space="preserve">Chitin cap</x:t>
        </x:is>
      </x:c>
      <x:c r="C956" s="4" t="inlineStr">
        <x:is>
          <x:t xml:space="preserve">T2</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t2; t1; finished item</x:v>
      </x:c>
      <x:c r="AF956" s="4" t="inlineStr">
        <x:is>
          <x:t xml:space="preserve">Independently listed clothing piece. Family membership is an organizational grouping, not another counted inventory item or a set bonus.</x:t>
        </x:is>
      </x:c>
      <x:c r="AG956" s="4" t="inlineStr">
        <x:is>
          <x:t xml:space="preserve">Proposed T2 garment assembly using T1 inputs. Quantities, stock qualification and recipe remain unresolved.</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status/completeness",IF(C956="T0","Raw entry feed; no production route","No production route listed"))</x:f>
        <x:v>No production route listed</x:v>
      </x:c>
      <x:c r="AN956" s="4">
        <x:f>IF(C956="T0",0,IF(C956="T1",1,IF(C956="T2",2,IF(C956="T3",3,IF(C956="T4",4,IF(C956="Unassigned",98,99))))))</x:f>
        <x:v>2</x:v>
      </x:c>
    </x:row>
    <x:row r="957">
      <x:c r="A957" s="4" t="inlineStr">
        <x:is>
          <x:t xml:space="preserve">proposal.armor.shoulder.raised_rim_iron</x:t>
        </x:is>
      </x:c>
      <x:c r="B957" s="4" t="inlineStr">
        <x:is>
          <x:t xml:space="preserve">Raised-rim iron pauldron</x:t>
        </x:is>
      </x:c>
      <x:c r="C957" s="4" t="inlineStr">
        <x:is>
          <x:t xml:space="preserve">T2</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t2; t1; finished item</x:v>
      </x:c>
      <x:c r="AF957" s="4" t="inlineStr">
        <x:is>
          <x:t xml:space="preserve">Author-requested specialized shoulder armor; one distinct independently listed piece per style.</x:t>
        </x:is>
      </x:c>
      <x:c r="AG957" s="4" t="inlineStr">
        <x:is>
          <x:t xml:space="preserve">Proposed T2 finished assembly using qualified T1 inputs; stock, fit, process and protective behavior unresolved.</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status/completeness",IF(C957="T0","Raw entry feed; no production route","No production route listed"))</x:f>
        <x:v>No production route listed</x:v>
      </x:c>
      <x:c r="AN957" s="4">
        <x:f>IF(C957="T0",0,IF(C957="T1",1,IF(C957="T2",2,IF(C957="T3",3,IF(C957="T4",4,IF(C957="Unassigned",98,99))))))</x:f>
        <x:v>2</x:v>
      </x:c>
    </x:row>
    <x:row r="958">
      <x:c r="A958" s="4" t="inlineStr">
        <x:is>
          <x:t xml:space="preserve">proposal.armor.shoulder.layered_chitin</x:t>
        </x:is>
      </x:c>
      <x:c r="B958" s="4" t="inlineStr">
        <x:is>
          <x:t xml:space="preserve">Layered chitin shoulder guard</x:t>
        </x:is>
      </x:c>
      <x:c r="C958" s="4" t="inlineStr">
        <x:is>
          <x:t xml:space="preserve">T2</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t2; t1; finished item</x:v>
      </x:c>
      <x:c r="AF958" s="4" t="inlineStr">
        <x:is>
          <x:t xml:space="preserve">Author-requested specialized shoulder armor; one distinct independently listed piece per style.</x:t>
        </x:is>
      </x:c>
      <x:c r="AG958" s="4" t="inlineStr">
        <x:is>
          <x:t xml:space="preserve">Proposed T2 finished assembly using qualified T1 inputs; stock, fit, process and protective behavior unresolved.</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status/completeness",IF(C958="T0","Raw entry feed; no production route","No production route listed"))</x:f>
        <x:v>No production route listed</x:v>
      </x:c>
      <x:c r="AN958" s="4">
        <x:f>IF(C958="T0",0,IF(C958="T1",1,IF(C958="T2",2,IF(C958="T3",3,IF(C958="T4",4,IF(C958="Unassigned",98,99))))))</x:f>
        <x:v>2</x:v>
      </x:c>
    </x:row>
    <x:row r="959">
      <x:c r="A959" s="4"/>
      <x:c r="B959" s="4"/>
      <x:c r="C959" s="4"/>
      <x:c r="D959" s="4"/>
      <x:c r="E959" s="4"/>
      <x:c r="F959" s="4"/>
      <x:c r="G959" s="4"/>
      <x:c r="H959" s="4"/>
      <x:c r="I959" s="4"/>
      <x:c r="J959" s="4"/>
      <x:c r="K959" s="4"/>
      <x:c r="L959" s="4"/>
      <x:c r="M959" s="4"/>
      <x:c r="N959" s="4"/>
      <x:c r="O959" s="4"/>
      <x:c r="P959" s="4"/>
      <x:c r="Q959" s="4"/>
      <x:c r="R959" s="4"/>
      <x:c r="S959" s="4"/>
      <x:c r="T959" s="4"/>
      <x:c r="U959" s="4"/>
      <x:c r="V959" s="4"/>
      <x:c r="W959" s="4"/>
      <x:c r="X959" s="4"/>
      <x:c r="Y959" s="4"/>
      <x:c r="Z959" s="4"/>
      <x:c r="AA959" s="4"/>
      <x:c r="AB959" s="4"/>
      <x:c r="AC959" s="4"/>
      <x:c r="AD959" s="4"/>
      <x:c r="AE959" s="4"/>
      <x:c r="AF959" s="4"/>
      <x:c r="AG959" s="4"/>
      <x:c r="AH959" s="4"/>
      <x:c r="AI959" s="4"/>
      <x:c r="AJ959" s="4"/>
      <x:c r="AK959" s="4"/>
      <x:c r="AL959" s="4"/>
      <x:c r="AM959" s="4"/>
      <x:c r="AN959" s="4"/>
    </x:row>
    <x:row r="960">
      <x:c r="A960" s="4" t="inlineStr">
        <x:is>
          <x:t xml:space="preserve">proposal.clothing.everyday_wraps.legs</x:t>
        </x:is>
      </x:c>
      <x:c r="B960" s="4" t="inlineStr">
        <x:is>
          <x:t xml:space="preserve">Everyday leg wraps</x:t>
        </x:is>
      </x:c>
      <x:c r="C960" s="4" t="inlineStr">
        <x:is>
          <x:t xml:space="preserve">T2</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t2; t1; finished item</x:v>
      </x:c>
      <x:c r="AF960" s="4" t="inlineStr">
        <x:is>
          <x:t xml:space="preserve">One independently listed garment in the everyday-wraps family; the family itself is not an inventory item.</x:t>
        </x:is>
      </x:c>
      <x:c r="AG960" s="4" t="inlineStr">
        <x:is>
          <x:t xml:space="preserve">Proposed T2 garment using qualified T1 strip stock and supporting closures. The necessary fiber preparation and assembly route remain unresolved.</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status/completeness",IF(C960="T0","Raw entry feed; no production route","No production route listed"))</x:f>
        <x:v>No production route listed</x:v>
      </x:c>
      <x:c r="AN960" s="4">
        <x:f>IF(C960="T0",0,IF(C960="T1",1,IF(C960="T2",2,IF(C960="T3",3,IF(C960="T4",4,IF(C960="Unassigned",98,99))))))</x:f>
        <x:v>2</x:v>
      </x:c>
    </x:row>
    <x:row r="961">
      <x:c r="A961" s="4" t="inlineStr">
        <x:is>
          <x:t xml:space="preserve">proposal.clothing.everyday_wraps.feet</x:t>
        </x:is>
      </x:c>
      <x:c r="B961" s="4" t="inlineStr">
        <x:is>
          <x:t xml:space="preserve">Everyday foot wraps</x:t>
        </x:is>
      </x:c>
      <x:c r="C961" s="4" t="inlineStr">
        <x:is>
          <x:t xml:space="preserve">T2</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t2; t1; finished item</x:v>
      </x:c>
      <x:c r="AF961" s="4" t="inlineStr">
        <x:is>
          <x:t xml:space="preserve">One independently listed garment in the everyday-wraps family; the family itself is not an inventory item.</x:t>
        </x:is>
      </x:c>
      <x:c r="AG961" s="4" t="inlineStr">
        <x:is>
          <x:t xml:space="preserve">Proposed T2 garment using qualified T1 strip stock and supporting closures. The necessary fiber preparation and assembly route remain unresolved.</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status/completeness",IF(C961="T0","Raw entry feed; no production route","No production route listed"))</x:f>
        <x:v>No production route listed</x:v>
      </x:c>
      <x:c r="AN961" s="4">
        <x:f>IF(C961="T0",0,IF(C961="T1",1,IF(C961="T2",2,IF(C961="T3",3,IF(C961="T4",4,IF(C961="Unassigned",98,99))))))</x:f>
        <x:v>2</x:v>
      </x:c>
    </x:row>
    <x:row r="962">
      <x:c r="A962" s="4" t="inlineStr">
        <x:is>
          <x:t xml:space="preserve">proposal.clothing.everyday_wraps.hands</x:t>
        </x:is>
      </x:c>
      <x:c r="B962" s="4" t="inlineStr">
        <x:is>
          <x:t xml:space="preserve">Everyday hand wraps</x:t>
        </x:is>
      </x:c>
      <x:c r="C962" s="4" t="inlineStr">
        <x:is>
          <x:t xml:space="preserve">T2</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t2; t1; finished item</x:v>
      </x:c>
      <x:c r="AF962" s="4" t="inlineStr">
        <x:is>
          <x:t xml:space="preserve">One independently listed garment in the everyday-wraps family; the family itself is not an inventory item.</x:t>
        </x:is>
      </x:c>
      <x:c r="AG962" s="4" t="inlineStr">
        <x:is>
          <x:t xml:space="preserve">Proposed T2 garment using qualified T1 strip stock and supporting closures. The necessary fiber preparation and assembly route remain unresolved.</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status/completeness",IF(C962="T0","Raw entry feed; no production route","No production route listed"))</x:f>
        <x:v>No production route listed</x:v>
      </x:c>
      <x:c r="AN962" s="4">
        <x:f>IF(C962="T0",0,IF(C962="T1",1,IF(C962="T2",2,IF(C962="T3",3,IF(C962="T4",4,IF(C962="Unassigned",98,99))))))</x:f>
        <x:v>2</x:v>
      </x:c>
    </x:row>
    <x:row r="963">
      <x:c r="A963" s="4" t="inlineStr">
        <x:is>
          <x:t xml:space="preserve">proposal.clothing.everyday_wraps.head</x:t>
        </x:is>
      </x:c>
      <x:c r="B963" s="4" t="inlineStr">
        <x:is>
          <x:t xml:space="preserve">Everyday head wrap</x:t>
        </x:is>
      </x:c>
      <x:c r="C963" s="4" t="inlineStr">
        <x:is>
          <x:t xml:space="preserve">T2</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t2; t1; finished item</x:v>
      </x:c>
      <x:c r="AF963" s="4" t="inlineStr">
        <x:is>
          <x:t xml:space="preserve">One independently listed garment in the everyday-wraps family; the family itself is not an inventory item.</x:t>
        </x:is>
      </x:c>
      <x:c r="AG963" s="4" t="inlineStr">
        <x:is>
          <x:t xml:space="preserve">Proposed T2 garment using qualified T1 strip stock and supporting closures. The necessary fiber preparation and assembly route remain unresolved.</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status/completeness",IF(C963="T0","Raw entry feed; no production route","No production route listed"))</x:f>
        <x:v>No production route listed</x:v>
      </x:c>
      <x:c r="AN963" s="4">
        <x:f>IF(C963="T0",0,IF(C963="T1",1,IF(C963="T2",2,IF(C963="T3",3,IF(C963="T4",4,IF(C963="Unassigned",98,99))))))</x:f>
        <x:v>2</x:v>
      </x:c>
    </x:row>
    <x:row r="964">
      <x:c r="A964" s="4" t="inlineStr">
        <x:is>
          <x:t xml:space="preserve">proposal.camp.folding_shell_stool</x:t>
        </x:is>
      </x:c>
      <x:c r="B964" s="4" t="inlineStr">
        <x:is>
          <x:t xml:space="preserve">Folding shell stool</x:t>
        </x:is>
      </x:c>
      <x:c r="C964" s="4" t="inlineStr">
        <x:is>
          <x:t xml:space="preserve">T2</x:t>
        </x:is>
      </x:c>
      <x:c r="D964" s="4" t="inlineStr">
        <x:is>
          <x:t xml:space="preserve">Salvage</x:t>
        </x:is>
      </x:c>
      <x:c r="E964" s="4" t="inlineStr">
        <x:is>
          <x:t xml:space="preserve">Camp seating</x:t>
        </x:is>
      </x:c>
      <x:c r="F964" s="4" t="inlineStr">
        <x:is>
          <x:t xml:space="preserve">New proposal</x:t>
        </x:is>
      </x:c>
      <x:c r="G964" s="4" t="inlineStr">
        <x:is>
          <x:t xml:space="preserve">A shallow curved shell seat carried on a folding metal support. A compact sitting place for a settled camp, distinct from the existing ground-rest panel. Load, balance and fold retention remain design work.</x:t>
        </x:is>
      </x:c>
      <x:c r="H964" s="4" t="inlineStr">
        <x:is>
          <x:t xml:space="preserve">None; camp placement unresolved</x:t>
        </x:is>
      </x:c>
      <x:c r="I964" s="4" t="inlineStr">
        <x:is>
          <x:t xml:space="preserve">Physical camp inventory / cargo item; folded size, packing and placement unresolved.</x:t>
        </x:is>
      </x:c>
      <x:c r="J964" s="4"/>
      <x:c r="K964" s="4"/>
      <x:c r="L964" s="4" t="inlineStr">
        <x:is>
          <x:t xml:space="preserve">Proposed contemporary fabrication or trade; availability and price unresolved.</x:t>
        </x:is>
      </x:c>
      <x:c r="M964" s="4" t="inlineStr">
        <x:is>
          <x:t xml:space="preserve">Candidate assembly from qualified shell/metal stock and compatible fittings. No recipe, quantities, yields, dimensions or production time assigned.</x:t>
        </x:is>
      </x:c>
      <x:c r="N964" s="4" t="inlineStr">
        <x:is>
          <x:t xml:space="preserve">Not implemented</x:t>
        </x:is>
      </x:c>
      <x:c r="O964" s="4" t="inlineStr">
        <x:is>
          <x:t xml:space="preserve">Fit, loads, stability, wear, dimensions and useful performance remain proposals. No wood, ordinary cloth, natural-water process, numerical bonus or new equipment slot established.</x:t>
        </x:is>
      </x:c>
      <x:c r="P964" s="4"/>
      <x:c r="Q964" s="4"/>
      <x:c r="R964" s="4"/>
      <x:c r="S964" s="4"/>
      <x:c r="T964" s="4"/>
      <x:c r="U964" s="4" t="inlineStr">
        <x:is>
          <x:t xml:space="preserve">Seat curvature, leg spread, hinge stops, load, stability and folded packing remain unresolved. No rest recovery or comfort statistic assigned.</x:t>
        </x:is>
      </x:c>
      <x:c r="V964" s="4" t="inlineStr">
        <x:is>
          <x:t xml:space="preserve">camp chair; folding seat; shell stool; sitting</x:t>
        </x:is>
      </x:c>
      <x:c r="W964"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4" s="4" t="inlineStr">
        <x:is>
          <x:t xml:space="preserve">Household utensil</x:t>
        </x:is>
      </x:c>
      <x:c r="Y964" s="4" t="inlineStr">
        <x:is>
          <x:t xml:space="preserve">Finished item</x:t>
        </x:is>
      </x:c>
      <x:c r="Z964" s="4" t="inlineStr">
        <x:is>
          <x:t xml:space="preserve">Manufactured / unresolved</x:t>
        </x:is>
      </x:c>
      <x:c r="AA964" s="4" t="inlineStr">
        <x:is>
          <x:t xml:space="preserve">Camp rest</x:t>
        </x:is>
      </x:c>
      <x:c r="AB964" s="4" t="inlineStr">
        <x:is>
          <x:t xml:space="preserve">Metal and shell</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proposal.camp.folding_shell_stool; folding shell stool; salvage; camp seating; household utensil; finished item; manufactured / unresolved; camp rest; metal and shell; assembly; proposal; camp chair; folding seat; shell stool; sitting; t2; t1; finished item</x:v>
      </x:c>
      <x:c r="AF964"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4" s="4" t="inlineStr">
        <x:is>
          <x:t xml:space="preserve">Salvage value audit October 16, 2026: T2. A folding support and shaped seat preserve useful camp furniture labor while relying on common shell and metal. Value tier is relative to this 200-item salvage roster; condition and crafting qualification remain separate.</x:t>
        </x:is>
      </x:c>
      <x:c r="AH964" s="4" t="inlineStr">
        <x:is>
          <x:t xml:space="preserve">T1</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2</x:v>
      </x:c>
    </x:row>
    <x:row r="965">
      <x:c r="A965" s="4" t="inlineStr">
        <x:is>
          <x:t xml:space="preserve">proposal.camp.folding_camp_table</x:t>
        </x:is>
      </x:c>
      <x:c r="B965" s="4" t="inlineStr">
        <x:is>
          <x:t xml:space="preserve">Folding camp table</x:t>
        </x:is>
      </x:c>
      <x:c r="C965" s="4" t="inlineStr">
        <x:is>
          <x:t xml:space="preserve">T2</x:t>
        </x:is>
      </x:c>
      <x:c r="D965" s="4" t="inlineStr">
        <x:is>
          <x:t xml:space="preserve">Salvage</x:t>
        </x:is>
      </x:c>
      <x:c r="E965" s="4" t="inlineStr">
        <x:is>
          <x:t xml:space="preserve">Camp furniture</x:t>
        </x:is>
      </x:c>
      <x:c r="F965" s="4" t="inlineStr">
        <x:is>
          <x:t xml:space="preserve">New proposal</x:t>
        </x:is>
      </x:c>
      <x:c r="G965" s="4" t="inlineStr">
        <x:is>
          <x:t xml:space="preserve">Two hinged shell leaves form a small dining and sorting surface on folding metal legs. A camp furniture item distinct from the Workbench crafting station; it grants no crafting capability or extra storage.</x:t>
        </x:is>
      </x:c>
      <x:c r="H965" s="4" t="inlineStr">
        <x:is>
          <x:t xml:space="preserve">None; camp placement unresolved</x:t>
        </x:is>
      </x:c>
      <x:c r="I965" s="4" t="inlineStr">
        <x:is>
          <x:t xml:space="preserve">Physical camp inventory / cargo item; folded size, packing and placement unresolved.</x:t>
        </x:is>
      </x:c>
      <x:c r="J965" s="4"/>
      <x:c r="K965" s="4"/>
      <x:c r="L965" s="4" t="inlineStr">
        <x:is>
          <x:t xml:space="preserve">Proposed contemporary fabrication or trade; availability and price unresolved.</x:t>
        </x:is>
      </x:c>
      <x:c r="M965" s="4" t="inlineStr">
        <x:is>
          <x:t xml:space="preserve">Candidate assembly from qualified shell/metal stock and compatible fittings. No recipe, quantities, yields, dimensions or production time assigned.</x:t>
        </x:is>
      </x:c>
      <x:c r="N965" s="4" t="inlineStr">
        <x:is>
          <x:t xml:space="preserve">Not implemented</x:t>
        </x:is>
      </x:c>
      <x:c r="O965" s="4" t="inlineStr">
        <x:is>
          <x:t xml:space="preserve">Fit, loads, stability, wear, dimensions and useful performance remain proposals. No wood, ordinary cloth, natural-water process, numerical bonus or new equipment slot established.</x:t>
        </x:is>
      </x:c>
      <x:c r="P965" s="4"/>
      <x:c r="Q965" s="4"/>
      <x:c r="R965" s="4"/>
      <x:c r="S965" s="4"/>
      <x:c r="T965" s="4"/>
      <x:c r="U965" s="4" t="inlineStr">
        <x:is>
          <x:t xml:space="preserve">Panel joining, fold locks, leg stability, load and folded volume remain unresolved. Not a crafting station, storage holder or additional inventory capacity.</x:t>
        </x:is>
      </x:c>
      <x:c r="V965" s="4" t="inlineStr">
        <x:is>
          <x:t xml:space="preserve">camp dining table; folding table; shell tabletop; meal surface</x:t>
        </x:is>
      </x:c>
      <x:c r="W965"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5" s="4" t="inlineStr">
        <x:is>
          <x:t xml:space="preserve">Household utensil</x:t>
        </x:is>
      </x:c>
      <x:c r="Y965" s="4" t="inlineStr">
        <x:is>
          <x:t xml:space="preserve">Finished item</x:t>
        </x:is>
      </x:c>
      <x:c r="Z965" s="4" t="inlineStr">
        <x:is>
          <x:t xml:space="preserve">Manufactured / unresolved</x:t>
        </x:is>
      </x:c>
      <x:c r="AA965" s="4" t="inlineStr">
        <x:is>
          <x:t xml:space="preserve">Food service</x:t>
        </x:is>
      </x:c>
      <x:c r="AB965" s="4" t="inlineStr">
        <x:is>
          <x:t xml:space="preserve">Metal and shell</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proposal.camp.folding_camp_table; folding camp table; salvage; camp furniture; household utensil; finished item; manufactured / unresolved; food service; metal and shell; assembly; proposal; camp dining table; folding table; shell tabletop; meal surface; t2; t1; finished item</x:v>
      </x:c>
      <x:c r="AF965"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5" s="4" t="inlineStr">
        <x:is>
          <x:t xml:space="preserve">Salvage value audit October 16, 2026: T2. Fitted hinges, legs and two shell leaves preserve moderate camp furniture assembly value, discounted for bulk. No crafting capability is included. Value tier is relative to this 200-item salvage roster; condition and crafting qualification remain separate.</x:t>
        </x:is>
      </x:c>
      <x:c r="AH965" s="4" t="inlineStr">
        <x:is>
          <x:t xml:space="preserve">T1</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2</x:v>
      </x:c>
    </x:row>
    <x:row r="966">
      <x:c r="A966" s="4" t="inlineStr">
        <x:is>
          <x:t xml:space="preserve">proposal.camp.adjustable_shell_headrest</x:t>
        </x:is>
      </x:c>
      <x:c r="B966" s="4" t="inlineStr">
        <x:is>
          <x:t xml:space="preserve">Adjustable shell headrest</x:t>
        </x:is>
      </x:c>
      <x:c r="C966" s="4" t="inlineStr">
        <x:is>
          <x:t xml:space="preserve">T2</x:t>
        </x:is>
      </x:c>
      <x:c r="D966" s="4" t="inlineStr">
        <x:is>
          <x:t xml:space="preserve">Salvage</x:t>
        </x:is>
      </x:c>
      <x:c r="E966" s="4" t="inlineStr">
        <x:is>
          <x:t xml:space="preserve">Camp resting support</x:t>
        </x:is>
      </x:c>
      <x:c r="F966" s="4" t="inlineStr">
        <x:is>
          <x:t xml:space="preserve">New proposal</x:t>
        </x:is>
      </x:c>
      <x:c r="G966"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6" s="4" t="inlineStr">
        <x:is>
          <x:t xml:space="preserve">None; camp placement unresolved</x:t>
        </x:is>
      </x:c>
      <x:c r="I966" s="4" t="inlineStr">
        <x:is>
          <x:t xml:space="preserve">Physical camp inventory / cargo item; folded size, packing and placement unresolved.</x:t>
        </x:is>
      </x:c>
      <x:c r="J966" s="4"/>
      <x:c r="K966" s="4"/>
      <x:c r="L966" s="4" t="inlineStr">
        <x:is>
          <x:t xml:space="preserve">Proposed contemporary fabrication or trade; availability and price unresolved.</x:t>
        </x:is>
      </x:c>
      <x:c r="M966" s="4" t="inlineStr">
        <x:is>
          <x:t xml:space="preserve">Candidate assembly from qualified shell/metal stock and compatible fittings. No recipe, quantities, yields, dimensions or production time assigned.</x:t>
        </x:is>
      </x:c>
      <x:c r="N966" s="4" t="inlineStr">
        <x:is>
          <x:t xml:space="preserve">Not implemented</x:t>
        </x:is>
      </x:c>
      <x:c r="O966" s="4" t="inlineStr">
        <x:is>
          <x:t xml:space="preserve">Fit, loads, stability, wear, dimensions and useful performance remain proposals. No wood, ordinary cloth, natural-water process, numerical bonus or new equipment slot established.</x:t>
        </x:is>
      </x:c>
      <x:c r="P966" s="4"/>
      <x:c r="Q966" s="4"/>
      <x:c r="R966" s="4"/>
      <x:c r="S966" s="4"/>
      <x:c r="T966" s="4"/>
      <x:c r="U966" s="4" t="inlineStr">
        <x:is>
          <x:t xml:space="preserve">Saddle shape, height adjustment, edge finishing, stability, wearer fit and personal canister clearance remain unresolved. No medical, sleep-quality or recovery benefit assigned.</x:t>
        </x:is>
      </x:c>
      <x:c r="V966" s="4" t="inlineStr">
        <x:is>
          <x:t xml:space="preserve">camp headrest; shell neck support; sleeping head support</x:t>
        </x:is>
      </x:c>
      <x:c r="W966"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6" s="4" t="inlineStr">
        <x:is>
          <x:t xml:space="preserve">Household utensil</x:t>
        </x:is>
      </x:c>
      <x:c r="Y966" s="4" t="inlineStr">
        <x:is>
          <x:t xml:space="preserve">Finished item</x:t>
        </x:is>
      </x:c>
      <x:c r="Z966" s="4" t="inlineStr">
        <x:is>
          <x:t xml:space="preserve">Manufactured / unresolved</x:t>
        </x:is>
      </x:c>
      <x:c r="AA966" s="4" t="inlineStr">
        <x:is>
          <x:t xml:space="preserve">Camp rest</x:t>
        </x:is>
      </x:c>
      <x:c r="AB966" s="4" t="inlineStr">
        <x:is>
          <x:t xml:space="preserve">Metal and shell</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proposal.camp.adjustable_shell_headrest; adjustable shell headrest; salvage; camp resting support; household utensil; finished item; manufactured / unresolved; camp rest; metal and shell; assembly; proposal; camp headrest; shell neck support; sleeping head support; t2; t1; finished item</x:v>
      </x:c>
      <x:c r="AF966"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6" s="4" t="inlineStr">
        <x:is>
          <x:t xml:space="preserve">Salvage value audit October 16, 2026: T2. A smooth shell support and notched adjustment preserve moderate fitted comfort-item craftsmanship. Value tier is relative to this 200-item salvage roster; condition and crafting qualification remain separate.</x:t>
        </x:is>
      </x:c>
      <x:c r="AH966" s="4" t="inlineStr">
        <x:is>
          <x:t xml:space="preserve">T1</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2</x:v>
      </x:c>
    </x:row>
    <x:row r="967">
      <x:c r="A967" s="4" t="inlineStr">
        <x:is>
          <x:t xml:space="preserve">proposal.camp.boot_scraper</x:t>
        </x:is>
      </x:c>
      <x:c r="B967" s="4" t="inlineStr">
        <x:is>
          <x:t xml:space="preserve">Camp boot scraper</x:t>
        </x:is>
      </x:c>
      <x:c r="C967" s="4" t="inlineStr">
        <x:is>
          <x:t xml:space="preserve">T2</x:t>
        </x:is>
      </x:c>
      <x:c r="D967" s="4" t="inlineStr">
        <x:is>
          <x:t xml:space="preserve">Salvage</x:t>
        </x:is>
      </x:c>
      <x:c r="E967" s="4" t="inlineStr">
        <x:is>
          <x:t xml:space="preserve">Camp cleaning fixture</x:t>
        </x:is>
      </x:c>
      <x:c r="F967" s="4" t="inlineStr">
        <x:is>
          <x:t xml:space="preserve">New proposal</x:t>
        </x:is>
      </x:c>
      <x:c r="G967"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7" s="4" t="inlineStr">
        <x:is>
          <x:t xml:space="preserve">None; camp placement unresolved</x:t>
        </x:is>
      </x:c>
      <x:c r="I967" s="4" t="inlineStr">
        <x:is>
          <x:t xml:space="preserve">Physical camp inventory / cargo item; folded size, packing and placement unresolved.</x:t>
        </x:is>
      </x:c>
      <x:c r="J967" s="4"/>
      <x:c r="K967" s="4"/>
      <x:c r="L967" s="4" t="inlineStr">
        <x:is>
          <x:t xml:space="preserve">Proposed contemporary fabrication or trade; availability and price unresolved.</x:t>
        </x:is>
      </x:c>
      <x:c r="M967" s="4" t="inlineStr">
        <x:is>
          <x:t xml:space="preserve">Candidate assembly from qualified shell/metal stock and compatible fittings. No recipe, quantities, yields, dimensions or production time assigned.</x:t>
        </x:is>
      </x:c>
      <x:c r="N967" s="4" t="inlineStr">
        <x:is>
          <x:t xml:space="preserve">Not implemented</x:t>
        </x:is>
      </x:c>
      <x:c r="O967" s="4" t="inlineStr">
        <x:is>
          <x:t xml:space="preserve">Fit, loads, stability, wear, dimensions and useful performance remain proposals. No wood, ordinary cloth, natural-water process, numerical bonus or new equipment slot established.</x:t>
        </x:is>
      </x:c>
      <x:c r="P967" s="4"/>
      <x:c r="Q967" s="4"/>
      <x:c r="R967" s="4"/>
      <x:c r="S967" s="4"/>
      <x:c r="T967" s="4"/>
      <x:c r="U967" s="4" t="inlineStr">
        <x:is>
          <x:t xml:space="preserve">Edge profile, tray retention, tipping resistance, cleaning and footwear compatibility remain unresolved. No footwear repair, durability recovery or mandatory cleaning chore established.</x:t>
        </x:is>
      </x:c>
      <x:c r="V967" s="4" t="inlineStr">
        <x:is>
          <x:t xml:space="preserve">sole scraper; footwear grit cleaner; camp boot cleaning; grit tray</x:t>
        </x:is>
      </x:c>
      <x:c r="W967"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7" s="4" t="inlineStr">
        <x:is>
          <x:t xml:space="preserve">Household utensil</x:t>
        </x:is>
      </x:c>
      <x:c r="Y967" s="4" t="inlineStr">
        <x:is>
          <x:t xml:space="preserve">Finished item</x:t>
        </x:is>
      </x:c>
      <x:c r="Z967" s="4" t="inlineStr">
        <x:is>
          <x:t xml:space="preserve">Manufactured / unresolved</x:t>
        </x:is>
      </x:c>
      <x:c r="AA967" s="4" t="inlineStr">
        <x:is>
          <x:t xml:space="preserve">Cleaning</x:t>
        </x:is>
      </x:c>
      <x:c r="AB967" s="4" t="inlineStr">
        <x:is>
          <x:t xml:space="preserve">Metal and shell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proposal.camp.boot_scraper; camp boot scraper; salvage; camp cleaning fixture; household utensil; finished item; manufactured / unresolved; cleaning; metal and shell; assembly; proposal; sole scraper; footwear grit cleaner; camp boot cleaning; grit tray; t2; t1; finished item</x:v>
      </x:c>
      <x:c r="AF967"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7" s="4" t="inlineStr">
        <x:is>
          <x:t xml:space="preserve">Salvage value audit October 16, 2026: T2. A fabricated scraping edge and removable tray preserve useful camp maintenance work with common materials. Value tier is relative to this 200-item salvage roster; condition and crafting qualification remain separate.</x:t>
        </x:is>
      </x:c>
      <x:c r="AH967" s="4" t="inlineStr">
        <x:is>
          <x:t xml:space="preserve">T1</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2</x:v>
      </x:c>
    </x:row>
    <x:row r="968">
      <x:c r="A968" s="4" t="inlineStr">
        <x:is>
          <x:t xml:space="preserve">proposal.culture.interlocking_iron_ring_puzzle</x:t>
        </x:is>
      </x:c>
      <x:c r="B968" s="4" t="inlineStr">
        <x:is>
          <x:t xml:space="preserve">Interlocking iron ring puzzle</x:t>
        </x:is>
      </x:c>
      <x:c r="C968" s="4" t="inlineStr">
        <x:is>
          <x:t xml:space="preserve">T2</x:t>
        </x:is>
      </x:c>
      <x:c r="D968" s="4" t="inlineStr">
        <x:is>
          <x:t xml:space="preserve">Salvage</x:t>
        </x:is>
      </x:c>
      <x:c r="E968" s="4" t="inlineStr">
        <x:is>
          <x:t xml:space="preserve">Leisure puzzle</x:t>
        </x:is>
      </x:c>
      <x:c r="F968" s="4" t="inlineStr">
        <x:is>
          <x:t xml:space="preserve">New proposal</x:t>
        </x:is>
      </x:c>
      <x:c r="G968"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8" s="4" t="inlineStr">
        <x:is>
          <x:t xml:space="preserve">None</x:t>
        </x:is>
      </x:c>
      <x:c r="I968" s="4" t="inlineStr">
        <x:is>
          <x:t xml:space="preserve">Small physical inventory / cargo object; dimensions and packing unresolved.</x:t>
        </x:is>
      </x:c>
      <x:c r="J968" s="4"/>
      <x:c r="K968" s="4"/>
      <x:c r="L968" s="4" t="inlineStr">
        <x:is>
          <x:t xml:space="preserve">Proposed metalworker craft or trade; availability and price unresolved.</x:t>
        </x:is>
      </x:c>
      <x:c r="M968" s="4" t="inlineStr">
        <x:is>
          <x:t xml:space="preserve">Candidate forming, joining and edge finishing of qualified iron stock into linked loops and a retained sliding keeper. Exact solvable geometry, inputs, quantities and production time remain unresolved.</x:t>
        </x:is>
      </x:c>
      <x:c r="N968" s="4" t="inlineStr">
        <x:is>
          <x:t xml:space="preserve">Not implemented</x:t>
        </x:is>
      </x:c>
      <x:c r="O968" s="4" t="inlineStr">
        <x:is>
          <x:t xml:space="preserve">A cultural leisure object, not a lockpick, restraint or equipment attachment. No minigame, skill gain, morale bonus, reward, canonical custom, wood, ordinary cloth or natural-water process established.</x:t>
        </x:is>
      </x:c>
      <x:c r="P968" s="4"/>
      <x:c r="Q968" s="4"/>
      <x:c r="R968" s="4"/>
      <x:c r="S968" s="4"/>
      <x:c r="T968" s="4"/>
      <x:c r="U968" s="4" t="inlineStr">
        <x:is>
          <x:t xml:space="preserve">Resolve a workable disentangling geometry, whether parts separate or remain captive, edge finishing, scale, presentation and acquisition. No puzzle rules, solution, difficulty, rewards or accepted social tradition assigned.</x:t>
        </x:is>
      </x:c>
      <x:c r="V968" s="4" t="inlineStr">
        <x:is>
          <x:t xml:space="preserve">ring puzzle; iron loop puzzle; disentangling puzzle; leisure object; metal brainteaser</x:t>
        </x:is>
      </x:c>
      <x:c r="W968"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8" s="4" t="inlineStr">
        <x:is>
          <x:t xml:space="preserve">Cultural object</x:t>
        </x:is>
      </x:c>
      <x:c r="Y968" s="4" t="inlineStr">
        <x:is>
          <x:t xml:space="preserve">Finished item</x:t>
        </x:is>
      </x:c>
      <x:c r="Z968" s="4" t="inlineStr">
        <x:is>
          <x:t xml:space="preserve">Manufactured / unresolved</x:t>
        </x:is>
      </x:c>
      <x:c r="AA968" s="4" t="inlineStr">
        <x:is>
          <x:t xml:space="preserve">Culture support</x:t>
        </x:is>
      </x:c>
      <x:c r="AB968" s="4" t="inlineStr">
        <x:is>
          <x:t xml:space="preserve">Metal</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proposal.culture.interlocking_iron_ring_puzzle; interlocking iron ring puzzle; salvage; leisure puzzle; cultural object; finished item; manufactured / unresolved; culture support; metal; assembly; proposal; ring puzzle; iron loop puzzle; disentangling puzzle; leisure object; metal brainteaser; t2; t1; finished item</x:v>
      </x:c>
      <x:c r="AF968" s="4" t="inlineStr">
        <x:is>
          <x:t xml:space="preserve">Author-requested cultural expansion; one individually listed leisure object with proposed use and appearance. Author direction October 16: all remaining Cultural objects are Salvage; remove the cultural items section. Preserve item identity, descriptions, condition, tiers, uses and recipe semantics.</x:t>
        </x:is>
      </x:c>
      <x:c r="AG968" s="4" t="inlineStr">
        <x:is>
          <x:t xml:space="preserve">Salvage value audit October 16, 2026: T2. Interlinked worked loops and a sliding keeper preserve moderate small-object fitting labor and entertainment value. Value tier is relative to this 200-item salvage roster; condition and crafting qualification remain separate.</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IF(C968="T0",0,IF(C968="T1",1,IF(C968="T2",2,IF(C968="T3",3,IF(C968="T4",4,IF(C968="Unassigned",98,99))))))</x:f>
        <x:v>2</x:v>
      </x:c>
    </x:row>
    <x:row r="969">
      <x:c r="A969" s="4" t="inlineStr">
        <x:is>
          <x:t xml:space="preserve">proposal.clothing.fancy_husk_fiber.trousers</x:t>
        </x:is>
      </x:c>
      <x:c r="B969" s="4" t="inlineStr">
        <x:is>
          <x:t xml:space="preserve">Panelled husk-fiber dress trousers</x:t>
        </x:is>
      </x:c>
      <x:c r="C969" s="4" t="inlineStr">
        <x:is>
          <x:t xml:space="preserve">T3</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Very rare</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t3;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Proposed T3 finished fashion piece assembled from qualified T2 husk-fiber textile inputs and supporting fittings. Exact preparation and construction remain unresolved; rarity is separate from tier.</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status/completeness",IF(C969="T0","Raw entry feed; no production route","No production route listed"))</x:f>
        <x:v>No production route listed</x:v>
      </x:c>
      <x:c r="AN969" s="4">
        <x:f>IF(C969="T0",0,IF(C969="T1",1,IF(C969="T2",2,IF(C969="T3",3,IF(C969="T4",4,IF(C969="Unassigned",98,99))))))</x:f>
        <x:v>3</x:v>
      </x:c>
    </x:row>
    <x:row r="970">
      <x:c r="A970" s="4" t="inlineStr">
        <x:is>
          <x:t xml:space="preserve">proposal.clothing.fancy_husk_fiber.shoes</x:t>
        </x:is>
      </x:c>
      <x:c r="B970" s="4" t="inlineStr">
        <x:is>
          <x:t xml:space="preserve">Folded husk-fiber court shoes</x:t>
        </x:is>
      </x:c>
      <x:c r="C970" s="4" t="inlineStr">
        <x:is>
          <x:t xml:space="preserve">T3</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Very rare</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t3;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Proposed T3 finished fashion piece assembled from qualified T2 husk-fiber textile inputs and supporting fittings. Exact preparation and construction remain unresolved; rarity is separate from tier.</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status/completeness",IF(C970="T0","Raw entry feed; no production route","No production route listed"))</x:f>
        <x:v>No production route listed</x:v>
      </x:c>
      <x:c r="AN970" s="4">
        <x:f>IF(C970="T0",0,IF(C970="T1",1,IF(C970="T2",2,IF(C970="T3",3,IF(C970="T4",4,IF(C970="Unassigned",98,99))))))</x:f>
        <x:v>3</x:v>
      </x:c>
    </x:row>
    <x:row r="971">
      <x:c r="A971" s="4" t="inlineStr">
        <x:is>
          <x:t xml:space="preserve">proposal.clothing.fancy_husk_fiber.gloves</x:t>
        </x:is>
      </x:c>
      <x:c r="B971" s="4" t="inlineStr">
        <x:is>
          <x:t xml:space="preserve">Layered-cuff husk-fiber dress gloves</x:t>
        </x:is>
      </x:c>
      <x:c r="C971" s="4" t="inlineStr">
        <x:is>
          <x:t xml:space="preserve">T3</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Very rare</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t3;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Proposed T3 finished fashion piece assembled from qualified T2 husk-fiber textile inputs and supporting fittings. Exact preparation and construction remain unresolved; rarity is separate from tier.</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status/completeness",IF(C971="T0","Raw entry feed; no production route","No production route listed"))</x:f>
        <x:v>No production route listed</x:v>
      </x:c>
      <x:c r="AN971" s="4">
        <x:f>IF(C971="T0",0,IF(C971="T1",1,IF(C971="T2",2,IF(C971="T3",3,IF(C971="T4",4,IF(C971="Unassigned",98,99))))))</x:f>
        <x:v>3</x:v>
      </x:c>
    </x:row>
    <x:row r="972">
      <x:c r="A972" s="4" t="inlineStr">
        <x:is>
          <x:t xml:space="preserve">proposal.clothing.fancy_husk_fiber.headdress</x:t>
        </x:is>
      </x:c>
      <x:c r="B972" s="4" t="inlineStr">
        <x:is>
          <x:t xml:space="preserve">Fan-fold husk-fiber headdress</x:t>
        </x:is>
      </x:c>
      <x:c r="C972" s="4" t="inlineStr">
        <x:is>
          <x:t xml:space="preserve">T3</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Very rare</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t3;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Proposed T3 finished fashion piece assembled from qualified T2 husk-fiber textile inputs and supporting fittings. Exact preparation and construction remain unresolved; rarity is separate from tier.</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status/completeness",IF(C972="T0","Raw entry feed; no production route","No production route listed"))</x:f>
        <x:v>No production route listed</x:v>
      </x:c>
      <x:c r="AN972" s="4">
        <x:f>IF(C972="T0",0,IF(C972="T1",1,IF(C972="T2",2,IF(C972="T3",3,IF(C972="T4",4,IF(C972="Unassigned",98,99))))))</x:f>
        <x:v>3</x:v>
      </x:c>
    </x:row>
    <x:row r="973">
      <x:c r="A973" s="4" t="inlineStr">
        <x:is>
          <x:t xml:space="preserve">proposal.clothing.husk_hat</x:t>
        </x:is>
      </x:c>
      <x:c r="B973" s="4" t="inlineStr">
        <x:is>
          <x:t xml:space="preserve">Husk hat</x:t>
        </x:is>
      </x:c>
      <x:c r="C973" s="4" t="inlineStr">
        <x:is>
          <x:t xml:space="preserve">T2</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t2; t1; finished item</x:v>
      </x:c>
      <x:c r="AF973" s="4" t="inlineStr">
        <x:is>
          <x:t xml:space="preserve">Author-requested practical husk hat, separately listed from the elaborate husk-fiber fashion headdress and specialized headwear.</x:t>
        </x:is>
      </x:c>
      <x:c r="AG973" s="4" t="inlineStr">
        <x:is>
          <x:t xml:space="preserve">Proposed T2 finished hat using selected, qualified T1 shell stock and supporting fittings. Exact preparation and construction remain unresolved.</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status/completeness",IF(C973="T0","Raw entry feed; no production route","No production route listed"))</x:f>
        <x:v>No production route listed</x:v>
      </x:c>
      <x:c r="AN973" s="4">
        <x:f>IF(C973="T0",0,IF(C973="T1",1,IF(C973="T2",2,IF(C973="T3",3,IF(C973="T4",4,IF(C973="Unassigned",98,99))))))</x:f>
        <x:v>2</x:v>
      </x:c>
    </x:row>
    <x:row r="974">
      <x:c r="A974" s="4" t="inlineStr">
        <x:is>
          <x:t xml:space="preserve">proposal.ancient.optical_data_ribbon</x:t>
        </x:is>
      </x:c>
      <x:c r="B974" s="4" t="inlineStr">
        <x:is>
          <x:t xml:space="preserve">Ancient optical data ribbon</x:t>
        </x:is>
      </x:c>
      <x:c r="C974" s="4" t="inlineStr">
        <x:is>
          <x:t xml:space="preserve">T0</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Extremely rare</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t0; t0; component</x:v>
      </x:c>
      <x:c r="AF974" s="4" t="inlineStr">
        <x:is>
          <x:t xml:space="preserve">One independently listed ancient recovered original. Proposed historical role does not establish functioning game behavior or reproducible manufacture.</x:t>
        </x:is>
      </x:c>
      <x:c r="AG974" s="4" t="inlineStr">
        <x:is>
          <x:t xml:space="preserve">T0 as found, independent of ancient complexity and extreme rarity. Any qualified craft-ready form would require a separate T1 readiness record.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Raw entry feed; no production route</x:v>
      </x:c>
      <x:c r="AN974" s="4">
        <x:f>IF(C974="T0",0,IF(C974="T1",1,IF(C974="T2",2,IF(C974="T3",3,IF(C974="T4",4,IF(C974="Unassigned",98,99))))))</x:f>
        <x:v>0</x:v>
      </x:c>
    </x:row>
    <x:row r="975">
      <x:c r="A975" s="4" t="inlineStr">
        <x:is>
          <x:t xml:space="preserve">proposal.ancient.vacuum_pump_core</x:t>
        </x:is>
      </x:c>
      <x:c r="B975" s="4" t="inlineStr">
        <x:is>
          <x:t xml:space="preserve">Ancient vacuum pump core</x:t>
        </x:is>
      </x:c>
      <x:c r="C975" s="4" t="inlineStr">
        <x:is>
          <x:t xml:space="preserve">T0</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Extremely rare</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t0; t0; component</x:v>
      </x:c>
      <x:c r="AF975" s="4" t="inlineStr">
        <x:is>
          <x:t xml:space="preserve">One independently listed ancient recovered original. Proposed historical role does not establish functioning game behavior or reproducible manufacture.</x:t>
        </x:is>
      </x:c>
      <x:c r="AG975" s="4" t="inlineStr">
        <x:is>
          <x:t xml:space="preserve">T0 as found, independent of ancient complexity and extreme rarity. Any qualified craft-ready form would require a separate T1 readiness record.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Raw entry feed; no production route</x:v>
      </x:c>
      <x:c r="AN975" s="4">
        <x:f>IF(C975="T0",0,IF(C975="T1",1,IF(C975="T2",2,IF(C975="T3",3,IF(C975="T4",4,IF(C975="Unassigned",98,99))))))</x:f>
        <x:v>0</x:v>
      </x:c>
    </x:row>
    <x:row r="976">
      <x:c r="A976" s="4" t="inlineStr">
        <x:is>
          <x:t xml:space="preserve">proposal.ancient.phase_change_heat_sink</x:t>
        </x:is>
      </x:c>
      <x:c r="B976" s="4" t="inlineStr">
        <x:is>
          <x:t xml:space="preserve">Ancient phase-change heat sink</x:t>
        </x:is>
      </x:c>
      <x:c r="C976" s="4" t="inlineStr">
        <x:is>
          <x:t xml:space="preserve">T0</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Extremely rare</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t0; t0; component</x:v>
      </x:c>
      <x:c r="AF976" s="4" t="inlineStr">
        <x:is>
          <x:t xml:space="preserve">One independently listed ancient recovered original. Proposed historical role does not establish functioning game behavior or reproducible manufacture.</x:t>
        </x:is>
      </x:c>
      <x:c r="AG976" s="4" t="inlineStr">
        <x:is>
          <x:t xml:space="preserve">T0 as found, independent of ancient complexity and extreme rarity. Any qualified craft-ready form would require a separate T1 readiness record.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Raw entry feed; no production route</x:v>
      </x:c>
      <x:c r="AN976" s="4">
        <x:f>IF(C976="T0",0,IF(C976="T1",1,IF(C976="T2",2,IF(C976="T3",3,IF(C976="T4",4,IF(C976="Unassigned",98,99))))))</x:f>
        <x:v>0</x:v>
      </x:c>
    </x:row>
    <x:row r="977">
      <x:c r="A977" s="4" t="inlineStr">
        <x:is>
          <x:t xml:space="preserve">proposal.ancient.microtool_turret</x:t>
        </x:is>
      </x:c>
      <x:c r="B977" s="4" t="inlineStr">
        <x:is>
          <x:t xml:space="preserve">Ancient microtool turret</x:t>
        </x:is>
      </x:c>
      <x:c r="C977" s="4" t="inlineStr">
        <x:is>
          <x:t xml:space="preserve">T0</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Extremely rare</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t0; t0; component</x:v>
      </x:c>
      <x:c r="AF977" s="4" t="inlineStr">
        <x:is>
          <x:t xml:space="preserve">One independently listed ancient recovered original. Proposed historical role does not establish functioning game behavior or reproducible manufacture.</x:t>
        </x:is>
      </x:c>
      <x:c r="AG977" s="4" t="inlineStr">
        <x:is>
          <x:t xml:space="preserve">T0 as found, independent of ancient complexity and extreme rarity. Any qualified craft-ready form would require a separate T1 readiness record.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Raw entry feed; no production route</x:v>
      </x:c>
      <x:c r="AN977" s="4">
        <x:f>IF(C977="T0",0,IF(C977="T1",1,IF(C977="T2",2,IF(C977="T3",3,IF(C977="T4",4,IF(C977="Unassigned",98,99))))))</x:f>
        <x:v>0</x:v>
      </x:c>
    </x:row>
    <x:row r="978">
      <x:c r="A978" s="4" t="inlineStr">
        <x:is>
          <x:t xml:space="preserve">proposal.ancient.spectral_filter_disk</x:t>
        </x:is>
      </x:c>
      <x:c r="B978" s="4" t="inlineStr">
        <x:is>
          <x:t xml:space="preserve">Ancient spectral filter disk</x:t>
        </x:is>
      </x:c>
      <x:c r="C978" s="4" t="inlineStr">
        <x:is>
          <x:t xml:space="preserve">T0</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Extremely rare</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t0; t0; component</x:v>
      </x:c>
      <x:c r="AF978" s="4" t="inlineStr">
        <x:is>
          <x:t xml:space="preserve">One independently listed ancient recovered original. Proposed historical role does not establish functioning game behavior or reproducible manufacture.</x:t>
        </x:is>
      </x:c>
      <x:c r="AG978" s="4" t="inlineStr">
        <x:is>
          <x:t xml:space="preserve">T0 as found, independent of ancient complexity and extreme rarity. Any qualified craft-ready form would require a separate T1 readiness record.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Raw entry feed; no production route</x:v>
      </x:c>
      <x:c r="AN978" s="4">
        <x:f>IF(C978="T0",0,IF(C978="T1",1,IF(C978="T2",2,IF(C978="T3",3,IF(C978="T4",4,IF(C978="Unassigned",98,99))))))</x:f>
        <x:v>0</x:v>
      </x:c>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200</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Cooking ingredients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Crafting components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stations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Currency</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Legger armor</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Legger attachments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Manufactured stock</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Mineral resources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Salvage</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Tools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Weapons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Workshop upgrades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30</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0</x:v>
      </x:c>
      <x:c r="C38" s="4" t="inlineStr">
        <x:is>
          <x:t xml:space="preserve">Retired primary category: all entries moved to Salvage by author direction October 16, 2026. Historical label only.</x:t>
        </x:is>
      </x:c>
      <x:c r="D38" s="4" t="inlineStr">
        <x:is>
          <x:t xml:space="preserve">Author direction October 16: all remaining Cultural objects are Salvage; remove the cultural items section. Preserve item identity, descriptions, condition, tiers, uses and recipe semantics.</x:t>
        </x:is>
      </x:c>
      <x:c r="E38" s="4" t="inlineStr">
        <x:is>
          <x:t xml:space="preserve">Legacy category</x:t>
        </x:is>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63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200</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 Includes all former Camp items as salvage. Includes all former Cultural objects as salvage.</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40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20</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40</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Non-cooking crafting, firing and forging facilities. The former Camp items Cooking station is classified as Salvage; recipe semantics remain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0</x:v>
      </x:c>
      <x:c r="C65" s="4" t="inlineStr">
        <x:is>
          <x:t xml:space="preserve">Retired primary category: all entries moved to Salvage by author direction October 16, 2026. Historical label only.</x:t>
        </x:is>
      </x:c>
      <x:c r="D65" s="4" t="inlineStr">
        <x:is>
          <x:t xml:space="preserve">Author direction October 16: all Camp items are Salvage; retire the Camp items section. Item identity, condition, tiers, purposes and recipe semantics remain unchanged.</x:t>
        </x:is>
      </x:c>
      <x:c r="E65" s="4" t="inlineStr">
        <x:is>
          <x:t xml:space="preserve">Legacy category</x:t>
        </x:is>
      </x:c>
    </x:row>
    <x:row r="66">
      <x:c r="A66" s="4" t="inlineStr">
        <x:is>
          <x:t xml:space="preserve">Ammunition</x:t>
        </x:is>
      </x:c>
      <x:c r="B66" s="4">
        <x:f>COUNTIF(Items!$D$6:$D$1005,A66)</x:f>
        <x:v>14</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inlineStr">
        <x:is>
          <x:t xml:space="preserve">Retired primary category: all entries moved to Salvage by author direction October 16, 2026. Historical label only.</x:t>
        </x:is>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inlineStr">
        <x:is>
          <x:t xml:space="preserve">Retired primary category: all remaining entries are Crafting components. Retained as a historical label only.</x:t>
        </x:is>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inlineStr">
        <x:is>
          <x:t xml:space="preserve">Retired primary category: all remaining entries are Crafting components. Retained as a historical label only.</x:t>
        </x:is>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inlineStr">
        <x:is>
          <x:t xml:space="preserve">Retired primary category: all remaining entries are Salvage. Retained as a historical label only.</x:t>
        </x:is>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Salvage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Retired primary category: all entries moved to Salvage by author direction October 16, 2026. Historical label only.</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Salvage</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Salvage</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Sorted Ironstone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Selected iron-ore furnace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Consolidated iron bar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Consolidated iron bar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sharpening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Fired 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Fired 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 powder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 stock</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 stock</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Salvage</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Backpack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Salvage</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Salvage</x:v>
      </x:c>
      <x:c r="D168" s="4" t="str">
        <x:v>Primary</x:v>
      </x:c>
      <x:c r="E168" s="4" t="str">
        <x:f>IFERROR(INDEX(Items!$AA$6:$AA$1005,MATCH(A168,Items!$A$6:$A$1005,0)),"MISSING ITEM ID")</x:f>
        <x:v>Vision</x:v>
      </x:c>
      <x:c r="F168" s="4" t="str">
        <x:v>Current item description. Catalog intent, not implemented actions.</x:v>
      </x:c>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Salvage</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Salvage</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Salvage</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Salvage</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Salvage</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Salvage</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Salvage</x:v>
      </x:c>
      <x:c r="D209" s="4" t="str">
        <x:v>Secondary</x:v>
      </x:c>
      <x:c r="E209" s="4" t="str">
        <x:v>Keepsake storage</x:v>
      </x:c>
      <x:c r="F209" s="4" t="str">
        <x:v>Current item description. Catalog intent, not implemented actions.</x:v>
      </x:c>
    </x:row>
    <x:row r="210" ht="45" customHeight="1">
      <x:c r="A210" s="4"/>
      <x:c r="B210" s="4"/>
      <x:c r="C210" s="4"/>
      <x:c r="D210" s="4"/>
      <x:c r="E210" s="4"/>
      <x:c r="F210" s="4"/>
    </x:row>
    <x:row r="211" ht="45" customHeight="1">
      <x:c r="A211" s="4"/>
      <x:c r="B211" s="4"/>
      <x:c r="C211" s="4"/>
      <x:c r="D211" s="4"/>
      <x:c r="E211" s="4"/>
      <x:c r="F211" s="4"/>
    </x:row>
    <x:row r="212" ht="45" customHeight="1">
      <x:c r="A212" s="4" t="str">
        <x:v>proposal.culture.offering</x:v>
      </x:c>
      <x:c r="B212" s="4" t="str">
        <x:f>IFERROR(INDEX(Items!$B$6:$B$1005,MATCH(A212,Items!$A$6:$A$1005,0)),"MISSING ITEM ID")</x:f>
        <x:v>Votive shell token</x:v>
      </x:c>
      <x:c r="C212" s="4" t="str">
        <x:f>IFERROR(INDEX(Items!$D$6:$D$1005,MATCH(A212,Items!$A$6:$A$1005,0)),"MISSING ITEM ID")</x:f>
        <x:v>Salvage</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Salvage</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Salvage</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Salvage</x:v>
      </x:c>
      <x:c r="D215" s="4" t="str">
        <x:v>Secondary</x:v>
      </x:c>
      <x:c r="E215" s="4" t="str">
        <x:v>Civic identification</x:v>
      </x:c>
      <x:c r="F215" s="4" t="str">
        <x:v>Current item description. Catalog intent, not implemented actions.</x:v>
      </x:c>
    </x:row>
    <x:row r="216" ht="45" customHeight="1">
      <x:c r="A216" s="4"/>
      <x:c r="B216" s="4"/>
      <x:c r="C216" s="4"/>
      <x:c r="D216" s="4"/>
      <x:c r="E216" s="4"/>
      <x:c r="F216" s="4"/>
    </x:row>
    <x:row r="217" ht="45" customHeight="1">
      <x:c r="A217" s="4"/>
      <x:c r="B217" s="4"/>
      <x:c r="C217" s="4"/>
      <x:c r="D217" s="4"/>
      <x:c r="E217" s="4"/>
      <x:c r="F217" s="4"/>
    </x:row>
    <x:row r="218" ht="45" customHeight="1">
      <x:c r="A218" s="4" t="str">
        <x:v>proposal.culture.notice</x:v>
      </x:c>
      <x:c r="B218" s="4" t="str">
        <x:f>IFERROR(INDEX(Items!$B$6:$B$1005,MATCH(A218,Items!$A$6:$A$1005,0)),"MISSING ITEM ID")</x:f>
        <x:v>Public notice plate</x:v>
      </x:c>
      <x:c r="C218" s="4" t="str">
        <x:f>IFERROR(INDEX(Items!$D$6:$D$1005,MATCH(A218,Items!$A$6:$A$1005,0)),"MISSING ITEM ID")</x:f>
        <x:v>Salvage</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x:c r="B219" s="4"/>
      <x:c r="C219" s="4"/>
      <x:c r="D219" s="4"/>
      <x:c r="E219" s="4"/>
      <x:c r="F219" s="4"/>
    </x:row>
    <x:row r="220" ht="45" customHeight="1">
      <x:c r="A220" s="4"/>
      <x:c r="B220" s="4"/>
      <x:c r="C220" s="4"/>
      <x:c r="D220" s="4"/>
      <x:c r="E220" s="4"/>
      <x:c r="F220" s="4"/>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Salvage</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Salvage</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Salvage</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Salvage</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Salvage</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Salvage</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Salvage</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Salvage</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Salvage</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Salvage</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Salvage</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Salvage</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Salvage</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Salvage</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Salvage</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Salvage</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Graded fired-ceramic grog</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Graded fired-ceramic grog</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Blended ceramic forming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Blended ceramic forming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ceramic glaze powder</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ceramic glaze powder</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Salvage</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Salvage</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Salvage</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Salvage</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Salvage</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Salvage</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Salvage</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Salvage</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Salvage</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Salvage</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Salvage</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Salvage</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Carbonized husk 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Salvage</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Salvage</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Salvage</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Salvage</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Salvage</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Salvage</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Salvage</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Salvage</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Unconsolidated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Unconsolidated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Unformed opaque 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Unformed opaque 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transparent glass blanks</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transparent glass blanks</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stone blocks</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stone blocks</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 stone blanks</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 stone blanks</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Ground mineral pigment stock</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Ground mineral pigment stock</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 powder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 powder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cullet</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stock</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stock</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paper furnish</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paper furnish</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Cleaned brush-bristle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sheets</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sheets</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faunal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industrial salt feed</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Rough-cut gemstone blanks</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gemstone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blanks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sheets</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sheets</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Composite insulation blanks</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Composite insulation blanks</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Unfitted 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powder</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Selected manganese mineral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addition</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wire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Bronze bearing blanks</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Fired refractory ceramic blanks</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sheets</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blanks</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husk-fiber sheets</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wing-membrane sheets</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Prepared mineral pigment coating mix</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Bonded mica composite sheets</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Shaped resonant stone bars</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setting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laminate sheets</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blanks</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Insulation-wrapped copper lengths</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Ceramic-faced shell laminate panels</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blanks</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husk-composite sheets</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seal-sheet stock</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Surface-finished husk sheets</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panel blanks</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Encased conductor lengths</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Husk-composite casing blanks</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lengths</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conductor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sheets</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lengths</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husk-composite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Abrasive-faced steel blanks</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panels</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barrier boards</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inlay veneer sheets</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Assay-selected Iron Growth feed</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Worked Growth-alloy blanks</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Conditioned faunal reinforcement fibers</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wire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Unheaded iron rivet blanks</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Selected nickel-bearing alloy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Selected tin-bearing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Fine kaolin ceramic-body mix</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feed</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Worked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shell-mineral friction blanks</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Salvage</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Salvage</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Salvage</x:v>
      </x:c>
      <x:c r="D723" s="4" t="str">
        <x:v>Primary</x:v>
      </x:c>
      <x:c r="E723" s="4" t="str">
        <x:f>IFERROR(INDEX('Items'!$AA$6:$AA$1005,MATCH(A723,'Items'!$A$6:$A$1005,0)),"MISSING ID")</x:f>
        <x:v>Ceremony</x:v>
      </x:c>
      <x:c r="F723" s="4" t="str">
        <x:v>Collection proposal: Linked metal token exchanged at a witnessed agreement</x:v>
      </x:c>
    </x:row>
    <x:row r="724" ht="64" customHeight="1">
      <x:c r="A724" s="4"/>
      <x:c r="B724" s="4"/>
      <x:c r="C724" s="4"/>
      <x:c r="D724" s="4"/>
      <x:c r="E724" s="4"/>
      <x:c r="F724" s="4"/>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Salvage</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Salvage</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Salvage</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Salvage</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Salvage</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Salvage</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Salvage</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Salvage</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Salvage</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Salvage</x:v>
      </x:c>
      <x:c r="D736" s="4" t="str">
        <x:v>Primary</x:v>
      </x:c>
      <x:c r="E736" s="4" t="str">
        <x:f>IFERROR(INDEX('Items'!$AA$6:$AA$1005,MATCH(A736,'Items'!$A$6:$A$1005,0)),"MISSING ID")</x:f>
        <x:v>Writing and records</x:v>
      </x:c>
      <x:c r="F736" s="4" t="str">
        <x:v>Collection proposal: Records a proposed site claim and witnesses</x:v>
      </x:c>
    </x:row>
    <x:row r="737" ht="64" customHeight="1">
      <x:c r="A737" s="4"/>
      <x:c r="B737" s="4"/>
      <x:c r="C737" s="4"/>
      <x:c r="D737" s="4"/>
      <x:c r="E737" s="4"/>
      <x:c r="F737" s="4"/>
    </x:row>
    <x:row r="738" ht="64" customHeight="1">
      <x:c r="A738" s="4"/>
      <x:c r="B738" s="4"/>
      <x:c r="C738" s="4"/>
      <x:c r="D738" s="4"/>
      <x:c r="E738" s="4"/>
      <x:c r="F738" s="4"/>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Salvage</x:v>
      </x:c>
      <x:c r="D739" s="4" t="str">
        <x:v>Primary</x:v>
      </x:c>
      <x:c r="E739" s="4" t="str">
        <x:f>IFERROR(INDEX('Items'!$AA$6:$AA$1005,MATCH(A739,'Items'!$A$6:$A$1005,0)),"MISSING ID")</x:f>
        <x:v>Writing and records</x:v>
      </x:c>
      <x:c r="F739" s="4" t="str">
        <x:v>Collection proposal: Records rations and food preparation notes</x:v>
      </x:c>
    </x:row>
    <x:row r="740" ht="64" customHeight="1">
      <x:c r="A740" s="4"/>
      <x:c r="B740" s="4"/>
      <x:c r="C740" s="4"/>
      <x:c r="D740" s="4"/>
      <x:c r="E740" s="4"/>
      <x:c r="F740" s="4"/>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Salvage</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Salvage</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Salvage</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Salvage</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Salvage</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Salvage</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Salvage</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Salvage</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Salvage</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Salvage</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Salvage</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Salvage</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Salvage</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Salvage</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Salvage</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Salvage</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Salvage</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Salvage</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Salvage</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Salvage</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Salvage</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Salvage</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Salvage</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Salvage</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Salvage</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Salvage</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Salvage</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Salvage</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Salvage</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Fine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Bonded graphite electrode blanks</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Salvage</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Salvage</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Salvage</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Salvage</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Salvage</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Salvage</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Salvage</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x:c r="B1014" s="4"/>
      <x:c r="C1014" s="4"/>
      <x:c r="D1014" s="4"/>
      <x:c r="E1014" s="4"/>
      <x:c r="F1014" s="4"/>
    </x:row>
    <x:row r="1015">
      <x:c r="A1015" s="4" t="inlineStr">
        <x:is>
          <x:t xml:space="preserve">proposal.stock.perforated_iron_sheet</x:t>
        </x:is>
      </x:c>
      <x:c r="B1015" s="4" t="str">
        <x:f>Items!B860</x:f>
        <x:v>Punched iron screen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lengths</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Fired ceramic tube lengths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Rough-fired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strips</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Fine-bore copper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Salvage</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t="inlineStr">
        <x:is>
          <x:t xml:space="preserve">proposal.accessory.personal_cord_reel</x:t>
        </x:is>
      </x:c>
      <x:c r="B1047" s="4" t="str">
        <x:f>Items!B892</x:f>
        <x:v>Personal cord reel</x:v>
      </x:c>
      <x:c r="C1047" s="4" t="str">
        <x:f>Items!D892</x:f>
        <x:v>Salvage</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Salvage</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x:c r="B1049" s="4"/>
      <x:c r="C1049" s="4"/>
      <x:c r="D1049" s="4"/>
      <x:c r="E1049" s="4"/>
      <x:c r="F1049" s="4"/>
    </x:row>
    <x:row r="1050">
      <x:c r="A1050" s="4" t="inlineStr">
        <x:is>
          <x:t xml:space="preserve">proposal.accessory.pocket_grit_bellows</x:t>
        </x:is>
      </x:c>
      <x:c r="B1050" s="4" t="str">
        <x:f>Items!B895</x:f>
        <x:v>Pocket grit bellows</x:v>
      </x:c>
      <x:c r="C1050" s="4" t="str">
        <x:f>Items!D895</x:f>
        <x:v>Salvage</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Salvage</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Salvage</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x:c r="B1076" s="4"/>
      <x:c r="C1076" s="4"/>
      <x:c r="D1076" s="4"/>
      <x:c r="E1076" s="4"/>
      <x:c r="F1076" s="4"/>
    </x:row>
    <x:row r="1077">
      <x:c r="A1077" s="4" t="inlineStr">
        <x:is>
          <x:t xml:space="preserve">proposal.culture.husk_paper_songbook</x:t>
        </x:is>
      </x:c>
      <x:c r="B1077" s="4" t="str">
        <x:f>Items!B922</x:f>
        <x:v>Husk-paper songbook</x:v>
      </x:c>
      <x:c r="C1077" s="4" t="str">
        <x:f>Items!D922</x:f>
        <x:v>Salvage</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x:c r="B1078" s="4"/>
      <x:c r="C1078" s="4"/>
      <x:c r="D1078" s="4"/>
      <x:c r="E1078" s="4"/>
      <x:c r="F1078" s="4"/>
    </x:row>
    <x:row r="1079">
      <x:c r="A1079" s="4" t="inlineStr">
        <x:is>
          <x:t xml:space="preserve">proposal.culture.household_pattern_roller</x:t>
        </x:is>
      </x:c>
      <x:c r="B1079" s="4" t="str">
        <x:f>Items!B924</x:f>
        <x:v>Household pattern roller</x:v>
      </x:c>
      <x:c r="C1079" s="4" t="str">
        <x:f>Items!D924</x:f>
        <x:v>Salvage</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t="inlineStr">
        <x:is>
          <x:t xml:space="preserve">proposal.camp.folding_shell_stool</x:t>
        </x:is>
      </x:c>
      <x:c r="B1119" s="4" t="str">
        <x:f>Items!B964</x:f>
        <x:v>Folding shell stool</x:v>
      </x:c>
      <x:c r="C1119" s="4" t="str">
        <x:f>Items!D964</x:f>
        <x:v>Salvage</x:v>
      </x:c>
      <x:c r="D1119" s="4" t="inlineStr">
        <x:is>
          <x:t xml:space="preserve">Primary</x:t>
        </x:is>
      </x:c>
      <x:c r="E1119" s="4" t="str">
        <x:f>Items!AA964</x:f>
        <x:v>Camp rest</x:v>
      </x:c>
      <x:c r="F1119" s="4" t="inlineStr">
        <x:is>
          <x:t xml:space="preserve">Author-requested catalog proposal; intended use, not an implemented action.</x:t>
        </x:is>
      </x:c>
    </x:row>
    <x:row r="1120">
      <x:c r="A1120" s="4" t="inlineStr">
        <x:is>
          <x:t xml:space="preserve">proposal.camp.folding_camp_table</x:t>
        </x:is>
      </x:c>
      <x:c r="B1120" s="4" t="str">
        <x:f>Items!B965</x:f>
        <x:v>Folding camp table</x:v>
      </x:c>
      <x:c r="C1120" s="4" t="str">
        <x:f>Items!D965</x:f>
        <x:v>Salvage</x:v>
      </x:c>
      <x:c r="D1120" s="4" t="inlineStr">
        <x:is>
          <x:t xml:space="preserve">Primary</x:t>
        </x:is>
      </x:c>
      <x:c r="E1120" s="4" t="str">
        <x:f>Items!AA965</x:f>
        <x:v>Food service</x:v>
      </x:c>
      <x:c r="F1120" s="4" t="inlineStr">
        <x:is>
          <x:t xml:space="preserve">Author-requested catalog proposal; intended use, not an implemented action.</x:t>
        </x:is>
      </x:c>
    </x:row>
    <x:row r="1121">
      <x:c r="A1121" s="4" t="inlineStr">
        <x:is>
          <x:t xml:space="preserve">proposal.camp.adjustable_shell_headrest</x:t>
        </x:is>
      </x:c>
      <x:c r="B1121" s="4" t="str">
        <x:f>Items!B966</x:f>
        <x:v>Adjustable shell headrest</x:v>
      </x:c>
      <x:c r="C1121" s="4" t="str">
        <x:f>Items!D966</x:f>
        <x:v>Salvage</x:v>
      </x:c>
      <x:c r="D1121" s="4" t="inlineStr">
        <x:is>
          <x:t xml:space="preserve">Primary</x:t>
        </x:is>
      </x:c>
      <x:c r="E1121" s="4" t="str">
        <x:f>Items!AA966</x:f>
        <x:v>Camp rest</x:v>
      </x:c>
      <x:c r="F1121" s="4" t="inlineStr">
        <x:is>
          <x:t xml:space="preserve">Author-requested catalog proposal; intended use, not an implemented action.</x:t>
        </x:is>
      </x:c>
    </x:row>
    <x:row r="1122">
      <x:c r="A1122" s="4" t="inlineStr">
        <x:is>
          <x:t xml:space="preserve">proposal.camp.boot_scraper</x:t>
        </x:is>
      </x:c>
      <x:c r="B1122" s="4" t="str">
        <x:f>Items!B967</x:f>
        <x:v>Camp boot scraper</x:v>
      </x:c>
      <x:c r="C1122" s="4" t="str">
        <x:f>Items!D967</x:f>
        <x:v>Salvage</x:v>
      </x:c>
      <x:c r="D1122" s="4" t="inlineStr">
        <x:is>
          <x:t xml:space="preserve">Primary</x:t>
        </x:is>
      </x:c>
      <x:c r="E1122" s="4" t="str">
        <x:f>Items!AA967</x:f>
        <x:v>Cleaning</x:v>
      </x:c>
      <x:c r="F1122" s="4" t="inlineStr">
        <x:is>
          <x:t xml:space="preserve">Author-requested catalog proposal; intended use, not an implemented action.</x:t>
        </x:is>
      </x:c>
    </x:row>
    <x:row r="1123">
      <x:c r="A1123" s="4" t="inlineStr">
        <x:is>
          <x:t xml:space="preserve">proposal.culture.interlocking_iron_ring_puzzle</x:t>
        </x:is>
      </x:c>
      <x:c r="B1123" s="4" t="str">
        <x:f>Items!B968</x:f>
        <x:v>Interlocking iron ring puzzle</x:v>
      </x:c>
      <x:c r="C1123" s="4" t="str">
        <x:f>Items!D968</x:f>
        <x:v>Salvage</x:v>
      </x:c>
      <x:c r="D1123" s="4" t="inlineStr">
        <x:is>
          <x:t xml:space="preserve">Primary</x:t>
        </x:is>
      </x:c>
      <x:c r="E1123" s="4" t="str">
        <x:f>Items!AA968</x:f>
        <x:v>Culture support</x:v>
      </x:c>
      <x:c r="F1123" s="4" t="inlineStr">
        <x:is>
          <x:t xml:space="preserve">Author-requested catalog proposal; intended use, not an implemented action.</x:t>
        </x:is>
      </x:c>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'Items'!$A$6:$A$978</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T1</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x:f>IF(OR(C24="Ingredient candidate",C24="Consumed input",C24="Contained input",C24="Transform input"),IF(F24="T0",0,IF(F24="T1",1,IF(F24="T2",2,IF(F24="T3",3,IF(F24="T4",4,-1))))),-1)</x:f>
        <x:v>1</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T1</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x:f>IF(OR(C25="Ingredient candidate",C25="Consumed input",C25="Contained input",C25="Transform input"),IF(F25="T0",0,IF(F25="T1",1,IF(F25="T2",2,IF(F25="T3",3,IF(F25="T4",4,-1))))),-1)</x:f>
        <x:v>1</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T1</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x:f>IF(OR(C33="Ingredient candidate",C33="Consumed input",C33="Contained input",C33="Transform input"),IF(F33="T0",0,IF(F33="T1",1,IF(F33="T2",2,IF(F33="T3",3,IF(F33="T4",4,-1))))),-1)</x:f>
        <x:v>1</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T1</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x:f>IF(OR(C45="Ingredient candidate",C45="Consumed input",C45="Contained input",C45="Transform input"),IF(F45="T0",0,IF(F45="T1",1,IF(F45="T2",2,IF(F45="T3",3,IF(F45="T4",4,-1))))),-1)</x:f>
        <x:v>1</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Unconsolidated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sheets</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Crafting components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Selected iron-ore furnace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sharpening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 stock</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 powder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Graded fired-ceramic grog</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T3</x:v>
      </x:c>
      <x:c r="G64" s="4" t="str">
        <x:f>IFERROR(INDEX('Items'!$D$6:$D$1005,MATCH(D64,'Items'!$A$6:$A$1005,0)),"MISSING ID")</x:f>
        <x:v>Salvage</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T3</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Unconsolidated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Unformed opaque 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transparent glass blanks</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 powder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cullet</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stock</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paper furnish</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Cleaned brush-bristle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sheets</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faunal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industrial salt feed</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Crafting components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Crafting components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Crafting components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Rough-cut gemstone blanks</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gemstone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blanks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sheets</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Consolidated iron bar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T4</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Sorted Ironstone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T4</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x:f>IF(OR(C103="Ingredient candidate",C103="Consumed input",C103="Contained input",C103="Transform input"),IF(F103="T0",0,IF(F103="T1",1,IF(F103="T2",2,IF(F103="T3",3,IF(F103="T4",4,-1))))),-1)</x:f>
        <x:v>4</x:v>
      </x:c>
      <x:c r="Q103" s="4">
        <x:f>IF(AND(OR(C103="Ingredient candidate",C103="Consumed input",C103="Contained input",C103="Transform input"),P103=-1),1,0)</x:f>
        <x:v>0</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Selected iron-ore furnace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Consolidated iron bar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sharpening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Fired 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Selected iron-ore furnace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Blended ceramic forming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T0</x:v>
      </x:c>
      <x:c r="G153" s="4" t="str">
        <x:f>IFERROR(INDEX('Items'!$D$6:$D$1005,MATCH(D153,'Items'!$A$6:$A$1005,0)),"MISSING ID")</x:f>
        <x:v>Salvage</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powder</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Crafting components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Crafting components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Unconsolidated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 stock</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Unfitted 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Selected manganese mineral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 stock</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addition</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wire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Bronze bearing blanks</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Blended ceramic forming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ceramic glaze powder</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Fired 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powder</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Graded fired-ceramic grog</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 powder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Fired refractory ceramic blanks</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Unformed opaque 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sheets</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transparent glass blanks</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blanks</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Crafting components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husk-fiber sheets</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T3</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x:f>IF(OR(C194="Ingredient candidate",C194="Consumed input",C194="Contained input",C194="Transform input"),IF(F194="T0",0,IF(F194="T1",1,IF(F194="T2",2,IF(F194="T3",3,IF(F194="T4",4,-1))))),-1)</x:f>
        <x:v>3</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Crafting components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wing-membrane sheets</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Crafting components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 powder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Crafting components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Crafting components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Ground mineral pigment stock</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Crafting components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Prepared mineral pigment coating mix</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Crafting components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 powder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stock</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Crafting components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Bonded mica composite sheets</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 stone blanks</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sharpening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Shaped resonant stone bars</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Rough-cut gemstone blanks</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sharpening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setting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Crafting components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Crafting components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industrial salt feed</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Crafting components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 stock</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Unfitted 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laminate sheets</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Unfitted 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addition</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blanks</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wire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Bonded mica composite sheets</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Insulation-wrapped copper lengths</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Fired 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Ceramic-faced shell laminate panels</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blanks</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sharpening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blanks</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husk-fiber sheets</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husk-composite sheets</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Bonded mica composite sheets</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seal-sheet stock</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laminate sheets</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Ceramic-faced shell laminate panels</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panel blanks</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Insulation-wrapped copper lengths</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seal-sheet stock</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Fired 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Encased conductor lengths</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blanks</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blanks</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Unfitted 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husk-composite sheets</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seal-sheet stock</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Husk-composite casing blanks</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blanks</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Unfitted 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Fired refractory ceramic blanks</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T4</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Bonded mica composite sheets</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husk-fiber sheets</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Unfitted 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addition</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Bronze bearing blanks</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sharpening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Unfitted 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lengths</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wire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conductor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wire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Fired 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wire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sheets</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Fired 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wire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Fired 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wire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Fired 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sharpening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wire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sharpening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husk-fiber sheets</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lengths</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wing-membrane sheets</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wing-membrane sheets</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Bronze bearing blanks</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husk-fiber sheets</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husk-composite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Unfitted 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sharpening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Abrasive-faced steel blanks</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setting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Unfitted 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Shaped resonant stone bars</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Bronze bearing blanks</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Bronze bearing blanks</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sheets</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Fired 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panels</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lengths</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Unfitted 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lengths</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lengths</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conductor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Unfitted 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Insulation-wrapped copper lengths</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wire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sheets</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husk-composite sheets</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seal-sheet stock</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Insulation-wrapped copper lengths</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laminate sheets</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blanks</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lengths</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lengths</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Bronze bearing blanks</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seal-sheet stock</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lengths</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blanks</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lengths</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blanks</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Bronze bearing blanks</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husk-composite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lengths</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lengths</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blanks</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panels</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lengths</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seal-sheet stock</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Abrasive-faced steel blanks</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Bronze bearing blanks</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husk-composite sheets</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seal-sheet stock</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Bonded mica composite sheets</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barrier boards</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Surface-finished husk sheets</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inlay veneer sheets</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blanks</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Bronze bearing blanks</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Cleaned brush-bristle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Crafting components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faunal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Crafting components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Carbonized husk 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transparent glass blanks</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sharpening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T1</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Unfitted 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Unfitted 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Bronze bearing blanks</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lengths</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lengths</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lengths</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lengths</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Bronze bearing blanks</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Fired 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blanks</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sharpening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Unfitted 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Ground mineral pigment stock</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setting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Unfitted 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Prepared mineral pigment coating mix</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Unfitted 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Blended ceramic forming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Crafting components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Fired refractory ceramic blanks</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sharpening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Fired refractory ceramic blanks</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sharpening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Fired 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sharpening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Fired 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sharpening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Fired 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sharpening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Fired 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sharpening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Fired 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sharpening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Fired 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sharpening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Fired 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sharpening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Insulation-wrapped copper lengths</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seal-sheet stock</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Crafting components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Crafting components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stock</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lengths</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blanks</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Bronze bearing blanks</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Unfitted 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lengths</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Unfitted 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lengths</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blanks</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Unfitted 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Unfitted 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Unfitted 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Unfitted 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Unfitted 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Unfitted 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Consolidated iron bar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Consolidated iron bar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Consolidated iron bar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Consolidated iron bar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Consolidated iron bar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Consolidated iron bar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Bronze bearing blanks</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Consolidated iron bar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sharpening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lengths</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Unfitted 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sharpening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husk-fiber sheets</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Unfitted 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Bronze bearing blanks</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lengths</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seal-sheet stock</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Unfitted 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Unfitted 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Bronze bearing blanks</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Unfitted 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sharpening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Unfitted 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sharpening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Bronze bearing blanks</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sharpening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Unfitted 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Bronze bearing blanks</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Unfitted 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Bronze bearing blanks</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blanks</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Unfitted 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Unfitted 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lengths</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Bronze bearing blanks</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lengths</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blanks</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Unfitted 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Bronze bearing blanks</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Bonded mica composite sheets</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Fired 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Composite insulation blanks</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Crafting components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Crafting components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Crafting components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 powder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Assay-selected Iron Growth feed</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Assay-selected Iron Growth feed</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Selected manganese mineral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Worked Growth-alloy blanks</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Worked Growth-alloy blanks</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sharpening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Bronze bearing blanks</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Crafting components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Crafting components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Conditioned faunal reinforcement fibers</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Selected iron-ore furnace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industrial salt feed</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Consolidated iron bar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T2</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Unconsolidated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wire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Unconsolidated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wire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Fired 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Unconsolidated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Unheaded iron rivet blanks</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Unfitted 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Unheaded iron rivet blanks</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sharpening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Bronze bearing blanks</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Unfitted 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sharpening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 powder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Crafting components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Bonded mica composite sheets</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Fired 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Composite insulation blanks</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Composite insulation blanks</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Unheaded iron rivet blanks</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Unheaded iron rivet blanks</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Unheaded iron rivet blanks</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Selected nickel-bearing alloy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Selected tin-bearing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Worked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Consolidated iron bar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sheets</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 powder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Crafting components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shell-mineral friction blanks</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Crafting components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 powder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Crafting components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Ground mineral pigment stock</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Crafting components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Consolidated iron bar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Unfitted 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T4</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Unfitted 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T3</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Fired refractory ceramic blanks</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T2</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wire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Fired refractory ceramic blanks</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blanks</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Unfitted 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sheets</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Consolidated iron bar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stone blocks</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T1</x:v>
      </x:c>
      <x:c r="G852" s="4" t="str">
        <x:f>IFERROR(INDEX('Items'!$D$6:$D$1005,MATCH(D852,'Items'!$A$6:$A$1005,0)),"MISSING ID")</x:f>
        <x:v>Salvage</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setting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Consolidated iron bar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T3</x:v>
      </x:c>
      <x:c r="G855" s="4" t="str">
        <x:f>IFERROR(INDEX('Items'!$D$6:$D$1005,MATCH(D855,'Items'!$A$6:$A$1005,0)),"MISSING ID")</x:f>
        <x:v>Salvage</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Unfitted 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T1</x:v>
      </x:c>
      <x:c r="G857" s="4" t="str">
        <x:f>IFERROR(INDEX('Items'!$D$6:$D$1005,MATCH(D857,'Items'!$A$6:$A$1005,0)),"MISSING ID")</x:f>
        <x:v>Salvage</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x:c r="B858" s="4"/>
      <x:c r="C858" s="4"/>
      <x:c r="D858" s="4"/>
      <x:c r="E858" s="4"/>
      <x:c r="F858" s="4"/>
      <x:c r="G858" s="4"/>
      <x:c r="H858" s="4"/>
      <x:c r="I858" s="4"/>
      <x:c r="J858" s="4"/>
      <x:c r="K858" s="4"/>
      <x:c r="L858" s="4"/>
      <x:c r="M858" s="4"/>
      <x:c r="N858" s="4"/>
      <x:c r="O858" s="4"/>
      <x:c r="P858" s="4"/>
      <x:c r="Q858" s="4"/>
    </x:row>
    <x:row r="859" ht="64" customHeight="1">
      <x:c r="A859" s="4"/>
      <x:c r="B859" s="4"/>
      <x:c r="C859" s="4"/>
      <x:c r="D859" s="4"/>
      <x:c r="E859" s="4"/>
      <x:c r="F859" s="4"/>
      <x:c r="G859" s="4"/>
      <x:c r="H859" s="4"/>
      <x:c r="I859" s="4"/>
      <x:c r="J859" s="4"/>
      <x:c r="K859" s="4"/>
      <x:c r="L859" s="4"/>
      <x:c r="M859" s="4"/>
      <x:c r="N859" s="4"/>
      <x:c r="O859" s="4"/>
      <x:c r="P859" s="4"/>
      <x:c r="Q859" s="4"/>
    </x:row>
    <x:row r="860" ht="64" customHeight="1">
      <x:c r="A860" s="4"/>
      <x:c r="B860" s="4"/>
      <x:c r="C860" s="4"/>
      <x:c r="D860" s="4"/>
      <x:c r="E860" s="4"/>
      <x:c r="F860" s="4"/>
      <x:c r="G860" s="4"/>
      <x:c r="H860" s="4"/>
      <x:c r="I860" s="4"/>
      <x:c r="J860" s="4"/>
      <x:c r="K860" s="4"/>
      <x:c r="L860" s="4"/>
      <x:c r="M860" s="4"/>
      <x:c r="N860" s="4"/>
      <x:c r="O860" s="4"/>
      <x:c r="P860" s="4"/>
      <x:c r="Q860" s="4"/>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T1</x:v>
      </x:c>
      <x:c r="G863" s="4" t="str">
        <x:f>IFERROR(INDEX('Items'!$D$6:$D$1005,MATCH(D863,'Items'!$A$6:$A$1005,0)),"MISSING ID")</x:f>
        <x:v>Salvage</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sheets</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T0</x:v>
      </x:c>
      <x:c r="G865" s="4" t="str">
        <x:f>IFERROR(INDEX('Items'!$D$6:$D$1005,MATCH(D865,'Items'!$A$6:$A$1005,0)),"MISSING ID")</x:f>
        <x:v>Salvage</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Worked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T1</x:v>
      </x:c>
      <x:c r="G867" s="4" t="str">
        <x:f>IFERROR(INDEX('Items'!$D$6:$D$1005,MATCH(D867,'Items'!$A$6:$A$1005,0)),"MISSING ID")</x:f>
        <x:v>Salvage</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stone blocks</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T3</x:v>
      </x:c>
      <x:c r="G870" s="4" t="str">
        <x:f>IFERROR(INDEX('Items'!$D$6:$D$1005,MATCH(D870,'Items'!$A$6:$A$1005,0)),"MISSING ID")</x:f>
        <x:v>Salvage</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Fired refractory ceramic blanks</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Ground mineral pigment stock</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T2</x:v>
      </x:c>
      <x:c r="G873" s="4" t="str">
        <x:f>IFERROR(INDEX('Items'!$D$6:$D$1005,MATCH(D873,'Items'!$A$6:$A$1005,0)),"MISSING ID")</x:f>
        <x:v>Salvage</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Consolidated iron bar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T1</x:v>
      </x:c>
      <x:c r="G876" s="4" t="str">
        <x:f>IFERROR(INDEX('Items'!$D$6:$D$1005,MATCH(D876,'Items'!$A$6:$A$1005,0)),"MISSING ID")</x:f>
        <x:v>Salvage</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Blended ceramic forming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T0</x:v>
      </x:c>
      <x:c r="G878" s="4" t="str">
        <x:f>IFERROR(INDEX('Items'!$D$6:$D$1005,MATCH(D878,'Items'!$A$6:$A$1005,0)),"MISSING ID")</x:f>
        <x:v>Salvage</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sheets</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Consolidated iron bar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T0</x:v>
      </x:c>
      <x:c r="G881" s="4" t="str">
        <x:f>IFERROR(INDEX('Items'!$D$6:$D$1005,MATCH(D881,'Items'!$A$6:$A$1005,0)),"MISSING ID")</x:f>
        <x:v>Salvage</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blanks</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T1</x:v>
      </x:c>
      <x:c r="G883" s="4" t="str">
        <x:f>IFERROR(INDEX('Items'!$D$6:$D$1005,MATCH(D883,'Items'!$A$6:$A$1005,0)),"MISSING ID")</x:f>
        <x:v>Salvage</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Unfitted 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Unfitted 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Unfitted 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Bronze bearing blanks</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Unfitted 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Unfitted 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Unfitted 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Unfitted 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Unfitted 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Unfitted 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blanks</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blanks</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blanks</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lengths</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Bronze bearing blanks</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Consolidated iron bar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Consolidated iron bar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shell-mineral friction blanks</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Unfitted 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shell-mineral friction blanks</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Consolidated iron bar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Unfitted 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Unfitted 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Unfitted 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Fired refractory ceramic blanks</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Unfitted 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blanks</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 stock</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Crafting components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sheets</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Fired refractory ceramic blanks</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wire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wire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Composite insulation blanks</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Unfitted 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lengths</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lengths</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Unfitted 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Unfitted 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lengths</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blanks</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Unfitted 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blanks</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Unfitted 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lengths</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Unfitted 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Unfitted 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Consolidated iron bar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Unfitted 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T4</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Unfitted 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Fired refractory ceramic blanks</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industrial salt feed</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Fired refractory ceramic blanks</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Fired refractory ceramic blanks</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Consolidated iron bar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industrial salt feed</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T1</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x:f>IF(OR(C1140="Ingredient candidate",C1140="Consumed input",C1140="Contained input",C1140="Transform input"),IF(F1140="T0",0,IF(F1140="T1",1,IF(F1140="T2",2,IF(F1140="T3",3,IF(F1140="T4",4,-1))))),-1)</x:f>
        <x:v>1</x:v>
      </x:c>
      <x:c r="Q1140" s="4">
        <x:f>IF(AND(OR(C1140="Ingredient candidate",C1140="Consumed input",C1140="Contained input",C1140="Transform input"),P1140=-1),1,0)</x:f>
        <x:v>0</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T4</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Composite insulation blanks</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sheets</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transparent glass blanks</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Fired refractory ceramic blanks</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T0</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x:f>IF(OR(C1158="Ingredient candidate",C1158="Consumed input",C1158="Contained input",C1158="Transform input"),IF(F1158="T0",0,IF(F1158="T1",1,IF(F1158="T2",2,IF(F1158="T3",3,IF(F1158="T4",4,-1))))),-1)</x:f>
        <x:v>0</x:v>
      </x:c>
      <x:c r="Q1158" s="4">
        <x:f>IF(AND(OR(C1158="Ingredient candidate",C1158="Consumed input",C1158="Contained input",C1158="Transform input"),P1158=-1),1,0)</x:f>
        <x:v>0</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T4</x:v>
      </x:c>
      <x:c r="G1159" s="4" t="str">
        <x:f>IFERROR(INDEX('Items'!$D$6:$D$1005,MATCH(D1159,'Items'!$A$6:$A$1005,0)),"MISSING ID")</x:f>
        <x:v>Salvage</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T4</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sheets</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T4</x:v>
      </x:c>
      <x:c r="G1181" s="4" t="str">
        <x:f>IFERROR(INDEX('Items'!$D$6:$D$1005,MATCH(D1181,'Items'!$A$6:$A$1005,0)),"MISSING ID")</x:f>
        <x:v>Salvage</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T4</x:v>
      </x:c>
      <x:c r="G1184" s="4" t="str">
        <x:f>IFERROR(INDEX('Items'!$D$6:$D$1005,MATCH(D1184,'Items'!$A$6:$A$1005,0)),"MISSING ID")</x:f>
        <x:v>Salvage</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faunal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T3</x:v>
      </x:c>
      <x:c r="G1186" s="4" t="str">
        <x:f>IFERROR(INDEX('Items'!$D$6:$D$1005,MATCH(D1186,'Items'!$A$6:$A$1005,0)),"MISSING ID")</x:f>
        <x:v>Salvage</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Consolidated iron bar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T4</x:v>
      </x:c>
      <x:c r="G1189" s="4" t="str">
        <x:f>IFERROR(INDEX('Items'!$D$6:$D$1005,MATCH(D1189,'Items'!$A$6:$A$1005,0)),"MISSING ID")</x:f>
        <x:v>Salvage</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faunal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T0</x:v>
      </x:c>
      <x:c r="G1191" s="4" t="str">
        <x:f>IFERROR(INDEX('Items'!$D$6:$D$1005,MATCH(D1191,'Items'!$A$6:$A$1005,0)),"MISSING ID")</x:f>
        <x:v>Salvage</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Consolidated iron bar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T3</x:v>
      </x:c>
      <x:c r="G1194" s="4" t="str">
        <x:f>IFERROR(INDEX('Items'!$D$6:$D$1005,MATCH(D1194,'Items'!$A$6:$A$1005,0)),"MISSING ID")</x:f>
        <x:v>Salvage</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T3</x:v>
      </x:c>
      <x:c r="G1197" s="4" t="str">
        <x:f>IFERROR(INDEX('Items'!$D$6:$D$1005,MATCH(D1197,'Items'!$A$6:$A$1005,0)),"MISSING ID")</x:f>
        <x:v>Salvage</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Shaped resonant stone bars</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sheets</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T3</x:v>
      </x:c>
      <x:c r="G1200" s="4" t="str">
        <x:f>IFERROR(INDEX('Items'!$D$6:$D$1005,MATCH(D1200,'Items'!$A$6:$A$1005,0)),"MISSING ID")</x:f>
        <x:v>Salvage</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T4</x:v>
      </x:c>
      <x:c r="G1202" s="4" t="str">
        <x:f>IFERROR(INDEX('Items'!$D$6:$D$1005,MATCH(D1202,'Items'!$A$6:$A$1005,0)),"MISSING ID")</x:f>
        <x:v>Salvage</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lengths</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T3</x:v>
      </x:c>
      <x:c r="G1204" s="4" t="str">
        <x:f>IFERROR(INDEX('Items'!$D$6:$D$1005,MATCH(D1204,'Items'!$A$6:$A$1005,0)),"MISSING ID")</x:f>
        <x:v>Salvage</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Blended ceramic forming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T3</x:v>
      </x:c>
      <x:c r="G1206" s="4" t="str">
        <x:f>IFERROR(INDEX('Items'!$D$6:$D$1005,MATCH(D1206,'Items'!$A$6:$A$1005,0)),"MISSING ID")</x:f>
        <x:v>Salvage</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T3</x:v>
      </x:c>
      <x:c r="G1208" s="4" t="str">
        <x:f>IFERROR(INDEX('Items'!$D$6:$D$1005,MATCH(D1208,'Items'!$A$6:$A$1005,0)),"MISSING ID")</x:f>
        <x:v>Salvage</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T0</x:v>
      </x:c>
      <x:c r="G1210" s="4" t="str">
        <x:f>IFERROR(INDEX('Items'!$D$6:$D$1005,MATCH(D1210,'Items'!$A$6:$A$1005,0)),"MISSING ID")</x:f>
        <x:v>Salvage</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sheets</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T3</x:v>
      </x:c>
      <x:c r="G1213" s="4" t="str">
        <x:f>IFERROR(INDEX('Items'!$D$6:$D$1005,MATCH(D1213,'Items'!$A$6:$A$1005,0)),"MISSING ID")</x:f>
        <x:v>Salvage</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Worked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T3</x:v>
      </x:c>
      <x:c r="G1215" s="4" t="str">
        <x:f>IFERROR(INDEX('Items'!$D$6:$D$1005,MATCH(D1215,'Items'!$A$6:$A$1005,0)),"MISSING ID")</x:f>
        <x:v>Salvage</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blanks</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T4</x:v>
      </x:c>
      <x:c r="G1218" s="4" t="str">
        <x:f>IFERROR(INDEX('Items'!$D$6:$D$1005,MATCH(D1218,'Items'!$A$6:$A$1005,0)),"MISSING ID")</x:f>
        <x:v>Salvage</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blanks</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Consolidated iron bar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T3</x:v>
      </x:c>
      <x:c r="G1227" s="4" t="str">
        <x:f>IFERROR(INDEX('Items'!$D$6:$D$1005,MATCH(D1227,'Items'!$A$6:$A$1005,0)),"MISSING ID")</x:f>
        <x:v>Salvage</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T3</x:v>
      </x:c>
      <x:c r="G1228" s="4" t="str">
        <x:f>IFERROR(INDEX('Items'!$D$6:$D$1005,MATCH(D1228,'Items'!$A$6:$A$1005,0)),"MISSING ID")</x:f>
        <x:v>Salvage</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x:f>IF(OR(C1228="Ingredient candidate",C1228="Consumed input",C1228="Contained input",C1228="Transform input"),IF(F1228="T0",0,IF(F1228="T1",1,IF(F1228="T2",2,IF(F1228="T3",3,IF(F1228="T4",4,-1))))),-1)</x:f>
        <x:v>3</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T4</x:v>
      </x:c>
      <x:c r="G1230" s="4" t="str">
        <x:f>IFERROR(INDEX('Items'!$D$6:$D$1005,MATCH(D1230,'Items'!$A$6:$A$1005,0)),"MISSING ID")</x:f>
        <x:v>Salvage</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wing-membrane sheets</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Consolidated iron bar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T4</x:v>
      </x:c>
      <x:c r="G1233" s="4" t="str">
        <x:f>IFERROR(INDEX('Items'!$D$6:$D$1005,MATCH(D1233,'Items'!$A$6:$A$1005,0)),"MISSING ID")</x:f>
        <x:v>Salvage</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lengths</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T3</x:v>
      </x:c>
      <x:c r="G1236" s="4" t="str">
        <x:f>IFERROR(INDEX('Items'!$D$6:$D$1005,MATCH(D1236,'Items'!$A$6:$A$1005,0)),"MISSING ID")</x:f>
        <x:v>Salvage</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Unfitted 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T1</x:v>
      </x:c>
      <x:c r="G1238" s="4" t="str">
        <x:f>IFERROR(INDEX('Items'!$D$6:$D$1005,MATCH(D1238,'Items'!$A$6:$A$1005,0)),"MISSING ID")</x:f>
        <x:v>Salvage</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T3</x:v>
      </x:c>
      <x:c r="G1240" s="4" t="str">
        <x:f>IFERROR(INDEX('Items'!$D$6:$D$1005,MATCH(D1240,'Items'!$A$6:$A$1005,0)),"MISSING ID")</x:f>
        <x:v>Salvage</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husk-fiber sheets</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Consolidated iron bar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T2</x:v>
      </x:c>
      <x:c r="G1243" s="4" t="str">
        <x:f>IFERROR(INDEX('Items'!$D$6:$D$1005,MATCH(D1243,'Items'!$A$6:$A$1005,0)),"MISSING ID")</x:f>
        <x:v>Salvage</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sheets</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Consolidated iron bar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T2</x:v>
      </x:c>
      <x:c r="G1246" s="4" t="str">
        <x:f>IFERROR(INDEX('Items'!$D$6:$D$1005,MATCH(D1246,'Items'!$A$6:$A$1005,0)),"MISSING ID")</x:f>
        <x:v>Salvage</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husk-fiber sheets</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Consolidated iron bar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T2</x:v>
      </x:c>
      <x:c r="G1249" s="4" t="str">
        <x:f>IFERROR(INDEX('Items'!$D$6:$D$1005,MATCH(D1249,'Items'!$A$6:$A$1005,0)),"MISSING ID")</x:f>
        <x:v>Salvage</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T2</x:v>
      </x:c>
      <x:c r="G1252" s="4" t="str">
        <x:f>IFERROR(INDEX('Items'!$D$6:$D$1005,MATCH(D1252,'Items'!$A$6:$A$1005,0)),"MISSING ID")</x:f>
        <x:v>Salvage</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T3</x:v>
      </x:c>
      <x:c r="G1255" s="4" t="str">
        <x:f>IFERROR(INDEX('Items'!$D$6:$D$1005,MATCH(D1255,'Items'!$A$6:$A$1005,0)),"MISSING ID")</x:f>
        <x:v>Salvage</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Consolidated iron bar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Unfitted 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Unheaded iron rivet blanks</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sheets</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Consolidated iron bar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Consolidated iron bar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wing-membrane sheets</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husk-composite sheets</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Consolidated iron bar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sheets</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Unfitted 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Unfitted 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Composite insulation blanks</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sheets</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T1</x:v>
      </x:c>
      <x:c r="G1312" s="4" t="str">
        <x:f>IFERROR(INDEX('Items'!$D$6:$D$1005,MATCH(D1312,'Items'!$A$6:$A$1005,0)),"MISSING ID")</x:f>
        <x:v>Salvage</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x:f>IF(OR(C1312="Ingredient candidate",C1312="Consumed input",C1312="Contained input",C1312="Transform input"),IF(F1312="T0",0,IF(F1312="T1",1,IF(F1312="T2",2,IF(F1312="T3",3,IF(F1312="T4",4,-1))))),-1)</x:f>
        <x:v>1</x:v>
      </x:c>
      <x:c r="Q1312" s="4">
        <x:f>IF(AND(OR(C1312="Ingredient candidate",C1312="Consumed input",C1312="Contained input",C1312="Transform input"),P1312=-1),1,0)</x:f>
        <x:v>0</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T0</x:v>
      </x:c>
      <x:c r="G1315" s="4" t="str">
        <x:f>IFERROR(INDEX('Items'!$D$6:$D$1005,MATCH(D1315,'Items'!$A$6:$A$1005,0)),"MISSING ID")</x:f>
        <x:v>Salvage</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x:f>IF(OR(C1315="Ingredient candidate",C1315="Consumed input",C1315="Contained input",C1315="Transform input"),IF(F1315="T0",0,IF(F1315="T1",1,IF(F1315="T2",2,IF(F1315="T3",3,IF(F1315="T4",4,-1))))),-1)</x:f>
        <x:v>0</x:v>
      </x:c>
      <x:c r="Q1315" s="4">
        <x:f>IF(AND(OR(C1315="Ingredient candidate",C1315="Consumed input",C1315="Contained input",C1315="Transform input"),P1315=-1),1,0)</x:f>
        <x:v>0</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T3</x:v>
      </x:c>
      <x:c r="G1318" s="4" t="str">
        <x:f>IFERROR(INDEX('Items'!$D$6:$D$1005,MATCH(D1318,'Items'!$A$6:$A$1005,0)),"MISSING ID")</x:f>
        <x:v>Salvage</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x:f>IF(OR(C1318="Ingredient candidate",C1318="Consumed input",C1318="Contained input",C1318="Transform input"),IF(F1318="T0",0,IF(F1318="T1",1,IF(F1318="T2",2,IF(F1318="T3",3,IF(F1318="T4",4,-1))))),-1)</x:f>
        <x:v>3</x:v>
      </x:c>
      <x:c r="Q1318" s="4">
        <x:f>IF(AND(OR(C1318="Ingredient candidate",C1318="Consumed input",C1318="Contained input",C1318="Transform input"),P1318=-1),1,0)</x:f>
        <x:v>0</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Unfitted 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husk-fiber sheets</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Unfitted 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T3</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x:f>IF(OR(C1334="Ingredient candidate",C1334="Consumed input",C1334="Contained input",C1334="Transform input"),IF(F1334="T0",0,IF(F1334="T1",1,IF(F1334="T2",2,IF(F1334="T3",3,IF(F1334="T4",4,-1))))),-1)</x:f>
        <x:v>3</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Consolidated iron bar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T0</x:v>
      </x:c>
      <x:c r="G1348" s="4" t="str">
        <x:f>IFERROR(INDEX('Items'!$D$6:$D$1005,MATCH(D1348,'Items'!$A$6:$A$1005,0)),"MISSING ID")</x:f>
        <x:v>Salvage</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x:f>IF(OR(C1348="Ingredient candidate",C1348="Consumed input",C1348="Contained input",C1348="Transform input"),IF(F1348="T0",0,IF(F1348="T1",1,IF(F1348="T2",2,IF(F1348="T3",3,IF(F1348="T4",4,-1))))),-1)</x:f>
        <x:v>0</x:v>
      </x:c>
      <x:c r="Q1348" s="4">
        <x:f>IF(AND(OR(C1348="Ingredient candidate",C1348="Consumed input",C1348="Contained input",C1348="Transform input"),P1348=-1),1,0)</x:f>
        <x:v>0</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T1</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x:f>IF(OR(C1354="Ingredient candidate",C1354="Consumed input",C1354="Contained input",C1354="Transform input"),IF(F1354="T0",0,IF(F1354="T1",1,IF(F1354="T2",2,IF(F1354="T3",3,IF(F1354="T4",4,-1))))),-1)</x:f>
        <x:v>1</x:v>
      </x:c>
      <x:c r="Q1354" s="4">
        <x:f>IF(AND(OR(C1354="Ingredient candidate",C1354="Consumed input",C1354="Contained input",C1354="Transform input"),P1354=-1),1,0)</x:f>
        <x:v>0</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Unfitted 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T2</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stone blocks</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Unfitted 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Unfitted 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lengths</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Unheaded iron rivet blanks</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Unfitted 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Unfitted 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T3</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x:f>IF(OR(C1383="Ingredient candidate",C1383="Consumed input",C1383="Contained input",C1383="Transform input"),IF(F1383="T0",0,IF(F1383="T1",1,IF(F1383="T2",2,IF(F1383="T3",3,IF(F1383="T4",4,-1))))),-1)</x:f>
        <x:v>3</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blanks</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Fine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 stock</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Crafting components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Bonded graphite electrode blanks</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Consolidated iron bar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blanks</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Unfitted 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Consolidated iron bar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wire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Blended ceramic forming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Consolidated iron bar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blanks</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Blended ceramic forming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Unfitted 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Unfitted 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Unfitted 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blanks</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Consolidated iron bar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Unfitted 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lengths</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seal-sheet stock</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Fired refractory ceramic blanks</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wire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blanks</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Consolidated iron bar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wire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Fired refractory ceramic blanks</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Unfitted 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T3</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Unfitted 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T2</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sheets</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T2</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lengths</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T3</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T4</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x:f>IF(OR(C1461="Ingredient candidate",C1461="Consumed input",C1461="Contained input",C1461="Transform input"),IF(F1461="T0",0,IF(F1461="T1",1,IF(F1461="T2",2,IF(F1461="T3",3,IF(F1461="T4",4,-1))))),-1)</x:f>
        <x:v>4</x:v>
      </x:c>
      <x:c r="Q1461" s="4">
        <x:f>IF(AND(OR(C1461="Ingredient candidate",C1461="Consumed input",C1461="Contained input",C1461="Transform input"),P1461=-1),1,0)</x:f>
        <x:v>0</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T4</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x:f>IF(OR(C1462="Ingredient candidate",C1462="Consumed input",C1462="Contained input",C1462="Transform input"),IF(F1462="T0",0,IF(F1462="T1",1,IF(F1462="T2",2,IF(F1462="T3",3,IF(F1462="T4",4,-1))))),-1)</x:f>
        <x:v>4</x:v>
      </x:c>
      <x:c r="Q1462" s="4">
        <x:f>IF(AND(OR(C1462="Ingredient candidate",C1462="Consumed input",C1462="Contained input",C1462="Transform input"),P1462=-1),1,0)</x:f>
        <x:v>0</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T4</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husk-composite sheets</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Unfitted 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Unfitted 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T4</x:v>
      </x:c>
      <x:c r="G1491" s="4" t="str">
        <x:f>IFERROR(INDEX('Items'!$D$6:$D$1005,MATCH(D1491,'Items'!$A$6:$A$1005,0)),"MISSING ID")</x:f>
        <x:v>Salvage</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x:f>IF(OR(C1491="Ingredient candidate",C1491="Consumed input",C1491="Contained input",C1491="Transform input"),IF(F1491="T0",0,IF(F1491="T1",1,IF(F1491="T2",2,IF(F1491="T3",3,IF(F1491="T4",4,-1))))),-1)</x:f>
        <x:v>4</x:v>
      </x:c>
      <x:c r="Q1491" s="4">
        <x:f>IF(AND(OR(C1491="Ingredient candidate",C1491="Consumed input",C1491="Contained input",C1491="Transform input"),P1491=-1),1,0)</x:f>
        <x:v>0</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T4</x:v>
      </x:c>
      <x:c r="G1492" s="4" t="str">
        <x:f>IFERROR(INDEX('Items'!$D$6:$D$1005,MATCH(D1492,'Items'!$A$6:$A$1005,0)),"MISSING ID")</x:f>
        <x:v>Salvage</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x:f>IF(OR(C1492="Ingredient candidate",C1492="Consumed input",C1492="Contained input",C1492="Transform input"),IF(F1492="T0",0,IF(F1492="T1",1,IF(F1492="T2",2,IF(F1492="T3",3,IF(F1492="T4",4,-1))))),-1)</x:f>
        <x:v>4</x:v>
      </x:c>
      <x:c r="Q1492" s="4">
        <x:f>IF(AND(OR(C1492="Ingredient candidate",C1492="Consumed input",C1492="Contained input",C1492="Transform input"),P1492=-1),1,0)</x:f>
        <x:v>0</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T3</x:v>
      </x:c>
      <x:c r="G1493" s="4" t="str">
        <x:f>IFERROR(INDEX('Items'!$D$6:$D$1005,MATCH(D1493,'Items'!$A$6:$A$1005,0)),"MISSING ID")</x:f>
        <x:v>Salvage</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x:f>IF(OR(C1493="Ingredient candidate",C1493="Consumed input",C1493="Contained input",C1493="Transform input"),IF(F1493="T0",0,IF(F1493="T1",1,IF(F1493="T2",2,IF(F1493="T3",3,IF(F1493="T4",4,-1))))),-1)</x:f>
        <x:v>3</x:v>
      </x:c>
      <x:c r="Q1493" s="4">
        <x:f>IF(AND(OR(C1493="Ingredient candidate",C1493="Consumed input",C1493="Contained input",C1493="Transform input"),P1493=-1),1,0)</x:f>
        <x:v>0</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T1</x:v>
      </x:c>
      <x:c r="G1494" s="4" t="str">
        <x:f>IFERROR(INDEX('Items'!$D$6:$D$1005,MATCH(D1494,'Items'!$A$6:$A$1005,0)),"MISSING ID")</x:f>
        <x:v>Salvage</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x:f>IF(OR(C1494="Ingredient candidate",C1494="Consumed input",C1494="Contained input",C1494="Transform input"),IF(F1494="T0",0,IF(F1494="T1",1,IF(F1494="T2",2,IF(F1494="T3",3,IF(F1494="T4",4,-1))))),-1)</x:f>
        <x:v>1</x:v>
      </x:c>
      <x:c r="Q1494" s="4">
        <x:f>IF(AND(OR(C1494="Ingredient candidate",C1494="Consumed input",C1494="Contained input",C1494="Transform input"),P1494=-1),1,0)</x:f>
        <x:v>0</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T3</x:v>
      </x:c>
      <x:c r="G1495" s="4" t="str">
        <x:f>IFERROR(INDEX('Items'!$D$6:$D$1005,MATCH(D1495,'Items'!$A$6:$A$1005,0)),"MISSING ID")</x:f>
        <x:v>Salvage</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x:f>IF(OR(C1495="Ingredient candidate",C1495="Consumed input",C1495="Contained input",C1495="Transform input"),IF(F1495="T0",0,IF(F1495="T1",1,IF(F1495="T2",2,IF(F1495="T3",3,IF(F1495="T4",4,-1))))),-1)</x:f>
        <x:v>3</x:v>
      </x:c>
      <x:c r="Q1495" s="4">
        <x:f>IF(AND(OR(C1495="Ingredient candidate",C1495="Consumed input",C1495="Contained input",C1495="Transform input"),P1495=-1),1,0)</x:f>
        <x:v>0</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T2</x:v>
      </x:c>
      <x:c r="G1496" s="4" t="str">
        <x:f>IFERROR(INDEX('Items'!$D$6:$D$1005,MATCH(D1496,'Items'!$A$6:$A$1005,0)),"MISSING ID")</x:f>
        <x:v>Salvage</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x:f>IF(OR(C1496="Ingredient candidate",C1496="Consumed input",C1496="Contained input",C1496="Transform input"),IF(F1496="T0",0,IF(F1496="T1",1,IF(F1496="T2",2,IF(F1496="T3",3,IF(F1496="T4",4,-1))))),-1)</x:f>
        <x:v>2</x:v>
      </x:c>
      <x:c r="Q1496" s="4">
        <x:f>IF(AND(OR(C1496="Ingredient candidate",C1496="Consumed input",C1496="Contained input",C1496="Transform input"),P1496=-1),1,0)</x:f>
        <x:v>0</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T2</x:v>
      </x:c>
      <x:c r="G1497" s="4" t="str">
        <x:f>IFERROR(INDEX('Items'!$D$6:$D$1005,MATCH(D1497,'Items'!$A$6:$A$1005,0)),"MISSING ID")</x:f>
        <x:v>Salvage</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x:f>IF(OR(C1497="Ingredient candidate",C1497="Consumed input",C1497="Contained input",C1497="Transform input"),IF(F1497="T0",0,IF(F1497="T1",1,IF(F1497="T2",2,IF(F1497="T3",3,IF(F1497="T4",4,-1))))),-1)</x:f>
        <x:v>2</x:v>
      </x:c>
      <x:c r="Q1497" s="4">
        <x:f>IF(AND(OR(C1497="Ingredient candidate",C1497="Consumed input",C1497="Contained input",C1497="Transform input"),P1497=-1),1,0)</x:f>
        <x:v>0</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T2</x:v>
      </x:c>
      <x:c r="G1498" s="4" t="str">
        <x:f>IFERROR(INDEX('Items'!$D$6:$D$1005,MATCH(D1498,'Items'!$A$6:$A$1005,0)),"MISSING ID")</x:f>
        <x:v>Salvage</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x:f>IF(OR(C1498="Ingredient candidate",C1498="Consumed input",C1498="Contained input",C1498="Transform input"),IF(F1498="T0",0,IF(F1498="T1",1,IF(F1498="T2",2,IF(F1498="T3",3,IF(F1498="T4",4,-1))))),-1)</x:f>
        <x:v>2</x:v>
      </x:c>
      <x:c r="Q1498" s="4">
        <x:f>IF(AND(OR(C1498="Ingredient candidate",C1498="Consumed input",C1498="Contained input",C1498="Transform input"),P1498=-1),1,0)</x:f>
        <x:v>0</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T2</x:v>
      </x:c>
      <x:c r="G1499" s="4" t="str">
        <x:f>IFERROR(INDEX('Items'!$D$6:$D$1005,MATCH(D1499,'Items'!$A$6:$A$1005,0)),"MISSING ID")</x:f>
        <x:v>Salvage</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x:f>IF(OR(C1499="Ingredient candidate",C1499="Consumed input",C1499="Contained input",C1499="Transform input"),IF(F1499="T0",0,IF(F1499="T1",1,IF(F1499="T2",2,IF(F1499="T3",3,IF(F1499="T4",4,-1))))),-1)</x:f>
        <x:v>2</x:v>
      </x:c>
      <x:c r="Q1499" s="4">
        <x:f>IF(AND(OR(C1499="Ingredient candidate",C1499="Consumed input",C1499="Contained input",C1499="Transform input"),P1499=-1),1,0)</x:f>
        <x:v>0</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T3</x:v>
      </x:c>
      <x:c r="G1500" s="4" t="str">
        <x:f>IFERROR(INDEX('Items'!$D$6:$D$1005,MATCH(D1500,'Items'!$A$6:$A$1005,0)),"MISSING ID")</x:f>
        <x:v>Salvage</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x:f>IF(OR(C1500="Ingredient candidate",C1500="Consumed input",C1500="Contained input",C1500="Transform input"),IF(F1500="T0",0,IF(F1500="T1",1,IF(F1500="T2",2,IF(F1500="T3",3,IF(F1500="T4",4,-1))))),-1)</x:f>
        <x:v>3</x:v>
      </x:c>
      <x:c r="Q1500" s="4">
        <x:f>IF(AND(OR(C1500="Ingredient candidate",C1500="Consumed input",C1500="Contained input",C1500="Transform input"),P1500=-1),1,0)</x:f>
        <x:v>0</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T4</x:v>
      </x:c>
      <x:c r="G1501" s="4" t="str">
        <x:f>IFERROR(INDEX('Items'!$D$6:$D$1005,MATCH(D1501,'Items'!$A$6:$A$1005,0)),"MISSING ID")</x:f>
        <x:v>Salvage</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Unformed opaque 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T1</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x:f>IF(OR(C1513="Ingredient candidate",C1513="Consumed input",C1513="Contained input",C1513="Transform input"),IF(F1513="T0",0,IF(F1513="T1",1,IF(F1513="T2",2,IF(F1513="T3",3,IF(F1513="T4",4,-1))))),-1)</x:f>
        <x:v>1</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T1</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T4</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ceramic glaze powder</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T1</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T3</x:v>
      </x:c>
      <x:c r="G1555" s="4" t="str">
        <x:f>IFERROR(INDEX('Items'!$D$6:$D$1005,MATCH(D1555,'Items'!$A$6:$A$1005,0)),"MISSING ID")</x:f>
        <x:v>Salvage</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transparent glass blanks</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T1</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Unfitted 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lengths</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Unfitted 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husk-composite sheets</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panel blanks</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Unfitted 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blanks</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T4</x:v>
      </x:c>
      <x:c r="G1596" s="4" t="str">
        <x:f>IFERROR(INDEX('Items'!$D$6:$D$1005,MATCH(D1596,'Items'!$A$6:$A$1005,0)),"MISSING ID")</x:f>
        <x:v>Salvage</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blanks</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T4</x:v>
      </x:c>
      <x:c r="G1600" s="4" t="str">
        <x:f>IFERROR(INDEX('Items'!$D$6:$D$1005,MATCH(D1600,'Items'!$A$6:$A$1005,0)),"MISSING ID")</x:f>
        <x:v>Salvage</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Surface-finished husk sheets</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setting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inlay veneer sheets</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inlay veneer sheets</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Unfitted 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lengths</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Unfitted 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blanks</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T4</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T4</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x:f>IF(OR(C1628="Ingredient candidate",C1628="Consumed input",C1628="Contained input",C1628="Transform input"),IF(F1628="T0",0,IF(F1628="T1",1,IF(F1628="T2",2,IF(F1628="T3",3,IF(F1628="T4",4,-1))))),-1)</x:f>
        <x:v>4</x:v>
      </x:c>
      <x:c r="Q1628" s="4">
        <x:f>IF(AND(OR(C1628="Ingredient candidate",C1628="Consumed input",C1628="Contained input",C1628="Transform input"),P1628=-1),1,0)</x:f>
        <x:v>0</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T0</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x:f>IF(OR(C1629="Ingredient candidate",C1629="Consumed input",C1629="Contained input",C1629="Transform input"),IF(F1629="T0",0,IF(F1629="T1",1,IF(F1629="T2",2,IF(F1629="T3",3,IF(F1629="T4",4,-1))))),-1)</x:f>
        <x:v>0</x:v>
      </x:c>
      <x:c r="Q1629" s="4">
        <x:f>IF(AND(OR(C1629="Ingredient candidate",C1629="Consumed input",C1629="Contained input",C1629="Transform input"),P1629=-1),1,0)</x:f>
        <x:v>0</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T4</x:v>
      </x:c>
      <x:c r="G1630" s="4" t="str">
        <x:f>IFERROR(INDEX('Items'!$D$6:$D$1005,MATCH(D1630,'Items'!$A$6:$A$1005,0)),"MISSING ID")</x:f>
        <x:v>Salvage</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faunal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Worked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Ground mineral pigment stock</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T0</x:v>
      </x:c>
      <x:c r="G1634" s="4" t="str">
        <x:f>IFERROR(INDEX('Items'!$D$6:$D$1005,MATCH(D1634,'Items'!$A$6:$A$1005,0)),"MISSING ID")</x:f>
        <x:v>Salvage</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faunal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Worked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Ground mineral pigment stock</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T0</x:v>
      </x:c>
      <x:c r="G1638" s="4" t="str">
        <x:f>IFERROR(INDEX('Items'!$D$6:$D$1005,MATCH(D1638,'Items'!$A$6:$A$1005,0)),"MISSING ID")</x:f>
        <x:v>Salvage</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husk-composite sheets</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lengths</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T3</x:v>
      </x:c>
      <x:c r="G1646" s="4" t="str">
        <x:f>IFERROR(INDEX('Items'!$D$6:$D$1005,MATCH(D1646,'Items'!$A$6:$A$1005,0)),"MISSING ID")</x:f>
        <x:v>Salvage</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faunal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Worked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Ground mineral pigment stock</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T0</x:v>
      </x:c>
      <x:c r="G1650" s="4" t="str">
        <x:f>IFERROR(INDEX('Items'!$D$6:$D$1005,MATCH(D1650,'Items'!$A$6:$A$1005,0)),"MISSING ID")</x:f>
        <x:v>Salvage</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faunal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Worked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Ground mineral pigment stock</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T1</x:v>
      </x:c>
      <x:c r="G1654" s="4" t="str">
        <x:f>IFERROR(INDEX('Items'!$D$6:$D$1005,MATCH(D1654,'Items'!$A$6:$A$1005,0)),"MISSING ID")</x:f>
        <x:v>Salvage</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Unfitted 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T3</x:v>
      </x:c>
      <x:c r="G1657" s="4" t="str">
        <x:f>IFERROR(INDEX('Items'!$D$6:$D$1005,MATCH(D1657,'Items'!$A$6:$A$1005,0)),"MISSING ID")</x:f>
        <x:v>Salvage</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x:c r="B1667" s="4"/>
      <x:c r="C1667" s="4"/>
      <x:c r="D1667" s="4"/>
      <x:c r="E1667" s="4"/>
      <x:c r="F1667" s="4"/>
      <x:c r="G1667" s="4"/>
      <x:c r="H1667" s="4"/>
      <x:c r="I1667" s="4"/>
      <x:c r="J1667" s="4"/>
      <x:c r="K1667" s="4"/>
      <x:c r="L1667" s="4"/>
      <x:c r="M1667" s="4"/>
      <x:c r="N1667" s="4"/>
      <x:c r="O1667" s="4"/>
      <x:c r="P1667" s="4"/>
      <x:c r="Q1667" s="4"/>
    </x:row>
    <x:row r="1668" ht="64" customHeight="1">
      <x:c r="A1668" s="4"/>
      <x:c r="B1668" s="4"/>
      <x:c r="C1668" s="4"/>
      <x:c r="D1668" s="4"/>
      <x:c r="E1668" s="4"/>
      <x:c r="F1668" s="4"/>
      <x:c r="G1668" s="4"/>
      <x:c r="H1668" s="4"/>
      <x:c r="I1668" s="4"/>
      <x:c r="J1668" s="4"/>
      <x:c r="K1668" s="4"/>
      <x:c r="L1668" s="4"/>
      <x:c r="M1668" s="4"/>
      <x:c r="N1668" s="4"/>
      <x:c r="O1668" s="4"/>
      <x:c r="P1668" s="4"/>
      <x:c r="Q1668" s="4"/>
    </x:row>
    <x:row r="1669" ht="64" customHeight="1">
      <x:c r="A1669" s="4"/>
      <x:c r="B1669" s="4"/>
      <x:c r="C1669" s="4"/>
      <x:c r="D1669" s="4"/>
      <x:c r="E1669" s="4"/>
      <x:c r="F1669" s="4"/>
      <x:c r="G1669" s="4"/>
      <x:c r="H1669" s="4"/>
      <x:c r="I1669" s="4"/>
      <x:c r="J1669" s="4"/>
      <x:c r="K1669" s="4"/>
      <x:c r="L1669" s="4"/>
      <x:c r="M1669" s="4"/>
      <x:c r="N1669" s="4"/>
      <x:c r="O1669" s="4"/>
      <x:c r="P1669" s="4"/>
      <x:c r="Q1669" s="4"/>
    </x:row>
    <x:row r="1670" ht="64" customHeight="1">
      <x:c r="A1670" s="4"/>
      <x:c r="B1670" s="4"/>
      <x:c r="C1670" s="4"/>
      <x:c r="D1670" s="4"/>
      <x:c r="E1670" s="4"/>
      <x:c r="F1670" s="4"/>
      <x:c r="G1670" s="4"/>
      <x:c r="H1670" s="4"/>
      <x:c r="I1670" s="4"/>
      <x:c r="J1670" s="4"/>
      <x:c r="K1670" s="4"/>
      <x:c r="L1670" s="4"/>
      <x:c r="M1670" s="4"/>
      <x:c r="N1670" s="4"/>
      <x:c r="O1670" s="4"/>
      <x:c r="P1670" s="4"/>
      <x:c r="Q1670" s="4"/>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Unfitted 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T1</x:v>
      </x:c>
      <x:c r="G1672" s="4" t="str">
        <x:f>IFERROR(INDEX('Items'!$D$6:$D$1005,MATCH(D1672,'Items'!$A$6:$A$1005,0)),"MISSING ID")</x:f>
        <x:v>Salvage</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faunal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Worked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Ground mineral pigment stock</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T0</x:v>
      </x:c>
      <x:c r="G1676" s="4" t="str">
        <x:f>IFERROR(INDEX('Items'!$D$6:$D$1005,MATCH(D1676,'Items'!$A$6:$A$1005,0)),"MISSING ID")</x:f>
        <x:v>Salvage</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faunal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Worked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Ground mineral pigment stock</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T1</x:v>
      </x:c>
      <x:c r="G1680" s="4" t="str">
        <x:f>IFERROR(INDEX('Items'!$D$6:$D$1005,MATCH(D1680,'Items'!$A$6:$A$1005,0)),"MISSING ID")</x:f>
        <x:v>Salvage</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faunal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Worked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Ground mineral pigment stock</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T0</x:v>
      </x:c>
      <x:c r="G1684" s="4" t="str">
        <x:f>IFERROR(INDEX('Items'!$D$6:$D$1005,MATCH(D1684,'Items'!$A$6:$A$1005,0)),"MISSING ID")</x:f>
        <x:v>Salvage</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gemstone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T0</x:v>
      </x:c>
      <x:c r="G1688" s="4" t="str">
        <x:f>IFERROR(INDEX('Items'!$D$6:$D$1005,MATCH(D1688,'Items'!$A$6:$A$1005,0)),"MISSING ID")</x:f>
        <x:v>Salvage</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Surface-finished husk sheets</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blanks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T1</x:v>
      </x:c>
      <x:c r="G1692" s="4" t="str">
        <x:f>IFERROR(INDEX('Items'!$D$6:$D$1005,MATCH(D1692,'Items'!$A$6:$A$1005,0)),"MISSING ID")</x:f>
        <x:v>Salvage</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faunal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T0</x:v>
      </x:c>
      <x:c r="G1694" s="4" t="str">
        <x:f>IFERROR(INDEX('Items'!$D$6:$D$1005,MATCH(D1694,'Items'!$A$6:$A$1005,0)),"MISSING ID")</x:f>
        <x:v>Salvage</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faunal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T0</x:v>
      </x:c>
      <x:c r="G1696" s="4" t="str">
        <x:f>IFERROR(INDEX('Items'!$D$6:$D$1005,MATCH(D1696,'Items'!$A$6:$A$1005,0)),"MISSING ID")</x:f>
        <x:v>Salvage</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T0</x:v>
      </x:c>
      <x:c r="G1699" s="4" t="str">
        <x:f>IFERROR(INDEX('Items'!$D$6:$D$1005,MATCH(D1699,'Items'!$A$6:$A$1005,0)),"MISSING ID")</x:f>
        <x:v>Salvage</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faunal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T0</x:v>
      </x:c>
      <x:c r="G1701" s="4" t="str">
        <x:f>IFERROR(INDEX('Items'!$D$6:$D$1005,MATCH(D1701,'Items'!$A$6:$A$1005,0)),"MISSING ID")</x:f>
        <x:v>Salvage</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Unfitted 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T0</x:v>
      </x:c>
      <x:c r="G1705" s="4" t="str">
        <x:f>IFERROR(INDEX('Items'!$D$6:$D$1005,MATCH(D1705,'Items'!$A$6:$A$1005,0)),"MISSING ID")</x:f>
        <x:v>Salvage</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Blended ceramic forming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Ground mineral pigment stock</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T0</x:v>
      </x:c>
      <x:c r="G1708" s="4" t="str">
        <x:f>IFERROR(INDEX('Items'!$D$6:$D$1005,MATCH(D1708,'Items'!$A$6:$A$1005,0)),"MISSING ID")</x:f>
        <x:v>Salvage</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Blended ceramic forming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Ground mineral pigment stock</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T0</x:v>
      </x:c>
      <x:c r="G1711" s="4" t="str">
        <x:f>IFERROR(INDEX('Items'!$D$6:$D$1005,MATCH(D1711,'Items'!$A$6:$A$1005,0)),"MISSING ID")</x:f>
        <x:v>Salvage</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T1</x:v>
      </x:c>
      <x:c r="G1714" s="4" t="str">
        <x:f>IFERROR(INDEX('Items'!$D$6:$D$1005,MATCH(D1714,'Items'!$A$6:$A$1005,0)),"MISSING ID")</x:f>
        <x:v>Salvage</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Blended ceramic forming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Ground mineral pigment stock</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T3</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Blended ceramic forming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Ground mineral pigment stock</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T2</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Blended ceramic forming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Ground mineral pigment stock</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T1</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Blended ceramic forming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Ground mineral pigment stock</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T2</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Blended ceramic forming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Ground mineral pigment stock</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T0</x:v>
      </x:c>
      <x:c r="G1729" s="4" t="str">
        <x:f>IFERROR(INDEX('Items'!$D$6:$D$1005,MATCH(D1729,'Items'!$A$6:$A$1005,0)),"MISSING ID")</x:f>
        <x:v>Salvage</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Blended ceramic forming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Ground mineral pigment stock</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T1</x:v>
      </x:c>
      <x:c r="G1732" s="4" t="str">
        <x:f>IFERROR(INDEX('Items'!$D$6:$D$1005,MATCH(D1732,'Items'!$A$6:$A$1005,0)),"MISSING ID")</x:f>
        <x:v>Salvage</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Blended ceramic forming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Ground mineral pigment stock</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T1</x:v>
      </x:c>
      <x:c r="G1735" s="4" t="str">
        <x:f>IFERROR(INDEX('Items'!$D$6:$D$1005,MATCH(D1735,'Items'!$A$6:$A$1005,0)),"MISSING ID")</x:f>
        <x:v>Salvage</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Ceramic-faced shell laminate panels</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Fired refractory ceramic blanks</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sharpening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Unfitted 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T1</x:v>
      </x:c>
      <x:c r="G1744" s="4" t="str">
        <x:f>IFERROR(INDEX('Items'!$D$6:$D$1005,MATCH(D1744,'Items'!$A$6:$A$1005,0)),"MISSING ID")</x:f>
        <x:v>Salvage</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Blended ceramic forming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Ground mineral pigment stock</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T2</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T3</x:v>
      </x:c>
      <x:c r="G1753" s="4" t="str">
        <x:f>IFERROR(INDEX('Items'!$D$6:$D$1005,MATCH(D1753,'Items'!$A$6:$A$1005,0)),"MISSING ID")</x:f>
        <x:v>Salvage</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Unfitted 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T1</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Consolidated iron bar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T1</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Unfitted 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T1</x:v>
      </x:c>
      <x:c r="G1760" s="4" t="str">
        <x:f>IFERROR(INDEX('Items'!$D$6:$D$1005,MATCH(D1760,'Items'!$A$6:$A$1005,0)),"MISSING ID")</x:f>
        <x:v>Salvage</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T3</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panel blanks</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Unfitted 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lengths</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Ceramic-faced shell laminate panels</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Unfitted 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lengths</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Ceramic-faced shell laminate panels</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T2</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lengths</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T3</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Unfitted 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T0</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Unfitted 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T4</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Unfitted 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T4</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Unfitted 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lengths</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Unfitted 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lengths</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Unfitted 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lengths</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Unfitted 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lengths</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T0</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husk-composite sheets</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ceramic glaze powder</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T1</x:v>
      </x:c>
      <x:c r="G1885" s="4" t="str">
        <x:f>IFERROR(INDEX('Items'!$D$6:$D$1005,MATCH(D1885,'Items'!$A$6:$A$1005,0)),"MISSING ID")</x:f>
        <x:v>Salvage</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husk-composite sheets</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T1</x:v>
      </x:c>
      <x:c r="G1888" s="4" t="str">
        <x:f>IFERROR(INDEX('Items'!$D$6:$D$1005,MATCH(D1888,'Items'!$A$6:$A$1005,0)),"MISSING ID")</x:f>
        <x:v>Salvage</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T4</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x:f>IF(OR(C1895="Ingredient candidate",C1895="Consumed input",C1895="Contained input",C1895="Transform input"),IF(F1895="T0",0,IF(F1895="T1",1,IF(F1895="T2",2,IF(F1895="T3",3,IF(F1895="T4",4,-1))))),-1)</x:f>
        <x:v>4</x:v>
      </x:c>
      <x:c r="Q1895" s="4">
        <x:f>IF(AND(OR(C1895="Ingredient candidate",C1895="Consumed input",C1895="Contained input",C1895="Transform input"),P1895=-1),1,0)</x:f>
        <x:v>0</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T4</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x:f>IF(OR(C1896="Ingredient candidate",C1896="Consumed input",C1896="Contained input",C1896="Transform input"),IF(F1896="T0",0,IF(F1896="T1",1,IF(F1896="T2",2,IF(F1896="T3",3,IF(F1896="T4",4,-1))))),-1)</x:f>
        <x:v>4</x:v>
      </x:c>
      <x:c r="Q1896" s="4">
        <x:f>IF(AND(OR(C1896="Ingredient candidate",C1896="Consumed input",C1896="Contained input",C1896="Transform input"),P1896=-1),1,0)</x:f>
        <x:v>0</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Composite insulation blanks</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husk-composite sheets</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Composite insulation blanks</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Ceramic-faced shell laminate panels</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Unfitted 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T2</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Unfitted 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T3</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Unfitted 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T2</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Unfitted 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T2</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Unfitted 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T2</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Unfitted 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T4</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Unfitted 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T3</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Crafting components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seal-sheet stock</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Bonded graphite electrode blanks</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Bonded graphite electrode blanks</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Bonded graphite electrode blanks</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T1</x:v>
      </x:c>
      <x:c r="G2076" s="4" t="str">
        <x:f>IFERROR(INDEX('Items'!$D$6:$D$1005,MATCH(D2076,'Items'!$A$6:$A$1005,0)),"MISSING ID")</x:f>
        <x:v>Salvage</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x:f>IF(OR(C2076="Ingredient candidate",C2076="Consumed input",C2076="Contained input",C2076="Transform input"),IF(F2076="T0",0,IF(F2076="T1",1,IF(F2076="T2",2,IF(F2076="T3",3,IF(F2076="T4",4,-1))))),-1)</x:f>
        <x:v>1</x:v>
      </x:c>
      <x:c r="Q2076" s="4">
        <x:f>IF(AND(OR(C2076="Ingredient candidate",C2076="Consumed input",C2076="Contained input",C2076="Transform input"),P2076=-1),1,0)</x:f>
        <x:v>0</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T1</x:v>
      </x:c>
      <x:c r="G2077" s="4" t="str">
        <x:f>IFERROR(INDEX('Items'!$D$6:$D$1005,MATCH(D2077,'Items'!$A$6:$A$1005,0)),"MISSING ID")</x:f>
        <x:v>Salvage</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x:f>IF(OR(C2077="Ingredient candidate",C2077="Consumed input",C2077="Contained input",C2077="Transform input"),IF(F2077="T0",0,IF(F2077="T1",1,IF(F2077="T2",2,IF(F2077="T3",3,IF(F2077="T4",4,-1))))),-1)</x:f>
        <x:v>1</x:v>
      </x:c>
      <x:c r="Q2077" s="4">
        <x:f>IF(AND(OR(C2077="Ingredient candidate",C2077="Consumed input",C2077="Contained input",C2077="Transform input"),P2077=-1),1,0)</x:f>
        <x:v>0</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T3</x:v>
      </x:c>
      <x:c r="G2079" s="4" t="str">
        <x:f>IFERROR(INDEX('Items'!$D$6:$D$1005,MATCH(D2079,'Items'!$A$6:$A$1005,0)),"MISSING ID")</x:f>
        <x:v>Salvage</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x:f>IF(OR(C2079="Ingredient candidate",C2079="Consumed input",C2079="Contained input",C2079="Transform input"),IF(F2079="T0",0,IF(F2079="T1",1,IF(F2079="T2",2,IF(F2079="T3",3,IF(F2079="T4",4,-1))))),-1)</x:f>
        <x:v>3</x:v>
      </x:c>
      <x:c r="Q2079" s="4">
        <x:f>IF(AND(OR(C2079="Ingredient candidate",C2079="Consumed input",C2079="Contained input",C2079="Transform input"),P2079=-1),1,0)</x:f>
        <x:v>0</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Crafting components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T4</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T3</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T3</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T2</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T3</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T3</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T3</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T0</x:v>
      </x:c>
      <x:c r="G2095" s="4" t="str">
        <x:f>IFERROR(INDEX('Items'!$D$6:$D$1005,MATCH(D2095,'Items'!$A$6:$A$1005,0)),"MISSING ID")</x:f>
        <x:v>Salvage</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'Items'!$A$6:$A$978</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T1</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T1</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T1</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T1</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T4</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T3</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x:c r="B292" s="4"/>
      <x:c r="C292" s="4"/>
      <x:c r="D292" s="4"/>
      <x:c r="E292" s="4"/>
      <x:c r="F292" s="4"/>
      <x:c r="G292" s="4"/>
      <x:c r="H292" s="4"/>
      <x:c r="I292" s="4"/>
      <x:c r="J292" s="4"/>
      <x:c r="K292" s="4"/>
      <x:c r="L292" s="4"/>
      <x:c r="M292" s="4"/>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T3</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T4</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x:c r="B407" s="4"/>
      <x:c r="C407" s="4"/>
      <x:c r="D407" s="4"/>
      <x:c r="E407" s="4"/>
      <x:c r="F407" s="4"/>
      <x:c r="G407" s="4"/>
      <x:c r="H407" s="4"/>
      <x:c r="I407" s="4"/>
      <x:c r="J407" s="4"/>
      <x:c r="K407" s="4"/>
      <x:c r="L407" s="4"/>
      <x:c r="M407" s="4"/>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T1</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T1</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T3</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T3</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T3</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T1</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x:c r="B477" s="4"/>
      <x:c r="C477" s="4"/>
      <x:c r="D477" s="4"/>
      <x:c r="E477" s="4"/>
      <x:c r="F477" s="4"/>
      <x:c r="G477" s="4"/>
      <x:c r="H477" s="4"/>
      <x:c r="I477" s="4"/>
      <x:c r="J477" s="4"/>
      <x:c r="K477" s="4"/>
      <x:c r="L477" s="4"/>
      <x:c r="M477" s="4"/>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T3</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T4</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T4</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T1</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T4</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x:c r="B572" s="4"/>
      <x:c r="C572" s="4"/>
      <x:c r="D572" s="4"/>
      <x:c r="E572" s="4"/>
      <x:c r="F572" s="4"/>
      <x:c r="G572" s="4"/>
      <x:c r="H572" s="4"/>
      <x:c r="I572" s="4"/>
      <x:c r="J572" s="4"/>
      <x:c r="K572" s="4"/>
      <x:c r="L572" s="4"/>
      <x:c r="M572" s="4"/>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x:c r="B583" s="4"/>
      <x:c r="C583" s="4"/>
      <x:c r="D583" s="4"/>
      <x:c r="E583" s="4"/>
      <x:c r="F583" s="4"/>
      <x:c r="G583" s="4"/>
      <x:c r="H583" s="4"/>
      <x:c r="I583" s="4"/>
      <x:c r="J583" s="4"/>
      <x:c r="K583" s="4"/>
      <x:c r="L583" s="4"/>
      <x:c r="M583" s="4"/>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Selected iron-ore furnace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sharpening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 stock</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 powder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Graded fired-ceramic grog</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Salvage value tier; crafting readiness separate</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T3</x:v>
      </x:c>
      <x:c r="H18" s="4" t="str">
        <x:f>IFERROR(INDEX('Material routes'!$H$6:$H$2205,MATCH(V18,'Material routes'!$A$6:$A$2205,0)),"MISSING ID")</x:f>
        <x:v>Crafting component</x:v>
      </x:c>
      <x:c r="I18" s="4" t="str">
        <x:f>IFERROR(INDEX('Material routes'!$G$6:$G$2205,MATCH(V18,'Material routes'!$A$6:$A$2205,0)),"MISSING ID")</x:f>
        <x:v>Salvage</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Salvage value tier; crafting readiness separate</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T3</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Salvage value tier; crafting readiness separate</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Unconsolidated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T1</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Salvage value tier; crafting readiness separate</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T1</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Salvage value tier; crafting readiness separate</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Unformed opaque 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transparent glass blanks</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 powder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cullet</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Salvage value tier; crafting readiness separate</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T1</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stock</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Salvage value tier; crafting readiness separate</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paper furnish</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Cleaned brush-bristle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sheets</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faunal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industrial salt feed</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Rough-cut gemstone blanks</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gemstone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blanks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T1</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sheets</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Salvage value tier; crafting readiness separate</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Unconsolidated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Consolidated iron bar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sheets</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T4</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Salvage value tier; crafting readiness separate</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Sorted Ironstone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T4</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Salvage value tier; crafting readiness separate</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Salvage value tier; crafting readiness separate</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Selected iron-ore furnace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Consolidated iron bar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sharpening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Fired 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Selected iron-ore furnace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Blended ceramic forming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T0</x:v>
      </x:c>
      <x:c r="H82" s="4" t="str">
        <x:f>IFERROR(INDEX('Material routes'!$H$6:$H$2205,MATCH(V82,'Material routes'!$A$6:$A$2205,0)),"MISSING ID")</x:f>
        <x:v>Household utensil</x:v>
      </x:c>
      <x:c r="I82" s="4" t="str">
        <x:f>IFERROR(INDEX('Material routes'!$G$6:$G$2205,MATCH(V82,'Material routes'!$A$6:$A$2205,0)),"MISSING ID")</x:f>
        <x:v>Salvage</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Salvage value tier; crafting readiness separate</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powder</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Unconsolidated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Unfitted 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 stock</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Unfitted 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Unfitted 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Selected manganese mineral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addition</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 stock</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addition</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addition</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wire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Bronze bearing blanks</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Blended ceramic forming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Fired 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ceramic glaze powder</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Fired 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powder</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Fired refractory ceramic blanks</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Graded fired-ceramic grog</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Fired refractory ceramic blanks</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 powder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Fired refractory ceramic blanks</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Unformed opaque 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sheets</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transparent glass blanks</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blanks</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husk-fiber sheets</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husk-fiber sheets</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T3</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wing-membrane sheets</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Salvage value tier; crafting readiness separate</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wing-membrane sheets</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Salvage value tier; crafting readiness separate</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wing-membrane sheets</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Salvage value tier; crafting readiness separate</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 powder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Ground mineral pigment stock</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Prepared mineral pigment coating mix</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Prepared mineral pigment coating mix</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 powder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stock</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Bonded mica composite sheets</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Bonded mica composite sheets</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 stone blanks</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Shaped resonant stone bars</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sharpening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Shaped resonant stone bars</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Rough-cut gemstone blanks</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setting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sharpening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setting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industrial salt feed</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 stock</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Unfitted 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laminate sheets</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laminate sheets</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laminate sheets</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Unfitted 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blanks</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addition</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blanks</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blanks</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wire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Insulation-wrapped copper lengths</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Bonded mica composite sheets</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Insulation-wrapped copper lengths</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Insulation-wrapped copper lengths</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Fired 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Ceramic-faced shell laminate panels</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Ceramic-faced shell laminate panels</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Ceramic-faced shell laminate panels</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blanks</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blanks</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sharpening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blanks</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husk-fiber sheets</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husk-composite sheets</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husk-composite sheets</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seal-sheet stock</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Bonded mica composite sheets</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seal-sheet stock</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seal-sheet stock</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laminate sheets</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panel blanks</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Ceramic-faced shell laminate panels</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panel blanks</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panel blanks</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Insulation-wrapped copper lengths</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Encased conductor lengths</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seal-sheet stock</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Encased conductor lengths</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Fired 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Encased conductor lengths</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blanks</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blanks</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Unfitted 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husk-composite sheets</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Husk-composite casing blanks</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seal-sheet stock</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Husk-composite casing blanks</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blanks</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Unfitted 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Fired refractory ceramic blanks</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T4</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Salvage value tier; crafting readiness separate</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Bonded mica composite sheets</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husk-fiber sheets</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Unfitted 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addition</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Bronze bearing blanks</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sharpening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Unfitted 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lengths</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lengths</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wire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conductor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wire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Fired 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wire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sheets</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Fired 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wire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Fired 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wire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Fired 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sharpening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wire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sharpening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husk-fiber sheets</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lengths</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lengths</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lengths</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wing-membrane sheets</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wing-membrane sheets</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Bronze bearing blanks</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husk-fiber sheets</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husk-composite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husk-composite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Unfitted 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Abrasive-faced steel blanks</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Abrasive-faced steel blanks</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sharpening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Abrasive-faced steel blanks</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setting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Unfitted 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Shaped resonant stone bars</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Bronze bearing blanks</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Bronze bearing blanks</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sheets</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panels</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Fired 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panels</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panels</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lengths</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Unfitted 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lengths</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lengths</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conductor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Unfitted 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Insulation-wrapped copper lengths</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wire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sheets</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husk-composite sheets</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seal-sheet stock</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Insulation-wrapped copper lengths</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laminate sheets</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blanks</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lengths</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lengths</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Bronze bearing blanks</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seal-sheet stock</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lengths</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blanks</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lengths</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Salvage value tier; crafting readiness separate</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blanks</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Salvage value tier; crafting readiness separate</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Bronze bearing blanks</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Salvage value tier; crafting readiness separate</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husk-composite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lengths</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Salvage value tier; crafting readiness separate</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lengths</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Salvage value tier; crafting readiness separate</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blanks</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Salvage value tier; crafting readiness separate</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Salvage value tier; crafting readiness separate</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panels</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lengths</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seal-sheet stock</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Abrasive-faced steel blanks</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Bronze bearing blanks</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husk-composite sheets</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barrier boards</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seal-sheet stock</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barrier boards</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Bonded mica composite sheets</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barrier boards</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inlay veneer sheets</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Surface-finished husk sheets</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inlay veneer sheets</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inlay veneer sheets</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blanks</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Bronze bearing blanks</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Cleaned brush-bristle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faunal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Carbonized husk 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transparent glass blanks</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T1</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Salvage value tier; crafting readiness separate</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sharpening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T1</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Salvage value tier; crafting readiness separate</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Unfitted 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Unfitted 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Bronze bearing blanks</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lengths</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lengths</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lengths</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lengths</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Bronze bearing blanks</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Fired 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blanks</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sharpening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Unfitted 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Ground mineral pigment stock</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setting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Unfitted 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Prepared mineral pigment coating mix</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Unfitted 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Blended ceramic forming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Fired refractory ceramic blanks</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sharpening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Fired refractory ceramic blanks</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sharpening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Fired 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sharpening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Fired 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sharpening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Fired 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sharpening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Fired 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sharpening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Fired 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sharpening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Fired 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sharpening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Fired 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sharpening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Insulation-wrapped copper lengths</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seal-sheet stock</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stock</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lengths</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Salvage value tier; crafting readiness separate</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blanks</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Salvage value tier; crafting readiness separate</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Bronze bearing blanks</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Salvage value tier; crafting readiness separate</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Unfitted 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Salvage value tier; crafting readiness separate</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Salvage value tier; crafting readiness separate</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Salvage value tier; crafting readiness separate</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lengths</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Salvage value tier; crafting readiness separate</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Unfitted 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Salvage value tier; crafting readiness separate</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Salvage value tier; crafting readiness separate</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lengths</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Salvage value tier; crafting readiness separate</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blanks</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Salvage value tier; crafting readiness separate</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Salvage value tier; crafting readiness separate</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Unfitted 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Salvage value tier; crafting readiness separate</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Unfitted 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Unfitted 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Unfitted 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Unfitted 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Unfitted 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Consolidated iron bar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Consolidated iron bar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Consolidated iron bar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Consolidated iron bar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Consolidated iron bar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Consolidated iron bar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Bronze bearing blanks</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Consolidated iron bar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sharpening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lengths</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Unfitted 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sharpening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husk-fiber sheets</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Unfitted 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Bronze bearing blanks</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lengths</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seal-sheet stock</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Unfitted 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Unfitted 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Bronze bearing blanks</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Unfitted 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sharpening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Unfitted 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sharpening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Bronze bearing blanks</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sharpening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Unfitted 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Bronze bearing blanks</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Unfitted 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Bronze bearing blanks</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blanks</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Unfitted 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Unfitted 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lengths</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Bronze bearing blanks</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lengths</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blanks</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Unfitted 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Bronze bearing blanks</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Bonded mica composite sheets</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Composite insulation blanks</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Composite insulation blanks</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Fired 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Composite insulation blanks</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 powder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Assay-selected Iron Growth feed</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Assay-selected Iron Growth feed</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Worked Growth-alloy blanks</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Worked Growth-alloy blanks</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Selected manganese mineral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Worked Growth-alloy blanks</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Worked Growth-alloy blanks</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sharpening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Bronze bearing blanks</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Conditioned faunal reinforcement fibers</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Selected iron-ore furnace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industrial salt feed</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T2</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Salvage value tier; crafting readiness separate</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Consolidated iron bar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T2</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Salvage value tier; crafting readiness separate</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Unconsolidated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wire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wire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Unconsolidated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wire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Fired 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Unconsolidated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Unheaded iron rivet blanks</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Unfitted 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Unheaded iron rivet blanks</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sharpening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Bronze bearing blanks</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Unfitted 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sharpening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 powder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Composite insulation blanks</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Bonded mica composite sheets</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Composite insulation blanks</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Fired 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Composite insulation blanks</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Composite insulation blanks</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Salvage value tier; crafting readiness separate</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Salvage value tier; crafting readiness separate</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Unheaded iron rivet blanks</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Unheaded iron rivet blanks</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Unheaded iron rivet blanks</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Selected nickel-bearing alloy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Selected tin-bearing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Worked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Consolidated iron bar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sheets</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shell-mineral friction blanks</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 powder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shell-mineral friction blanks</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shell-mineral friction blanks</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 powder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Ground mineral pigment stock</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Consolidated iron bar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T4</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Salvage value tier; crafting readiness separate</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Unfitted 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T4</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Salvage value tier; crafting readiness separate</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T4</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Salvage value tier; crafting readiness separate</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Unfitted 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T3</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Salvage value tier; crafting readiness separate</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T3</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Salvage value tier; crafting readiness separate</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Fired refractory ceramic blanks</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T2</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Salvage value tier; crafting readiness separate</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T2</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Salvage value tier; crafting readiness separate</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T2</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Salvage value tier; crafting readiness separate</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wire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Fired refractory ceramic blanks</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blanks</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Unfitted 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sheets</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Consolidated iron bar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stone blocks</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T1</x:v>
      </x:c>
      <x:c r="H568" s="4" t="str">
        <x:f>IFERROR(INDEX('Material routes'!$H$6:$H$2205,MATCH(V568,'Material routes'!$A$6:$A$2205,0)),"MISSING ID")</x:f>
        <x:v>Cultural object</x:v>
      </x:c>
      <x:c r="I568" s="4" t="str">
        <x:f>IFERROR(INDEX('Material routes'!$G$6:$G$2205,MATCH(V568,'Material routes'!$A$6:$A$2205,0)),"MISSING ID")</x:f>
        <x:v>Salvage</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Salvage value tier; crafting readiness separate</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setting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T3</x:v>
      </x:c>
      <x:c r="H569" s="4" t="str">
        <x:f>IFERROR(INDEX('Material routes'!$H$6:$H$2205,MATCH(V569,'Material routes'!$A$6:$A$2205,0)),"MISSING ID")</x:f>
        <x:v>Cultural object</x:v>
      </x:c>
      <x:c r="I569" s="4" t="str">
        <x:f>IFERROR(INDEX('Material routes'!$G$6:$G$2205,MATCH(V569,'Material routes'!$A$6:$A$2205,0)),"MISSING ID")</x:f>
        <x:v>Salvage</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Salvage value tier; crafting readiness separate</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Consolidated iron bar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T3</x:v>
      </x:c>
      <x:c r="H570" s="4" t="str">
        <x:f>IFERROR(INDEX('Material routes'!$H$6:$H$2205,MATCH(V570,'Material routes'!$A$6:$A$2205,0)),"MISSING ID")</x:f>
        <x:v>Cultural object</x:v>
      </x:c>
      <x:c r="I570" s="4" t="str">
        <x:f>IFERROR(INDEX('Material routes'!$G$6:$G$2205,MATCH(V570,'Material routes'!$A$6:$A$2205,0)),"MISSING ID")</x:f>
        <x:v>Salvage</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Salvage value tier; crafting readiness separate</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Unfitted 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T1</x:v>
      </x:c>
      <x:c r="H571" s="4" t="str">
        <x:f>IFERROR(INDEX('Material routes'!$H$6:$H$2205,MATCH(V571,'Material routes'!$A$6:$A$2205,0)),"MISSING ID")</x:f>
        <x:v>Cultural object</x:v>
      </x:c>
      <x:c r="I571" s="4" t="str">
        <x:f>IFERROR(INDEX('Material routes'!$G$6:$G$2205,MATCH(V571,'Material routes'!$A$6:$A$2205,0)),"MISSING ID")</x:f>
        <x:v>Salvage</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Salvage value tier; crafting readiness separate</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x:c r="B572" s="4"/>
      <x:c r="C572" s="4"/>
      <x:c r="D572" s="4"/>
      <x:c r="E572" s="4"/>
      <x:c r="F572" s="4"/>
      <x:c r="G572" s="4"/>
      <x:c r="H572" s="4"/>
      <x:c r="I572" s="4"/>
      <x:c r="J572" s="4"/>
      <x:c r="K572" s="4"/>
      <x:c r="L572" s="4"/>
      <x:c r="M572" s="4"/>
      <x:c r="N572" s="4"/>
      <x:c r="O572" s="4"/>
      <x:c r="P572" s="4"/>
      <x:c r="Q572" s="4"/>
      <x:c r="R572" s="4"/>
      <x:c r="S572" s="4"/>
      <x:c r="T572" s="4"/>
      <x:c r="U572" s="4"/>
      <x:c r="V572" s="4"/>
    </x:row>
    <x:row r="573" ht="64" customHeight="1">
      <x:c r="A573" s="4"/>
      <x:c r="B573" s="4"/>
      <x:c r="C573" s="4"/>
      <x:c r="D573" s="4"/>
      <x:c r="E573" s="4"/>
      <x:c r="F573" s="4"/>
      <x:c r="G573" s="4"/>
      <x:c r="H573" s="4"/>
      <x:c r="I573" s="4"/>
      <x:c r="J573" s="4"/>
      <x:c r="K573" s="4"/>
      <x:c r="L573" s="4"/>
      <x:c r="M573" s="4"/>
      <x:c r="N573" s="4"/>
      <x:c r="O573" s="4"/>
      <x:c r="P573" s="4"/>
      <x:c r="Q573" s="4"/>
      <x:c r="R573" s="4"/>
      <x:c r="S573" s="4"/>
      <x:c r="T573" s="4"/>
      <x:c r="U573" s="4"/>
      <x:c r="V573" s="4"/>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T1</x:v>
      </x:c>
      <x:c r="H574" s="4" t="str">
        <x:f>IFERROR(INDEX('Material routes'!$H$6:$H$2205,MATCH(V574,'Material routes'!$A$6:$A$2205,0)),"MISSING ID")</x:f>
        <x:v>Cultural object</x:v>
      </x:c>
      <x:c r="I574" s="4" t="str">
        <x:f>IFERROR(INDEX('Material routes'!$G$6:$G$2205,MATCH(V574,'Material routes'!$A$6:$A$2205,0)),"MISSING ID")</x:f>
        <x:v>Salvage</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Salvage value tier; crafting readiness separate</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T1</x:v>
      </x:c>
      <x:c r="H575" s="4" t="str">
        <x:f>IFERROR(INDEX('Material routes'!$H$6:$H$2205,MATCH(V575,'Material routes'!$A$6:$A$2205,0)),"MISSING ID")</x:f>
        <x:v>Cultural object</x:v>
      </x:c>
      <x:c r="I575" s="4" t="str">
        <x:f>IFERROR(INDEX('Material routes'!$G$6:$G$2205,MATCH(V575,'Material routes'!$A$6:$A$2205,0)),"MISSING ID")</x:f>
        <x:v>Salvage</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Salvage value tier; crafting readiness separate</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sheets</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T0</x:v>
      </x:c>
      <x:c r="H576" s="4" t="str">
        <x:f>IFERROR(INDEX('Material routes'!$H$6:$H$2205,MATCH(V576,'Material routes'!$A$6:$A$2205,0)),"MISSING ID")</x:f>
        <x:v>Cultural object</x:v>
      </x:c>
      <x:c r="I576" s="4" t="str">
        <x:f>IFERROR(INDEX('Material routes'!$G$6:$G$2205,MATCH(V576,'Material routes'!$A$6:$A$2205,0)),"MISSING ID")</x:f>
        <x:v>Salvage</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Salvage value tier; crafting readiness separate</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Worked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T1</x:v>
      </x:c>
      <x:c r="H577" s="4" t="str">
        <x:f>IFERROR(INDEX('Material routes'!$H$6:$H$2205,MATCH(V577,'Material routes'!$A$6:$A$2205,0)),"MISSING ID")</x:f>
        <x:v>Cultural object</x:v>
      </x:c>
      <x:c r="I577" s="4" t="str">
        <x:f>IFERROR(INDEX('Material routes'!$G$6:$G$2205,MATCH(V577,'Material routes'!$A$6:$A$2205,0)),"MISSING ID")</x:f>
        <x:v>Salvage</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Salvage value tier; crafting readiness separate</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T3</x:v>
      </x:c>
      <x:c r="H578" s="4" t="str">
        <x:f>IFERROR(INDEX('Material routes'!$H$6:$H$2205,MATCH(V578,'Material routes'!$A$6:$A$2205,0)),"MISSING ID")</x:f>
        <x:v>Cultural object</x:v>
      </x:c>
      <x:c r="I578" s="4" t="str">
        <x:f>IFERROR(INDEX('Material routes'!$G$6:$G$2205,MATCH(V578,'Material routes'!$A$6:$A$2205,0)),"MISSING ID")</x:f>
        <x:v>Salvage</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Salvage value tier; crafting readiness separate</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stone blocks</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T3</x:v>
      </x:c>
      <x:c r="H579" s="4" t="str">
        <x:f>IFERROR(INDEX('Material routes'!$H$6:$H$2205,MATCH(V579,'Material routes'!$A$6:$A$2205,0)),"MISSING ID")</x:f>
        <x:v>Cultural object</x:v>
      </x:c>
      <x:c r="I579" s="4" t="str">
        <x:f>IFERROR(INDEX('Material routes'!$G$6:$G$2205,MATCH(V579,'Material routes'!$A$6:$A$2205,0)),"MISSING ID")</x:f>
        <x:v>Salvage</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Salvage value tier; crafting readiness separate</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Fired refractory ceramic blanks</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T2</x:v>
      </x:c>
      <x:c r="H580" s="4" t="str">
        <x:f>IFERROR(INDEX('Material routes'!$H$6:$H$2205,MATCH(V580,'Material routes'!$A$6:$A$2205,0)),"MISSING ID")</x:f>
        <x:v>Cultural object</x:v>
      </x:c>
      <x:c r="I580" s="4" t="str">
        <x:f>IFERROR(INDEX('Material routes'!$G$6:$G$2205,MATCH(V580,'Material routes'!$A$6:$A$2205,0)),"MISSING ID")</x:f>
        <x:v>Salvage</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Salvage value tier; crafting readiness separate</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Ground mineral pigment stock</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T2</x:v>
      </x:c>
      <x:c r="H581" s="4" t="str">
        <x:f>IFERROR(INDEX('Material routes'!$H$6:$H$2205,MATCH(V581,'Material routes'!$A$6:$A$2205,0)),"MISSING ID")</x:f>
        <x:v>Cultural object</x:v>
      </x:c>
      <x:c r="I581" s="4" t="str">
        <x:f>IFERROR(INDEX('Material routes'!$G$6:$G$2205,MATCH(V581,'Material routes'!$A$6:$A$2205,0)),"MISSING ID")</x:f>
        <x:v>Salvage</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Salvage value tier; crafting readiness separate</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T1</x:v>
      </x:c>
      <x:c r="H582" s="4" t="str">
        <x:f>IFERROR(INDEX('Material routes'!$H$6:$H$2205,MATCH(V582,'Material routes'!$A$6:$A$2205,0)),"MISSING ID")</x:f>
        <x:v>Household utensil</x:v>
      </x:c>
      <x:c r="I582" s="4" t="str">
        <x:f>IFERROR(INDEX('Material routes'!$G$6:$G$2205,MATCH(V582,'Material routes'!$A$6:$A$2205,0)),"MISSING ID")</x:f>
        <x:v>Salvage</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Salvage value tier; crafting readiness separate</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Consolidated iron bar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T1</x:v>
      </x:c>
      <x:c r="H583" s="4" t="str">
        <x:f>IFERROR(INDEX('Material routes'!$H$6:$H$2205,MATCH(V583,'Material routes'!$A$6:$A$2205,0)),"MISSING ID")</x:f>
        <x:v>Household utensil</x:v>
      </x:c>
      <x:c r="I583" s="4" t="str">
        <x:f>IFERROR(INDEX('Material routes'!$G$6:$G$2205,MATCH(V583,'Material routes'!$A$6:$A$2205,0)),"MISSING ID")</x:f>
        <x:v>Salvage</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Salvage value tier; crafting readiness separate</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Blended ceramic forming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T0</x:v>
      </x:c>
      <x:c r="H584" s="4" t="str">
        <x:f>IFERROR(INDEX('Material routes'!$H$6:$H$2205,MATCH(V584,'Material routes'!$A$6:$A$2205,0)),"MISSING ID")</x:f>
        <x:v>Household utensil</x:v>
      </x:c>
      <x:c r="I584" s="4" t="str">
        <x:f>IFERROR(INDEX('Material routes'!$G$6:$G$2205,MATCH(V584,'Material routes'!$A$6:$A$2205,0)),"MISSING ID")</x:f>
        <x:v>Salvage</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Salvage value tier; crafting readiness separate</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sheets</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T0</x:v>
      </x:c>
      <x:c r="H585" s="4" t="str">
        <x:f>IFERROR(INDEX('Material routes'!$H$6:$H$2205,MATCH(V585,'Material routes'!$A$6:$A$2205,0)),"MISSING ID")</x:f>
        <x:v>Household utensil</x:v>
      </x:c>
      <x:c r="I585" s="4" t="str">
        <x:f>IFERROR(INDEX('Material routes'!$G$6:$G$2205,MATCH(V585,'Material routes'!$A$6:$A$2205,0)),"MISSING ID")</x:f>
        <x:v>Salvage</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Salvage value tier; crafting readiness separate</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Consolidated iron bar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T0</x:v>
      </x:c>
      <x:c r="H586" s="4" t="str">
        <x:f>IFERROR(INDEX('Material routes'!$H$6:$H$2205,MATCH(V586,'Material routes'!$A$6:$A$2205,0)),"MISSING ID")</x:f>
        <x:v>Household utensil</x:v>
      </x:c>
      <x:c r="I586" s="4" t="str">
        <x:f>IFERROR(INDEX('Material routes'!$G$6:$G$2205,MATCH(V586,'Material routes'!$A$6:$A$2205,0)),"MISSING ID")</x:f>
        <x:v>Salvage</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Salvage value tier; crafting readiness separate</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blanks</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T1</x:v>
      </x:c>
      <x:c r="H587" s="4" t="str">
        <x:f>IFERROR(INDEX('Material routes'!$H$6:$H$2205,MATCH(V587,'Material routes'!$A$6:$A$2205,0)),"MISSING ID")</x:f>
        <x:v>Household utensil</x:v>
      </x:c>
      <x:c r="I587" s="4" t="str">
        <x:f>IFERROR(INDEX('Material routes'!$G$6:$G$2205,MATCH(V587,'Material routes'!$A$6:$A$2205,0)),"MISSING ID")</x:f>
        <x:v>Salvage</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Salvage value tier; crafting readiness separate</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Unfitted 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Unfitted 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Unfitted 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Bronze bearing blanks</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Unfitted 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Unfitted 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Unfitted 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Unfitted 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Unfitted 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Unfitted 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blanks</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blanks</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blanks</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lengths</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Bronze bearing blanks</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Consolidated iron bar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Consolidated iron bar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shell-mineral friction blanks</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Unfitted 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shell-mineral friction blanks</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Consolidated iron bar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Unfitted 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Unfitted 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Unfitted 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Fired refractory ceramic blanks</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Unfitted 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blanks</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 stock</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sheets</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Fired refractory ceramic blanks</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wire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wire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Composite insulation blanks</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Unfitted 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lengths</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lengths</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Unfitted 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Unfitted 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lengths</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blanks</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Unfitted 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blanks</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Unfitted 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lengths</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Unfitted 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Unfitted 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Consolidated iron bar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T4</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Salvage value tier; crafting readiness separate</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Unfitted 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T4</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Salvage value tier; crafting readiness separate</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Unfitted 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Fired refractory ceramic blanks</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industrial salt feed</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Fired refractory ceramic blanks</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Fired refractory ceramic blanks</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Consolidated iron bar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industrial salt feed</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T1</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T4</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Salvage value tier; crafting readiness separate</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T4</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Salvage value tier; crafting readiness separate</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T4</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Salvage value tier; crafting readiness separate</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Composite insulation blanks</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sheets</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transparent glass blanks</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Fired refractory ceramic blanks</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T4</x:v>
      </x:c>
      <x:c r="H756" s="4" t="str">
        <x:f>IFERROR(INDEX('Material routes'!$H$6:$H$2205,MATCH(V756,'Material routes'!$A$6:$A$2205,0)),"MISSING ID")</x:f>
        <x:v>Service kit</x:v>
      </x:c>
      <x:c r="I756" s="4" t="str">
        <x:f>IFERROR(INDEX('Material routes'!$G$6:$G$2205,MATCH(V756,'Material routes'!$A$6:$A$2205,0)),"MISSING ID")</x:f>
        <x:v>Salvage</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Salvage value tier; crafting readiness separate</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T4</x:v>
      </x:c>
      <x:c r="H757" s="4" t="str">
        <x:f>IFERROR(INDEX('Material routes'!$H$6:$H$2205,MATCH(V757,'Material routes'!$A$6:$A$2205,0)),"MISSING ID")</x:f>
        <x:v>Service kit</x:v>
      </x:c>
      <x:c r="I757" s="4" t="str">
        <x:f>IFERROR(INDEX('Material routes'!$G$6:$G$2205,MATCH(V757,'Material routes'!$A$6:$A$2205,0)),"MISSING ID")</x:f>
        <x:v>Salvage</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Salvage value tier; crafting readiness separate</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T0</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T4</x:v>
      </x:c>
      <x:c r="H758" s="4" t="str">
        <x:f>IFERROR(INDEX('Material routes'!$H$6:$H$2205,MATCH(V758,'Material routes'!$A$6:$A$2205,0)),"MISSING ID")</x:f>
        <x:v>Service kit</x:v>
      </x:c>
      <x:c r="I758" s="4" t="str">
        <x:f>IFERROR(INDEX('Material routes'!$G$6:$G$2205,MATCH(V758,'Material routes'!$A$6:$A$2205,0)),"MISSING ID")</x:f>
        <x:v>Salvage</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Salvage value tier; crafting readiness separate</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T4</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Salvage value tier; crafting readiness separate</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T4</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Salvage value tier; crafting readiness separate</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T4</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Salvage value tier; crafting readiness separate</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T4</x:v>
      </x:c>
      <x:c r="H772" s="4" t="str">
        <x:f>IFERROR(INDEX('Material routes'!$H$6:$H$2205,MATCH(V772,'Material routes'!$A$6:$A$2205,0)),"MISSING ID")</x:f>
        <x:v>Musical instrument</x:v>
      </x:c>
      <x:c r="I772" s="4" t="str">
        <x:f>IFERROR(INDEX('Material routes'!$G$6:$G$2205,MATCH(V772,'Material routes'!$A$6:$A$2205,0)),"MISSING ID")</x:f>
        <x:v>Salvage</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Salvage value tier; crafting readiness separate</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sheets</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T4</x:v>
      </x:c>
      <x:c r="H773" s="4" t="str">
        <x:f>IFERROR(INDEX('Material routes'!$H$6:$H$2205,MATCH(V773,'Material routes'!$A$6:$A$2205,0)),"MISSING ID")</x:f>
        <x:v>Musical instrument</x:v>
      </x:c>
      <x:c r="I773" s="4" t="str">
        <x:f>IFERROR(INDEX('Material routes'!$G$6:$G$2205,MATCH(V773,'Material routes'!$A$6:$A$2205,0)),"MISSING ID")</x:f>
        <x:v>Salvage</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Salvage value tier; crafting readiness separate</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T4</x:v>
      </x:c>
      <x:c r="H774" s="4" t="str">
        <x:f>IFERROR(INDEX('Material routes'!$H$6:$H$2205,MATCH(V774,'Material routes'!$A$6:$A$2205,0)),"MISSING ID")</x:f>
        <x:v>Musical instrument</x:v>
      </x:c>
      <x:c r="I774" s="4" t="str">
        <x:f>IFERROR(INDEX('Material routes'!$G$6:$G$2205,MATCH(V774,'Material routes'!$A$6:$A$2205,0)),"MISSING ID")</x:f>
        <x:v>Salvage</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Salvage value tier; crafting readiness separate</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T4</x:v>
      </x:c>
      <x:c r="H775" s="4" t="str">
        <x:f>IFERROR(INDEX('Material routes'!$H$6:$H$2205,MATCH(V775,'Material routes'!$A$6:$A$2205,0)),"MISSING ID")</x:f>
        <x:v>Musical instrument</x:v>
      </x:c>
      <x:c r="I775" s="4" t="str">
        <x:f>IFERROR(INDEX('Material routes'!$G$6:$G$2205,MATCH(V775,'Material routes'!$A$6:$A$2205,0)),"MISSING ID")</x:f>
        <x:v>Salvage</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Salvage value tier; crafting readiness separate</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T4</x:v>
      </x:c>
      <x:c r="H776" s="4" t="str">
        <x:f>IFERROR(INDEX('Material routes'!$H$6:$H$2205,MATCH(V776,'Material routes'!$A$6:$A$2205,0)),"MISSING ID")</x:f>
        <x:v>Musical instrument</x:v>
      </x:c>
      <x:c r="I776" s="4" t="str">
        <x:f>IFERROR(INDEX('Material routes'!$G$6:$G$2205,MATCH(V776,'Material routes'!$A$6:$A$2205,0)),"MISSING ID")</x:f>
        <x:v>Salvage</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Salvage value tier; crafting readiness separate</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faunal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T3</x:v>
      </x:c>
      <x:c r="H777" s="4" t="str">
        <x:f>IFERROR(INDEX('Material routes'!$H$6:$H$2205,MATCH(V777,'Material routes'!$A$6:$A$2205,0)),"MISSING ID")</x:f>
        <x:v>Musical instrument</x:v>
      </x:c>
      <x:c r="I777" s="4" t="str">
        <x:f>IFERROR(INDEX('Material routes'!$G$6:$G$2205,MATCH(V777,'Material routes'!$A$6:$A$2205,0)),"MISSING ID")</x:f>
        <x:v>Salvage</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Salvage value tier; crafting readiness separate</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T4</x:v>
      </x:c>
      <x:c r="H778" s="4" t="str">
        <x:f>IFERROR(INDEX('Material routes'!$H$6:$H$2205,MATCH(V778,'Material routes'!$A$6:$A$2205,0)),"MISSING ID")</x:f>
        <x:v>Musical instrument</x:v>
      </x:c>
      <x:c r="I778" s="4" t="str">
        <x:f>IFERROR(INDEX('Material routes'!$G$6:$G$2205,MATCH(V778,'Material routes'!$A$6:$A$2205,0)),"MISSING ID")</x:f>
        <x:v>Salvage</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Salvage value tier; crafting readiness separate</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Consolidated iron bar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T4</x:v>
      </x:c>
      <x:c r="H779" s="4" t="str">
        <x:f>IFERROR(INDEX('Material routes'!$H$6:$H$2205,MATCH(V779,'Material routes'!$A$6:$A$2205,0)),"MISSING ID")</x:f>
        <x:v>Musical instrument</x:v>
      </x:c>
      <x:c r="I779" s="4" t="str">
        <x:f>IFERROR(INDEX('Material routes'!$G$6:$G$2205,MATCH(V779,'Material routes'!$A$6:$A$2205,0)),"MISSING ID")</x:f>
        <x:v>Salvage</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Salvage value tier; crafting readiness separate</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faunal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T0</x:v>
      </x:c>
      <x:c r="H780" s="4" t="str">
        <x:f>IFERROR(INDEX('Material routes'!$H$6:$H$2205,MATCH(V780,'Material routes'!$A$6:$A$2205,0)),"MISSING ID")</x:f>
        <x:v>Musical instrument</x:v>
      </x:c>
      <x:c r="I780" s="4" t="str">
        <x:f>IFERROR(INDEX('Material routes'!$G$6:$G$2205,MATCH(V780,'Material routes'!$A$6:$A$2205,0)),"MISSING ID")</x:f>
        <x:v>Salvage</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Salvage value tier; crafting readiness separate</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T3</x:v>
      </x:c>
      <x:c r="H781" s="4" t="str">
        <x:f>IFERROR(INDEX('Material routes'!$H$6:$H$2205,MATCH(V781,'Material routes'!$A$6:$A$2205,0)),"MISSING ID")</x:f>
        <x:v>Musical instrument</x:v>
      </x:c>
      <x:c r="I781" s="4" t="str">
        <x:f>IFERROR(INDEX('Material routes'!$G$6:$G$2205,MATCH(V781,'Material routes'!$A$6:$A$2205,0)),"MISSING ID")</x:f>
        <x:v>Salvage</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Salvage value tier; crafting readiness separate</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Consolidated iron bar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T3</x:v>
      </x:c>
      <x:c r="H782" s="4" t="str">
        <x:f>IFERROR(INDEX('Material routes'!$H$6:$H$2205,MATCH(V782,'Material routes'!$A$6:$A$2205,0)),"MISSING ID")</x:f>
        <x:v>Musical instrument</x:v>
      </x:c>
      <x:c r="I782" s="4" t="str">
        <x:f>IFERROR(INDEX('Material routes'!$G$6:$G$2205,MATCH(V782,'Material routes'!$A$6:$A$2205,0)),"MISSING ID")</x:f>
        <x:v>Salvage</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Salvage value tier; crafting readiness separate</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T3</x:v>
      </x:c>
      <x:c r="H783" s="4" t="str">
        <x:f>IFERROR(INDEX('Material routes'!$H$6:$H$2205,MATCH(V783,'Material routes'!$A$6:$A$2205,0)),"MISSING ID")</x:f>
        <x:v>Musical instrument</x:v>
      </x:c>
      <x:c r="I783" s="4" t="str">
        <x:f>IFERROR(INDEX('Material routes'!$G$6:$G$2205,MATCH(V783,'Material routes'!$A$6:$A$2205,0)),"MISSING ID")</x:f>
        <x:v>Salvage</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Salvage value tier; crafting readiness separate</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T3</x:v>
      </x:c>
      <x:c r="H784" s="4" t="str">
        <x:f>IFERROR(INDEX('Material routes'!$H$6:$H$2205,MATCH(V784,'Material routes'!$A$6:$A$2205,0)),"MISSING ID")</x:f>
        <x:v>Musical instrument</x:v>
      </x:c>
      <x:c r="I784" s="4" t="str">
        <x:f>IFERROR(INDEX('Material routes'!$G$6:$G$2205,MATCH(V784,'Material routes'!$A$6:$A$2205,0)),"MISSING ID")</x:f>
        <x:v>Salvage</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Salvage value tier; crafting readiness separate</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Shaped resonant stone bars</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T3</x:v>
      </x:c>
      <x:c r="H785" s="4" t="str">
        <x:f>IFERROR(INDEX('Material routes'!$H$6:$H$2205,MATCH(V785,'Material routes'!$A$6:$A$2205,0)),"MISSING ID")</x:f>
        <x:v>Musical instrument</x:v>
      </x:c>
      <x:c r="I785" s="4" t="str">
        <x:f>IFERROR(INDEX('Material routes'!$G$6:$G$2205,MATCH(V785,'Material routes'!$A$6:$A$2205,0)),"MISSING ID")</x:f>
        <x:v>Salvage</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Salvage value tier; crafting readiness separate</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sheets</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T3</x:v>
      </x:c>
      <x:c r="H786" s="4" t="str">
        <x:f>IFERROR(INDEX('Material routes'!$H$6:$H$2205,MATCH(V786,'Material routes'!$A$6:$A$2205,0)),"MISSING ID")</x:f>
        <x:v>Musical instrument</x:v>
      </x:c>
      <x:c r="I786" s="4" t="str">
        <x:f>IFERROR(INDEX('Material routes'!$G$6:$G$2205,MATCH(V786,'Material routes'!$A$6:$A$2205,0)),"MISSING ID")</x:f>
        <x:v>Salvage</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Salvage value tier; crafting readiness separate</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T4</x:v>
      </x:c>
      <x:c r="H787" s="4" t="str">
        <x:f>IFERROR(INDEX('Material routes'!$H$6:$H$2205,MATCH(V787,'Material routes'!$A$6:$A$2205,0)),"MISSING ID")</x:f>
        <x:v>Musical instrument</x:v>
      </x:c>
      <x:c r="I787" s="4" t="str">
        <x:f>IFERROR(INDEX('Material routes'!$G$6:$G$2205,MATCH(V787,'Material routes'!$A$6:$A$2205,0)),"MISSING ID")</x:f>
        <x:v>Salvage</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Salvage value tier; crafting readiness separate</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lengths</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T3</x:v>
      </x:c>
      <x:c r="H788" s="4" t="str">
        <x:f>IFERROR(INDEX('Material routes'!$H$6:$H$2205,MATCH(V788,'Material routes'!$A$6:$A$2205,0)),"MISSING ID")</x:f>
        <x:v>Musical instrument</x:v>
      </x:c>
      <x:c r="I788" s="4" t="str">
        <x:f>IFERROR(INDEX('Material routes'!$G$6:$G$2205,MATCH(V788,'Material routes'!$A$6:$A$2205,0)),"MISSING ID")</x:f>
        <x:v>Salvage</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Salvage value tier; crafting readiness separate</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Blended ceramic forming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T3</x:v>
      </x:c>
      <x:c r="H789" s="4" t="str">
        <x:f>IFERROR(INDEX('Material routes'!$H$6:$H$2205,MATCH(V789,'Material routes'!$A$6:$A$2205,0)),"MISSING ID")</x:f>
        <x:v>Musical instrument</x:v>
      </x:c>
      <x:c r="I789" s="4" t="str">
        <x:f>IFERROR(INDEX('Material routes'!$G$6:$G$2205,MATCH(V789,'Material routes'!$A$6:$A$2205,0)),"MISSING ID")</x:f>
        <x:v>Salvage</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Salvage value tier; crafting readiness separate</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T3</x:v>
      </x:c>
      <x:c r="H790" s="4" t="str">
        <x:f>IFERROR(INDEX('Material routes'!$H$6:$H$2205,MATCH(V790,'Material routes'!$A$6:$A$2205,0)),"MISSING ID")</x:f>
        <x:v>Musical instrument</x:v>
      </x:c>
      <x:c r="I790" s="4" t="str">
        <x:f>IFERROR(INDEX('Material routes'!$G$6:$G$2205,MATCH(V790,'Material routes'!$A$6:$A$2205,0)),"MISSING ID")</x:f>
        <x:v>Salvage</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Salvage value tier; crafting readiness separate</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T0</x:v>
      </x:c>
      <x:c r="H791" s="4" t="str">
        <x:f>IFERROR(INDEX('Material routes'!$H$6:$H$2205,MATCH(V791,'Material routes'!$A$6:$A$2205,0)),"MISSING ID")</x:f>
        <x:v>Musical instrument</x:v>
      </x:c>
      <x:c r="I791" s="4" t="str">
        <x:f>IFERROR(INDEX('Material routes'!$G$6:$G$2205,MATCH(V791,'Material routes'!$A$6:$A$2205,0)),"MISSING ID")</x:f>
        <x:v>Salvage</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Salvage value tier; crafting readiness separate</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sheets</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T3</x:v>
      </x:c>
      <x:c r="H792" s="4" t="str">
        <x:f>IFERROR(INDEX('Material routes'!$H$6:$H$2205,MATCH(V792,'Material routes'!$A$6:$A$2205,0)),"MISSING ID")</x:f>
        <x:v>Musical instrument</x:v>
      </x:c>
      <x:c r="I792" s="4" t="str">
        <x:f>IFERROR(INDEX('Material routes'!$G$6:$G$2205,MATCH(V792,'Material routes'!$A$6:$A$2205,0)),"MISSING ID")</x:f>
        <x:v>Salvage</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Salvage value tier; crafting readiness separate</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T3</x:v>
      </x:c>
      <x:c r="H793" s="4" t="str">
        <x:f>IFERROR(INDEX('Material routes'!$H$6:$H$2205,MATCH(V793,'Material routes'!$A$6:$A$2205,0)),"MISSING ID")</x:f>
        <x:v>Musical instrument</x:v>
      </x:c>
      <x:c r="I793" s="4" t="str">
        <x:f>IFERROR(INDEX('Material routes'!$G$6:$G$2205,MATCH(V793,'Material routes'!$A$6:$A$2205,0)),"MISSING ID")</x:f>
        <x:v>Salvage</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Salvage value tier; crafting readiness separate</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Worked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T3</x:v>
      </x:c>
      <x:c r="H794" s="4" t="str">
        <x:f>IFERROR(INDEX('Material routes'!$H$6:$H$2205,MATCH(V794,'Material routes'!$A$6:$A$2205,0)),"MISSING ID")</x:f>
        <x:v>Musical instrument</x:v>
      </x:c>
      <x:c r="I794" s="4" t="str">
        <x:f>IFERROR(INDEX('Material routes'!$G$6:$G$2205,MATCH(V794,'Material routes'!$A$6:$A$2205,0)),"MISSING ID")</x:f>
        <x:v>Salvage</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Salvage value tier; crafting readiness separate</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blanks</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T4</x:v>
      </x:c>
      <x:c r="H795" s="4" t="str">
        <x:f>IFERROR(INDEX('Material routes'!$H$6:$H$2205,MATCH(V795,'Material routes'!$A$6:$A$2205,0)),"MISSING ID")</x:f>
        <x:v>Musical instrument</x:v>
      </x:c>
      <x:c r="I795" s="4" t="str">
        <x:f>IFERROR(INDEX('Material routes'!$G$6:$G$2205,MATCH(V795,'Material routes'!$A$6:$A$2205,0)),"MISSING ID")</x:f>
        <x:v>Salvage</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Salvage value tier; crafting readiness separate</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T4</x:v>
      </x:c>
      <x:c r="H796" s="4" t="str">
        <x:f>IFERROR(INDEX('Material routes'!$H$6:$H$2205,MATCH(V796,'Material routes'!$A$6:$A$2205,0)),"MISSING ID")</x:f>
        <x:v>Musical instrument</x:v>
      </x:c>
      <x:c r="I796" s="4" t="str">
        <x:f>IFERROR(INDEX('Material routes'!$G$6:$G$2205,MATCH(V796,'Material routes'!$A$6:$A$2205,0)),"MISSING ID")</x:f>
        <x:v>Salvage</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Salvage value tier; crafting readiness separate</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blanks</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T3</x:v>
      </x:c>
      <x:c r="H801" s="4" t="str">
        <x:f>IFERROR(INDEX('Material routes'!$H$6:$H$2205,MATCH(V801,'Material routes'!$A$6:$A$2205,0)),"MISSING ID")</x:f>
        <x:v>Musical instrument</x:v>
      </x:c>
      <x:c r="I801" s="4" t="str">
        <x:f>IFERROR(INDEX('Material routes'!$G$6:$G$2205,MATCH(V801,'Material routes'!$A$6:$A$2205,0)),"MISSING ID")</x:f>
        <x:v>Salvage</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Salvage value tier; crafting readiness separate</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Consolidated iron bar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T3</x:v>
      </x:c>
      <x:c r="H802" s="4" t="str">
        <x:f>IFERROR(INDEX('Material routes'!$H$6:$H$2205,MATCH(V802,'Material routes'!$A$6:$A$2205,0)),"MISSING ID")</x:f>
        <x:v>Musical instrument</x:v>
      </x:c>
      <x:c r="I802" s="4" t="str">
        <x:f>IFERROR(INDEX('Material routes'!$G$6:$G$2205,MATCH(V802,'Material routes'!$A$6:$A$2205,0)),"MISSING ID")</x:f>
        <x:v>Salvage</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Salvage value tier; crafting readiness separate</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T3</x:v>
      </x:c>
      <x:c r="C803" s="4" t="str">
        <x:f>IFERROR(INDEX('Material routes'!$H$6:$H$2205,MATCH(U803,'Material routes'!$A$6:$A$2205,0)),"MISSING ID")</x:f>
        <x:v>Crafting component</x:v>
      </x:c>
      <x:c r="D803" s="4" t="str">
        <x:f>IFERROR(INDEX('Material routes'!$G$6:$G$2205,MATCH(U803,'Material routes'!$A$6:$A$2205,0)),"MISSING ID")</x:f>
        <x:v>Salvage</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T4</x:v>
      </x:c>
      <x:c r="H803" s="4" t="str">
        <x:f>IFERROR(INDEX('Material routes'!$H$6:$H$2205,MATCH(V803,'Material routes'!$A$6:$A$2205,0)),"MISSING ID")</x:f>
        <x:v>Shelter item</x:v>
      </x:c>
      <x:c r="I803" s="4" t="str">
        <x:f>IFERROR(INDEX('Material routes'!$G$6:$G$2205,MATCH(V803,'Material routes'!$A$6:$A$2205,0)),"MISSING ID")</x:f>
        <x:v>Salvage</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Salvage value tier; crafting readiness separate</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T4</x:v>
      </x:c>
      <x:c r="H804" s="4" t="str">
        <x:f>IFERROR(INDEX('Material routes'!$H$6:$H$2205,MATCH(V804,'Material routes'!$A$6:$A$2205,0)),"MISSING ID")</x:f>
        <x:v>Shelter item</x:v>
      </x:c>
      <x:c r="I804" s="4" t="str">
        <x:f>IFERROR(INDEX('Material routes'!$G$6:$G$2205,MATCH(V804,'Material routes'!$A$6:$A$2205,0)),"MISSING ID")</x:f>
        <x:v>Salvage</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Salvage value tier; crafting readiness separate</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wing-membrane sheets</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T4</x:v>
      </x:c>
      <x:c r="H805" s="4" t="str">
        <x:f>IFERROR(INDEX('Material routes'!$H$6:$H$2205,MATCH(V805,'Material routes'!$A$6:$A$2205,0)),"MISSING ID")</x:f>
        <x:v>Shelter item</x:v>
      </x:c>
      <x:c r="I805" s="4" t="str">
        <x:f>IFERROR(INDEX('Material routes'!$G$6:$G$2205,MATCH(V805,'Material routes'!$A$6:$A$2205,0)),"MISSING ID")</x:f>
        <x:v>Salvage</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Salvage value tier; crafting readiness separate</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Consolidated iron bar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T4</x:v>
      </x:c>
      <x:c r="H806" s="4" t="str">
        <x:f>IFERROR(INDEX('Material routes'!$H$6:$H$2205,MATCH(V806,'Material routes'!$A$6:$A$2205,0)),"MISSING ID")</x:f>
        <x:v>Shelter item</x:v>
      </x:c>
      <x:c r="I806" s="4" t="str">
        <x:f>IFERROR(INDEX('Material routes'!$G$6:$G$2205,MATCH(V806,'Material routes'!$A$6:$A$2205,0)),"MISSING ID")</x:f>
        <x:v>Salvage</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Salvage value tier; crafting readiness separate</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lengths</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T3</x:v>
      </x:c>
      <x:c r="H807" s="4" t="str">
        <x:f>IFERROR(INDEX('Material routes'!$H$6:$H$2205,MATCH(V807,'Material routes'!$A$6:$A$2205,0)),"MISSING ID")</x:f>
        <x:v>Shelter item</x:v>
      </x:c>
      <x:c r="I807" s="4" t="str">
        <x:f>IFERROR(INDEX('Material routes'!$G$6:$G$2205,MATCH(V807,'Material routes'!$A$6:$A$2205,0)),"MISSING ID")</x:f>
        <x:v>Salvage</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Salvage value tier; crafting readiness separate</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T3</x:v>
      </x:c>
      <x:c r="H808" s="4" t="str">
        <x:f>IFERROR(INDEX('Material routes'!$H$6:$H$2205,MATCH(V808,'Material routes'!$A$6:$A$2205,0)),"MISSING ID")</x:f>
        <x:v>Shelter item</x:v>
      </x:c>
      <x:c r="I808" s="4" t="str">
        <x:f>IFERROR(INDEX('Material routes'!$G$6:$G$2205,MATCH(V808,'Material routes'!$A$6:$A$2205,0)),"MISSING ID")</x:f>
        <x:v>Salvage</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Salvage value tier; crafting readiness separate</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Unfitted 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T1</x:v>
      </x:c>
      <x:c r="H809" s="4" t="str">
        <x:f>IFERROR(INDEX('Material routes'!$H$6:$H$2205,MATCH(V809,'Material routes'!$A$6:$A$2205,0)),"MISSING ID")</x:f>
        <x:v>Shelter item</x:v>
      </x:c>
      <x:c r="I809" s="4" t="str">
        <x:f>IFERROR(INDEX('Material routes'!$G$6:$G$2205,MATCH(V809,'Material routes'!$A$6:$A$2205,0)),"MISSING ID")</x:f>
        <x:v>Salvage</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Salvage value tier; crafting readiness separate</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T3</x:v>
      </x:c>
      <x:c r="H810" s="4" t="str">
        <x:f>IFERROR(INDEX('Material routes'!$H$6:$H$2205,MATCH(V810,'Material routes'!$A$6:$A$2205,0)),"MISSING ID")</x:f>
        <x:v>Shelter item</x:v>
      </x:c>
      <x:c r="I810" s="4" t="str">
        <x:f>IFERROR(INDEX('Material routes'!$G$6:$G$2205,MATCH(V810,'Material routes'!$A$6:$A$2205,0)),"MISSING ID")</x:f>
        <x:v>Salvage</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Salvage value tier; crafting readiness separate</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husk-fiber sheets</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T2</x:v>
      </x:c>
      <x:c r="H811" s="4" t="str">
        <x:f>IFERROR(INDEX('Material routes'!$H$6:$H$2205,MATCH(V811,'Material routes'!$A$6:$A$2205,0)),"MISSING ID")</x:f>
        <x:v>Shelter item</x:v>
      </x:c>
      <x:c r="I811" s="4" t="str">
        <x:f>IFERROR(INDEX('Material routes'!$G$6:$G$2205,MATCH(V811,'Material routes'!$A$6:$A$2205,0)),"MISSING ID")</x:f>
        <x:v>Salvage</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Salvage value tier; crafting readiness separate</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Consolidated iron bar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T2</x:v>
      </x:c>
      <x:c r="H812" s="4" t="str">
        <x:f>IFERROR(INDEX('Material routes'!$H$6:$H$2205,MATCH(V812,'Material routes'!$A$6:$A$2205,0)),"MISSING ID")</x:f>
        <x:v>Shelter item</x:v>
      </x:c>
      <x:c r="I812" s="4" t="str">
        <x:f>IFERROR(INDEX('Material routes'!$G$6:$G$2205,MATCH(V812,'Material routes'!$A$6:$A$2205,0)),"MISSING ID")</x:f>
        <x:v>Salvage</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Salvage value tier; crafting readiness separate</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sheets</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T2</x:v>
      </x:c>
      <x:c r="H813" s="4" t="str">
        <x:f>IFERROR(INDEX('Material routes'!$H$6:$H$2205,MATCH(V813,'Material routes'!$A$6:$A$2205,0)),"MISSING ID")</x:f>
        <x:v>Shelter item</x:v>
      </x:c>
      <x:c r="I813" s="4" t="str">
        <x:f>IFERROR(INDEX('Material routes'!$G$6:$G$2205,MATCH(V813,'Material routes'!$A$6:$A$2205,0)),"MISSING ID")</x:f>
        <x:v>Salvage</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Salvage value tier; crafting readiness separate</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Consolidated iron bar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T2</x:v>
      </x:c>
      <x:c r="H814" s="4" t="str">
        <x:f>IFERROR(INDEX('Material routes'!$H$6:$H$2205,MATCH(V814,'Material routes'!$A$6:$A$2205,0)),"MISSING ID")</x:f>
        <x:v>Shelter item</x:v>
      </x:c>
      <x:c r="I814" s="4" t="str">
        <x:f>IFERROR(INDEX('Material routes'!$G$6:$G$2205,MATCH(V814,'Material routes'!$A$6:$A$2205,0)),"MISSING ID")</x:f>
        <x:v>Salvage</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Salvage value tier; crafting readiness separate</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husk-fiber sheets</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T2</x:v>
      </x:c>
      <x:c r="H815" s="4" t="str">
        <x:f>IFERROR(INDEX('Material routes'!$H$6:$H$2205,MATCH(V815,'Material routes'!$A$6:$A$2205,0)),"MISSING ID")</x:f>
        <x:v>Shelter item</x:v>
      </x:c>
      <x:c r="I815" s="4" t="str">
        <x:f>IFERROR(INDEX('Material routes'!$G$6:$G$2205,MATCH(V815,'Material routes'!$A$6:$A$2205,0)),"MISSING ID")</x:f>
        <x:v>Salvage</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Salvage value tier; crafting readiness separate</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Consolidated iron bar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T2</x:v>
      </x:c>
      <x:c r="H816" s="4" t="str">
        <x:f>IFERROR(INDEX('Material routes'!$H$6:$H$2205,MATCH(V816,'Material routes'!$A$6:$A$2205,0)),"MISSING ID")</x:f>
        <x:v>Shelter item</x:v>
      </x:c>
      <x:c r="I816" s="4" t="str">
        <x:f>IFERROR(INDEX('Material routes'!$G$6:$G$2205,MATCH(V816,'Material routes'!$A$6:$A$2205,0)),"MISSING ID")</x:f>
        <x:v>Salvage</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Salvage value tier; crafting readiness separate</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T2</x:v>
      </x:c>
      <x:c r="H817" s="4" t="str">
        <x:f>IFERROR(INDEX('Material routes'!$H$6:$H$2205,MATCH(V817,'Material routes'!$A$6:$A$2205,0)),"MISSING ID")</x:f>
        <x:v>Shelter item</x:v>
      </x:c>
      <x:c r="I817" s="4" t="str">
        <x:f>IFERROR(INDEX('Material routes'!$G$6:$G$2205,MATCH(V817,'Material routes'!$A$6:$A$2205,0)),"MISSING ID")</x:f>
        <x:v>Salvage</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Salvage value tier; crafting readiness separate</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T2</x:v>
      </x:c>
      <x:c r="H818" s="4" t="str">
        <x:f>IFERROR(INDEX('Material routes'!$H$6:$H$2205,MATCH(V818,'Material routes'!$A$6:$A$2205,0)),"MISSING ID")</x:f>
        <x:v>Shelter item</x:v>
      </x:c>
      <x:c r="I818" s="4" t="str">
        <x:f>IFERROR(INDEX('Material routes'!$G$6:$G$2205,MATCH(V818,'Material routes'!$A$6:$A$2205,0)),"MISSING ID")</x:f>
        <x:v>Salvage</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Salvage value tier; crafting readiness separate</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T3</x:v>
      </x:c>
      <x:c r="H819" s="4" t="str">
        <x:f>IFERROR(INDEX('Material routes'!$H$6:$H$2205,MATCH(V819,'Material routes'!$A$6:$A$2205,0)),"MISSING ID")</x:f>
        <x:v>Shelter item</x:v>
      </x:c>
      <x:c r="I819" s="4" t="str">
        <x:f>IFERROR(INDEX('Material routes'!$G$6:$G$2205,MATCH(V819,'Material routes'!$A$6:$A$2205,0)),"MISSING ID")</x:f>
        <x:v>Salvage</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Salvage value tier; crafting readiness separate</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T3</x:v>
      </x:c>
      <x:c r="H820" s="4" t="str">
        <x:f>IFERROR(INDEX('Material routes'!$H$6:$H$2205,MATCH(V820,'Material routes'!$A$6:$A$2205,0)),"MISSING ID")</x:f>
        <x:v>Shelter item</x:v>
      </x:c>
      <x:c r="I820" s="4" t="str">
        <x:f>IFERROR(INDEX('Material routes'!$G$6:$G$2205,MATCH(V820,'Material routes'!$A$6:$A$2205,0)),"MISSING ID")</x:f>
        <x:v>Salvage</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Salvage value tier; crafting readiness separate</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Consolidated iron bar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Unfitted 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Unheaded iron rivet blanks</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sheets</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Consolidated iron bar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Consolidated iron bar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wing-membrane sheets</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Salvage value tier; crafting readiness separate</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Salvage value tier; crafting readiness separate</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husk-composite sheets</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Consolidated iron bar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sheets</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Unfitted 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Unfitted 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Composite insulation blanks</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sheets</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Salvage value tier; crafting readiness separate</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T1</x:v>
      </x:c>
      <x:c r="C858" s="4" t="str">
        <x:f>IFERROR(INDEX('Material routes'!$H$6:$H$2205,MATCH(U858,'Material routes'!$A$6:$A$2205,0)),"MISSING ID")</x:f>
        <x:v>Shelter item</x:v>
      </x:c>
      <x:c r="D858" s="4" t="str">
        <x:f>IFERROR(INDEX('Material routes'!$G$6:$G$2205,MATCH(U858,'Material routes'!$A$6:$A$2205,0)),"MISSING ID")</x:f>
        <x:v>Salvage</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Salvage value tier; crafting readiness separate</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Salvage value tier; crafting readiness separate</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T0</x:v>
      </x:c>
      <x:c r="C860" s="4" t="str">
        <x:f>IFERROR(INDEX('Material routes'!$H$6:$H$2205,MATCH(U860,'Material routes'!$A$6:$A$2205,0)),"MISSING ID")</x:f>
        <x:v>Musical instrument</x:v>
      </x:c>
      <x:c r="D860" s="4" t="str">
        <x:f>IFERROR(INDEX('Material routes'!$G$6:$G$2205,MATCH(U860,'Material routes'!$A$6:$A$2205,0)),"MISSING ID")</x:f>
        <x:v>Salvage</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Salvage value tier; crafting readiness separate</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Salvage value tier; crafting readiness separate</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T3</x:v>
      </x:c>
      <x:c r="C862" s="4" t="str">
        <x:f>IFERROR(INDEX('Material routes'!$H$6:$H$2205,MATCH(U862,'Material routes'!$A$6:$A$2205,0)),"MISSING ID")</x:f>
        <x:v>Musical instrument</x:v>
      </x:c>
      <x:c r="D862" s="4" t="str">
        <x:f>IFERROR(INDEX('Material routes'!$G$6:$G$2205,MATCH(U862,'Material routes'!$A$6:$A$2205,0)),"MISSING ID")</x:f>
        <x:v>Salvage</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Salvage value tier; crafting readiness separate</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Unfitted 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husk-fiber sheets</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Unfitted 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T3</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Salvage value tier; crafting readiness separate</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Consolidated iron bar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Salvage value tier; crafting readiness separate</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Salvage value tier; crafting readiness separate</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T0</x:v>
      </x:c>
      <x:c r="C882" s="4" t="str">
        <x:f>IFERROR(INDEX('Material routes'!$H$6:$H$2205,MATCH(U882,'Material routes'!$A$6:$A$2205,0)),"MISSING ID")</x:f>
        <x:v>Musical instrument</x:v>
      </x:c>
      <x:c r="D882" s="4" t="str">
        <x:f>IFERROR(INDEX('Material routes'!$G$6:$G$2205,MATCH(U882,'Material routes'!$A$6:$A$2205,0)),"MISSING ID")</x:f>
        <x:v>Salvage</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Salvage value tier; crafting readiness separate</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Salvage value tier; crafting readiness separate</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T1</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Salvage value tier; crafting readiness separate</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Unfitted 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T2</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Salvage value tier; crafting readiness separate</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Salvage value tier; crafting readiness separate</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Salvage value tier; crafting readiness separate</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stone blocks</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Unfitted 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Unfitted 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lengths</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Unheaded iron rivet blanks</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Unfitted 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Unfitted 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T3</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Salvage value tier; crafting readiness separate</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blanks</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Fine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 stock</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Bonded graphite electrode blanks</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Bonded graphite electrode blanks</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Consolidated iron bar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blanks</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Unfitted 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Consolidated iron bar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wire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Blended ceramic forming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Consolidated iron bar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blanks</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Blended ceramic forming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Unfitted 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Unfitted 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Unfitted 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blanks</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Consolidated iron bar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Unfitted 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lengths</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seal-sheet stock</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Fired refractory ceramic blanks</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wire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blanks</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Consolidated iron bar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wire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Fired refractory ceramic blanks</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Unfitted 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T3</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Salvage value tier; crafting readiness separate</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T3</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Salvage value tier; crafting readiness separate</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Unfitted 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T2</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Salvage value tier; crafting readiness separate</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T2</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Salvage value tier; crafting readiness separate</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sheets</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T2</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Salvage value tier; crafting readiness separate</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lengths</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T3</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Salvage value tier; crafting readiness separate</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T3</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Salvage value tier; crafting readiness separate</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T4</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T4</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Salvage value tier; crafting readiness separate</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T4</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T4</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Salvage value tier; crafting readiness separate</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T4</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Salvage value tier; crafting readiness separate</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T4</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Salvage value tier; crafting readiness separate</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husk-composite sheets</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Unfitted 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Unfitted 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t="str">
        <x:f>IFERROR(INDEX('Material routes'!$E$6:$E$2205,MATCH(U972,'Material routes'!$A$6:$A$2205,0)),"MISSING ID")</x:f>
        <x:v>Folding vertical wing shade</x:v>
      </x:c>
      <x:c r="B972" s="4" t="str">
        <x:f>IFERROR(INDEX('Material routes'!$F$6:$F$2205,MATCH(U972,'Material routes'!$A$6:$A$2205,0)),"MISSING ID")</x:f>
        <x:v>T4</x:v>
      </x:c>
      <x:c r="C972" s="4" t="str">
        <x:f>IFERROR(INDEX('Material routes'!$H$6:$H$2205,MATCH(U972,'Material routes'!$A$6:$A$2205,0)),"MISSING ID")</x:f>
        <x:v>Shelter item</x:v>
      </x:c>
      <x:c r="D972" s="4" t="str">
        <x:f>IFERROR(INDEX('Material routes'!$G$6:$G$2205,MATCH(U972,'Material routes'!$A$6:$A$2205,0)),"MISSING ID")</x:f>
        <x:v>Salvage</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T4</x:v>
      </x:c>
      <x:c r="H972" s="4" t="str">
        <x:f>IFERROR(INDEX('Material routes'!$H$6:$H$2205,MATCH(V972,'Material routes'!$A$6:$A$2205,0)),"MISSING ID")</x:f>
        <x:v>Shelter item</x:v>
      </x:c>
      <x:c r="I972" s="4" t="str">
        <x:f>IFERROR(INDEX('Material routes'!$G$6:$G$2205,MATCH(V972,'Material routes'!$A$6:$A$2205,0)),"MISSING ID")</x:f>
        <x:v>Salvage</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Salvage value tier; crafting readiness separate</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T4</x:v>
      </x:c>
      <x:c r="C973" s="4" t="str">
        <x:f>IFERROR(INDEX('Material routes'!$H$6:$H$2205,MATCH(U973,'Material routes'!$A$6:$A$2205,0)),"MISSING ID")</x:f>
        <x:v>Shelter item</x:v>
      </x:c>
      <x:c r="D973" s="4" t="str">
        <x:f>IFERROR(INDEX('Material routes'!$G$6:$G$2205,MATCH(U973,'Material routes'!$A$6:$A$2205,0)),"MISSING ID")</x:f>
        <x:v>Salvage</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T4</x:v>
      </x:c>
      <x:c r="H973" s="4" t="str">
        <x:f>IFERROR(INDEX('Material routes'!$H$6:$H$2205,MATCH(V973,'Material routes'!$A$6:$A$2205,0)),"MISSING ID")</x:f>
        <x:v>Shelter item</x:v>
      </x:c>
      <x:c r="I973" s="4" t="str">
        <x:f>IFERROR(INDEX('Material routes'!$G$6:$G$2205,MATCH(V973,'Material routes'!$A$6:$A$2205,0)),"MISSING ID")</x:f>
        <x:v>Salvage</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Salvage value tier; crafting readiness separate</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T3</x:v>
      </x:c>
      <x:c r="C974" s="4" t="str">
        <x:f>IFERROR(INDEX('Material routes'!$H$6:$H$2205,MATCH(U974,'Material routes'!$A$6:$A$2205,0)),"MISSING ID")</x:f>
        <x:v>Shelter item</x:v>
      </x:c>
      <x:c r="D974" s="4" t="str">
        <x:f>IFERROR(INDEX('Material routes'!$G$6:$G$2205,MATCH(U974,'Material routes'!$A$6:$A$2205,0)),"MISSING ID")</x:f>
        <x:v>Salvage</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T4</x:v>
      </x:c>
      <x:c r="H974" s="4" t="str">
        <x:f>IFERROR(INDEX('Material routes'!$H$6:$H$2205,MATCH(V974,'Material routes'!$A$6:$A$2205,0)),"MISSING ID")</x:f>
        <x:v>Shelter item</x:v>
      </x:c>
      <x:c r="I974" s="4" t="str">
        <x:f>IFERROR(INDEX('Material routes'!$G$6:$G$2205,MATCH(V974,'Material routes'!$A$6:$A$2205,0)),"MISSING ID")</x:f>
        <x:v>Salvage</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Salvage value tier; crafting readiness separate</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T1</x:v>
      </x:c>
      <x:c r="C975" s="4" t="str">
        <x:f>IFERROR(INDEX('Material routes'!$H$6:$H$2205,MATCH(U975,'Material routes'!$A$6:$A$2205,0)),"MISSING ID")</x:f>
        <x:v>Shelter item</x:v>
      </x:c>
      <x:c r="D975" s="4" t="str">
        <x:f>IFERROR(INDEX('Material routes'!$G$6:$G$2205,MATCH(U975,'Material routes'!$A$6:$A$2205,0)),"MISSING ID")</x:f>
        <x:v>Salvage</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T4</x:v>
      </x:c>
      <x:c r="H975" s="4" t="str">
        <x:f>IFERROR(INDEX('Material routes'!$H$6:$H$2205,MATCH(V975,'Material routes'!$A$6:$A$2205,0)),"MISSING ID")</x:f>
        <x:v>Shelter item</x:v>
      </x:c>
      <x:c r="I975" s="4" t="str">
        <x:f>IFERROR(INDEX('Material routes'!$G$6:$G$2205,MATCH(V975,'Material routes'!$A$6:$A$2205,0)),"MISSING ID")</x:f>
        <x:v>Salvage</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Salvage value tier; crafting readiness separate</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T3</x:v>
      </x:c>
      <x:c r="C976" s="4" t="str">
        <x:f>IFERROR(INDEX('Material routes'!$H$6:$H$2205,MATCH(U976,'Material routes'!$A$6:$A$2205,0)),"MISSING ID")</x:f>
        <x:v>Shelter item</x:v>
      </x:c>
      <x:c r="D976" s="4" t="str">
        <x:f>IFERROR(INDEX('Material routes'!$G$6:$G$2205,MATCH(U976,'Material routes'!$A$6:$A$2205,0)),"MISSING ID")</x:f>
        <x:v>Salvage</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T4</x:v>
      </x:c>
      <x:c r="H976" s="4" t="str">
        <x:f>IFERROR(INDEX('Material routes'!$H$6:$H$2205,MATCH(V976,'Material routes'!$A$6:$A$2205,0)),"MISSING ID")</x:f>
        <x:v>Shelter item</x:v>
      </x:c>
      <x:c r="I976" s="4" t="str">
        <x:f>IFERROR(INDEX('Material routes'!$G$6:$G$2205,MATCH(V976,'Material routes'!$A$6:$A$2205,0)),"MISSING ID")</x:f>
        <x:v>Salvage</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Salvage value tier; crafting readiness separate</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T2</x:v>
      </x:c>
      <x:c r="C977" s="4" t="str">
        <x:f>IFERROR(INDEX('Material routes'!$H$6:$H$2205,MATCH(U977,'Material routes'!$A$6:$A$2205,0)),"MISSING ID")</x:f>
        <x:v>Shelter item</x:v>
      </x:c>
      <x:c r="D977" s="4" t="str">
        <x:f>IFERROR(INDEX('Material routes'!$G$6:$G$2205,MATCH(U977,'Material routes'!$A$6:$A$2205,0)),"MISSING ID")</x:f>
        <x:v>Salvage</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T4</x:v>
      </x:c>
      <x:c r="H977" s="4" t="str">
        <x:f>IFERROR(INDEX('Material routes'!$H$6:$H$2205,MATCH(V977,'Material routes'!$A$6:$A$2205,0)),"MISSING ID")</x:f>
        <x:v>Shelter item</x:v>
      </x:c>
      <x:c r="I977" s="4" t="str">
        <x:f>IFERROR(INDEX('Material routes'!$G$6:$G$2205,MATCH(V977,'Material routes'!$A$6:$A$2205,0)),"MISSING ID")</x:f>
        <x:v>Salvage</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Salvage value tier; crafting readiness separate</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T2</x:v>
      </x:c>
      <x:c r="C978" s="4" t="str">
        <x:f>IFERROR(INDEX('Material routes'!$H$6:$H$2205,MATCH(U978,'Material routes'!$A$6:$A$2205,0)),"MISSING ID")</x:f>
        <x:v>Shelter item</x:v>
      </x:c>
      <x:c r="D978" s="4" t="str">
        <x:f>IFERROR(INDEX('Material routes'!$G$6:$G$2205,MATCH(U978,'Material routes'!$A$6:$A$2205,0)),"MISSING ID")</x:f>
        <x:v>Salvage</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T4</x:v>
      </x:c>
      <x:c r="H978" s="4" t="str">
        <x:f>IFERROR(INDEX('Material routes'!$H$6:$H$2205,MATCH(V978,'Material routes'!$A$6:$A$2205,0)),"MISSING ID")</x:f>
        <x:v>Shelter item</x:v>
      </x:c>
      <x:c r="I978" s="4" t="str">
        <x:f>IFERROR(INDEX('Material routes'!$G$6:$G$2205,MATCH(V978,'Material routes'!$A$6:$A$2205,0)),"MISSING ID")</x:f>
        <x:v>Salvage</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Salvage value tier; crafting readiness separate</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T2</x:v>
      </x:c>
      <x:c r="C979" s="4" t="str">
        <x:f>IFERROR(INDEX('Material routes'!$H$6:$H$2205,MATCH(U979,'Material routes'!$A$6:$A$2205,0)),"MISSING ID")</x:f>
        <x:v>Shelter item</x:v>
      </x:c>
      <x:c r="D979" s="4" t="str">
        <x:f>IFERROR(INDEX('Material routes'!$G$6:$G$2205,MATCH(U979,'Material routes'!$A$6:$A$2205,0)),"MISSING ID")</x:f>
        <x:v>Salvage</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T4</x:v>
      </x:c>
      <x:c r="H979" s="4" t="str">
        <x:f>IFERROR(INDEX('Material routes'!$H$6:$H$2205,MATCH(V979,'Material routes'!$A$6:$A$2205,0)),"MISSING ID")</x:f>
        <x:v>Shelter item</x:v>
      </x:c>
      <x:c r="I979" s="4" t="str">
        <x:f>IFERROR(INDEX('Material routes'!$G$6:$G$2205,MATCH(V979,'Material routes'!$A$6:$A$2205,0)),"MISSING ID")</x:f>
        <x:v>Salvage</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Salvage value tier; crafting readiness separate</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T2</x:v>
      </x:c>
      <x:c r="C980" s="4" t="str">
        <x:f>IFERROR(INDEX('Material routes'!$H$6:$H$2205,MATCH(U980,'Material routes'!$A$6:$A$2205,0)),"MISSING ID")</x:f>
        <x:v>Shelter item</x:v>
      </x:c>
      <x:c r="D980" s="4" t="str">
        <x:f>IFERROR(INDEX('Material routes'!$G$6:$G$2205,MATCH(U980,'Material routes'!$A$6:$A$2205,0)),"MISSING ID")</x:f>
        <x:v>Salvage</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T4</x:v>
      </x:c>
      <x:c r="H980" s="4" t="str">
        <x:f>IFERROR(INDEX('Material routes'!$H$6:$H$2205,MATCH(V980,'Material routes'!$A$6:$A$2205,0)),"MISSING ID")</x:f>
        <x:v>Shelter item</x:v>
      </x:c>
      <x:c r="I980" s="4" t="str">
        <x:f>IFERROR(INDEX('Material routes'!$G$6:$G$2205,MATCH(V980,'Material routes'!$A$6:$A$2205,0)),"MISSING ID")</x:f>
        <x:v>Salvage</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Salvage value tier; crafting readiness separate</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T3</x:v>
      </x:c>
      <x:c r="C981" s="4" t="str">
        <x:f>IFERROR(INDEX('Material routes'!$H$6:$H$2205,MATCH(U981,'Material routes'!$A$6:$A$2205,0)),"MISSING ID")</x:f>
        <x:v>Shelter item</x:v>
      </x:c>
      <x:c r="D981" s="4" t="str">
        <x:f>IFERROR(INDEX('Material routes'!$G$6:$G$2205,MATCH(U981,'Material routes'!$A$6:$A$2205,0)),"MISSING ID")</x:f>
        <x:v>Salvage</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T4</x:v>
      </x:c>
      <x:c r="H981" s="4" t="str">
        <x:f>IFERROR(INDEX('Material routes'!$H$6:$H$2205,MATCH(V981,'Material routes'!$A$6:$A$2205,0)),"MISSING ID")</x:f>
        <x:v>Shelter item</x:v>
      </x:c>
      <x:c r="I981" s="4" t="str">
        <x:f>IFERROR(INDEX('Material routes'!$G$6:$G$2205,MATCH(V981,'Material routes'!$A$6:$A$2205,0)),"MISSING ID")</x:f>
        <x:v>Salvage</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Salvage value tier; crafting readiness separate</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Unformed opaque 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T1</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Salvage value tier; crafting readiness separate</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T1</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T1</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Salvage value tier; crafting readiness separate</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T4</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Salvage value tier; crafting readiness separate</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T4</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Salvage value tier; crafting readiness separate</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T4</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Salvage value tier; crafting readiness separate</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T4</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Salvage value tier; crafting readiness separate</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T1</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Salvage value tier; crafting readiness separate</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ceramic glaze powder</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T1</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Salvage value tier; crafting readiness separate</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T1</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Salvage value tier; crafting readiness separate</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T3</x:v>
      </x:c>
      <x:c r="H1019" s="4" t="str">
        <x:f>IFERROR(INDEX('Material routes'!$H$6:$H$2205,MATCH(V1019,'Material routes'!$A$6:$A$2205,0)),"MISSING ID")</x:f>
        <x:v>Container</x:v>
      </x:c>
      <x:c r="I1019" s="4" t="str">
        <x:f>IFERROR(INDEX('Material routes'!$G$6:$G$2205,MATCH(V1019,'Material routes'!$A$6:$A$2205,0)),"MISSING ID")</x:f>
        <x:v>Salvage</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Salvage value tier; crafting readiness separate</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T3</x:v>
      </x:c>
      <x:c r="H1020" s="4" t="str">
        <x:f>IFERROR(INDEX('Material routes'!$H$6:$H$2205,MATCH(V1020,'Material routes'!$A$6:$A$2205,0)),"MISSING ID")</x:f>
        <x:v>Container</x:v>
      </x:c>
      <x:c r="I1020" s="4" t="str">
        <x:f>IFERROR(INDEX('Material routes'!$G$6:$G$2205,MATCH(V1020,'Material routes'!$A$6:$A$2205,0)),"MISSING ID")</x:f>
        <x:v>Salvage</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Salvage value tier; crafting readiness separate</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T3</x:v>
      </x:c>
      <x:c r="H1021" s="4" t="str">
        <x:f>IFERROR(INDEX('Material routes'!$H$6:$H$2205,MATCH(V1021,'Material routes'!$A$6:$A$2205,0)),"MISSING ID")</x:f>
        <x:v>Container</x:v>
      </x:c>
      <x:c r="I1021" s="4" t="str">
        <x:f>IFERROR(INDEX('Material routes'!$G$6:$G$2205,MATCH(V1021,'Material routes'!$A$6:$A$2205,0)),"MISSING ID")</x:f>
        <x:v>Salvage</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Salvage value tier; crafting readiness separate</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transparent glass blanks</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T1</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Salvage value tier; crafting readiness separate</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Unfitted 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lengths</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Unfitted 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husk-composite sheets</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panel blanks</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Unfitted 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blanks</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T4</x:v>
      </x:c>
      <x:c r="H1047" s="4" t="str">
        <x:f>IFERROR(INDEX('Material routes'!$H$6:$H$2205,MATCH(V1047,'Material routes'!$A$6:$A$2205,0)),"MISSING ID")</x:f>
        <x:v>Wearable</x:v>
      </x:c>
      <x:c r="I1047" s="4" t="str">
        <x:f>IFERROR(INDEX('Material routes'!$G$6:$G$2205,MATCH(V1047,'Material routes'!$A$6:$A$2205,0)),"MISSING ID")</x:f>
        <x:v>Salvage</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Salvage value tier; crafting readiness separate</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T4</x:v>
      </x:c>
      <x:c r="H1048" s="4" t="str">
        <x:f>IFERROR(INDEX('Material routes'!$H$6:$H$2205,MATCH(V1048,'Material routes'!$A$6:$A$2205,0)),"MISSING ID")</x:f>
        <x:v>Wearable</x:v>
      </x:c>
      <x:c r="I1048" s="4" t="str">
        <x:f>IFERROR(INDEX('Material routes'!$G$6:$G$2205,MATCH(V1048,'Material routes'!$A$6:$A$2205,0)),"MISSING ID")</x:f>
        <x:v>Salvage</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Salvage value tier; crafting readiness separate</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T4</x:v>
      </x:c>
      <x:c r="H1049" s="4" t="str">
        <x:f>IFERROR(INDEX('Material routes'!$H$6:$H$2205,MATCH(V1049,'Material routes'!$A$6:$A$2205,0)),"MISSING ID")</x:f>
        <x:v>Wearable</x:v>
      </x:c>
      <x:c r="I1049" s="4" t="str">
        <x:f>IFERROR(INDEX('Material routes'!$G$6:$G$2205,MATCH(V1049,'Material routes'!$A$6:$A$2205,0)),"MISSING ID")</x:f>
        <x:v>Salvage</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Salvage value tier; crafting readiness separate</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blanks</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T4</x:v>
      </x:c>
      <x:c r="H1050" s="4" t="str">
        <x:f>IFERROR(INDEX('Material routes'!$H$6:$H$2205,MATCH(V1050,'Material routes'!$A$6:$A$2205,0)),"MISSING ID")</x:f>
        <x:v>Wearable</x:v>
      </x:c>
      <x:c r="I1050" s="4" t="str">
        <x:f>IFERROR(INDEX('Material routes'!$G$6:$G$2205,MATCH(V1050,'Material routes'!$A$6:$A$2205,0)),"MISSING ID")</x:f>
        <x:v>Salvage</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Salvage value tier; crafting readiness separate</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T4</x:v>
      </x:c>
      <x:c r="H1051" s="4" t="str">
        <x:f>IFERROR(INDEX('Material routes'!$H$6:$H$2205,MATCH(V1051,'Material routes'!$A$6:$A$2205,0)),"MISSING ID")</x:f>
        <x:v>Wearable</x:v>
      </x:c>
      <x:c r="I1051" s="4" t="str">
        <x:f>IFERROR(INDEX('Material routes'!$G$6:$G$2205,MATCH(V1051,'Material routes'!$A$6:$A$2205,0)),"MISSING ID")</x:f>
        <x:v>Salvage</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Salvage value tier; crafting readiness separate</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T4</x:v>
      </x:c>
      <x:c r="H1052" s="4" t="str">
        <x:f>IFERROR(INDEX('Material routes'!$H$6:$H$2205,MATCH(V1052,'Material routes'!$A$6:$A$2205,0)),"MISSING ID")</x:f>
        <x:v>Wearable</x:v>
      </x:c>
      <x:c r="I1052" s="4" t="str">
        <x:f>IFERROR(INDEX('Material routes'!$G$6:$G$2205,MATCH(V1052,'Material routes'!$A$6:$A$2205,0)),"MISSING ID")</x:f>
        <x:v>Salvage</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Salvage value tier; crafting readiness separate</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Surface-finished husk sheets</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setting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inlay veneer sheets</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inlay veneer sheets</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Unfitted 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lengths</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Unfitted 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T4</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Salvage value tier; crafting readiness separate</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blanks</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T4</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Salvage value tier; crafting readiness separate</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T4</x:v>
      </x:c>
      <x:c r="H1071" s="4" t="str">
        <x:f>IFERROR(INDEX('Material routes'!$H$6:$H$2205,MATCH(V1071,'Material routes'!$A$6:$A$2205,0)),"MISSING ID")</x:f>
        <x:v>Service kit</x:v>
      </x:c>
      <x:c r="I1071" s="4" t="str">
        <x:f>IFERROR(INDEX('Material routes'!$G$6:$G$2205,MATCH(V1071,'Material routes'!$A$6:$A$2205,0)),"MISSING ID")</x:f>
        <x:v>Salvage</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Salvage value tier; crafting readiness separate</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T4</x:v>
      </x:c>
      <x:c r="H1072" s="4" t="str">
        <x:f>IFERROR(INDEX('Material routes'!$H$6:$H$2205,MATCH(V1072,'Material routes'!$A$6:$A$2205,0)),"MISSING ID")</x:f>
        <x:v>Service kit</x:v>
      </x:c>
      <x:c r="I1072" s="4" t="str">
        <x:f>IFERROR(INDEX('Material routes'!$G$6:$G$2205,MATCH(V1072,'Material routes'!$A$6:$A$2205,0)),"MISSING ID")</x:f>
        <x:v>Salvage</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Salvage value tier; crafting readiness separate</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T4</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T4</x:v>
      </x:c>
      <x:c r="H1073" s="4" t="str">
        <x:f>IFERROR(INDEX('Material routes'!$H$6:$H$2205,MATCH(V1073,'Material routes'!$A$6:$A$2205,0)),"MISSING ID")</x:f>
        <x:v>Service kit</x:v>
      </x:c>
      <x:c r="I1073" s="4" t="str">
        <x:f>IFERROR(INDEX('Material routes'!$G$6:$G$2205,MATCH(V1073,'Material routes'!$A$6:$A$2205,0)),"MISSING ID")</x:f>
        <x:v>Salvage</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Salvage value tier; crafting readiness separate</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T0</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T4</x:v>
      </x:c>
      <x:c r="H1074" s="4" t="str">
        <x:f>IFERROR(INDEX('Material routes'!$H$6:$H$2205,MATCH(V1074,'Material routes'!$A$6:$A$2205,0)),"MISSING ID")</x:f>
        <x:v>Service kit</x:v>
      </x:c>
      <x:c r="I1074" s="4" t="str">
        <x:f>IFERROR(INDEX('Material routes'!$G$6:$G$2205,MATCH(V1074,'Material routes'!$A$6:$A$2205,0)),"MISSING ID")</x:f>
        <x:v>Salvage</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Salvage value tier; crafting readiness separate</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faunal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T0</x:v>
      </x:c>
      <x:c r="H1075" s="4" t="str">
        <x:f>IFERROR(INDEX('Material routes'!$H$6:$H$2205,MATCH(V1075,'Material routes'!$A$6:$A$2205,0)),"MISSING ID")</x:f>
        <x:v>Cultural object</x:v>
      </x:c>
      <x:c r="I1075" s="4" t="str">
        <x:f>IFERROR(INDEX('Material routes'!$G$6:$G$2205,MATCH(V1075,'Material routes'!$A$6:$A$2205,0)),"MISSING ID")</x:f>
        <x:v>Salvage</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Salvage value tier; crafting readiness separate</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Worked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T0</x:v>
      </x:c>
      <x:c r="H1076" s="4" t="str">
        <x:f>IFERROR(INDEX('Material routes'!$H$6:$H$2205,MATCH(V1076,'Material routes'!$A$6:$A$2205,0)),"MISSING ID")</x:f>
        <x:v>Cultural object</x:v>
      </x:c>
      <x:c r="I1076" s="4" t="str">
        <x:f>IFERROR(INDEX('Material routes'!$G$6:$G$2205,MATCH(V1076,'Material routes'!$A$6:$A$2205,0)),"MISSING ID")</x:f>
        <x:v>Salvage</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Salvage value tier; crafting readiness separate</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Ground mineral pigment stock</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T0</x:v>
      </x:c>
      <x:c r="H1077" s="4" t="str">
        <x:f>IFERROR(INDEX('Material routes'!$H$6:$H$2205,MATCH(V1077,'Material routes'!$A$6:$A$2205,0)),"MISSING ID")</x:f>
        <x:v>Cultural object</x:v>
      </x:c>
      <x:c r="I1077" s="4" t="str">
        <x:f>IFERROR(INDEX('Material routes'!$G$6:$G$2205,MATCH(V1077,'Material routes'!$A$6:$A$2205,0)),"MISSING ID")</x:f>
        <x:v>Salvage</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Salvage value tier; crafting readiness separate</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faunal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T0</x:v>
      </x:c>
      <x:c r="H1078" s="4" t="str">
        <x:f>IFERROR(INDEX('Material routes'!$H$6:$H$2205,MATCH(V1078,'Material routes'!$A$6:$A$2205,0)),"MISSING ID")</x:f>
        <x:v>Cultural object</x:v>
      </x:c>
      <x:c r="I1078" s="4" t="str">
        <x:f>IFERROR(INDEX('Material routes'!$G$6:$G$2205,MATCH(V1078,'Material routes'!$A$6:$A$2205,0)),"MISSING ID")</x:f>
        <x:v>Salvage</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Salvage value tier; crafting readiness separate</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Worked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T0</x:v>
      </x:c>
      <x:c r="H1079" s="4" t="str">
        <x:f>IFERROR(INDEX('Material routes'!$H$6:$H$2205,MATCH(V1079,'Material routes'!$A$6:$A$2205,0)),"MISSING ID")</x:f>
        <x:v>Cultural object</x:v>
      </x:c>
      <x:c r="I1079" s="4" t="str">
        <x:f>IFERROR(INDEX('Material routes'!$G$6:$G$2205,MATCH(V1079,'Material routes'!$A$6:$A$2205,0)),"MISSING ID")</x:f>
        <x:v>Salvage</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Salvage value tier; crafting readiness separate</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Ground mineral pigment stock</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T0</x:v>
      </x:c>
      <x:c r="H1080" s="4" t="str">
        <x:f>IFERROR(INDEX('Material routes'!$H$6:$H$2205,MATCH(V1080,'Material routes'!$A$6:$A$2205,0)),"MISSING ID")</x:f>
        <x:v>Cultural object</x:v>
      </x:c>
      <x:c r="I1080" s="4" t="str">
        <x:f>IFERROR(INDEX('Material routes'!$G$6:$G$2205,MATCH(V1080,'Material routes'!$A$6:$A$2205,0)),"MISSING ID")</x:f>
        <x:v>Salvage</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Salvage value tier; crafting readiness separate</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husk-composite sheets</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T3</x:v>
      </x:c>
      <x:c r="H1084" s="4" t="str">
        <x:f>IFERROR(INDEX('Material routes'!$H$6:$H$2205,MATCH(V1084,'Material routes'!$A$6:$A$2205,0)),"MISSING ID")</x:f>
        <x:v>Container</x:v>
      </x:c>
      <x:c r="I1084" s="4" t="str">
        <x:f>IFERROR(INDEX('Material routes'!$G$6:$G$2205,MATCH(V1084,'Material routes'!$A$6:$A$2205,0)),"MISSING ID")</x:f>
        <x:v>Salvage</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Salvage value tier; crafting readiness separate</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T3</x:v>
      </x:c>
      <x:c r="H1085" s="4" t="str">
        <x:f>IFERROR(INDEX('Material routes'!$H$6:$H$2205,MATCH(V1085,'Material routes'!$A$6:$A$2205,0)),"MISSING ID")</x:f>
        <x:v>Container</x:v>
      </x:c>
      <x:c r="I1085" s="4" t="str">
        <x:f>IFERROR(INDEX('Material routes'!$G$6:$G$2205,MATCH(V1085,'Material routes'!$A$6:$A$2205,0)),"MISSING ID")</x:f>
        <x:v>Salvage</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Salvage value tier; crafting readiness separate</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lengths</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T3</x:v>
      </x:c>
      <x:c r="H1086" s="4" t="str">
        <x:f>IFERROR(INDEX('Material routes'!$H$6:$H$2205,MATCH(V1086,'Material routes'!$A$6:$A$2205,0)),"MISSING ID")</x:f>
        <x:v>Container</x:v>
      </x:c>
      <x:c r="I1086" s="4" t="str">
        <x:f>IFERROR(INDEX('Material routes'!$G$6:$G$2205,MATCH(V1086,'Material routes'!$A$6:$A$2205,0)),"MISSING ID")</x:f>
        <x:v>Salvage</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Salvage value tier; crafting readiness separate</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faunal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T0</x:v>
      </x:c>
      <x:c r="H1087" s="4" t="str">
        <x:f>IFERROR(INDEX('Material routes'!$H$6:$H$2205,MATCH(V1087,'Material routes'!$A$6:$A$2205,0)),"MISSING ID")</x:f>
        <x:v>Cultural object</x:v>
      </x:c>
      <x:c r="I1087" s="4" t="str">
        <x:f>IFERROR(INDEX('Material routes'!$G$6:$G$2205,MATCH(V1087,'Material routes'!$A$6:$A$2205,0)),"MISSING ID")</x:f>
        <x:v>Salvage</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Salvage value tier; crafting readiness separate</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Worked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T0</x:v>
      </x:c>
      <x:c r="H1088" s="4" t="str">
        <x:f>IFERROR(INDEX('Material routes'!$H$6:$H$2205,MATCH(V1088,'Material routes'!$A$6:$A$2205,0)),"MISSING ID")</x:f>
        <x:v>Cultural object</x:v>
      </x:c>
      <x:c r="I1088" s="4" t="str">
        <x:f>IFERROR(INDEX('Material routes'!$G$6:$G$2205,MATCH(V1088,'Material routes'!$A$6:$A$2205,0)),"MISSING ID")</x:f>
        <x:v>Salvage</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Salvage value tier; crafting readiness separate</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Ground mineral pigment stock</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T0</x:v>
      </x:c>
      <x:c r="H1089" s="4" t="str">
        <x:f>IFERROR(INDEX('Material routes'!$H$6:$H$2205,MATCH(V1089,'Material routes'!$A$6:$A$2205,0)),"MISSING ID")</x:f>
        <x:v>Cultural object</x:v>
      </x:c>
      <x:c r="I1089" s="4" t="str">
        <x:f>IFERROR(INDEX('Material routes'!$G$6:$G$2205,MATCH(V1089,'Material routes'!$A$6:$A$2205,0)),"MISSING ID")</x:f>
        <x:v>Salvage</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Salvage value tier; crafting readiness separate</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faunal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T1</x:v>
      </x:c>
      <x:c r="H1090" s="4" t="str">
        <x:f>IFERROR(INDEX('Material routes'!$H$6:$H$2205,MATCH(V1090,'Material routes'!$A$6:$A$2205,0)),"MISSING ID")</x:f>
        <x:v>Cultural object</x:v>
      </x:c>
      <x:c r="I1090" s="4" t="str">
        <x:f>IFERROR(INDEX('Material routes'!$G$6:$G$2205,MATCH(V1090,'Material routes'!$A$6:$A$2205,0)),"MISSING ID")</x:f>
        <x:v>Salvage</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Salvage value tier; crafting readiness separate</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Worked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T1</x:v>
      </x:c>
      <x:c r="H1091" s="4" t="str">
        <x:f>IFERROR(INDEX('Material routes'!$H$6:$H$2205,MATCH(V1091,'Material routes'!$A$6:$A$2205,0)),"MISSING ID")</x:f>
        <x:v>Cultural object</x:v>
      </x:c>
      <x:c r="I1091" s="4" t="str">
        <x:f>IFERROR(INDEX('Material routes'!$G$6:$G$2205,MATCH(V1091,'Material routes'!$A$6:$A$2205,0)),"MISSING ID")</x:f>
        <x:v>Salvage</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Salvage value tier; crafting readiness separate</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Ground mineral pigment stock</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T1</x:v>
      </x:c>
      <x:c r="H1092" s="4" t="str">
        <x:f>IFERROR(INDEX('Material routes'!$H$6:$H$2205,MATCH(V1092,'Material routes'!$A$6:$A$2205,0)),"MISSING ID")</x:f>
        <x:v>Cultural object</x:v>
      </x:c>
      <x:c r="I1092" s="4" t="str">
        <x:f>IFERROR(INDEX('Material routes'!$G$6:$G$2205,MATCH(V1092,'Material routes'!$A$6:$A$2205,0)),"MISSING ID")</x:f>
        <x:v>Salvage</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Salvage value tier; crafting readiness separate</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Unfitted 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T3</x:v>
      </x:c>
      <x:c r="H1093" s="4" t="str">
        <x:f>IFERROR(INDEX('Material routes'!$H$6:$H$2205,MATCH(V1093,'Material routes'!$A$6:$A$2205,0)),"MISSING ID")</x:f>
        <x:v>Tool</x:v>
      </x:c>
      <x:c r="I1093" s="4" t="str">
        <x:f>IFERROR(INDEX('Material routes'!$G$6:$G$2205,MATCH(V1093,'Material routes'!$A$6:$A$2205,0)),"MISSING ID")</x:f>
        <x:v>Salvage</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Salvage value tier; crafting readiness separate</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T3</x:v>
      </x:c>
      <x:c r="H1094" s="4" t="str">
        <x:f>IFERROR(INDEX('Material routes'!$H$6:$H$2205,MATCH(V1094,'Material routes'!$A$6:$A$2205,0)),"MISSING ID")</x:f>
        <x:v>Tool</x:v>
      </x:c>
      <x:c r="I1094" s="4" t="str">
        <x:f>IFERROR(INDEX('Material routes'!$G$6:$G$2205,MATCH(V1094,'Material routes'!$A$6:$A$2205,0)),"MISSING ID")</x:f>
        <x:v>Salvage</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Salvage value tier; crafting readiness separate</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x:c r="B1101" s="4"/>
      <x:c r="C1101" s="4"/>
      <x:c r="D1101" s="4"/>
      <x:c r="E1101" s="4"/>
      <x:c r="F1101" s="4"/>
      <x:c r="G1101" s="4"/>
      <x:c r="H1101" s="4"/>
      <x:c r="I1101" s="4"/>
      <x:c r="J1101" s="4"/>
      <x:c r="K1101" s="4"/>
      <x:c r="L1101" s="4"/>
      <x:c r="M1101" s="4"/>
      <x:c r="N1101" s="4"/>
      <x:c r="O1101" s="4"/>
      <x:c r="P1101" s="4"/>
      <x:c r="Q1101" s="4"/>
      <x:c r="R1101" s="4"/>
      <x:c r="S1101" s="4"/>
      <x:c r="T1101" s="4"/>
      <x:c r="U1101" s="4"/>
      <x:c r="V1101" s="4"/>
    </x:row>
    <x:row r="1102" ht="64" customHeight="1">
      <x:c r="A1102" s="4"/>
      <x:c r="B1102" s="4"/>
      <x:c r="C1102" s="4"/>
      <x:c r="D1102" s="4"/>
      <x:c r="E1102" s="4"/>
      <x:c r="F1102" s="4"/>
      <x:c r="G1102" s="4"/>
      <x:c r="H1102" s="4"/>
      <x:c r="I1102" s="4"/>
      <x:c r="J1102" s="4"/>
      <x:c r="K1102" s="4"/>
      <x:c r="L1102" s="4"/>
      <x:c r="M1102" s="4"/>
      <x:c r="N1102" s="4"/>
      <x:c r="O1102" s="4"/>
      <x:c r="P1102" s="4"/>
      <x:c r="Q1102" s="4"/>
      <x:c r="R1102" s="4"/>
      <x:c r="S1102" s="4"/>
      <x:c r="T1102" s="4"/>
      <x:c r="U1102" s="4"/>
      <x:c r="V1102" s="4"/>
    </x:row>
    <x:row r="1103" ht="64" customHeight="1">
      <x:c r="A1103" s="4"/>
      <x:c r="B1103" s="4"/>
      <x:c r="C1103" s="4"/>
      <x:c r="D1103" s="4"/>
      <x:c r="E1103" s="4"/>
      <x:c r="F1103" s="4"/>
      <x:c r="G1103" s="4"/>
      <x:c r="H1103" s="4"/>
      <x:c r="I1103" s="4"/>
      <x:c r="J1103" s="4"/>
      <x:c r="K1103" s="4"/>
      <x:c r="L1103" s="4"/>
      <x:c r="M1103" s="4"/>
      <x:c r="N1103" s="4"/>
      <x:c r="O1103" s="4"/>
      <x:c r="P1103" s="4"/>
      <x:c r="Q1103" s="4"/>
      <x:c r="R1103" s="4"/>
      <x:c r="S1103" s="4"/>
      <x:c r="T1103" s="4"/>
      <x:c r="U1103" s="4"/>
      <x:c r="V1103" s="4"/>
    </x:row>
    <x:row r="1104" ht="64" customHeight="1">
      <x:c r="A1104" s="4" t="str">
        <x:f>IFERROR(INDEX('Material routes'!$E$6:$E$2205,MATCH(U1104,'Material routes'!$A$6:$A$2205,0)),"MISSING ID")</x:f>
        <x:v>Unfitted 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T1</x:v>
      </x:c>
      <x:c r="H1104" s="4" t="str">
        <x:f>IFERROR(INDEX('Material routes'!$H$6:$H$2205,MATCH(V1104,'Material routes'!$A$6:$A$2205,0)),"MISSING ID")</x:f>
        <x:v>Tool</x:v>
      </x:c>
      <x:c r="I1104" s="4" t="str">
        <x:f>IFERROR(INDEX('Material routes'!$G$6:$G$2205,MATCH(V1104,'Material routes'!$A$6:$A$2205,0)),"MISSING ID")</x:f>
        <x:v>Salvage</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Salvage value tier; crafting readiness separate</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faunal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T0</x:v>
      </x:c>
      <x:c r="H1105" s="4" t="str">
        <x:f>IFERROR(INDEX('Material routes'!$H$6:$H$2205,MATCH(V1105,'Material routes'!$A$6:$A$2205,0)),"MISSING ID")</x:f>
        <x:v>Cultural object</x:v>
      </x:c>
      <x:c r="I1105" s="4" t="str">
        <x:f>IFERROR(INDEX('Material routes'!$G$6:$G$2205,MATCH(V1105,'Material routes'!$A$6:$A$2205,0)),"MISSING ID")</x:f>
        <x:v>Salvage</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Salvage value tier; crafting readiness separate</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Worked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T0</x:v>
      </x:c>
      <x:c r="H1106" s="4" t="str">
        <x:f>IFERROR(INDEX('Material routes'!$H$6:$H$2205,MATCH(V1106,'Material routes'!$A$6:$A$2205,0)),"MISSING ID")</x:f>
        <x:v>Cultural object</x:v>
      </x:c>
      <x:c r="I1106" s="4" t="str">
        <x:f>IFERROR(INDEX('Material routes'!$G$6:$G$2205,MATCH(V1106,'Material routes'!$A$6:$A$2205,0)),"MISSING ID")</x:f>
        <x:v>Salvage</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Salvage value tier; crafting readiness separate</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Ground mineral pigment stock</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T0</x:v>
      </x:c>
      <x:c r="H1107" s="4" t="str">
        <x:f>IFERROR(INDEX('Material routes'!$H$6:$H$2205,MATCH(V1107,'Material routes'!$A$6:$A$2205,0)),"MISSING ID")</x:f>
        <x:v>Cultural object</x:v>
      </x:c>
      <x:c r="I1107" s="4" t="str">
        <x:f>IFERROR(INDEX('Material routes'!$G$6:$G$2205,MATCH(V1107,'Material routes'!$A$6:$A$2205,0)),"MISSING ID")</x:f>
        <x:v>Salvage</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Salvage value tier; crafting readiness separate</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faunal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T1</x:v>
      </x:c>
      <x:c r="H1108" s="4" t="str">
        <x:f>IFERROR(INDEX('Material routes'!$H$6:$H$2205,MATCH(V1108,'Material routes'!$A$6:$A$2205,0)),"MISSING ID")</x:f>
        <x:v>Cultural object</x:v>
      </x:c>
      <x:c r="I1108" s="4" t="str">
        <x:f>IFERROR(INDEX('Material routes'!$G$6:$G$2205,MATCH(V1108,'Material routes'!$A$6:$A$2205,0)),"MISSING ID")</x:f>
        <x:v>Salvage</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Salvage value tier; crafting readiness separate</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Worked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T1</x:v>
      </x:c>
      <x:c r="H1109" s="4" t="str">
        <x:f>IFERROR(INDEX('Material routes'!$H$6:$H$2205,MATCH(V1109,'Material routes'!$A$6:$A$2205,0)),"MISSING ID")</x:f>
        <x:v>Cultural object</x:v>
      </x:c>
      <x:c r="I1109" s="4" t="str">
        <x:f>IFERROR(INDEX('Material routes'!$G$6:$G$2205,MATCH(V1109,'Material routes'!$A$6:$A$2205,0)),"MISSING ID")</x:f>
        <x:v>Salvage</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Salvage value tier; crafting readiness separate</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Ground mineral pigment stock</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T1</x:v>
      </x:c>
      <x:c r="H1110" s="4" t="str">
        <x:f>IFERROR(INDEX('Material routes'!$H$6:$H$2205,MATCH(V1110,'Material routes'!$A$6:$A$2205,0)),"MISSING ID")</x:f>
        <x:v>Cultural object</x:v>
      </x:c>
      <x:c r="I1110" s="4" t="str">
        <x:f>IFERROR(INDEX('Material routes'!$G$6:$G$2205,MATCH(V1110,'Material routes'!$A$6:$A$2205,0)),"MISSING ID")</x:f>
        <x:v>Salvage</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Salvage value tier; crafting readiness separate</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faunal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T0</x:v>
      </x:c>
      <x:c r="H1111" s="4" t="str">
        <x:f>IFERROR(INDEX('Material routes'!$H$6:$H$2205,MATCH(V1111,'Material routes'!$A$6:$A$2205,0)),"MISSING ID")</x:f>
        <x:v>Cultural object</x:v>
      </x:c>
      <x:c r="I1111" s="4" t="str">
        <x:f>IFERROR(INDEX('Material routes'!$G$6:$G$2205,MATCH(V1111,'Material routes'!$A$6:$A$2205,0)),"MISSING ID")</x:f>
        <x:v>Salvage</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Salvage value tier; crafting readiness separate</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Worked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T0</x:v>
      </x:c>
      <x:c r="H1112" s="4" t="str">
        <x:f>IFERROR(INDEX('Material routes'!$H$6:$H$2205,MATCH(V1112,'Material routes'!$A$6:$A$2205,0)),"MISSING ID")</x:f>
        <x:v>Cultural object</x:v>
      </x:c>
      <x:c r="I1112" s="4" t="str">
        <x:f>IFERROR(INDEX('Material routes'!$G$6:$G$2205,MATCH(V1112,'Material routes'!$A$6:$A$2205,0)),"MISSING ID")</x:f>
        <x:v>Salvage</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Salvage value tier; crafting readiness separate</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Ground mineral pigment stock</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T0</x:v>
      </x:c>
      <x:c r="H1113" s="4" t="str">
        <x:f>IFERROR(INDEX('Material routes'!$H$6:$H$2205,MATCH(V1113,'Material routes'!$A$6:$A$2205,0)),"MISSING ID")</x:f>
        <x:v>Cultural object</x:v>
      </x:c>
      <x:c r="I1113" s="4" t="str">
        <x:f>IFERROR(INDEX('Material routes'!$G$6:$G$2205,MATCH(V1113,'Material routes'!$A$6:$A$2205,0)),"MISSING ID")</x:f>
        <x:v>Salvage</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Salvage value tier; crafting readiness separate</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T0</x:v>
      </x:c>
      <x:c r="H1114" s="4" t="str">
        <x:f>IFERROR(INDEX('Material routes'!$H$6:$H$2205,MATCH(V1114,'Material routes'!$A$6:$A$2205,0)),"MISSING ID")</x:f>
        <x:v>Musical instrument</x:v>
      </x:c>
      <x:c r="I1114" s="4" t="str">
        <x:f>IFERROR(INDEX('Material routes'!$G$6:$G$2205,MATCH(V1114,'Material routes'!$A$6:$A$2205,0)),"MISSING ID")</x:f>
        <x:v>Salvage</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Salvage value tier; crafting readiness separate</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gemstone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T0</x:v>
      </x:c>
      <x:c r="H1115" s="4" t="str">
        <x:f>IFERROR(INDEX('Material routes'!$H$6:$H$2205,MATCH(V1115,'Material routes'!$A$6:$A$2205,0)),"MISSING ID")</x:f>
        <x:v>Musical instrument</x:v>
      </x:c>
      <x:c r="I1115" s="4" t="str">
        <x:f>IFERROR(INDEX('Material routes'!$G$6:$G$2205,MATCH(V1115,'Material routes'!$A$6:$A$2205,0)),"MISSING ID")</x:f>
        <x:v>Salvage</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Salvage value tier; crafting readiness separate</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T0</x:v>
      </x:c>
      <x:c r="H1116" s="4" t="str">
        <x:f>IFERROR(INDEX('Material routes'!$H$6:$H$2205,MATCH(V1116,'Material routes'!$A$6:$A$2205,0)),"MISSING ID")</x:f>
        <x:v>Musical instrument</x:v>
      </x:c>
      <x:c r="I1116" s="4" t="str">
        <x:f>IFERROR(INDEX('Material routes'!$G$6:$G$2205,MATCH(V1116,'Material routes'!$A$6:$A$2205,0)),"MISSING ID")</x:f>
        <x:v>Salvage</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Salvage value tier; crafting readiness separate</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Surface-finished husk sheets</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T1</x:v>
      </x:c>
      <x:c r="H1117" s="4" t="str">
        <x:f>IFERROR(INDEX('Material routes'!$H$6:$H$2205,MATCH(V1117,'Material routes'!$A$6:$A$2205,0)),"MISSING ID")</x:f>
        <x:v>Container</x:v>
      </x:c>
      <x:c r="I1117" s="4" t="str">
        <x:f>IFERROR(INDEX('Material routes'!$G$6:$G$2205,MATCH(V1117,'Material routes'!$A$6:$A$2205,0)),"MISSING ID")</x:f>
        <x:v>Salvage</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Salvage value tier; crafting readiness separate</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blanks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T1</x:v>
      </x:c>
      <x:c r="H1118" s="4" t="str">
        <x:f>IFERROR(INDEX('Material routes'!$H$6:$H$2205,MATCH(V1118,'Material routes'!$A$6:$A$2205,0)),"MISSING ID")</x:f>
        <x:v>Container</x:v>
      </x:c>
      <x:c r="I1118" s="4" t="str">
        <x:f>IFERROR(INDEX('Material routes'!$G$6:$G$2205,MATCH(V1118,'Material routes'!$A$6:$A$2205,0)),"MISSING ID")</x:f>
        <x:v>Salvage</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Salvage value tier; crafting readiness separate</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T1</x:v>
      </x:c>
      <x:c r="H1119" s="4" t="str">
        <x:f>IFERROR(INDEX('Material routes'!$H$6:$H$2205,MATCH(V1119,'Material routes'!$A$6:$A$2205,0)),"MISSING ID")</x:f>
        <x:v>Container</x:v>
      </x:c>
      <x:c r="I1119" s="4" t="str">
        <x:f>IFERROR(INDEX('Material routes'!$G$6:$G$2205,MATCH(V1119,'Material routes'!$A$6:$A$2205,0)),"MISSING ID")</x:f>
        <x:v>Salvage</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Salvage value tier; crafting readiness separate</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faunal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T0</x:v>
      </x:c>
      <x:c r="H1120" s="4" t="str">
        <x:f>IFERROR(INDEX('Material routes'!$H$6:$H$2205,MATCH(V1120,'Material routes'!$A$6:$A$2205,0)),"MISSING ID")</x:f>
        <x:v>Household utensil</x:v>
      </x:c>
      <x:c r="I1120" s="4" t="str">
        <x:f>IFERROR(INDEX('Material routes'!$G$6:$G$2205,MATCH(V1120,'Material routes'!$A$6:$A$2205,0)),"MISSING ID")</x:f>
        <x:v>Salvage</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Salvage value tier; crafting readiness separate</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faunal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T0</x:v>
      </x:c>
      <x:c r="H1121" s="4" t="str">
        <x:f>IFERROR(INDEX('Material routes'!$H$6:$H$2205,MATCH(V1121,'Material routes'!$A$6:$A$2205,0)),"MISSING ID")</x:f>
        <x:v>Household utensil</x:v>
      </x:c>
      <x:c r="I1121" s="4" t="str">
        <x:f>IFERROR(INDEX('Material routes'!$G$6:$G$2205,MATCH(V1121,'Material routes'!$A$6:$A$2205,0)),"MISSING ID")</x:f>
        <x:v>Salvage</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Salvage value tier; crafting readiness separate</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T0</x:v>
      </x:c>
      <x:c r="H1122" s="4" t="str">
        <x:f>IFERROR(INDEX('Material routes'!$H$6:$H$2205,MATCH(V1122,'Material routes'!$A$6:$A$2205,0)),"MISSING ID")</x:f>
        <x:v>Tool</x:v>
      </x:c>
      <x:c r="I1122" s="4" t="str">
        <x:f>IFERROR(INDEX('Material routes'!$G$6:$G$2205,MATCH(V1122,'Material routes'!$A$6:$A$2205,0)),"MISSING ID")</x:f>
        <x:v>Salvage</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Salvage value tier; crafting readiness separate</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T0</x:v>
      </x:c>
      <x:c r="H1123" s="4" t="str">
        <x:f>IFERROR(INDEX('Material routes'!$H$6:$H$2205,MATCH(V1123,'Material routes'!$A$6:$A$2205,0)),"MISSING ID")</x:f>
        <x:v>Tool</x:v>
      </x:c>
      <x:c r="I1123" s="4" t="str">
        <x:f>IFERROR(INDEX('Material routes'!$G$6:$G$2205,MATCH(V1123,'Material routes'!$A$6:$A$2205,0)),"MISSING ID")</x:f>
        <x:v>Salvage</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Salvage value tier; crafting readiness separate</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faunal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T0</x:v>
      </x:c>
      <x:c r="H1124" s="4" t="str">
        <x:f>IFERROR(INDEX('Material routes'!$H$6:$H$2205,MATCH(V1124,'Material routes'!$A$6:$A$2205,0)),"MISSING ID")</x:f>
        <x:v>Household utensil</x:v>
      </x:c>
      <x:c r="I1124" s="4" t="str">
        <x:f>IFERROR(INDEX('Material routes'!$G$6:$G$2205,MATCH(V1124,'Material routes'!$A$6:$A$2205,0)),"MISSING ID")</x:f>
        <x:v>Salvage</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Salvage value tier; crafting readiness separate</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t="str">
        <x:f>IFERROR(INDEX('Material routes'!$E$6:$E$2205,MATCH(U1126,'Material routes'!$A$6:$A$2205,0)),"MISSING ID")</x:f>
        <x:v>Unfitted 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T0</x:v>
      </x:c>
      <x:c r="H1126" s="4" t="str">
        <x:f>IFERROR(INDEX('Material routes'!$H$6:$H$2205,MATCH(V1126,'Material routes'!$A$6:$A$2205,0)),"MISSING ID")</x:f>
        <x:v>Tool</x:v>
      </x:c>
      <x:c r="I1126" s="4" t="str">
        <x:f>IFERROR(INDEX('Material routes'!$G$6:$G$2205,MATCH(V1126,'Material routes'!$A$6:$A$2205,0)),"MISSING ID")</x:f>
        <x:v>Salvage</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Salvage value tier; crafting readiness separate</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Blended ceramic forming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T0</x:v>
      </x:c>
      <x:c r="H1127" s="4" t="str">
        <x:f>IFERROR(INDEX('Material routes'!$H$6:$H$2205,MATCH(V1127,'Material routes'!$A$6:$A$2205,0)),"MISSING ID")</x:f>
        <x:v>Household utensil</x:v>
      </x:c>
      <x:c r="I1127" s="4" t="str">
        <x:f>IFERROR(INDEX('Material routes'!$G$6:$G$2205,MATCH(V1127,'Material routes'!$A$6:$A$2205,0)),"MISSING ID")</x:f>
        <x:v>Salvage</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Salvage value tier; crafting readiness separate</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Ground mineral pigment stock</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T0</x:v>
      </x:c>
      <x:c r="H1128" s="4" t="str">
        <x:f>IFERROR(INDEX('Material routes'!$H$6:$H$2205,MATCH(V1128,'Material routes'!$A$6:$A$2205,0)),"MISSING ID")</x:f>
        <x:v>Household utensil</x:v>
      </x:c>
      <x:c r="I1128" s="4" t="str">
        <x:f>IFERROR(INDEX('Material routes'!$G$6:$G$2205,MATCH(V1128,'Material routes'!$A$6:$A$2205,0)),"MISSING ID")</x:f>
        <x:v>Salvage</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Salvage value tier; crafting readiness separate</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Blended ceramic forming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T0</x:v>
      </x:c>
      <x:c r="H1129" s="4" t="str">
        <x:f>IFERROR(INDEX('Material routes'!$H$6:$H$2205,MATCH(V1129,'Material routes'!$A$6:$A$2205,0)),"MISSING ID")</x:f>
        <x:v>Household utensil</x:v>
      </x:c>
      <x:c r="I1129" s="4" t="str">
        <x:f>IFERROR(INDEX('Material routes'!$G$6:$G$2205,MATCH(V1129,'Material routes'!$A$6:$A$2205,0)),"MISSING ID")</x:f>
        <x:v>Salvage</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Salvage value tier; crafting readiness separate</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Ground mineral pigment stock</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T0</x:v>
      </x:c>
      <x:c r="H1130" s="4" t="str">
        <x:f>IFERROR(INDEX('Material routes'!$H$6:$H$2205,MATCH(V1130,'Material routes'!$A$6:$A$2205,0)),"MISSING ID")</x:f>
        <x:v>Household utensil</x:v>
      </x:c>
      <x:c r="I1130" s="4" t="str">
        <x:f>IFERROR(INDEX('Material routes'!$G$6:$G$2205,MATCH(V1130,'Material routes'!$A$6:$A$2205,0)),"MISSING ID")</x:f>
        <x:v>Salvage</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Salvage value tier; crafting readiness separate</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T1</x:v>
      </x:c>
      <x:c r="H1131" s="4" t="str">
        <x:f>IFERROR(INDEX('Material routes'!$H$6:$H$2205,MATCH(V1131,'Material routes'!$A$6:$A$2205,0)),"MISSING ID")</x:f>
        <x:v>Container</x:v>
      </x:c>
      <x:c r="I1131" s="4" t="str">
        <x:f>IFERROR(INDEX('Material routes'!$G$6:$G$2205,MATCH(V1131,'Material routes'!$A$6:$A$2205,0)),"MISSING ID")</x:f>
        <x:v>Salvage</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Salvage value tier; crafting readiness separate</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T1</x:v>
      </x:c>
      <x:c r="H1132" s="4" t="str">
        <x:f>IFERROR(INDEX('Material routes'!$H$6:$H$2205,MATCH(V1132,'Material routes'!$A$6:$A$2205,0)),"MISSING ID")</x:f>
        <x:v>Container</x:v>
      </x:c>
      <x:c r="I1132" s="4" t="str">
        <x:f>IFERROR(INDEX('Material routes'!$G$6:$G$2205,MATCH(V1132,'Material routes'!$A$6:$A$2205,0)),"MISSING ID")</x:f>
        <x:v>Salvage</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Salvage value tier; crafting readiness separate</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Blended ceramic forming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T3</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Salvage value tier; crafting readiness separate</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Ground mineral pigment stock</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T3</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Salvage value tier; crafting readiness separate</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Blended ceramic forming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T2</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Salvage value tier; crafting readiness separate</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Ground mineral pigment stock</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T2</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Salvage value tier; crafting readiness separate</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Blended ceramic forming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T1</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Salvage value tier; crafting readiness separate</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Ground mineral pigment stock</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T1</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Salvage value tier; crafting readiness separate</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Blended ceramic forming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T2</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Salvage value tier; crafting readiness separate</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Ground mineral pigment stock</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T2</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Salvage value tier; crafting readiness separate</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Blended ceramic forming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T0</x:v>
      </x:c>
      <x:c r="H1141" s="4" t="str">
        <x:f>IFERROR(INDEX('Material routes'!$H$6:$H$2205,MATCH(V1141,'Material routes'!$A$6:$A$2205,0)),"MISSING ID")</x:f>
        <x:v>Cultural object</x:v>
      </x:c>
      <x:c r="I1141" s="4" t="str">
        <x:f>IFERROR(INDEX('Material routes'!$G$6:$G$2205,MATCH(V1141,'Material routes'!$A$6:$A$2205,0)),"MISSING ID")</x:f>
        <x:v>Salvage</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Salvage value tier; crafting readiness separate</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Ground mineral pigment stock</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T0</x:v>
      </x:c>
      <x:c r="H1142" s="4" t="str">
        <x:f>IFERROR(INDEX('Material routes'!$H$6:$H$2205,MATCH(V1142,'Material routes'!$A$6:$A$2205,0)),"MISSING ID")</x:f>
        <x:v>Cultural object</x:v>
      </x:c>
      <x:c r="I1142" s="4" t="str">
        <x:f>IFERROR(INDEX('Material routes'!$G$6:$G$2205,MATCH(V1142,'Material routes'!$A$6:$A$2205,0)),"MISSING ID")</x:f>
        <x:v>Salvage</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Salvage value tier; crafting readiness separate</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Blended ceramic forming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T1</x:v>
      </x:c>
      <x:c r="H1143" s="4" t="str">
        <x:f>IFERROR(INDEX('Material routes'!$H$6:$H$2205,MATCH(V1143,'Material routes'!$A$6:$A$2205,0)),"MISSING ID")</x:f>
        <x:v>Cultural object</x:v>
      </x:c>
      <x:c r="I1143" s="4" t="str">
        <x:f>IFERROR(INDEX('Material routes'!$G$6:$G$2205,MATCH(V1143,'Material routes'!$A$6:$A$2205,0)),"MISSING ID")</x:f>
        <x:v>Salvage</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Salvage value tier; crafting readiness separate</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Ground mineral pigment stock</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T1</x:v>
      </x:c>
      <x:c r="H1144" s="4" t="str">
        <x:f>IFERROR(INDEX('Material routes'!$H$6:$H$2205,MATCH(V1144,'Material routes'!$A$6:$A$2205,0)),"MISSING ID")</x:f>
        <x:v>Cultural object</x:v>
      </x:c>
      <x:c r="I1144" s="4" t="str">
        <x:f>IFERROR(INDEX('Material routes'!$G$6:$G$2205,MATCH(V1144,'Material routes'!$A$6:$A$2205,0)),"MISSING ID")</x:f>
        <x:v>Salvage</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Salvage value tier; crafting readiness separate</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Blended ceramic forming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T1</x:v>
      </x:c>
      <x:c r="H1145" s="4" t="str">
        <x:f>IFERROR(INDEX('Material routes'!$H$6:$H$2205,MATCH(V1145,'Material routes'!$A$6:$A$2205,0)),"MISSING ID")</x:f>
        <x:v>Cultural object</x:v>
      </x:c>
      <x:c r="I1145" s="4" t="str">
        <x:f>IFERROR(INDEX('Material routes'!$G$6:$G$2205,MATCH(V1145,'Material routes'!$A$6:$A$2205,0)),"MISSING ID")</x:f>
        <x:v>Salvage</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Salvage value tier; crafting readiness separate</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Ground mineral pigment stock</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T1</x:v>
      </x:c>
      <x:c r="H1146" s="4" t="str">
        <x:f>IFERROR(INDEX('Material routes'!$H$6:$H$2205,MATCH(V1146,'Material routes'!$A$6:$A$2205,0)),"MISSING ID")</x:f>
        <x:v>Cultural object</x:v>
      </x:c>
      <x:c r="I1146" s="4" t="str">
        <x:f>IFERROR(INDEX('Material routes'!$G$6:$G$2205,MATCH(V1146,'Material routes'!$A$6:$A$2205,0)),"MISSING ID")</x:f>
        <x:v>Salvage</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Salvage value tier; crafting readiness separate</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Ceramic-faced shell laminate panels</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Fired refractory ceramic blanks</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sharpening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T1</x:v>
      </x:c>
      <x:c r="H1151" s="4" t="str">
        <x:f>IFERROR(INDEX('Material routes'!$H$6:$H$2205,MATCH(V1151,'Material routes'!$A$6:$A$2205,0)),"MISSING ID")</x:f>
        <x:v>Tool</x:v>
      </x:c>
      <x:c r="I1151" s="4" t="str">
        <x:f>IFERROR(INDEX('Material routes'!$G$6:$G$2205,MATCH(V1151,'Material routes'!$A$6:$A$2205,0)),"MISSING ID")</x:f>
        <x:v>Salvage</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Salvage value tier; crafting readiness separate</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Unfitted 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T1</x:v>
      </x:c>
      <x:c r="H1152" s="4" t="str">
        <x:f>IFERROR(INDEX('Material routes'!$H$6:$H$2205,MATCH(V1152,'Material routes'!$A$6:$A$2205,0)),"MISSING ID")</x:f>
        <x:v>Tool</x:v>
      </x:c>
      <x:c r="I1152" s="4" t="str">
        <x:f>IFERROR(INDEX('Material routes'!$G$6:$G$2205,MATCH(V1152,'Material routes'!$A$6:$A$2205,0)),"MISSING ID")</x:f>
        <x:v>Salvage</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Salvage value tier; crafting readiness separate</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Blended ceramic forming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T2</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Salvage value tier; crafting readiness separate</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Ground mineral pigment stock</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T2</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Salvage value tier; crafting readiness separate</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T3</x:v>
      </x:c>
      <x:c r="H1156" s="4" t="str">
        <x:f>IFERROR(INDEX('Material routes'!$H$6:$H$2205,MATCH(V1156,'Material routes'!$A$6:$A$2205,0)),"MISSING ID")</x:f>
        <x:v>Tool</x:v>
      </x:c>
      <x:c r="I1156" s="4" t="str">
        <x:f>IFERROR(INDEX('Material routes'!$G$6:$G$2205,MATCH(V1156,'Material routes'!$A$6:$A$2205,0)),"MISSING ID")</x:f>
        <x:v>Salvage</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Salvage value tier; crafting readiness separate</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T3</x:v>
      </x:c>
      <x:c r="H1157" s="4" t="str">
        <x:f>IFERROR(INDEX('Material routes'!$H$6:$H$2205,MATCH(V1157,'Material routes'!$A$6:$A$2205,0)),"MISSING ID")</x:f>
        <x:v>Tool</x:v>
      </x:c>
      <x:c r="I1157" s="4" t="str">
        <x:f>IFERROR(INDEX('Material routes'!$G$6:$G$2205,MATCH(V1157,'Material routes'!$A$6:$A$2205,0)),"MISSING ID")</x:f>
        <x:v>Salvage</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Salvage value tier; crafting readiness separate</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T3</x:v>
      </x:c>
      <x:c r="H1158" s="4" t="str">
        <x:f>IFERROR(INDEX('Material routes'!$H$6:$H$2205,MATCH(V1158,'Material routes'!$A$6:$A$2205,0)),"MISSING ID")</x:f>
        <x:v>Tool</x:v>
      </x:c>
      <x:c r="I1158" s="4" t="str">
        <x:f>IFERROR(INDEX('Material routes'!$G$6:$G$2205,MATCH(V1158,'Material routes'!$A$6:$A$2205,0)),"MISSING ID")</x:f>
        <x:v>Salvage</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Salvage value tier; crafting readiness separate</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Unfitted 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T1</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Salvage value tier; crafting readiness separate</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Consolidated iron bar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T1</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Salvage value tier; crafting readiness separate</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Unfitted 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T1</x:v>
      </x:c>
      <x:c r="H1161" s="4" t="str">
        <x:f>IFERROR(INDEX('Material routes'!$H$6:$H$2205,MATCH(V1161,'Material routes'!$A$6:$A$2205,0)),"MISSING ID")</x:f>
        <x:v>Tool</x:v>
      </x:c>
      <x:c r="I1161" s="4" t="str">
        <x:f>IFERROR(INDEX('Material routes'!$G$6:$G$2205,MATCH(V1161,'Material routes'!$A$6:$A$2205,0)),"MISSING ID")</x:f>
        <x:v>Salvage</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Salvage value tier; crafting readiness separate</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T1</x:v>
      </x:c>
      <x:c r="H1162" s="4" t="str">
        <x:f>IFERROR(INDEX('Material routes'!$H$6:$H$2205,MATCH(V1162,'Material routes'!$A$6:$A$2205,0)),"MISSING ID")</x:f>
        <x:v>Tool</x:v>
      </x:c>
      <x:c r="I1162" s="4" t="str">
        <x:f>IFERROR(INDEX('Material routes'!$G$6:$G$2205,MATCH(V1162,'Material routes'!$A$6:$A$2205,0)),"MISSING ID")</x:f>
        <x:v>Salvage</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Salvage value tier; crafting readiness separate</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T3</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Salvage value tier; crafting readiness separate</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T3</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Salvage value tier; crafting readiness separate</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T3</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Salvage value tier; crafting readiness separate</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Salvage value tier; crafting readiness separate</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Salvage value tier; crafting readiness separate</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Salvage value tier; crafting readiness separate</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Salvage value tier; crafting readiness separate</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Salvage value tier; crafting readiness separate</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panel blanks</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Salvage value tier; crafting readiness separate</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Salvage value tier; crafting readiness separate</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Salvage value tier; crafting readiness separate</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Unfitted 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lengths</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Ceramic-faced shell laminate panels</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Unfitted 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lengths</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Ceramic-faced shell laminate panels</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T2</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Salvage value tier; crafting readiness separate</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T2</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Salvage value tier; crafting readiness separate</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lengths</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T3</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Salvage value tier; crafting readiness separate</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T3</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Salvage value tier; crafting readiness separate</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T3</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Salvage value tier; crafting readiness separate</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Unfitted 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T0</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Salvage value tier; crafting readiness separate</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T0</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Salvage value tier; crafting readiness separate</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Unfitted 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T4</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Salvage value tier; crafting readiness separate</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T4</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Salvage value tier; crafting readiness separate</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Unfitted 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T4</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Salvage value tier; crafting readiness separate</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T4</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Salvage value tier; crafting readiness separate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Unfitted 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lengths</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Unfitted 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lengths</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Unfitted 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lengths</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Unfitted 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T0</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Salvage value tier; crafting readiness separate</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T0</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Salvage value tier; crafting readiness separate</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lengths</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T0</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Salvage value tier; crafting readiness separate</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husk-composite sheets</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T1</x:v>
      </x:c>
      <x:c r="H1250" s="4" t="str">
        <x:f>IFERROR(INDEX('Material routes'!$H$6:$H$2205,MATCH(V1250,'Material routes'!$A$6:$A$2205,0)),"MISSING ID")</x:f>
        <x:v>Container</x:v>
      </x:c>
      <x:c r="I1250" s="4" t="str">
        <x:f>IFERROR(INDEX('Material routes'!$G$6:$G$2205,MATCH(V1250,'Material routes'!$A$6:$A$2205,0)),"MISSING ID")</x:f>
        <x:v>Salvage</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Salvage value tier; crafting readiness separate</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T1</x:v>
      </x:c>
      <x:c r="H1251" s="4" t="str">
        <x:f>IFERROR(INDEX('Material routes'!$H$6:$H$2205,MATCH(V1251,'Material routes'!$A$6:$A$2205,0)),"MISSING ID")</x:f>
        <x:v>Container</x:v>
      </x:c>
      <x:c r="I1251" s="4" t="str">
        <x:f>IFERROR(INDEX('Material routes'!$G$6:$G$2205,MATCH(V1251,'Material routes'!$A$6:$A$2205,0)),"MISSING ID")</x:f>
        <x:v>Salvage</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Salvage value tier; crafting readiness separate</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ceramic glaze powder</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T1</x:v>
      </x:c>
      <x:c r="H1252" s="4" t="str">
        <x:f>IFERROR(INDEX('Material routes'!$H$6:$H$2205,MATCH(V1252,'Material routes'!$A$6:$A$2205,0)),"MISSING ID")</x:f>
        <x:v>Container</x:v>
      </x:c>
      <x:c r="I1252" s="4" t="str">
        <x:f>IFERROR(INDEX('Material routes'!$G$6:$G$2205,MATCH(V1252,'Material routes'!$A$6:$A$2205,0)),"MISSING ID")</x:f>
        <x:v>Salvage</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Salvage value tier; crafting readiness separate</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husk-composite sheets</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T1</x:v>
      </x:c>
      <x:c r="H1253" s="4" t="str">
        <x:f>IFERROR(INDEX('Material routes'!$H$6:$H$2205,MATCH(V1253,'Material routes'!$A$6:$A$2205,0)),"MISSING ID")</x:f>
        <x:v>Carrier</x:v>
      </x:c>
      <x:c r="I1253" s="4" t="str">
        <x:f>IFERROR(INDEX('Material routes'!$G$6:$G$2205,MATCH(V1253,'Material routes'!$A$6:$A$2205,0)),"MISSING ID")</x:f>
        <x:v>Salvage</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Salvage value tier; crafting readiness separate</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T1</x:v>
      </x:c>
      <x:c r="H1254" s="4" t="str">
        <x:f>IFERROR(INDEX('Material routes'!$H$6:$H$2205,MATCH(V1254,'Material routes'!$A$6:$A$2205,0)),"MISSING ID")</x:f>
        <x:v>Carrier</x:v>
      </x:c>
      <x:c r="I1254" s="4" t="str">
        <x:f>IFERROR(INDEX('Material routes'!$G$6:$G$2205,MATCH(V1254,'Material routes'!$A$6:$A$2205,0)),"MISSING ID")</x:f>
        <x:v>Salvage</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Salvage value tier; crafting readiness separate</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Salvage value tier; crafting readiness separate</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Salvage value tier; crafting readiness separate</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T4</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Salvage value tier; crafting readiness separate</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T4</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Salvage value tier; crafting readiness separate</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Salvage value tier; crafting readiness separate</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Salvage value tier; crafting readiness separate</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Salvage value tier; crafting readiness separate</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Composite insulation blanks</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husk-composite sheets</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Composite insulation blanks</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Ceramic-faced shell laminate panels</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Unfitted 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T2</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Salvage value tier; crafting readiness separate</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T2</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Salvage value tier; crafting readiness separate</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Unfitted 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T3</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Salvage value tier; crafting readiness separate</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T3</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Salvage value tier; crafting readiness separate</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Unfitted 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T2</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Salvage value tier; crafting readiness separate</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Unfitted 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T2</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Salvage value tier; crafting readiness separate</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Unfitted 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T2</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Salvage value tier; crafting readiness separate</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Unfitted 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T4</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Salvage value tier; crafting readiness separate</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Unfitted 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T3</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Salvage value tier; crafting readiness separate</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T3</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Salvage value tier; crafting readiness separate</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T4</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Salvage value tier; crafting readiness separate</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T4</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Salvage value tier; crafting readiness separate</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T4</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Salvage value tier; crafting readiness separate</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T4</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Salvage value tier; crafting readiness separate</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T3</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Salvage value tier; crafting readiness separate</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T4</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Salvage value tier; crafting readiness separate</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T4</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Salvage value tier; crafting readiness separate</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T4</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Salvage value tier; crafting readiness separate</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T4</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Salvage value tier; crafting readiness separate</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seal-sheet stock</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Bonded graphite electrode blanks</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T4</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Salvage value tier; crafting readiness separate</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Bonded graphite electrode blanks</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T4</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Salvage value tier; crafting readiness separate</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T4</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Salvage value tier; crafting readiness separate</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Bonded graphite electrode blanks</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T4</x:v>
      </x:c>
      <x:c r="H1399" s="4" t="str">
        <x:f>IFERROR(INDEX('Material routes'!$H$6:$H$2205,MATCH(V1399,'Material routes'!$A$6:$A$2205,0)),"MISSING ID")</x:f>
        <x:v>Musical instrument</x:v>
      </x:c>
      <x:c r="I1399" s="4" t="str">
        <x:f>IFERROR(INDEX('Material routes'!$G$6:$G$2205,MATCH(V1399,'Material routes'!$A$6:$A$2205,0)),"MISSING ID")</x:f>
        <x:v>Salvage</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Salvage value tier; crafting readiness separate</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T4</x:v>
      </x:c>
      <x:c r="H1400" s="4" t="str">
        <x:f>IFERROR(INDEX('Material routes'!$H$6:$H$2205,MATCH(V1400,'Material routes'!$A$6:$A$2205,0)),"MISSING ID")</x:f>
        <x:v>Musical instrument</x:v>
      </x:c>
      <x:c r="I1400" s="4" t="str">
        <x:f>IFERROR(INDEX('Material routes'!$G$6:$G$2205,MATCH(V1400,'Material routes'!$A$6:$A$2205,0)),"MISSING ID")</x:f>
        <x:v>Salvage</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Salvage value tier; crafting readiness separate</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T4</x:v>
      </x:c>
      <x:c r="H1401" s="4" t="str">
        <x:f>IFERROR(INDEX('Material routes'!$H$6:$H$2205,MATCH(V1401,'Material routes'!$A$6:$A$2205,0)),"MISSING ID")</x:f>
        <x:v>Musical instrument</x:v>
      </x:c>
      <x:c r="I1401" s="4" t="str">
        <x:f>IFERROR(INDEX('Material routes'!$G$6:$G$2205,MATCH(V1401,'Material routes'!$A$6:$A$2205,0)),"MISSING ID")</x:f>
        <x:v>Salvage</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Salvage value tier; crafting readiness separate</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T4</x:v>
      </x:c>
      <x:c r="H1402" s="4" t="str">
        <x:f>IFERROR(INDEX('Material routes'!$H$6:$H$2205,MATCH(V1402,'Material routes'!$A$6:$A$2205,0)),"MISSING ID")</x:f>
        <x:v>Musical instrument</x:v>
      </x:c>
      <x:c r="I1402" s="4" t="str">
        <x:f>IFERROR(INDEX('Material routes'!$G$6:$G$2205,MATCH(V1402,'Material routes'!$A$6:$A$2205,0)),"MISSING ID")</x:f>
        <x:v>Salvage</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Salvage value tier; crafting readiness separate</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T4</x:v>
      </x:c>
      <x:c r="H1403" s="4" t="str">
        <x:f>IFERROR(INDEX('Material routes'!$H$6:$H$2205,MATCH(V1403,'Material routes'!$A$6:$A$2205,0)),"MISSING ID")</x:f>
        <x:v>Musical instrument</x:v>
      </x:c>
      <x:c r="I1403" s="4" t="str">
        <x:f>IFERROR(INDEX('Material routes'!$G$6:$G$2205,MATCH(V1403,'Material routes'!$A$6:$A$2205,0)),"MISSING ID")</x:f>
        <x:v>Salvage</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Salvage value tier; crafting readiness separate</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T4</x:v>
      </x:c>
      <x:c r="H1408" s="4" t="str">
        <x:f>IFERROR(INDEX('Material routes'!$H$6:$H$2205,MATCH(V1408,'Material routes'!$A$6:$A$2205,0)),"MISSING ID")</x:f>
        <x:v>Musical instrument</x:v>
      </x:c>
      <x:c r="I1408" s="4" t="str">
        <x:f>IFERROR(INDEX('Material routes'!$G$6:$G$2205,MATCH(V1408,'Material routes'!$A$6:$A$2205,0)),"MISSING ID")</x:f>
        <x:v>Salvage</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Salvage value tier; crafting readiness separate</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T3</x:v>
      </x:c>
      <x:c r="H1409" s="4" t="str">
        <x:f>IFERROR(INDEX('Material routes'!$H$6:$H$2205,MATCH(V1409,'Material routes'!$A$6:$A$2205,0)),"MISSING ID")</x:f>
        <x:v>Musical instrument</x:v>
      </x:c>
      <x:c r="I1409" s="4" t="str">
        <x:f>IFERROR(INDEX('Material routes'!$G$6:$G$2205,MATCH(V1409,'Material routes'!$A$6:$A$2205,0)),"MISSING ID")</x:f>
        <x:v>Salvage</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Salvage value tier; crafting readiness separate</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t="str">
        <x:f>IFERROR(INDEX('Material routes'!$E$6:$E$2205,MATCH(U1421,'Material routes'!$A$6:$A$2205,0)),"MISSING ID")</x:f>
        <x:v>Ground-anchor stake set</x:v>
      </x:c>
      <x:c r="B1421" s="4" t="str">
        <x:f>IFERROR(INDEX('Material routes'!$F$6:$F$2205,MATCH(U1421,'Material routes'!$A$6:$A$2205,0)),"MISSING ID")</x:f>
        <x:v>T1</x:v>
      </x:c>
      <x:c r="C1421" s="4" t="str">
        <x:f>IFERROR(INDEX('Material routes'!$H$6:$H$2205,MATCH(U1421,'Material routes'!$A$6:$A$2205,0)),"MISSING ID")</x:f>
        <x:v>Shelter item</x:v>
      </x:c>
      <x:c r="D1421" s="4" t="str">
        <x:f>IFERROR(INDEX('Material routes'!$G$6:$G$2205,MATCH(U1421,'Material routes'!$A$6:$A$2205,0)),"MISSING ID")</x:f>
        <x:v>Salvage</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Salvage value tier; crafting readiness separate</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T1</x:v>
      </x:c>
      <x:c r="C1422" s="4" t="str">
        <x:f>IFERROR(INDEX('Material routes'!$H$6:$H$2205,MATCH(U1422,'Material routes'!$A$6:$A$2205,0)),"MISSING ID")</x:f>
        <x:v>Shelter item</x:v>
      </x:c>
      <x:c r="D1422" s="4" t="str">
        <x:f>IFERROR(INDEX('Material routes'!$G$6:$G$2205,MATCH(U1422,'Material routes'!$A$6:$A$2205,0)),"MISSING ID")</x:f>
        <x:v>Salvage</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Salvage value tier; crafting readiness separate</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Salvage value tier; crafting readiness separate</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T3</x:v>
      </x:c>
      <x:c r="C1424" s="4" t="str">
        <x:f>IFERROR(INDEX('Material routes'!$H$6:$H$2205,MATCH(U1424,'Material routes'!$A$6:$A$2205,0)),"MISSING ID")</x:f>
        <x:v>Musical instrument</x:v>
      </x:c>
      <x:c r="D1424" s="4" t="str">
        <x:f>IFERROR(INDEX('Material routes'!$G$6:$G$2205,MATCH(U1424,'Material routes'!$A$6:$A$2205,0)),"MISSING ID")</x:f>
        <x:v>Salvage</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Salvage value tier; crafting readiness separate</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Crafting components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Salvage value tier; crafting readiness separate</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Fine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T4</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Salvage value tier; crafting readiness separate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T3</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Salvage value tier; crafting readiness separate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T3</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T4</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Salvage value tier; crafting readiness separate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T2</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Salvage value tier; crafting readiness separate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T3</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Salvage value tier; crafting readiness separate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T3</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Salvage value tier; crafting readiness separate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T3</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Salvage value tier; crafting readiness separate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T0</x:v>
      </x:c>
      <x:c r="C1440" s="4" t="str">
        <x:f>IFERROR(INDEX('Material routes'!$H$6:$H$2205,MATCH(U1440,'Material routes'!$A$6:$A$2205,0)),"MISSING ID")</x:f>
        <x:v>Household utensil</x:v>
      </x:c>
      <x:c r="D1440" s="4" t="str">
        <x:f>IFERROR(INDEX('Material routes'!$G$6:$G$2205,MATCH(U1440,'Material routes'!$A$6:$A$2205,0)),"MISSING ID")</x:f>
        <x:v>Salvage</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Salvage value tier; crafting readiness separate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T2</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Salvage value tier; crafting readiness separate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Unconsolidated iron bloom; Graded graphite flake stock; Prepared metallurgical flux</x:v>
      </x:c>
      <x:c r="C6" s="4" t="str">
        <x:f>IFERROR(INDEX('Items'!$B$6:$B$1005,MATCH("author.metallurgy.steel_stock",'Items'!$A$6:$A$1005,0)),"MISSING ID")&amp;"; "&amp;IFERROR(INDEX('Items'!$B$6:$B$1005,MATCH("proposal.branch.alloy_addition",'Items'!$A$6:$A$1005,0)),"MISSING ID")</x:f>
        <x:v>Unfitted steel stock; Prepared manganese alloying addition</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blanks; Steel-faced shell laminate sheets; Heat-treated steel gear blanks; Lapped bronze bearing blanks; Drawn steel tube lengths; Abrasive-faced steel blanks</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panel blanks;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stock; Prepared shell-binding adhesive</x:v>
      </x:c>
      <x:c r="C7" s="4" t="str">
        <x:f>IFERROR(INDEX('Items'!$B$6:$B$1005,MATCH("proposal.branch.drawn_copper",'Items'!$A$6:$A$1005,0)),"MISSING ID")&amp;"; "&amp;IFERROR(INDEX('Items'!$B$6:$B$1005,MATCH("proposal.branch.mica_sheet",'Items'!$A$6:$A$1005,0)),"MISSING ID")</x:f>
        <x:v>Drawn copper wire stock; Bonded mica composite sheets</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Insulation-wrapped copper lengths; Braided copper conductor stock; Wound copper coil blanks; Woven copper mesh sheets;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Encased conductor lengths; Terminated grounding harness; Insulated winding subassembly; Radio tuning support block; Screened radio chassis insert; Sealed electrical bulkhead insert; Serviceable insulated contact block; Pressed mineral-husk barrier boards</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Blended ceramic forming feed; Prepared ceramic glaze powder; Graded refractory mineral powder</x:v>
      </x:c>
      <x:c r="C8" s="4" t="str">
        <x:f>IFERROR(INDEX('Items'!$B$6:$B$1005,MATCH("proposal.natural.ceramic",'Items'!$A$6:$A$1005,0)),"MISSING ID")&amp;"; "&amp;IFERROR(INDEX('Items'!$B$6:$B$1005,MATCH("proposal.branch.refractory_ceramic",'Items'!$A$6:$A$1005,0)),"MISSING ID")</x:f>
        <x:v>Fired insulating ceramic blanks; Fired refractory ceramic blanks</x:v>
      </x:c>
      <x:c r="D8" s="4" t="str">
        <x:f>IFERROR(INDEX('Items'!$B$6:$B$1005,MATCH("proposal.branch.ceramic_shell",'Items'!$A$6:$A$1005,0)),"MISSING ID")&amp;"; "&amp;IFERROR(INDEX(Items!$B$6:$B$1005,MATCH("proposal.t3.lining_stock",Items!$A$6:$A$1005,0)),"MISSING ID")</x:f>
        <x:v>Ceramic-faced shell laminate panels; Bonded glass-ceramic lining panels</x:v>
      </x:c>
      <x:c r="E8" s="4" t="str">
        <x:f>IFERROR(INDEX('Items'!$B$6:$B$1005,MATCH("proposal.branch.protective_stock",'Items'!$A$6:$A$1005,0)),"MISSING ID")&amp;"; "&amp;IFERROR(INDEX(Items!$B$6:$B$1005,MATCH("proposal.t4.vessel_liner",Items!$A$6:$A$1005,0)),"MISSING ID")</x:f>
        <x:v>Layered protective panel blanks;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Unformed opaque glass stock; Rough transparent glass blanks</x:v>
      </x:c>
      <x:c r="C9" s="4" t="str">
        <x:f>IFERROR(INDEX('Items'!$B$6:$B$1005,MATCH("proposal.branch.opaque_sheet",'Items'!$A$6:$A$1005,0)),"MISSING ID")&amp;"; "&amp;IFERROR(INDEX('Items'!$B$6:$B$1005,MATCH("proposal.branch.viewing_glass",'Items'!$A$6:$A$1005,0)),"MISSING ID")</x:f>
        <x:v>Formed opaque glass sheets; Selected viewing-glass blanks</x:v>
      </x:c>
      <x:c r="D9" s="4" t="str">
        <x:f>IFERROR(INDEX('Items'!$B$6:$B$1005,MATCH("proposal.branch.optical_glass",'Items'!$A$6:$A$1005,0)),"MISSING ID")&amp;"; "&amp;IFERROR(INDEX(Items!$B$6:$B$1005,MATCH("proposal.t3.reflector_stock",Items!$A$6:$A$1005,0)),"MISSING ID")</x:f>
        <x:v>Ground optical glass blanks;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paper furnish;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husk-composite sheets; Surface-finished husk sheets; Flexible husk-composite strips</x:v>
      </x:c>
      <x:c r="E10" s="4" t="str">
        <x:f>IFERROR(INDEX('Items'!$B$6:$B$1005,MATCH("proposal.branch.sealed_casing",'Items'!$A$6:$A$1005,0)),"MISSING ID")</x:f>
        <x:v>Husk-composite casing blanks</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sheets;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laminate sheets; Ceramic-faced shell laminate panels; Hinged shell-panel sets</x:v>
      </x:c>
      <x:c r="E11" s="4" t="str">
        <x:f>IFERROR(INDEX('Items'!$B$6:$B$1005,MATCH("proposal.branch.protective_stock",'Items'!$A$6:$A$1005,0)),"MISSING ID")&amp;"; "&amp;IFERROR(INDEX(Items!$B$6:$B$1005,MATCH("proposal.t4.articulated_guard",Items!$A$6:$A$1005,0)),"MISSING ID")</x:f>
        <x:v>Layered protective panel blanks;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seal-sheet stock; Canister joint sealant; Husk-reinforced packing lengths;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Husk-composite casing blanks; Encased conductor lengths;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wing-membrane sheets</x:v>
      </x:c>
      <x:c r="D13" s="4" t="str">
        <x:f>IFERROR(INDEX(Items!$B$6:$B$1005,MATCH("proposal.t3.wing_seam",Items!$A$6:$A$1005,0)),"MISSING ID")&amp;"; "&amp;IFERROR(INDEX(Items!$B$6:$B$1005,MATCH("proposal.t3.sail_panel_set",Items!$A$6:$A$1005,0)),"MISSING ID")</x:f>
        <x:v>Bonded wing-seam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 stone blanks; Rough-cut gemstone blanks; Graded sharpening grit</x:v>
      </x:c>
      <x:c r="C14" s="4" t="str">
        <x:f>IFERROR(INDEX('Items'!$B$6:$B$1005,MATCH("proposal.branch.tuned_stone",'Items'!$A$6:$A$1005,0)),"MISSING ID")&amp;"; "&amp;IFERROR(INDEX('Items'!$B$6:$B$1005,MATCH("proposal.branch.polished_gem",'Items'!$A$6:$A$1005,0)),"MISSING ID")</x:f>
        <x:v>Shaped resonant stone bars; Polished gemstone setting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inlay veneer sheets;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Ground mineral pigment stock; Selected faunal carrier fraction</x:v>
      </x:c>
      <x:c r="C15" s="4" t="str">
        <x:f>IFERROR(INDEX('Items'!$B$6:$B$1005,MATCH("proposal.branch.pigment_coating",'Items'!$A$6:$A$1005,0)),"MISSING ID")</x:f>
        <x:v>Prepared mineral pigment coating mix</x:v>
      </x:c>
      <x:c r="D15" s="4" t="str">
        <x:f>IFERROR(INDEX('Items'!$B$6:$B$1005,MATCH("proposal.branch.decorative_husk",'Items'!$A$6:$A$1005,0)),"MISSING ID")</x:f>
        <x:v>Surface-finished husk sheets</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industrial salt feed</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Assay-selected Iron Growth feed</x:v>
      </x:c>
      <x:c r="C17" s="4" t="str">
        <x:f>IFERROR(INDEX(Items!$B$6:$B$1005,MATCH("proposal.lore.growth_alloy",Items!$A$6:$A$1005,0)),"MISSING ID")</x:f>
        <x:v>Worked Growth-alloy blanks</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Selected iron-ore furnace feed; Graded industrial salt feed</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Unconsolidated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wire stock; Shaped iron core plates; Unheaded iron rivet blanks</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T4</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inlineStr">
        <x:is>
          <x:t xml:space="preserve">October 16 salvage value assignment. Matched machine drivetrain has substantial donor-part value and difficult-to-replace fitted internals, subject to inspection. Crafting qualification remains separate.</x:t>
        </x:is>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x:f>IFERROR(INDEX('Items'!$AN$6:$AN$1005,MATCH(A6,'Items'!$A$6:$A$1005,0)),"MISSING ID")</x:f>
        <x:v>4</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T1</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inlineStr">
        <x:is>
          <x:t xml:space="preserve">October 16 salvage value assignment. Flat recoverable metal has broad patching and fabrication demand but little specialist workmanship. Crafting qualification remains separate.</x:t>
        </x:is>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x:f>IFERROR(INDEX('Items'!$AN$6:$AN$1005,MATCH(A7,'Items'!$A$6:$A$1005,0)),"MISSING ID")</x:f>
        <x:v>1</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T3</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inlineStr">
        <x:is>
          <x:t xml:space="preserve">October 16 salvage value assignment. Usable conductor lengths can save scarce wire preparation and electrical repair labor, after continuity and insulation checks. Crafting qualification remains separate.</x:t>
        </x:is>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x:f>IFERROR(INDEX('Items'!$AN$6:$AN$1005,MATCH(A8,'Items'!$A$6:$A$1005,0)),"MISSING ID")</x:f>
        <x:v>3</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T4</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inlineStr">
        <x:is>
          <x:t xml:space="preserve">October 16 salvage value assignment. A matched rotor assembly preserves substantial fabricated machinery, although load suitability and remaining condition are unproven. Crafting qualification remains separate.</x:t>
        </x:is>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x:f>IFERROR(INDEX('Items'!$AN$6:$AN$1005,MATCH(A9,'Items'!$A$6:$A$1005,0)),"MISSING ID")</x:f>
        <x:v>4</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T4</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inlineStr">
        <x:is>
          <x:t xml:space="preserve">October 16 salvage value assignment. Electromechanical conversion hardware is difficult to replace and valuable to compatible machinery specialists. No output is guaranteed. Crafting qualification remains separate.</x:t>
        </x:is>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x:f>IFERROR(INDEX('Items'!$AN$6:$AN$1005,MATCH(A10,'Items'!$A$6:$A$1005,0)),"MISSING ID")</x:f>
        <x:v>4</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Cleaned brush-bristle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faunal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Carbonized husk 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T1</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transparent glass blanks; Graded sharpening grit</x:v>
      </x:c>
      <x:c r="H34" s="4" t="str">
        <x:v>design.review.proposal_container_glass_stopper</x:v>
      </x:c>
      <x:c r="I34" s="4" t="inlineStr">
        <x:is>
          <x:t xml:space="preserve">October 16 salvage value assignment. A shaped stopper retains modest glassworking labor, heavily discounted without a matching vessel. Crafting qualification remains separate.</x:t>
        </x:is>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x:f>IFERROR(INDEX('Items'!$AN$6:$AN$1005,MATCH(A34,'Items'!$A$6:$A$1005,0)),"MISSING ID")</x:f>
        <x:v>1</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Unfitted 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Unfitted steel stock; Bronze bearing blanks</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lengths; Husk-reinforced packing lengths</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lengths; Husk-reinforced packing lengths; Bronze bearing blanks</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Fired 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blanks; Graded sharpening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Unfitted 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Ground mineral pigment stock</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setting blanks; Unfitted steel stock; Prepared mineral pigment coating mix</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Unfitted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Blended ceramic forming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Fired refractory ceramic blanks; Graded sharpening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Fired refractory ceramic blanks; Graded sharpening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Fired insulating ceramic blanks; Graded sharpening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Fired insulating ceramic blanks; Graded sharpening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Fired insulating ceramic blanks; Graded sharpening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Fired insulating ceramic blanks; Graded sharpening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Fired insulating ceramic blanks; Graded sharpening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Fired insulating ceramic blanks; Graded sharpening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Fired insulating ceramic blanks; Graded sharpening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Insulation-wrapped copper lengths; Reinforced seal-sheet stock</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stock</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lengths; Spring-grade steel blanks; Bronze bearing blanks</x:v>
      </x:c>
      <x:c r="H64" s="4" t="str">
        <x:v>design.review.proposal_wind_folding_frame</x:v>
      </x:c>
      <x:c r="I64" s="4" t="inlineStr">
        <x:is>
          <x:t xml:space="preserve">October 16 salvage value assignment. A collapsible load-bearing frame concentrates fitted joints and alignment work that are costly to replace. Crafting qualification remains separate.</x:t>
        </x:is>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Unfitted steel stock; Processed hide material</x:v>
      </x:c>
      <x:c r="H65" s="4" t="str">
        <x:v>design.review.proposal_wind_sail_grip</x:v>
      </x:c>
      <x:c r="I65" s="4" t="inlineStr">
        <x:is>
          <x:t xml:space="preserve">October 16 salvage value assignment. A matched grip and control fitting preserves ergonomic and mechanical assembly work with direct sail-repair demand. Crafting qualification remains separate.</x:t>
        </x:is>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lengths; Unfitted steel stock; Shell laminate</x:v>
      </x:c>
      <x:c r="H66" s="4" t="str">
        <x:v>design.review.proposal_wind_wheel</x:v>
      </x:c>
      <x:c r="I66" s="4" t="inlineStr">
        <x:is>
          <x:t xml:space="preserve">October 16 salvage value assignment. A complete wheel and bearing unit preserves precision moving parts needed for traversal, subject to condition and fit. Crafting qualification remains separate.</x:t>
        </x:is>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lengths; Spring-grade steel blanks; Lapped bronze bearing blanks; Unfitted steel stock</x:v>
      </x:c>
      <x:c r="H67" s="4" t="str">
        <x:v>design.review.proposal_wind_truck</x:v>
      </x:c>
      <x:c r="I67" s="4" t="inlineStr">
        <x:is>
          <x:t xml:space="preserve">October 16 salvage value assignment. A steering and axle assembly concentrates load-bearing, alignment and moving-interface work essential to a compatible dirtboard. Crafting qualification remains separate.</x:t>
        </x:is>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Unfitted 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Unfitted 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Unfitted 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Unfitted 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Unfitted 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Consolidated iron bar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Consolidated iron bar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Consolidated iron bar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Consolidated iron bar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Consolidated iron bar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Consolidated iron bar stock; Bronze bearing blanks</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Consolidated iron bar stock; Graded sharpening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lengths;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Unfitted steel stock; Graded sharpening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husk-fiber sheets;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Unfitted steel stock; Bronze bearing blanks</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lengths; Reinforced seal-sheet stock; Unfitted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Unfitted steel stock; Bronze bearing blanks;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Unfitted steel stock; Graded sharpening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Unfitted steel stock; Graded sharpening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Bronze bearing blanks; Graded sharpening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Unfitted steel stock; Bronze bearing blanks</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Unfitted steel stock; Bronze bearing blanks</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blanks; Lapped bronze bearing blanks; Unfitted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Unfitted 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lengths; Bronze bearing blanks; Husk-reinforced packing lengths</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blanks; Unfitted steel stock; Bronze bearing blanks</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Composite insulation blanks</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Bonded mica composite sheets; Flexible membrane-bonding compound; Fired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 powder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48</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65</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'Items'!$A$6:$A$978</x:formula1>
    </x:dataValidation>
    <x:dataValidation type="list" sqref="E6:E1005">
      <x:formula1>'Items'!$A$6:$A$978</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T4</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T1</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T3</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T4</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T4</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Sorted Ironstone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T1</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Selected iron-ore furnace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Consolidated iron bar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sharpening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Fired 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 powder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 stock</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T1</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T1</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T1</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T1</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T3</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T4</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T1</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T1</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T3</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T1</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T1</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T4</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T4</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x:c r="B128" s="4"/>
      <x:c r="C128" s="4"/>
      <x:c r="D128" s="4"/>
      <x:c r="E128" s="4"/>
      <x:c r="F128" s="14"/>
      <x:c r="G128" s="4"/>
      <x:c r="H128" s="4"/>
      <x:c r="I128" s="4"/>
      <x:c r="J128" s="4"/>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T3</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x:c r="B137" s="4"/>
      <x:c r="C137" s="4"/>
      <x:c r="D137" s="4"/>
      <x:c r="E137" s="4"/>
      <x:c r="F137" s="14"/>
      <x:c r="G137" s="4"/>
      <x:c r="H137" s="4"/>
      <x:c r="I137" s="4"/>
      <x:c r="J137" s="4"/>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T2</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T3</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T4</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T4</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T0</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T0</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T1</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T3</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x:c r="B162" s="4"/>
      <x:c r="C162" s="4"/>
      <x:c r="D162" s="4"/>
      <x:c r="E162" s="4"/>
      <x:c r="F162" s="14"/>
      <x:c r="G162" s="4"/>
      <x:c r="H162" s="4"/>
      <x:c r="I162" s="4"/>
      <x:c r="J162" s="4"/>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T0</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T1</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T3</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x:c r="B166" s="4"/>
      <x:c r="C166" s="4"/>
      <x:c r="D166" s="4"/>
      <x:c r="E166" s="4"/>
      <x:c r="F166" s="14"/>
      <x:c r="G166" s="4"/>
      <x:c r="H166" s="4"/>
      <x:c r="I166" s="4"/>
      <x:c r="J166" s="4"/>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T0</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x:c r="B168" s="4"/>
      <x:c r="C168" s="4"/>
      <x:c r="D168" s="4"/>
      <x:c r="E168" s="4"/>
      <x:c r="F168" s="14"/>
      <x:c r="G168" s="4"/>
      <x:c r="H168" s="4"/>
      <x:c r="I168" s="4"/>
      <x:c r="J168" s="4"/>
    </x:row>
    <x:row r="169" ht="115" customHeight="1">
      <x:c r="A169" s="4"/>
      <x:c r="B169" s="4"/>
      <x:c r="C169" s="4"/>
      <x:c r="D169" s="4"/>
      <x:c r="E169" s="4"/>
      <x:c r="F169" s="14"/>
      <x:c r="G169" s="4"/>
      <x:c r="H169" s="4"/>
      <x:c r="I169" s="4"/>
      <x:c r="J169" s="4"/>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T1</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T0</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T1</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T0</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T0</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T1</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T0</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T0</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T0</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T0</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T1</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T0</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Graded fired-ceramic grog</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Blended ceramic forming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ceramic glaze powder</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T0</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T0</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T0</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T1</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T4</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T3</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T2</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T1</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T2</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T0</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T1</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T1</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T1</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Carbonized husk 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T2</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T3</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T1</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T1</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T1</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T4</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T3</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T4</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T3</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T4</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T4</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T2</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T3</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T0</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T4</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T4</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T0</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T1</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T1</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x:c r="B319" s="4"/>
      <x:c r="C319" s="4"/>
      <x:c r="D319" s="4"/>
      <x:c r="E319" s="4"/>
      <x:c r="F319" s="14"/>
      <x:c r="G319" s="4"/>
      <x:c r="H319" s="4"/>
      <x:c r="I319" s="4"/>
      <x:c r="J319" s="4"/>
    </x:row>
    <x:row r="320" ht="115" customHeight="1">
      <x:c r="A320" s="4"/>
      <x:c r="B320" s="4"/>
      <x:c r="C320" s="4"/>
      <x:c r="D320" s="4"/>
      <x:c r="E320" s="4"/>
      <x:c r="F320" s="14"/>
      <x:c r="G320" s="4"/>
      <x:c r="H320" s="4"/>
      <x:c r="I320" s="4"/>
      <x:c r="J320" s="4"/>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T3</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T3</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T1</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x:c r="B333" s="4"/>
      <x:c r="C333" s="4"/>
      <x:c r="D333" s="4"/>
      <x:c r="E333" s="4"/>
      <x:c r="F333" s="14"/>
      <x:c r="G333" s="4"/>
      <x:c r="H333" s="4"/>
      <x:c r="I333" s="4"/>
      <x:c r="J333" s="4"/>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x:c r="B335" s="4"/>
      <x:c r="C335" s="4"/>
      <x:c r="D335" s="4"/>
      <x:c r="E335" s="4"/>
      <x:c r="F335" s="14"/>
      <x:c r="G335" s="4"/>
      <x:c r="H335" s="4"/>
      <x:c r="I335" s="4"/>
      <x:c r="J335" s="4"/>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x:c r="B340" s="4"/>
      <x:c r="C340" s="4"/>
      <x:c r="D340" s="4"/>
      <x:c r="E340" s="4"/>
      <x:c r="F340" s="14"/>
      <x:c r="G340" s="4"/>
      <x:c r="H340" s="4"/>
      <x:c r="I340" s="4"/>
      <x:c r="J340" s="4"/>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T1</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T1</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T1</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T1</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T1</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T3</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Unconsolidated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Unformed opaque 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transparent glass blanks</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stone blocks</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 stone blanks</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Ground mineral pigment stock</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 powder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cullet</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stock</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paper furnish</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Cleaned brush-bristle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sheets</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faunal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industrial salt feed</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Rough-cut gemstone blanks</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gemstone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blanks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sheets</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x:c r="B388" s="4"/>
      <x:c r="C388" s="4"/>
      <x:c r="D388" s="4"/>
      <x:c r="E388" s="4"/>
      <x:c r="F388" s="14"/>
      <x:c r="G388" s="4"/>
      <x:c r="H388" s="4"/>
      <x:c r="I388" s="4"/>
      <x:c r="J388" s="4"/>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Composite insulation blanks</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T3</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T3</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T3</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T3</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T2</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T3</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T2</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T2</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T2</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T4</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T3</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Unfitted 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powder</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Selected manganese mineral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addition</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wire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Bronze bearing blanks</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Fired refractory ceramic blanks</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sheets</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blanks</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husk-fiber sheets</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wing-membrane sheets</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Prepared mineral pigment coating mix</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Bonded mica composite sheets</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Shaped resonant stone bars</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setting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laminate sheets</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blanks</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Insulation-wrapped copper lengths</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Ceramic-faced shell laminate panels</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blanks</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husk-composite sheets</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seal-sheet stock</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Surface-finished husk sheets</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panel blanks</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Encased conductor lengths</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Husk-composite casing blanks</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lengths</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conductor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sheets</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lengths</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husk-composite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Abrasive-faced steel blanks</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panels</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barrier boards</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inlay veneer sheets</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T3</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Assay-selected Iron Growth feed</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Worked Growth-alloy blanks</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Conditioned faunal reinforcement fibers</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x:c r="B512" s="4"/>
      <x:c r="C512" s="4"/>
      <x:c r="D512" s="4"/>
      <x:c r="E512" s="4"/>
      <x:c r="F512" s="14"/>
      <x:c r="G512" s="4"/>
      <x:c r="H512" s="4"/>
      <x:c r="I512" s="4"/>
      <x:c r="J512" s="4"/>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T2</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wire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Unheaded iron rivet blanks</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x:c r="B527" s="4"/>
      <x:c r="C527" s="4"/>
      <x:c r="D527" s="4"/>
      <x:c r="E527" s="4"/>
      <x:c r="F527" s="14"/>
      <x:c r="G527" s="4"/>
      <x:c r="H527" s="4"/>
      <x:c r="I527" s="4"/>
      <x:c r="J527" s="4"/>
    </x:row>
    <x:row r="528" ht="115" customHeight="1">
      <x:c r="A528" s="4"/>
      <x:c r="B528" s="4"/>
      <x:c r="C528" s="4"/>
      <x:c r="D528" s="4"/>
      <x:c r="E528" s="4"/>
      <x:c r="F528" s="14"/>
      <x:c r="G528" s="4"/>
      <x:c r="H528" s="4"/>
      <x:c r="I528" s="4"/>
      <x:c r="J528" s="4"/>
    </x:row>
    <x:row r="529" ht="115" customHeight="1">
      <x:c r="A529" s="4"/>
      <x:c r="B529" s="4"/>
      <x:c r="C529" s="4"/>
      <x:c r="D529" s="4"/>
      <x:c r="E529" s="4"/>
      <x:c r="F529" s="14"/>
      <x:c r="G529" s="4"/>
      <x:c r="H529" s="4"/>
      <x:c r="I529" s="4"/>
      <x:c r="J529" s="4"/>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x:c r="B532" s="4"/>
      <x:c r="C532" s="4"/>
      <x:c r="D532" s="4"/>
      <x:c r="E532" s="4"/>
      <x:c r="F532" s="14"/>
      <x:c r="G532" s="4"/>
      <x:c r="H532" s="4"/>
      <x:c r="I532" s="4"/>
      <x:c r="J532" s="4"/>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x:c r="B534" s="4"/>
      <x:c r="C534" s="4"/>
      <x:c r="D534" s="4"/>
      <x:c r="E534" s="4"/>
      <x:c r="F534" s="14"/>
      <x:c r="G534" s="4"/>
      <x:c r="H534" s="4"/>
      <x:c r="I534" s="4"/>
      <x:c r="J534" s="4"/>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Selected nickel-bearing alloy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Selected tin-bearing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Fine kaolin ceramic-body mix</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feed</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Worked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shell-mineral friction blanks</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x:c r="B545" s="4"/>
      <x:c r="C545" s="4"/>
      <x:c r="D545" s="4"/>
      <x:c r="E545" s="4"/>
      <x:c r="F545" s="14"/>
      <x:c r="G545" s="4"/>
      <x:c r="H545" s="4"/>
      <x:c r="I545" s="4"/>
      <x:c r="J545" s="4"/>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T4</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T3</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T2</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x:c r="B558" s="4"/>
      <x:c r="C558" s="4"/>
      <x:c r="D558" s="4"/>
      <x:c r="E558" s="4"/>
      <x:c r="F558" s="14"/>
      <x:c r="G558" s="4"/>
      <x:c r="H558" s="4"/>
      <x:c r="I558" s="4"/>
      <x:c r="J558" s="4"/>
    </x:row>
    <x:row r="559" ht="115" customHeight="1">
      <x:c r="A559" s="4"/>
      <x:c r="B559" s="4"/>
      <x:c r="C559" s="4"/>
      <x:c r="D559" s="4"/>
      <x:c r="E559" s="4"/>
      <x:c r="F559" s="14"/>
      <x:c r="G559" s="4"/>
      <x:c r="H559" s="4"/>
      <x:c r="I559" s="4"/>
      <x:c r="J559" s="4"/>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T1</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T3</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T1</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x:c r="B565" s="4"/>
      <x:c r="C565" s="4"/>
      <x:c r="D565" s="4"/>
      <x:c r="E565" s="4"/>
      <x:c r="F565" s="14"/>
      <x:c r="G565" s="4"/>
      <x:c r="H565" s="4"/>
      <x:c r="I565" s="4"/>
      <x:c r="J565" s="4"/>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T1</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T0</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T1</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T3</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T2</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T1</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T0</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T0</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T1</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T2</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x:c r="B578" s="4"/>
      <x:c r="C578" s="4"/>
      <x:c r="D578" s="4"/>
      <x:c r="E578" s="4"/>
      <x:c r="F578" s="14"/>
      <x:c r="G578" s="4"/>
      <x:c r="H578" s="4"/>
      <x:c r="I578" s="4"/>
      <x:c r="J578" s="4"/>
    </x:row>
    <x:row r="579" ht="115" customHeight="1">
      <x:c r="A579" s="4"/>
      <x:c r="B579" s="4"/>
      <x:c r="C579" s="4"/>
      <x:c r="D579" s="4"/>
      <x:c r="E579" s="4"/>
      <x:c r="F579" s="14"/>
      <x:c r="G579" s="4"/>
      <x:c r="H579" s="4"/>
      <x:c r="I579" s="4"/>
      <x:c r="J579" s="4"/>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T2</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x:c r="B581" s="4"/>
      <x:c r="C581" s="4"/>
      <x:c r="D581" s="4"/>
      <x:c r="E581" s="4"/>
      <x:c r="F581" s="14"/>
      <x:c r="G581" s="4"/>
      <x:c r="H581" s="4"/>
      <x:c r="I581" s="4"/>
      <x:c r="J581" s="4"/>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x:c r="B586" s="4"/>
      <x:c r="C586" s="4"/>
      <x:c r="D586" s="4"/>
      <x:c r="E586" s="4"/>
      <x:c r="F586" s="14"/>
      <x:c r="G586" s="4"/>
      <x:c r="H586" s="4"/>
      <x:c r="I586" s="4"/>
      <x:c r="J586" s="4"/>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x:c r="B634" s="4"/>
      <x:c r="C634" s="4"/>
      <x:c r="D634" s="4"/>
      <x:c r="E634" s="4"/>
      <x:c r="F634" s="14"/>
      <x:c r="G634" s="4"/>
      <x:c r="H634" s="4"/>
      <x:c r="I634" s="4"/>
      <x:c r="J634" s="4"/>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x:c r="B640" s="4"/>
      <x:c r="C640" s="4"/>
      <x:c r="D640" s="4"/>
      <x:c r="E640" s="4"/>
      <x:c r="F640" s="14"/>
      <x:c r="G640" s="4"/>
      <x:c r="H640" s="4"/>
      <x:c r="I640" s="4"/>
      <x:c r="J640" s="4"/>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x:c r="B654" s="4"/>
      <x:c r="C654" s="4"/>
      <x:c r="D654" s="4"/>
      <x:c r="E654" s="4"/>
      <x:c r="F654" s="14"/>
      <x:c r="G654" s="4"/>
      <x:c r="H654" s="4"/>
      <x:c r="I654" s="4"/>
      <x:c r="J654" s="4"/>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x:c r="B661" s="4"/>
      <x:c r="C661" s="4"/>
      <x:c r="D661" s="4"/>
      <x:c r="E661" s="4"/>
      <x:c r="F661" s="14"/>
      <x:c r="G661" s="4"/>
      <x:c r="H661" s="4"/>
      <x:c r="I661" s="4"/>
      <x:c r="J661" s="4"/>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T4</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T4</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T4</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x:c r="B706" s="4"/>
      <x:c r="C706" s="4"/>
      <x:c r="D706" s="4"/>
      <x:c r="E706" s="4"/>
      <x:c r="F706" s="14"/>
      <x:c r="G706" s="4"/>
      <x:c r="H706" s="4"/>
      <x:c r="I706" s="4"/>
      <x:c r="J706" s="4"/>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T4</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x:c r="B710" s="4"/>
      <x:c r="C710" s="4"/>
      <x:c r="D710" s="4"/>
      <x:c r="E710" s="4"/>
      <x:c r="F710" s="14"/>
      <x:c r="G710" s="4"/>
      <x:c r="H710" s="4"/>
      <x:c r="I710" s="4"/>
      <x:c r="J710" s="4"/>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T4</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T4</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T3</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T4</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T0</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T3</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T3</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T3</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T4</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T3</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T3</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T3</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T0</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T3</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T3</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T4</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T4</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T4</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T3</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T4</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T4</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T3</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T1</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T3</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T2</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T2</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T2</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T2</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T3</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x:c r="B750" s="4"/>
      <x:c r="C750" s="4"/>
      <x:c r="D750" s="4"/>
      <x:c r="E750" s="4"/>
      <x:c r="F750" s="14"/>
      <x:c r="G750" s="4"/>
      <x:c r="H750" s="4"/>
      <x:c r="I750" s="4"/>
      <x:c r="J750" s="4"/>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x:c r="B757" s="4"/>
      <x:c r="C757" s="4"/>
      <x:c r="D757" s="4"/>
      <x:c r="E757" s="4"/>
      <x:c r="F757" s="14"/>
      <x:c r="G757" s="4"/>
      <x:c r="H757" s="4"/>
      <x:c r="I757" s="4"/>
      <x:c r="J757" s="4"/>
    </x:row>
    <x:row r="758" ht="115" customHeight="1">
      <x:c r="A758" s="4"/>
      <x:c r="B758" s="4"/>
      <x:c r="C758" s="4"/>
      <x:c r="D758" s="4"/>
      <x:c r="E758" s="4"/>
      <x:c r="F758" s="14"/>
      <x:c r="G758" s="4"/>
      <x:c r="H758" s="4"/>
      <x:c r="I758" s="4"/>
      <x:c r="J758" s="4"/>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x:c r="B768" s="4"/>
      <x:c r="C768" s="4"/>
      <x:c r="D768" s="4"/>
      <x:c r="E768" s="4"/>
      <x:c r="F768" s="14"/>
      <x:c r="G768" s="4"/>
      <x:c r="H768" s="4"/>
      <x:c r="I768" s="4"/>
      <x:c r="J768" s="4"/>
    </x:row>
    <x:row r="769" ht="115" customHeight="1">
      <x:c r="A769" s="4"/>
      <x:c r="B769" s="4"/>
      <x:c r="C769" s="4"/>
      <x:c r="D769" s="4"/>
      <x:c r="E769" s="4"/>
      <x:c r="F769" s="14"/>
      <x:c r="G769" s="4"/>
      <x:c r="H769" s="4"/>
      <x:c r="I769" s="4"/>
      <x:c r="J769" s="4"/>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x:c r="B773" s="4"/>
      <x:c r="C773" s="4"/>
      <x:c r="D773" s="4"/>
      <x:c r="E773" s="4"/>
      <x:c r="F773" s="14"/>
      <x:c r="G773" s="4"/>
      <x:c r="H773" s="4"/>
      <x:c r="I773" s="4"/>
      <x:c r="J773" s="4"/>
    </x:row>
    <x:row r="774" ht="115" customHeight="1">
      <x:c r="A774" s="4"/>
      <x:c r="B774" s="4"/>
      <x:c r="C774" s="4"/>
      <x:c r="D774" s="4"/>
      <x:c r="E774" s="4"/>
      <x:c r="F774" s="14"/>
      <x:c r="G774" s="4"/>
      <x:c r="H774" s="4"/>
      <x:c r="I774" s="4"/>
      <x:c r="J774" s="4"/>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x:c r="B777" s="4"/>
      <x:c r="C777" s="4"/>
      <x:c r="D777" s="4"/>
      <x:c r="E777" s="4"/>
      <x:c r="F777" s="14"/>
      <x:c r="G777" s="4"/>
      <x:c r="H777" s="4"/>
      <x:c r="I777" s="4"/>
      <x:c r="J777" s="4"/>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T2</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x:c r="B781" s="4"/>
      <x:c r="C781" s="4"/>
      <x:c r="D781" s="4"/>
      <x:c r="E781" s="4"/>
      <x:c r="F781" s="14"/>
      <x:c r="G781" s="4"/>
      <x:c r="H781" s="4"/>
      <x:c r="I781" s="4"/>
      <x:c r="J781" s="4"/>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x:c r="B786" s="4"/>
      <x:c r="C786" s="4"/>
      <x:c r="D786" s="4"/>
      <x:c r="E786" s="4"/>
      <x:c r="F786" s="14"/>
      <x:c r="G786" s="4"/>
      <x:c r="H786" s="4"/>
      <x:c r="I786" s="4"/>
      <x:c r="J786" s="4"/>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x:c r="B798" s="4"/>
      <x:c r="C798" s="4"/>
      <x:c r="D798" s="4"/>
      <x:c r="E798" s="4"/>
      <x:c r="F798" s="14"/>
      <x:c r="G798" s="4"/>
      <x:c r="H798" s="4"/>
      <x:c r="I798" s="4"/>
      <x:c r="J798" s="4"/>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Fine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Bonded graphite electrode blanks</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x:c r="B805" s="4"/>
      <x:c r="C805" s="4"/>
      <x:c r="D805" s="4"/>
      <x:c r="E805" s="4"/>
      <x:c r="F805" s="14"/>
      <x:c r="G805" s="4"/>
      <x:c r="H805" s="4"/>
      <x:c r="I805" s="4"/>
      <x:c r="J805" s="4"/>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x:c r="B813" s="4"/>
      <x:c r="C813" s="4"/>
      <x:c r="D813" s="4"/>
      <x:c r="E813" s="4"/>
      <x:c r="F813" s="14"/>
      <x:c r="G813" s="4"/>
      <x:c r="H813" s="4"/>
      <x:c r="I813" s="4"/>
      <x:c r="J813" s="4"/>
    </x:row>
    <x:row r="814" ht="115" customHeight="1">
      <x:c r="A814" s="4"/>
      <x:c r="B814" s="4"/>
      <x:c r="C814" s="4"/>
      <x:c r="D814" s="4"/>
      <x:c r="E814" s="4"/>
      <x:c r="F814" s="14"/>
      <x:c r="G814" s="4"/>
      <x:c r="H814" s="4"/>
      <x:c r="I814" s="4"/>
      <x:c r="J814" s="4"/>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T4</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T4</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T3</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T2</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T2</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T3</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T3</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T1</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T0</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T2</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T2</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T2</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T2</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T4</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x:c r="B859" s="4"/>
      <x:c r="C859" s="4"/>
      <x:c r="D859" s="4"/>
      <x:c r="E859" s="4"/>
      <x:c r="F859" s="14"/>
      <x:c r="G859" s="4"/>
      <x:c r="H859" s="4"/>
      <x:c r="I859" s="4"/>
      <x:c r="J859" s="4"/>
    </x:row>
    <x:row r="860">
      <x:c r="A860" s="4" t="inlineStr">
        <x:is>
          <x:t xml:space="preserve">proposal.stock.perforated_iron_sheet</x:t>
        </x:is>
      </x:c>
      <x:c r="B860" s="4" t="str">
        <x:f>Items!B860</x:f>
        <x:v>Punched iron screen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lengths</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Fired ceramic tube lengths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Rough-fired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strips</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Fine-bore copper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T3</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T4</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T3</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x:c r="B891" s="4"/>
      <x:c r="C891" s="4"/>
      <x:c r="D891" s="4"/>
      <x:c r="E891" s="4"/>
      <x:c r="F891" s="14"/>
      <x:c r="G891" s="4"/>
      <x:c r="H891" s="4"/>
      <x:c r="I891" s="4"/>
      <x:c r="J891" s="4"/>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x:c r="B894" s="4"/>
      <x:c r="C894" s="4"/>
      <x:c r="D894" s="4"/>
      <x:c r="E894" s="4"/>
      <x:c r="F894" s="14"/>
      <x:c r="G894" s="4"/>
      <x:c r="H894" s="4"/>
      <x:c r="I894" s="4"/>
      <x:c r="J894" s="4"/>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x:c r="B909" s="4"/>
      <x:c r="C909" s="4"/>
      <x:c r="D909" s="4"/>
      <x:c r="E909" s="4"/>
      <x:c r="F909" s="14"/>
      <x:c r="G909" s="4"/>
      <x:c r="H909" s="4"/>
      <x:c r="I909" s="4"/>
      <x:c r="J909" s="4"/>
    </x:row>
    <x:row r="910">
      <x:c r="A910" s="4"/>
      <x:c r="B910" s="4"/>
      <x:c r="C910" s="4"/>
      <x:c r="D910" s="4"/>
      <x:c r="E910" s="4"/>
      <x:c r="F910" s="14"/>
      <x:c r="G910" s="4"/>
      <x:c r="H910" s="4"/>
      <x:c r="I910" s="4"/>
      <x:c r="J910" s="4"/>
    </x:row>
    <x:row r="911">
      <x:c r="A911" s="4"/>
      <x:c r="B911" s="4"/>
      <x:c r="C911" s="4"/>
      <x:c r="D911" s="4"/>
      <x:c r="E911" s="4"/>
      <x:c r="F911" s="14"/>
      <x:c r="G911" s="4"/>
      <x:c r="H911" s="4"/>
      <x:c r="I911" s="4"/>
      <x:c r="J911" s="4"/>
    </x:row>
    <x:row r="912">
      <x:c r="A912" s="4"/>
      <x:c r="B912" s="4"/>
      <x:c r="C912" s="4"/>
      <x:c r="D912" s="4"/>
      <x:c r="E912" s="4"/>
      <x:c r="F912" s="14"/>
      <x:c r="G912" s="4"/>
      <x:c r="H912" s="4"/>
      <x:c r="I912" s="4"/>
      <x:c r="J912" s="4"/>
    </x:row>
    <x:row r="913">
      <x:c r="A913" s="4"/>
      <x:c r="B913" s="4"/>
      <x:c r="C913" s="4"/>
      <x:c r="D913" s="4"/>
      <x:c r="E913" s="4"/>
      <x:c r="F913" s="14"/>
      <x:c r="G913" s="4"/>
      <x:c r="H913" s="4"/>
      <x:c r="I913" s="4"/>
      <x:c r="J913" s="4"/>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T0</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x:c r="B921" s="4"/>
      <x:c r="C921" s="4"/>
      <x:c r="D921" s="4"/>
      <x:c r="E921" s="4"/>
      <x:c r="F921" s="14"/>
      <x:c r="G921" s="4"/>
      <x:c r="H921" s="4"/>
      <x:c r="I921" s="4"/>
      <x:c r="J921" s="4"/>
    </x:row>
    <x:row r="922">
      <x:c r="A922" s="4" t="inlineStr">
        <x:is>
          <x:t xml:space="preserve">proposal.culture.husk_paper_songbook</x:t>
        </x:is>
      </x:c>
      <x:c r="B922" s="4" t="str">
        <x:f>Items!B922</x:f>
        <x:v>Husk-paper songbook</x:v>
      </x:c>
      <x:c r="C922" s="4" t="str">
        <x:f>Items!X922</x:f>
        <x:v>Document</x:v>
      </x:c>
      <x:c r="D922" s="4" t="str">
        <x:f>Items!C922</x:f>
        <x:v>T4</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x:c r="B923" s="4"/>
      <x:c r="C923" s="4"/>
      <x:c r="D923" s="4"/>
      <x:c r="E923" s="4"/>
      <x:c r="F923" s="14"/>
      <x:c r="G923" s="4"/>
      <x:c r="H923" s="4"/>
      <x:c r="I923" s="4"/>
      <x:c r="J923" s="4"/>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T2</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T2</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T2</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T2</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T2</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T2</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T2</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T2</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T2</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T2</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T2</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T2</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T2</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T2</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T2</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T3</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T3</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T3</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T3</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T3</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T3</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T3</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T2</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T2</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T2</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T2</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T2</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T2</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T2</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x:c r="B959" s="4"/>
      <x:c r="C959" s="4"/>
      <x:c r="D959" s="4"/>
      <x:c r="E959" s="4"/>
      <x:c r="F959" s="14"/>
      <x:c r="G959" s="4"/>
      <x:c r="H959" s="4"/>
      <x:c r="I959" s="4"/>
      <x:c r="J959" s="4"/>
    </x:row>
    <x:row r="960">
      <x:c r="A960" s="4" t="inlineStr">
        <x:is>
          <x:t xml:space="preserve">proposal.clothing.everyday_wraps.legs</x:t>
        </x:is>
      </x:c>
      <x:c r="B960" s="4" t="str">
        <x:f>Items!B960</x:f>
        <x:v>Everyday leg wraps</x:v>
      </x:c>
      <x:c r="C960" s="4" t="str">
        <x:f>Items!X960</x:f>
        <x:v>Wearable</x:v>
      </x:c>
      <x:c r="D960" s="4" t="str">
        <x:f>Items!C960</x:f>
        <x:v>T2</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T2</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T2</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T2</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t="inlineStr">
        <x:is>
          <x:t xml:space="preserve">proposal.camp.folding_shell_stool</x:t>
        </x:is>
      </x:c>
      <x:c r="B964" s="4" t="str">
        <x:f>Items!B964</x:f>
        <x:v>Folding shell stool</x:v>
      </x:c>
      <x:c r="C964" s="4" t="str">
        <x:f>Items!X964</x:f>
        <x:v>Household utensil</x:v>
      </x:c>
      <x:c r="D964" s="4" t="str">
        <x:f>Items!C964</x:f>
        <x:v>T2</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Seat curvature, leg spread, hinge stops, load, stability and folded packing remain unresolved. No rest recovery or comfort statistic assigned.</x:t>
        </x:is>
      </x:c>
    </x:row>
    <x:row r="965">
      <x:c r="A965" s="4" t="inlineStr">
        <x:is>
          <x:t xml:space="preserve">proposal.camp.folding_camp_table</x:t>
        </x:is>
      </x:c>
      <x:c r="B965" s="4" t="str">
        <x:f>Items!B965</x:f>
        <x:v>Folding camp table</x:v>
      </x:c>
      <x:c r="C965" s="4" t="str">
        <x:f>Items!X965</x:f>
        <x:v>Household utensil</x:v>
      </x:c>
      <x:c r="D965" s="4" t="str">
        <x:f>Items!C965</x:f>
        <x:v>T2</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Panel joining, fold locks, leg stability, load and folded volume remain unresolved. Not a crafting station, storage holder or additional inventory capacity.</x:t>
        </x:is>
      </x:c>
    </x:row>
    <x:row r="966">
      <x:c r="A966" s="4" t="inlineStr">
        <x:is>
          <x:t xml:space="preserve">proposal.camp.adjustable_shell_headrest</x:t>
        </x:is>
      </x:c>
      <x:c r="B966" s="4" t="str">
        <x:f>Items!B966</x:f>
        <x:v>Adjustable shell headrest</x:v>
      </x:c>
      <x:c r="C966" s="4" t="str">
        <x:f>Items!X966</x:f>
        <x:v>Household utensil</x:v>
      </x:c>
      <x:c r="D966" s="4" t="str">
        <x:f>Items!C966</x:f>
        <x:v>T2</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Saddle shape, height adjustment, edge finishing, stability, wearer fit and personal canister clearance remain unresolved. No medical, sleep-quality or recovery benefit assigned.</x:t>
        </x:is>
      </x:c>
    </x:row>
    <x:row r="967">
      <x:c r="A967" s="4" t="inlineStr">
        <x:is>
          <x:t xml:space="preserve">proposal.camp.boot_scraper</x:t>
        </x:is>
      </x:c>
      <x:c r="B967" s="4" t="str">
        <x:f>Items!B967</x:f>
        <x:v>Camp boot scraper</x:v>
      </x:c>
      <x:c r="C967" s="4" t="str">
        <x:f>Items!X967</x:f>
        <x:v>Household utensil</x:v>
      </x:c>
      <x:c r="D967" s="4" t="str">
        <x:f>Items!C967</x:f>
        <x:v>T2</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Edge profile, tray retention, tipping resistance, cleaning and footwear compatibility remain unresolved. No footwear repair, durability recovery or mandatory cleaning chore established.</x:t>
        </x:is>
      </x:c>
    </x:row>
    <x:row r="968">
      <x:c r="A968" s="4" t="inlineStr">
        <x:is>
          <x:t xml:space="preserve">proposal.culture.interlocking_iron_ring_puzzle</x:t>
        </x:is>
      </x:c>
      <x:c r="B968" s="4" t="str">
        <x:f>Items!B968</x:f>
        <x:v>Interlocking iron ring puzzle</x:v>
      </x:c>
      <x:c r="C968" s="4" t="str">
        <x:f>Items!X968</x:f>
        <x:v>Cultural object</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a workable disentangling geometry, whether parts separate or remain captive, edge finishing, scale, presentation and acquisition. No puzzle rules, solution, difficulty, rewards or accepted social tradition assigned.</x:t>
        </x:is>
      </x:c>
    </x:row>
    <x:row r="969">
      <x:c r="A969" s="4" t="inlineStr">
        <x:is>
          <x:t xml:space="preserve">proposal.clothing.fancy_husk_fiber.trousers</x:t>
        </x:is>
      </x:c>
      <x:c r="B969" s="4" t="str">
        <x:f>Items!B969</x:f>
        <x:v>Panelled husk-fiber dress trousers</x:v>
      </x:c>
      <x:c r="C969" s="4" t="str">
        <x:f>Items!X969</x:f>
        <x:v>Wearable</x:v>
      </x:c>
      <x:c r="D969" s="4" t="str">
        <x:f>Items!C969</x:f>
        <x:v>T3</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T3</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T3</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T3</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T2</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T0</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T0</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T0</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T0</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T0</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sheetData>
  <x:pageMargins left="0.7" right="0.7" top="0.75" bottom="0.75" header="0.3" footer="0.3"/>
  <x:tableParts count="1">
    <x:tablePart xmlns:r="http://schemas.openxmlformats.org/officeDocument/2006/relationships" r:id="Ra4aae25d32d1426c"/>
  </x:tableParts>
</x:worksheet>
</file>