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1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dd\AC\Temp\"/>
    </mc:Choice>
  </mc:AlternateContent>
  <xr:revisionPtr revIDLastSave="133" documentId="11_D05B2000D19AB0D10FA47489650E7DB479A3503F" xr6:coauthVersionLast="45" xr6:coauthVersionMax="45" xr10:uidLastSave="{5B3496E4-8FEE-44D7-AE13-858107DAEA1B}"/>
  <bookViews>
    <workbookView xWindow="360" yWindow="240" windowWidth="15315" windowHeight="7620" xr2:uid="{00000000-000D-0000-FFFF-FFFF00000000}"/>
  </bookViews>
  <sheets>
    <sheet name="Student" sheetId="1" r:id="rId1"/>
  </sheets>
  <definedNames>
    <definedName name="a">Student!$I$5</definedName>
    <definedName name="ta">Student!$I$7</definedName>
    <definedName name="v">Student!$I$3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17" i="1" l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516" i="1"/>
  <c r="Y514" i="1"/>
  <c r="Z517" i="1"/>
  <c r="Z514" i="1" s="1"/>
  <c r="AA517" i="1"/>
  <c r="AA514" i="1" s="1"/>
  <c r="AB517" i="1"/>
  <c r="AB514" i="1" s="1"/>
  <c r="Z518" i="1"/>
  <c r="AA518" i="1"/>
  <c r="AB518" i="1"/>
  <c r="Z519" i="1"/>
  <c r="AA519" i="1"/>
  <c r="AB519" i="1"/>
  <c r="Z520" i="1"/>
  <c r="AA520" i="1"/>
  <c r="AB520" i="1"/>
  <c r="Z521" i="1"/>
  <c r="AA521" i="1"/>
  <c r="AB521" i="1"/>
  <c r="Z522" i="1"/>
  <c r="AA522" i="1"/>
  <c r="AB522" i="1"/>
  <c r="Z523" i="1"/>
  <c r="AA523" i="1"/>
  <c r="AB523" i="1"/>
  <c r="Z524" i="1"/>
  <c r="AA524" i="1"/>
  <c r="AB524" i="1"/>
  <c r="Z525" i="1"/>
  <c r="AA525" i="1"/>
  <c r="AB525" i="1"/>
  <c r="Z526" i="1"/>
  <c r="AA526" i="1"/>
  <c r="AB526" i="1"/>
  <c r="Z527" i="1"/>
  <c r="AA527" i="1"/>
  <c r="AB527" i="1"/>
  <c r="Z528" i="1"/>
  <c r="AA528" i="1"/>
  <c r="AB528" i="1"/>
  <c r="Z529" i="1"/>
  <c r="AA529" i="1"/>
  <c r="AB529" i="1"/>
  <c r="Z530" i="1"/>
  <c r="AA530" i="1"/>
  <c r="AB530" i="1"/>
  <c r="Z531" i="1"/>
  <c r="AA531" i="1"/>
  <c r="AB531" i="1"/>
  <c r="Z532" i="1"/>
  <c r="AA532" i="1"/>
  <c r="AB532" i="1"/>
  <c r="Z533" i="1"/>
  <c r="AA533" i="1"/>
  <c r="AB533" i="1"/>
  <c r="Z534" i="1"/>
  <c r="AA534" i="1"/>
  <c r="AB534" i="1"/>
  <c r="Z535" i="1"/>
  <c r="AA535" i="1"/>
  <c r="AB535" i="1"/>
  <c r="Z536" i="1"/>
  <c r="AA536" i="1"/>
  <c r="AB536" i="1"/>
  <c r="Z537" i="1"/>
  <c r="AA537" i="1"/>
  <c r="AB537" i="1"/>
  <c r="Z538" i="1"/>
  <c r="AA538" i="1"/>
  <c r="AB538" i="1"/>
  <c r="Z539" i="1"/>
  <c r="AA539" i="1"/>
  <c r="AB539" i="1"/>
  <c r="Z540" i="1"/>
  <c r="AA540" i="1"/>
  <c r="AB540" i="1"/>
  <c r="Z541" i="1"/>
  <c r="AA541" i="1"/>
  <c r="AB541" i="1"/>
  <c r="Z542" i="1"/>
  <c r="AA542" i="1"/>
  <c r="AB542" i="1"/>
  <c r="Z543" i="1"/>
  <c r="AA543" i="1"/>
  <c r="AB543" i="1"/>
  <c r="Z544" i="1"/>
  <c r="AA544" i="1"/>
  <c r="AB544" i="1"/>
  <c r="Z545" i="1"/>
  <c r="AA545" i="1"/>
  <c r="AB545" i="1"/>
  <c r="Z546" i="1"/>
  <c r="AA546" i="1"/>
  <c r="AB546" i="1"/>
  <c r="Z547" i="1"/>
  <c r="AA547" i="1"/>
  <c r="AB547" i="1"/>
  <c r="Z548" i="1"/>
  <c r="AA548" i="1"/>
  <c r="AB548" i="1"/>
  <c r="Z549" i="1"/>
  <c r="AA549" i="1"/>
  <c r="AB549" i="1"/>
  <c r="Z550" i="1"/>
  <c r="AA550" i="1"/>
  <c r="AB550" i="1"/>
  <c r="Z551" i="1"/>
  <c r="AA551" i="1"/>
  <c r="AB551" i="1"/>
  <c r="Z552" i="1"/>
  <c r="AA552" i="1"/>
  <c r="AB552" i="1"/>
  <c r="Z553" i="1"/>
  <c r="AA553" i="1"/>
  <c r="AB553" i="1"/>
  <c r="Z554" i="1"/>
  <c r="AA554" i="1"/>
  <c r="AB554" i="1"/>
  <c r="Z555" i="1"/>
  <c r="AA555" i="1"/>
  <c r="AB555" i="1"/>
  <c r="Z556" i="1"/>
  <c r="AA556" i="1"/>
  <c r="AB556" i="1"/>
  <c r="Z557" i="1"/>
  <c r="AA557" i="1"/>
  <c r="AB557" i="1"/>
  <c r="Z558" i="1"/>
  <c r="AA558" i="1"/>
  <c r="AB558" i="1"/>
  <c r="Z559" i="1"/>
  <c r="AA559" i="1"/>
  <c r="AB559" i="1"/>
  <c r="Z560" i="1"/>
  <c r="AA560" i="1"/>
  <c r="AB560" i="1"/>
  <c r="Z561" i="1"/>
  <c r="AA561" i="1"/>
  <c r="AB561" i="1"/>
  <c r="Z562" i="1"/>
  <c r="AA562" i="1"/>
  <c r="AB562" i="1"/>
  <c r="Z563" i="1"/>
  <c r="AA563" i="1"/>
  <c r="AB563" i="1"/>
  <c r="Z564" i="1"/>
  <c r="AA564" i="1"/>
  <c r="AB564" i="1"/>
  <c r="Z565" i="1"/>
  <c r="AA565" i="1"/>
  <c r="AB565" i="1"/>
  <c r="Z566" i="1"/>
  <c r="AA566" i="1"/>
  <c r="AB566" i="1"/>
  <c r="Z567" i="1"/>
  <c r="AA567" i="1"/>
  <c r="AB567" i="1"/>
  <c r="Z568" i="1"/>
  <c r="AA568" i="1"/>
  <c r="AB568" i="1"/>
  <c r="Z569" i="1"/>
  <c r="AA569" i="1"/>
  <c r="AB569" i="1"/>
  <c r="Z570" i="1"/>
  <c r="AA570" i="1"/>
  <c r="AB570" i="1"/>
  <c r="Z571" i="1"/>
  <c r="AA571" i="1"/>
  <c r="AB571" i="1"/>
  <c r="Z572" i="1"/>
  <c r="AA572" i="1"/>
  <c r="AB572" i="1"/>
  <c r="Z573" i="1"/>
  <c r="AA573" i="1"/>
  <c r="AB573" i="1"/>
  <c r="Z574" i="1"/>
  <c r="AA574" i="1"/>
  <c r="AB574" i="1"/>
  <c r="Z575" i="1"/>
  <c r="AA575" i="1"/>
  <c r="AB575" i="1"/>
  <c r="Z576" i="1"/>
  <c r="AA576" i="1"/>
  <c r="AB576" i="1"/>
  <c r="Z577" i="1"/>
  <c r="AA577" i="1"/>
  <c r="AB577" i="1"/>
  <c r="Z578" i="1"/>
  <c r="AA578" i="1"/>
  <c r="AB578" i="1"/>
  <c r="Z579" i="1"/>
  <c r="AA579" i="1"/>
  <c r="AB579" i="1"/>
  <c r="Z580" i="1"/>
  <c r="AA580" i="1"/>
  <c r="AB580" i="1"/>
  <c r="Z581" i="1"/>
  <c r="AA581" i="1"/>
  <c r="AB581" i="1"/>
  <c r="Z582" i="1"/>
  <c r="AA582" i="1"/>
  <c r="AB582" i="1"/>
  <c r="Z583" i="1"/>
  <c r="AA583" i="1"/>
  <c r="AB583" i="1"/>
  <c r="Z584" i="1"/>
  <c r="AA584" i="1"/>
  <c r="AB584" i="1"/>
  <c r="Z585" i="1"/>
  <c r="AA585" i="1"/>
  <c r="AB585" i="1"/>
  <c r="Z586" i="1"/>
  <c r="AA586" i="1"/>
  <c r="AB586" i="1"/>
  <c r="Z587" i="1"/>
  <c r="AA587" i="1"/>
  <c r="AB587" i="1"/>
  <c r="Z588" i="1"/>
  <c r="AA588" i="1"/>
  <c r="AB588" i="1"/>
  <c r="Z589" i="1"/>
  <c r="AA589" i="1"/>
  <c r="AB589" i="1"/>
  <c r="Z590" i="1"/>
  <c r="AA590" i="1"/>
  <c r="AB590" i="1"/>
  <c r="Z591" i="1"/>
  <c r="AA591" i="1"/>
  <c r="AB591" i="1"/>
  <c r="Z592" i="1"/>
  <c r="AA592" i="1"/>
  <c r="AB592" i="1"/>
  <c r="Z593" i="1"/>
  <c r="AA593" i="1"/>
  <c r="AB593" i="1"/>
  <c r="Z594" i="1"/>
  <c r="AA594" i="1"/>
  <c r="AB594" i="1"/>
  <c r="Z595" i="1"/>
  <c r="AA595" i="1"/>
  <c r="AB595" i="1"/>
  <c r="Z596" i="1"/>
  <c r="AA596" i="1"/>
  <c r="AB596" i="1"/>
  <c r="Z597" i="1"/>
  <c r="AA597" i="1"/>
  <c r="AB597" i="1"/>
  <c r="Z598" i="1"/>
  <c r="AA598" i="1"/>
  <c r="AB598" i="1"/>
  <c r="Z599" i="1"/>
  <c r="AA599" i="1"/>
  <c r="AB599" i="1"/>
  <c r="Z600" i="1"/>
  <c r="AA600" i="1"/>
  <c r="AB600" i="1"/>
  <c r="Z601" i="1"/>
  <c r="AA601" i="1"/>
  <c r="AB601" i="1"/>
  <c r="Z602" i="1"/>
  <c r="AA602" i="1"/>
  <c r="AB602" i="1"/>
  <c r="Z603" i="1"/>
  <c r="AA603" i="1"/>
  <c r="AB603" i="1"/>
  <c r="Z604" i="1"/>
  <c r="AA604" i="1"/>
  <c r="AB604" i="1"/>
  <c r="Z605" i="1"/>
  <c r="AA605" i="1"/>
  <c r="AB605" i="1"/>
  <c r="Z606" i="1"/>
  <c r="AA606" i="1"/>
  <c r="AB606" i="1"/>
  <c r="Z607" i="1"/>
  <c r="AA607" i="1"/>
  <c r="AB607" i="1"/>
  <c r="Z608" i="1"/>
  <c r="AA608" i="1"/>
  <c r="AB608" i="1"/>
  <c r="Z609" i="1"/>
  <c r="AA609" i="1"/>
  <c r="AB609" i="1"/>
  <c r="Z610" i="1"/>
  <c r="AA610" i="1"/>
  <c r="AB610" i="1"/>
  <c r="Z611" i="1"/>
  <c r="AA611" i="1"/>
  <c r="AB611" i="1"/>
  <c r="Z612" i="1"/>
  <c r="AA612" i="1"/>
  <c r="AB612" i="1"/>
  <c r="Z613" i="1"/>
  <c r="AA613" i="1"/>
  <c r="AB613" i="1"/>
  <c r="Z614" i="1"/>
  <c r="AA614" i="1"/>
  <c r="AB614" i="1"/>
  <c r="Z615" i="1"/>
  <c r="AA615" i="1"/>
  <c r="AB615" i="1"/>
  <c r="Z616" i="1"/>
  <c r="AA616" i="1"/>
  <c r="AB616" i="1"/>
  <c r="Z617" i="1"/>
  <c r="AA617" i="1"/>
  <c r="AB617" i="1"/>
  <c r="Z618" i="1"/>
  <c r="AA618" i="1"/>
  <c r="AB618" i="1"/>
  <c r="Z619" i="1"/>
  <c r="AA619" i="1"/>
  <c r="AB619" i="1"/>
  <c r="Z620" i="1"/>
  <c r="AA620" i="1"/>
  <c r="AB620" i="1"/>
  <c r="Z621" i="1"/>
  <c r="AA621" i="1"/>
  <c r="AB621" i="1"/>
  <c r="Z622" i="1"/>
  <c r="AA622" i="1"/>
  <c r="AB622" i="1"/>
  <c r="Z623" i="1"/>
  <c r="AA623" i="1"/>
  <c r="AB623" i="1"/>
  <c r="Z624" i="1"/>
  <c r="AA624" i="1"/>
  <c r="AB624" i="1"/>
  <c r="Z625" i="1"/>
  <c r="AA625" i="1"/>
  <c r="AB625" i="1"/>
  <c r="Z626" i="1"/>
  <c r="AA626" i="1"/>
  <c r="AB626" i="1"/>
  <c r="Z627" i="1"/>
  <c r="AA627" i="1"/>
  <c r="AB627" i="1"/>
  <c r="Z628" i="1"/>
  <c r="AA628" i="1"/>
  <c r="AB628" i="1"/>
  <c r="Z629" i="1"/>
  <c r="AA629" i="1"/>
  <c r="AB629" i="1"/>
  <c r="Z630" i="1"/>
  <c r="AA630" i="1"/>
  <c r="AB630" i="1"/>
  <c r="Z631" i="1"/>
  <c r="AA631" i="1"/>
  <c r="AB631" i="1"/>
  <c r="Z632" i="1"/>
  <c r="AA632" i="1"/>
  <c r="AB632" i="1"/>
  <c r="Z633" i="1"/>
  <c r="AA633" i="1"/>
  <c r="AB633" i="1"/>
  <c r="Z634" i="1"/>
  <c r="AA634" i="1"/>
  <c r="AB634" i="1"/>
  <c r="Z635" i="1"/>
  <c r="AA635" i="1"/>
  <c r="AB635" i="1"/>
  <c r="Z636" i="1"/>
  <c r="AA636" i="1"/>
  <c r="AB636" i="1"/>
  <c r="Z637" i="1"/>
  <c r="AA637" i="1"/>
  <c r="AB637" i="1"/>
  <c r="Z638" i="1"/>
  <c r="AA638" i="1"/>
  <c r="AB638" i="1"/>
  <c r="Z639" i="1"/>
  <c r="AA639" i="1"/>
  <c r="AB639" i="1"/>
  <c r="Z640" i="1"/>
  <c r="AA640" i="1"/>
  <c r="AB640" i="1"/>
  <c r="Z641" i="1"/>
  <c r="AA641" i="1"/>
  <c r="AB641" i="1"/>
  <c r="Z642" i="1"/>
  <c r="AA642" i="1"/>
  <c r="AB642" i="1"/>
  <c r="Z643" i="1"/>
  <c r="AA643" i="1"/>
  <c r="AB643" i="1"/>
  <c r="Z644" i="1"/>
  <c r="AA644" i="1"/>
  <c r="AB644" i="1"/>
  <c r="Z645" i="1"/>
  <c r="AA645" i="1"/>
  <c r="AB645" i="1"/>
  <c r="Z646" i="1"/>
  <c r="AA646" i="1"/>
  <c r="AB646" i="1"/>
  <c r="Z647" i="1"/>
  <c r="AA647" i="1"/>
  <c r="AB647" i="1"/>
  <c r="Z648" i="1"/>
  <c r="AA648" i="1"/>
  <c r="AB648" i="1"/>
  <c r="Z649" i="1"/>
  <c r="AA649" i="1"/>
  <c r="AB649" i="1"/>
  <c r="Z650" i="1"/>
  <c r="AA650" i="1"/>
  <c r="AB650" i="1"/>
  <c r="Z651" i="1"/>
  <c r="AA651" i="1"/>
  <c r="AB651" i="1"/>
  <c r="Z652" i="1"/>
  <c r="AA652" i="1"/>
  <c r="AB652" i="1"/>
  <c r="Z653" i="1"/>
  <c r="AA653" i="1"/>
  <c r="AB653" i="1"/>
  <c r="Z654" i="1"/>
  <c r="AA654" i="1"/>
  <c r="AB654" i="1"/>
  <c r="Z655" i="1"/>
  <c r="AA655" i="1"/>
  <c r="AB655" i="1"/>
  <c r="Z656" i="1"/>
  <c r="AA656" i="1"/>
  <c r="AB656" i="1"/>
  <c r="Z657" i="1"/>
  <c r="AA657" i="1"/>
  <c r="AB657" i="1"/>
  <c r="Z658" i="1"/>
  <c r="AA658" i="1"/>
  <c r="AB658" i="1"/>
  <c r="Z659" i="1"/>
  <c r="AA659" i="1"/>
  <c r="AB659" i="1"/>
  <c r="Z660" i="1"/>
  <c r="AA660" i="1"/>
  <c r="AB660" i="1"/>
  <c r="Z661" i="1"/>
  <c r="AA661" i="1"/>
  <c r="AB661" i="1"/>
  <c r="Z662" i="1"/>
  <c r="AA662" i="1"/>
  <c r="AB662" i="1"/>
  <c r="Z663" i="1"/>
  <c r="AA663" i="1"/>
  <c r="AB663" i="1"/>
  <c r="Z664" i="1"/>
  <c r="AA664" i="1"/>
  <c r="AB664" i="1"/>
  <c r="Z665" i="1"/>
  <c r="AA665" i="1"/>
  <c r="AB665" i="1"/>
  <c r="Z666" i="1"/>
  <c r="AA666" i="1"/>
  <c r="AB666" i="1"/>
  <c r="Z667" i="1"/>
  <c r="AA667" i="1"/>
  <c r="AB667" i="1"/>
  <c r="Z668" i="1"/>
  <c r="AA668" i="1"/>
  <c r="AB668" i="1"/>
  <c r="Z669" i="1"/>
  <c r="AA669" i="1"/>
  <c r="AB669" i="1"/>
  <c r="Z670" i="1"/>
  <c r="AA670" i="1"/>
  <c r="AB670" i="1"/>
  <c r="Z671" i="1"/>
  <c r="AA671" i="1"/>
  <c r="AB671" i="1"/>
  <c r="Z672" i="1"/>
  <c r="AA672" i="1"/>
  <c r="AB672" i="1"/>
  <c r="Z673" i="1"/>
  <c r="AA673" i="1"/>
  <c r="AB673" i="1"/>
  <c r="Z674" i="1"/>
  <c r="AA674" i="1"/>
  <c r="AB674" i="1"/>
  <c r="Z675" i="1"/>
  <c r="AA675" i="1"/>
  <c r="AB675" i="1"/>
  <c r="Z676" i="1"/>
  <c r="AA676" i="1"/>
  <c r="AB676" i="1"/>
  <c r="Z677" i="1"/>
  <c r="AA677" i="1"/>
  <c r="AB677" i="1"/>
  <c r="Z678" i="1"/>
  <c r="AA678" i="1"/>
  <c r="AB678" i="1"/>
  <c r="Z679" i="1"/>
  <c r="AA679" i="1"/>
  <c r="AB679" i="1"/>
  <c r="Z680" i="1"/>
  <c r="AA680" i="1"/>
  <c r="AB680" i="1"/>
  <c r="Z681" i="1"/>
  <c r="AA681" i="1"/>
  <c r="AB681" i="1"/>
  <c r="Z682" i="1"/>
  <c r="AA682" i="1"/>
  <c r="AB682" i="1"/>
  <c r="Z683" i="1"/>
  <c r="AA683" i="1"/>
  <c r="AB683" i="1"/>
  <c r="Z684" i="1"/>
  <c r="AA684" i="1"/>
  <c r="AB684" i="1"/>
  <c r="Z685" i="1"/>
  <c r="AA685" i="1"/>
  <c r="AB685" i="1"/>
  <c r="Z686" i="1"/>
  <c r="AA686" i="1"/>
  <c r="AB686" i="1"/>
  <c r="Z687" i="1"/>
  <c r="AA687" i="1"/>
  <c r="AB687" i="1"/>
  <c r="Z688" i="1"/>
  <c r="AA688" i="1"/>
  <c r="AB688" i="1"/>
  <c r="Z689" i="1"/>
  <c r="AA689" i="1"/>
  <c r="AB689" i="1"/>
  <c r="Z690" i="1"/>
  <c r="AA690" i="1"/>
  <c r="AB690" i="1"/>
  <c r="Z691" i="1"/>
  <c r="AA691" i="1"/>
  <c r="AB691" i="1"/>
  <c r="Z692" i="1"/>
  <c r="AA692" i="1"/>
  <c r="AB692" i="1"/>
  <c r="Z693" i="1"/>
  <c r="AA693" i="1"/>
  <c r="AB693" i="1"/>
  <c r="Z694" i="1"/>
  <c r="AA694" i="1"/>
  <c r="AB694" i="1"/>
  <c r="Z695" i="1"/>
  <c r="AA695" i="1"/>
  <c r="AB695" i="1"/>
  <c r="Z696" i="1"/>
  <c r="AA696" i="1"/>
  <c r="AB696" i="1"/>
  <c r="Z697" i="1"/>
  <c r="AA697" i="1"/>
  <c r="AB697" i="1"/>
  <c r="Z698" i="1"/>
  <c r="AA698" i="1"/>
  <c r="AB698" i="1"/>
  <c r="Z699" i="1"/>
  <c r="AA699" i="1"/>
  <c r="AB699" i="1"/>
  <c r="Z700" i="1"/>
  <c r="AA700" i="1"/>
  <c r="AB700" i="1"/>
  <c r="Z701" i="1"/>
  <c r="AA701" i="1"/>
  <c r="AB701" i="1"/>
  <c r="Z702" i="1"/>
  <c r="AA702" i="1"/>
  <c r="AB702" i="1"/>
  <c r="Z703" i="1"/>
  <c r="AA703" i="1"/>
  <c r="AB703" i="1"/>
  <c r="Z704" i="1"/>
  <c r="AA704" i="1"/>
  <c r="AB704" i="1"/>
  <c r="Z705" i="1"/>
  <c r="AA705" i="1"/>
  <c r="AB705" i="1"/>
  <c r="Z706" i="1"/>
  <c r="AA706" i="1"/>
  <c r="AB706" i="1"/>
  <c r="Z707" i="1"/>
  <c r="AA707" i="1"/>
  <c r="AB707" i="1"/>
  <c r="Z708" i="1"/>
  <c r="AA708" i="1"/>
  <c r="AB708" i="1"/>
  <c r="Z709" i="1"/>
  <c r="AA709" i="1"/>
  <c r="AB709" i="1"/>
  <c r="Z710" i="1"/>
  <c r="AA710" i="1"/>
  <c r="AB710" i="1"/>
  <c r="Z711" i="1"/>
  <c r="AA711" i="1"/>
  <c r="AB711" i="1"/>
  <c r="Z712" i="1"/>
  <c r="AA712" i="1"/>
  <c r="AB712" i="1"/>
  <c r="Z713" i="1"/>
  <c r="AA713" i="1"/>
  <c r="AB713" i="1"/>
  <c r="Z714" i="1"/>
  <c r="AA714" i="1"/>
  <c r="AB714" i="1"/>
  <c r="Z715" i="1"/>
  <c r="AA715" i="1"/>
  <c r="AB715" i="1"/>
  <c r="Z716" i="1"/>
  <c r="AA716" i="1"/>
  <c r="AB716" i="1"/>
  <c r="Z717" i="1"/>
  <c r="AA717" i="1"/>
  <c r="AB717" i="1"/>
  <c r="Z718" i="1"/>
  <c r="AA718" i="1"/>
  <c r="AB718" i="1"/>
  <c r="Z719" i="1"/>
  <c r="AA719" i="1"/>
  <c r="AB719" i="1"/>
  <c r="Z720" i="1"/>
  <c r="AA720" i="1"/>
  <c r="AB720" i="1"/>
  <c r="Z721" i="1"/>
  <c r="AA721" i="1"/>
  <c r="AB721" i="1"/>
  <c r="Z722" i="1"/>
  <c r="AA722" i="1"/>
  <c r="AB722" i="1"/>
  <c r="Z723" i="1"/>
  <c r="AA723" i="1"/>
  <c r="AB723" i="1"/>
  <c r="Z724" i="1"/>
  <c r="AA724" i="1"/>
  <c r="AB724" i="1"/>
  <c r="Z725" i="1"/>
  <c r="AA725" i="1"/>
  <c r="AB725" i="1"/>
  <c r="Z726" i="1"/>
  <c r="AA726" i="1"/>
  <c r="AB726" i="1"/>
  <c r="Z727" i="1"/>
  <c r="AA727" i="1"/>
  <c r="AB727" i="1"/>
  <c r="Z728" i="1"/>
  <c r="AA728" i="1"/>
  <c r="AB728" i="1"/>
  <c r="Z729" i="1"/>
  <c r="AA729" i="1"/>
  <c r="AB729" i="1"/>
  <c r="Z730" i="1"/>
  <c r="AA730" i="1"/>
  <c r="AB730" i="1"/>
  <c r="Z731" i="1"/>
  <c r="AA731" i="1"/>
  <c r="AB731" i="1"/>
  <c r="Z732" i="1"/>
  <c r="AA732" i="1"/>
  <c r="AB732" i="1"/>
  <c r="Z733" i="1"/>
  <c r="AA733" i="1"/>
  <c r="AB733" i="1"/>
  <c r="Z734" i="1"/>
  <c r="AA734" i="1"/>
  <c r="AB734" i="1"/>
  <c r="Z735" i="1"/>
  <c r="AA735" i="1"/>
  <c r="AB735" i="1"/>
  <c r="Z736" i="1"/>
  <c r="AA736" i="1"/>
  <c r="AB736" i="1"/>
  <c r="Z737" i="1"/>
  <c r="AA737" i="1"/>
  <c r="AB737" i="1"/>
  <c r="Z738" i="1"/>
  <c r="AA738" i="1"/>
  <c r="AB738" i="1"/>
  <c r="Z739" i="1"/>
  <c r="AA739" i="1"/>
  <c r="AB739" i="1"/>
  <c r="Z740" i="1"/>
  <c r="AA740" i="1"/>
  <c r="AB740" i="1"/>
  <c r="Z741" i="1"/>
  <c r="AA741" i="1"/>
  <c r="AB741" i="1"/>
  <c r="Z742" i="1"/>
  <c r="AA742" i="1"/>
  <c r="AB742" i="1"/>
  <c r="Z743" i="1"/>
  <c r="AA743" i="1"/>
  <c r="AB743" i="1"/>
  <c r="Z744" i="1"/>
  <c r="AA744" i="1"/>
  <c r="AB744" i="1"/>
  <c r="Z745" i="1"/>
  <c r="AA745" i="1"/>
  <c r="AB745" i="1"/>
  <c r="Z746" i="1"/>
  <c r="AA746" i="1"/>
  <c r="AB746" i="1"/>
  <c r="Z747" i="1"/>
  <c r="AA747" i="1"/>
  <c r="AB747" i="1"/>
  <c r="Z748" i="1"/>
  <c r="AA748" i="1"/>
  <c r="AB748" i="1"/>
  <c r="Z749" i="1"/>
  <c r="AA749" i="1"/>
  <c r="AB749" i="1"/>
  <c r="Z750" i="1"/>
  <c r="AA750" i="1"/>
  <c r="AB750" i="1"/>
  <c r="Z751" i="1"/>
  <c r="AA751" i="1"/>
  <c r="AB751" i="1"/>
  <c r="Z752" i="1"/>
  <c r="AA752" i="1"/>
  <c r="AB752" i="1"/>
  <c r="Z753" i="1"/>
  <c r="AA753" i="1"/>
  <c r="AB753" i="1"/>
  <c r="Z754" i="1"/>
  <c r="AA754" i="1"/>
  <c r="AB754" i="1"/>
  <c r="Z755" i="1"/>
  <c r="AA755" i="1"/>
  <c r="AB755" i="1"/>
  <c r="Z756" i="1"/>
  <c r="AA756" i="1"/>
  <c r="AB756" i="1"/>
  <c r="Z757" i="1"/>
  <c r="AA757" i="1"/>
  <c r="AB757" i="1"/>
  <c r="Z758" i="1"/>
  <c r="AA758" i="1"/>
  <c r="AB758" i="1"/>
  <c r="Z759" i="1"/>
  <c r="AA759" i="1"/>
  <c r="AB759" i="1"/>
  <c r="Z760" i="1"/>
  <c r="AA760" i="1"/>
  <c r="AB760" i="1"/>
  <c r="Z761" i="1"/>
  <c r="AA761" i="1"/>
  <c r="AB761" i="1"/>
  <c r="Z762" i="1"/>
  <c r="AA762" i="1"/>
  <c r="AB762" i="1"/>
  <c r="Z763" i="1"/>
  <c r="AA763" i="1"/>
  <c r="AB763" i="1"/>
  <c r="Z764" i="1"/>
  <c r="AA764" i="1"/>
  <c r="AB764" i="1"/>
  <c r="Z765" i="1"/>
  <c r="AA765" i="1"/>
  <c r="AB765" i="1"/>
  <c r="Z766" i="1"/>
  <c r="AA766" i="1"/>
  <c r="AB766" i="1"/>
  <c r="Z767" i="1"/>
  <c r="AA767" i="1"/>
  <c r="AB767" i="1"/>
  <c r="AC514" i="1"/>
  <c r="AB516" i="1"/>
  <c r="AA516" i="1"/>
  <c r="Z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516" i="1"/>
  <c r="L9" i="1"/>
  <c r="L8" i="1"/>
  <c r="L7" i="1"/>
  <c r="L6" i="1"/>
  <c r="L5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W516" i="1"/>
  <c r="T516" i="1"/>
  <c r="Q516" i="1"/>
  <c r="N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516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Q6" i="1" l="1"/>
  <c r="Q5" i="1"/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I7" i="1" l="1"/>
  <c r="B13" i="1"/>
  <c r="G12" i="1" s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I3" i="1"/>
  <c r="F752" i="1"/>
  <c r="F704" i="1"/>
  <c r="F688" i="1"/>
  <c r="F640" i="1"/>
  <c r="F624" i="1"/>
  <c r="F763" i="1"/>
  <c r="F699" i="1"/>
  <c r="F635" i="1"/>
  <c r="F557" i="1"/>
  <c r="F525" i="1"/>
  <c r="F656" i="1"/>
  <c r="F589" i="1"/>
  <c r="F677" i="1"/>
  <c r="F759" i="1"/>
  <c r="F747" i="1"/>
  <c r="F743" i="1"/>
  <c r="F731" i="1"/>
  <c r="F727" i="1"/>
  <c r="F715" i="1"/>
  <c r="F711" i="1"/>
  <c r="F695" i="1"/>
  <c r="F683" i="1"/>
  <c r="F679" i="1"/>
  <c r="F667" i="1"/>
  <c r="F663" i="1"/>
  <c r="F651" i="1"/>
  <c r="F647" i="1"/>
  <c r="F631" i="1"/>
  <c r="F619" i="1"/>
  <c r="F615" i="1"/>
  <c r="F603" i="1"/>
  <c r="F599" i="1"/>
  <c r="F741" i="1"/>
  <c r="F766" i="1"/>
  <c r="F762" i="1"/>
  <c r="F758" i="1"/>
  <c r="F757" i="1"/>
  <c r="F754" i="1"/>
  <c r="F750" i="1"/>
  <c r="F746" i="1"/>
  <c r="F742" i="1"/>
  <c r="F738" i="1"/>
  <c r="F736" i="1"/>
  <c r="F734" i="1"/>
  <c r="F730" i="1"/>
  <c r="F726" i="1"/>
  <c r="F722" i="1"/>
  <c r="F718" i="1"/>
  <c r="F714" i="1"/>
  <c r="F710" i="1"/>
  <c r="F706" i="1"/>
  <c r="F702" i="1"/>
  <c r="F698" i="1"/>
  <c r="F694" i="1"/>
  <c r="F693" i="1"/>
  <c r="F690" i="1"/>
  <c r="F686" i="1"/>
  <c r="F682" i="1"/>
  <c r="F678" i="1"/>
  <c r="F674" i="1"/>
  <c r="F672" i="1"/>
  <c r="F670" i="1"/>
  <c r="F666" i="1"/>
  <c r="F608" i="1"/>
  <c r="F720" i="1"/>
  <c r="F613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22" i="1"/>
  <c r="F629" i="1"/>
  <c r="F581" i="1"/>
  <c r="F549" i="1"/>
  <c r="F767" i="1"/>
  <c r="F765" i="1"/>
  <c r="F761" i="1"/>
  <c r="F756" i="1"/>
  <c r="F753" i="1"/>
  <c r="F749" i="1"/>
  <c r="F745" i="1"/>
  <c r="F740" i="1"/>
  <c r="F737" i="1"/>
  <c r="F733" i="1"/>
  <c r="F729" i="1"/>
  <c r="F724" i="1"/>
  <c r="F721" i="1"/>
  <c r="F717" i="1"/>
  <c r="F713" i="1"/>
  <c r="F708" i="1"/>
  <c r="F705" i="1"/>
  <c r="F701" i="1"/>
  <c r="F697" i="1"/>
  <c r="F692" i="1"/>
  <c r="F689" i="1"/>
  <c r="F685" i="1"/>
  <c r="F681" i="1"/>
  <c r="F676" i="1"/>
  <c r="F673" i="1"/>
  <c r="F669" i="1"/>
  <c r="F665" i="1"/>
  <c r="F660" i="1"/>
  <c r="F657" i="1"/>
  <c r="F653" i="1"/>
  <c r="F649" i="1"/>
  <c r="F644" i="1"/>
  <c r="F641" i="1"/>
  <c r="F637" i="1"/>
  <c r="F633" i="1"/>
  <c r="F628" i="1"/>
  <c r="F625" i="1"/>
  <c r="F621" i="1"/>
  <c r="F617" i="1"/>
  <c r="F612" i="1"/>
  <c r="F609" i="1"/>
  <c r="F605" i="1"/>
  <c r="F601" i="1"/>
  <c r="F596" i="1"/>
  <c r="F593" i="1"/>
  <c r="F588" i="1"/>
  <c r="F585" i="1"/>
  <c r="F580" i="1"/>
  <c r="F577" i="1"/>
  <c r="F572" i="1"/>
  <c r="F569" i="1"/>
  <c r="F564" i="1"/>
  <c r="F561" i="1"/>
  <c r="F556" i="1"/>
  <c r="F553" i="1"/>
  <c r="F548" i="1"/>
  <c r="F545" i="1"/>
  <c r="F540" i="1"/>
  <c r="F537" i="1"/>
  <c r="F532" i="1"/>
  <c r="F529" i="1"/>
  <c r="F524" i="1"/>
  <c r="F521" i="1"/>
  <c r="F709" i="1"/>
  <c r="F645" i="1"/>
  <c r="F573" i="1"/>
  <c r="F541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18" i="1"/>
  <c r="F764" i="1"/>
  <c r="F760" i="1"/>
  <c r="F755" i="1"/>
  <c r="F748" i="1"/>
  <c r="F744" i="1"/>
  <c r="F739" i="1"/>
  <c r="F732" i="1"/>
  <c r="F728" i="1"/>
  <c r="F723" i="1"/>
  <c r="F716" i="1"/>
  <c r="F712" i="1"/>
  <c r="F707" i="1"/>
  <c r="F700" i="1"/>
  <c r="F696" i="1"/>
  <c r="F691" i="1"/>
  <c r="F684" i="1"/>
  <c r="F680" i="1"/>
  <c r="F675" i="1"/>
  <c r="F668" i="1"/>
  <c r="F664" i="1"/>
  <c r="F659" i="1"/>
  <c r="F652" i="1"/>
  <c r="F648" i="1"/>
  <c r="F643" i="1"/>
  <c r="F636" i="1"/>
  <c r="F632" i="1"/>
  <c r="F627" i="1"/>
  <c r="F620" i="1"/>
  <c r="F616" i="1"/>
  <c r="F611" i="1"/>
  <c r="F604" i="1"/>
  <c r="F600" i="1"/>
  <c r="F592" i="1"/>
  <c r="F584" i="1"/>
  <c r="F576" i="1"/>
  <c r="F568" i="1"/>
  <c r="F560" i="1"/>
  <c r="F552" i="1"/>
  <c r="F544" i="1"/>
  <c r="F536" i="1"/>
  <c r="F528" i="1"/>
  <c r="F520" i="1"/>
  <c r="F517" i="1"/>
  <c r="F725" i="1"/>
  <c r="F661" i="1"/>
  <c r="F597" i="1"/>
  <c r="F565" i="1"/>
  <c r="F533" i="1"/>
  <c r="F751" i="1"/>
  <c r="F735" i="1"/>
  <c r="F719" i="1"/>
  <c r="F703" i="1"/>
  <c r="F687" i="1"/>
  <c r="F671" i="1"/>
  <c r="F655" i="1"/>
  <c r="F639" i="1"/>
  <c r="F623" i="1"/>
  <c r="F607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6" i="1"/>
  <c r="G516" i="1" l="1"/>
  <c r="G517" i="1" s="1"/>
  <c r="G518" i="1" l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</calcChain>
</file>

<file path=xl/sharedStrings.xml><?xml version="1.0" encoding="utf-8"?>
<sst xmlns="http://schemas.openxmlformats.org/spreadsheetml/2006/main" count="91" uniqueCount="38">
  <si>
    <r>
      <t xml:space="preserve">2013-2014 (black); </t>
    </r>
    <r>
      <rPr>
        <sz val="11"/>
        <color rgb="FFFF0000"/>
        <rFont val="Calibri"/>
        <family val="2"/>
        <scheme val="minor"/>
      </rPr>
      <t>2015 (red; evaluation period).</t>
    </r>
  </si>
  <si>
    <t>Acerbi-Szekely test (5% statistical level; critical value=-0.70, 0.01% statistical level; critical value=-1.80).</t>
  </si>
  <si>
    <t>Assume we use a "Basel type" traffic light system: Z above -0.70 gives green light; Z between -0.70 and -1.80 gives yellow light; Z below -1.80 gives red light.</t>
  </si>
  <si>
    <t>Assume for simplicity mu=0 in all calculations and that the v (dgf) is kept constant.</t>
  </si>
  <si>
    <t>v=</t>
  </si>
  <si>
    <t>Model</t>
  </si>
  <si>
    <t>Z (test stat.)</t>
  </si>
  <si>
    <t>Accept/Reject</t>
  </si>
  <si>
    <t>Result ES traffic light system</t>
  </si>
  <si>
    <t>VaR traffic light system</t>
  </si>
  <si>
    <t>Results VaR traffic light system</t>
  </si>
  <si>
    <t>Consider VaR/ES at the alpha=97.5% confidence level (following FRTB).</t>
  </si>
  <si>
    <t>alpha=</t>
  </si>
  <si>
    <t>ES-N</t>
  </si>
  <si>
    <t>YELLOW ZONE STARTS</t>
  </si>
  <si>
    <t>VaR-N</t>
  </si>
  <si>
    <t>ES_N_EWMA</t>
  </si>
  <si>
    <t>RED ZONE STARTS</t>
  </si>
  <si>
    <t>VaR-N-EWMA</t>
  </si>
  <si>
    <t>Correct number of VaR violations.</t>
  </si>
  <si>
    <t>T*(1-alpha)=</t>
  </si>
  <si>
    <t>ES-t</t>
  </si>
  <si>
    <t>VaR-t</t>
  </si>
  <si>
    <t>ES-t-EWMA</t>
  </si>
  <si>
    <t>VaR-t-EWMA</t>
  </si>
  <si>
    <t>ES-BHS</t>
  </si>
  <si>
    <t>VaR-BHS</t>
  </si>
  <si>
    <t>SP500</t>
  </si>
  <si>
    <t>LOSS SCENARIO ($1000 portfolio)</t>
  </si>
  <si>
    <t>CONST. VOL.</t>
  </si>
  <si>
    <t>EWMA VOL.</t>
  </si>
  <si>
    <t>L(t)*I(t)/ES(t)</t>
  </si>
  <si>
    <t>ES-N-EWMA</t>
  </si>
  <si>
    <t>x</t>
  </si>
  <si>
    <t>Reject</t>
  </si>
  <si>
    <t>Accept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</si>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</sst>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2" fontId="14" fillId="0" borderId="0" xfId="0" applyNumberFormat="1" applyFont="1"/>
    <xf numFmtId="164" fontId="0" fillId="0" borderId="0" xfId="0" applyNumberFormat="1"/>
    <xf numFmtId="164" fontId="14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Font="1"/>
    <xf numFmtId="0" fontId="0" fillId="0" borderId="0" xfId="0" applyFon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8"/>
  <sheetViews>
    <sheetView tabSelected="1" zoomScale="90" zoomScaleNormal="90" workbookViewId="0">
      <pane xSplit="7" ySplit="11" topLeftCell="H12" activePane="bottomRight" state="frozen"/>
      <selection pane="topRight" activeCell="H1" sqref="H1"/>
      <selection pane="bottomLeft" activeCell="A12" sqref="A12"/>
      <selection pane="bottomRight" activeCell="A2" sqref="A2"/>
    </sheetView>
  </sheetViews>
  <sheetFormatPr defaultRowHeight="15" x14ac:dyDescent="0.25"/>
  <cols>
    <col min="1" max="1" width="9.140625" style="1"/>
    <col min="5" max="5" width="12.140625" customWidth="1"/>
    <col min="6" max="6" width="12.7109375" customWidth="1"/>
    <col min="7" max="7" width="14.140625" customWidth="1"/>
    <col min="8" max="8" width="12.42578125" customWidth="1"/>
    <col min="9" max="9" width="11.7109375" bestFit="1" customWidth="1"/>
    <col min="10" max="10" width="11.85546875" customWidth="1"/>
    <col min="11" max="11" width="13.85546875" style="3" customWidth="1"/>
    <col min="12" max="12" width="13.28515625" bestFit="1" customWidth="1"/>
    <col min="13" max="13" width="13.42578125" customWidth="1"/>
    <col min="14" max="14" width="12.7109375" bestFit="1" customWidth="1"/>
    <col min="15" max="15" width="12.140625" customWidth="1"/>
    <col min="16" max="16" width="14.140625" bestFit="1" customWidth="1"/>
    <col min="17" max="17" width="12.7109375" bestFit="1" customWidth="1"/>
    <col min="18" max="19" width="12.140625" customWidth="1"/>
    <col min="20" max="20" width="12.7109375" bestFit="1" customWidth="1"/>
    <col min="23" max="23" width="12.7109375" bestFit="1" customWidth="1"/>
  </cols>
  <sheetData>
    <row r="1" spans="1:23" x14ac:dyDescent="0.25">
      <c r="A1" s="1" t="s">
        <v>0</v>
      </c>
      <c r="K1" s="3" t="s">
        <v>1</v>
      </c>
    </row>
    <row r="2" spans="1:23" x14ac:dyDescent="0.25">
      <c r="K2" s="3" t="s">
        <v>2</v>
      </c>
    </row>
    <row r="3" spans="1:23" x14ac:dyDescent="0.25">
      <c r="A3" s="1" t="s">
        <v>3</v>
      </c>
      <c r="H3" s="5" t="s">
        <v>4</v>
      </c>
      <c r="I3" s="6">
        <f>(4*(KURT(B13:B515)+3)-6)/KURT(B13:B515)</f>
        <v>8.8335136720693797</v>
      </c>
    </row>
    <row r="4" spans="1:23" x14ac:dyDescent="0.25">
      <c r="H4" s="5"/>
      <c r="I4" s="6"/>
      <c r="K4" s="3" t="s">
        <v>5</v>
      </c>
      <c r="L4" t="s">
        <v>6</v>
      </c>
      <c r="M4" t="s">
        <v>7</v>
      </c>
      <c r="N4" t="s">
        <v>8</v>
      </c>
      <c r="Q4" t="s">
        <v>9</v>
      </c>
      <c r="W4" t="s">
        <v>10</v>
      </c>
    </row>
    <row r="5" spans="1:23" x14ac:dyDescent="0.25">
      <c r="A5" s="1" t="s">
        <v>11</v>
      </c>
      <c r="H5" s="5" t="s">
        <v>12</v>
      </c>
      <c r="I5" s="6">
        <v>0.97499999999999998</v>
      </c>
      <c r="K5" s="3" t="s">
        <v>13</v>
      </c>
      <c r="L5" s="3">
        <f>-1/ta*SUM(K516:K767)+1</f>
        <v>-1.7422148607050709</v>
      </c>
      <c r="M5" s="7" t="s">
        <v>34</v>
      </c>
      <c r="N5" s="9" t="s">
        <v>36</v>
      </c>
      <c r="Q5">
        <f>_xlfn.BINOM.INV(252,0.025,0.95)</f>
        <v>11</v>
      </c>
      <c r="R5" t="s">
        <v>14</v>
      </c>
      <c r="U5" s="3" t="s">
        <v>15</v>
      </c>
      <c r="V5">
        <v>14</v>
      </c>
      <c r="W5" s="9" t="s">
        <v>36</v>
      </c>
    </row>
    <row r="6" spans="1:23" x14ac:dyDescent="0.25">
      <c r="H6" s="5"/>
      <c r="I6" s="6"/>
      <c r="K6" s="3" t="s">
        <v>16</v>
      </c>
      <c r="L6" s="3">
        <f>-1/ta*SUM(N516:N767)+1</f>
        <v>-0.72782427642856073</v>
      </c>
      <c r="M6" s="7" t="s">
        <v>34</v>
      </c>
      <c r="N6" s="9" t="s">
        <v>36</v>
      </c>
      <c r="Q6">
        <f>_xlfn.BINOM.INV(252,0.025,0.9999)</f>
        <v>17</v>
      </c>
      <c r="R6" t="s">
        <v>17</v>
      </c>
      <c r="U6" s="3" t="s">
        <v>18</v>
      </c>
      <c r="V6">
        <v>9</v>
      </c>
      <c r="W6" s="8" t="s">
        <v>37</v>
      </c>
    </row>
    <row r="7" spans="1:23" x14ac:dyDescent="0.25">
      <c r="A7" t="s">
        <v>19</v>
      </c>
      <c r="B7" s="3"/>
      <c r="H7" t="s">
        <v>20</v>
      </c>
      <c r="I7" s="6">
        <f>252*(1-I5)</f>
        <v>6.300000000000006</v>
      </c>
      <c r="K7" s="3" t="s">
        <v>21</v>
      </c>
      <c r="L7" s="3">
        <f>-1/ta*SUM(Q516:Q767)+1</f>
        <v>-1.2035341833157167</v>
      </c>
      <c r="M7" s="7" t="s">
        <v>34</v>
      </c>
      <c r="N7" s="9" t="s">
        <v>36</v>
      </c>
      <c r="U7" s="3" t="s">
        <v>22</v>
      </c>
      <c r="V7">
        <v>11</v>
      </c>
      <c r="W7" s="9" t="s">
        <v>36</v>
      </c>
    </row>
    <row r="8" spans="1:23" x14ac:dyDescent="0.25">
      <c r="A8"/>
      <c r="B8" s="3"/>
      <c r="I8" s="6"/>
      <c r="K8" s="3" t="s">
        <v>23</v>
      </c>
      <c r="L8" s="3">
        <f>-1/ta*SUM(T516:T767)+1</f>
        <v>-0.62855854393629906</v>
      </c>
      <c r="M8" s="8" t="s">
        <v>35</v>
      </c>
      <c r="N8" s="8" t="s">
        <v>37</v>
      </c>
      <c r="U8" s="3" t="s">
        <v>24</v>
      </c>
      <c r="V8">
        <v>9</v>
      </c>
      <c r="W8" s="8" t="s">
        <v>37</v>
      </c>
    </row>
    <row r="9" spans="1:23" x14ac:dyDescent="0.25">
      <c r="A9"/>
      <c r="B9" s="3"/>
      <c r="I9" s="6"/>
      <c r="K9" s="3" t="s">
        <v>25</v>
      </c>
      <c r="L9" s="3">
        <f>-1/ta*SUM(W516:W767)+1</f>
        <v>-1.0007065208751338</v>
      </c>
      <c r="M9" s="7" t="s">
        <v>34</v>
      </c>
      <c r="N9" s="9" t="s">
        <v>36</v>
      </c>
      <c r="U9" s="3" t="s">
        <v>26</v>
      </c>
      <c r="V9">
        <v>11</v>
      </c>
      <c r="W9" s="9" t="s">
        <v>36</v>
      </c>
    </row>
    <row r="10" spans="1:23" x14ac:dyDescent="0.25">
      <c r="A10"/>
      <c r="B10" s="3"/>
      <c r="F10" s="6"/>
    </row>
    <row r="11" spans="1:23" x14ac:dyDescent="0.25">
      <c r="A11" s="1" t="s">
        <v>27</v>
      </c>
      <c r="B11" t="s">
        <v>28</v>
      </c>
      <c r="F11" t="s">
        <v>29</v>
      </c>
      <c r="G11" t="s">
        <v>30</v>
      </c>
      <c r="I11" t="s">
        <v>15</v>
      </c>
      <c r="J11" t="s">
        <v>13</v>
      </c>
      <c r="K11" s="3" t="s">
        <v>31</v>
      </c>
      <c r="L11" t="s">
        <v>18</v>
      </c>
      <c r="M11" t="s">
        <v>32</v>
      </c>
      <c r="N11" s="3" t="s">
        <v>31</v>
      </c>
      <c r="O11" t="s">
        <v>22</v>
      </c>
      <c r="P11" t="s">
        <v>21</v>
      </c>
      <c r="Q11" s="3" t="s">
        <v>31</v>
      </c>
      <c r="R11" t="s">
        <v>24</v>
      </c>
      <c r="S11" t="s">
        <v>23</v>
      </c>
      <c r="T11" s="3" t="s">
        <v>31</v>
      </c>
      <c r="U11" t="s">
        <v>26</v>
      </c>
      <c r="V11" t="s">
        <v>25</v>
      </c>
      <c r="W11" s="3" t="s">
        <v>31</v>
      </c>
    </row>
    <row r="12" spans="1:23" x14ac:dyDescent="0.25">
      <c r="A12" s="1">
        <v>1462.420044</v>
      </c>
      <c r="G12" s="3">
        <f>_xlfn.STDEV.S(B13:B515)</f>
        <v>6.9885260796655944</v>
      </c>
    </row>
    <row r="13" spans="1:23" x14ac:dyDescent="0.25">
      <c r="A13" s="1">
        <v>1459.369995</v>
      </c>
      <c r="B13" s="3">
        <f>-(A13-A12)/A12*1000</f>
        <v>2.0856176120627246</v>
      </c>
      <c r="D13" s="3"/>
      <c r="G13" s="3">
        <f>SQRT(0.94*G12^2+0.06*B12^2)</f>
        <v>6.775627421884721</v>
      </c>
    </row>
    <row r="14" spans="1:23" x14ac:dyDescent="0.25">
      <c r="A14" s="1">
        <v>1466.469971</v>
      </c>
      <c r="B14" s="3">
        <f t="shared" ref="B14:B77" si="0">-(A14-A13)/A13*1000</f>
        <v>-4.8650965994404789</v>
      </c>
      <c r="G14" s="3">
        <f>SQRT(0.94*G13^2+0.06*B13^2)</f>
        <v>6.589049050660436</v>
      </c>
    </row>
    <row r="15" spans="1:23" x14ac:dyDescent="0.25">
      <c r="A15" s="1">
        <v>1461.8900149999999</v>
      </c>
      <c r="B15" s="3">
        <f t="shared" si="0"/>
        <v>3.1231161159590077</v>
      </c>
      <c r="G15" s="3">
        <f t="shared" ref="G15:G77" si="1">SQRT(0.94*G14^2+0.06*B14^2)</f>
        <v>6.49852161986108</v>
      </c>
    </row>
    <row r="16" spans="1:23" x14ac:dyDescent="0.25">
      <c r="A16" s="1">
        <v>1457.150024</v>
      </c>
      <c r="B16" s="3">
        <f t="shared" si="0"/>
        <v>3.2423718278149116</v>
      </c>
      <c r="G16" s="3">
        <f t="shared" si="1"/>
        <v>6.3468234184983858</v>
      </c>
    </row>
    <row r="17" spans="1:7" x14ac:dyDescent="0.25">
      <c r="A17" s="1">
        <v>1461.0200199999999</v>
      </c>
      <c r="B17" s="3">
        <f t="shared" si="0"/>
        <v>-2.6558665451457322</v>
      </c>
      <c r="G17" s="3">
        <f t="shared" si="1"/>
        <v>6.2045157715531705</v>
      </c>
    </row>
    <row r="18" spans="1:7" x14ac:dyDescent="0.25">
      <c r="A18" s="1">
        <v>1472.119995</v>
      </c>
      <c r="B18" s="3">
        <f t="shared" si="0"/>
        <v>-7.5974147157819827</v>
      </c>
      <c r="G18" s="3">
        <f t="shared" si="1"/>
        <v>6.0505762228255895</v>
      </c>
    </row>
    <row r="19" spans="1:7" x14ac:dyDescent="0.25">
      <c r="A19" s="1">
        <v>1472.0500489999999</v>
      </c>
      <c r="B19" s="3">
        <f t="shared" si="0"/>
        <v>4.7513789798142553E-2</v>
      </c>
      <c r="G19" s="3">
        <f t="shared" si="1"/>
        <v>6.1543599904737345</v>
      </c>
    </row>
    <row r="20" spans="1:7" x14ac:dyDescent="0.25">
      <c r="A20" s="1">
        <v>1470.6800539999999</v>
      </c>
      <c r="B20" s="3">
        <f t="shared" si="0"/>
        <v>0.93067148153738977</v>
      </c>
      <c r="G20" s="3">
        <f t="shared" si="1"/>
        <v>5.9668847426790883</v>
      </c>
    </row>
    <row r="21" spans="1:7" x14ac:dyDescent="0.25">
      <c r="A21" s="1">
        <v>1472.339966</v>
      </c>
      <c r="B21" s="3">
        <f t="shared" si="0"/>
        <v>-1.1286696895666724</v>
      </c>
      <c r="G21" s="3">
        <f t="shared" si="1"/>
        <v>5.7895992680723873</v>
      </c>
    </row>
    <row r="22" spans="1:7" x14ac:dyDescent="0.25">
      <c r="A22" s="1">
        <v>1472.630005</v>
      </c>
      <c r="B22" s="3">
        <f t="shared" si="0"/>
        <v>-0.19699186784146486</v>
      </c>
      <c r="G22" s="3">
        <f t="shared" si="1"/>
        <v>5.620028987457383</v>
      </c>
    </row>
    <row r="23" spans="1:7" x14ac:dyDescent="0.25">
      <c r="A23" s="1">
        <v>1480.9399410000001</v>
      </c>
      <c r="B23" s="3">
        <f t="shared" si="0"/>
        <v>-5.6429218281479381</v>
      </c>
      <c r="G23" s="3">
        <f t="shared" si="1"/>
        <v>5.4490339160652432</v>
      </c>
    </row>
    <row r="24" spans="1:7" x14ac:dyDescent="0.25">
      <c r="A24" s="1">
        <v>1485.9799800000001</v>
      </c>
      <c r="B24" s="3">
        <f t="shared" si="0"/>
        <v>-3.4032703558502906</v>
      </c>
      <c r="G24" s="3">
        <f t="shared" si="1"/>
        <v>5.4608613227987091</v>
      </c>
    </row>
    <row r="25" spans="1:7" x14ac:dyDescent="0.25">
      <c r="A25" s="1">
        <v>1492.5600589999999</v>
      </c>
      <c r="B25" s="3">
        <f t="shared" si="0"/>
        <v>-4.428107436548264</v>
      </c>
      <c r="G25" s="3">
        <f t="shared" si="1"/>
        <v>5.3597276936920126</v>
      </c>
    </row>
    <row r="26" spans="1:7" x14ac:dyDescent="0.25">
      <c r="A26" s="1">
        <v>1494.8100589999999</v>
      </c>
      <c r="B26" s="3">
        <f t="shared" si="0"/>
        <v>-1.5074770267586264</v>
      </c>
      <c r="G26" s="3">
        <f t="shared" si="1"/>
        <v>5.3084431071335967</v>
      </c>
    </row>
    <row r="27" spans="1:7" x14ac:dyDescent="0.25">
      <c r="A27" s="1">
        <v>1494.8199460000001</v>
      </c>
      <c r="B27" s="3">
        <f t="shared" si="0"/>
        <v>-6.614218268491406E-3</v>
      </c>
      <c r="G27" s="3">
        <f t="shared" si="1"/>
        <v>5.1599557505414753</v>
      </c>
    </row>
    <row r="28" spans="1:7" x14ac:dyDescent="0.25">
      <c r="A28" s="1">
        <v>1502.959961</v>
      </c>
      <c r="B28" s="3">
        <f t="shared" si="0"/>
        <v>-5.4454819269584114</v>
      </c>
      <c r="G28" s="3">
        <f t="shared" si="1"/>
        <v>5.0027629737542307</v>
      </c>
    </row>
    <row r="29" spans="1:7" x14ac:dyDescent="0.25">
      <c r="A29" s="1">
        <v>1500.1800539999999</v>
      </c>
      <c r="B29" s="3">
        <f t="shared" si="0"/>
        <v>1.8496214617390554</v>
      </c>
      <c r="G29" s="3">
        <f t="shared" si="1"/>
        <v>5.0304249854542249</v>
      </c>
    </row>
    <row r="30" spans="1:7" x14ac:dyDescent="0.25">
      <c r="A30" s="1">
        <v>1507.839966</v>
      </c>
      <c r="B30" s="3">
        <f t="shared" si="0"/>
        <v>-5.1059950967726158</v>
      </c>
      <c r="G30" s="3">
        <f t="shared" si="1"/>
        <v>4.8981762907564637</v>
      </c>
    </row>
    <row r="31" spans="1:7" x14ac:dyDescent="0.25">
      <c r="A31" s="1">
        <v>1501.959961</v>
      </c>
      <c r="B31" s="3">
        <f t="shared" si="0"/>
        <v>3.8996214005379284</v>
      </c>
      <c r="G31" s="3">
        <f t="shared" si="1"/>
        <v>4.9108934291536999</v>
      </c>
    </row>
    <row r="32" spans="1:7" x14ac:dyDescent="0.25">
      <c r="A32" s="1">
        <v>1498.1099850000001</v>
      </c>
      <c r="B32" s="3">
        <f t="shared" si="0"/>
        <v>2.5633013528780539</v>
      </c>
      <c r="G32" s="3">
        <f t="shared" si="1"/>
        <v>4.8561594537460042</v>
      </c>
    </row>
    <row r="33" spans="1:7" x14ac:dyDescent="0.25">
      <c r="A33" s="1">
        <v>1513.170044</v>
      </c>
      <c r="B33" s="3">
        <f t="shared" si="0"/>
        <v>-10.052705843222792</v>
      </c>
      <c r="G33" s="3">
        <f t="shared" si="1"/>
        <v>4.7499029875708283</v>
      </c>
    </row>
    <row r="34" spans="1:7" x14ac:dyDescent="0.25">
      <c r="A34" s="1">
        <v>1495.709961</v>
      </c>
      <c r="B34" s="3">
        <f t="shared" si="0"/>
        <v>11.538744815384371</v>
      </c>
      <c r="G34" s="3">
        <f t="shared" si="1"/>
        <v>5.222192774503462</v>
      </c>
    </row>
    <row r="35" spans="1:7" x14ac:dyDescent="0.25">
      <c r="A35" s="1">
        <v>1511.290039</v>
      </c>
      <c r="B35" s="3">
        <f t="shared" si="0"/>
        <v>-10.416510156543618</v>
      </c>
      <c r="G35" s="3">
        <f t="shared" si="1"/>
        <v>5.7985840898020253</v>
      </c>
    </row>
    <row r="36" spans="1:7" x14ac:dyDescent="0.25">
      <c r="A36" s="1">
        <v>1512.119995</v>
      </c>
      <c r="B36" s="3">
        <f t="shared" si="0"/>
        <v>-0.54917056195858271</v>
      </c>
      <c r="G36" s="3">
        <f t="shared" si="1"/>
        <v>6.1738467611528431</v>
      </c>
    </row>
    <row r="37" spans="1:7" x14ac:dyDescent="0.25">
      <c r="A37" s="1">
        <v>1509.3900149999999</v>
      </c>
      <c r="B37" s="3">
        <f t="shared" si="0"/>
        <v>1.8053990483738487</v>
      </c>
      <c r="G37" s="3">
        <f t="shared" si="1"/>
        <v>5.9872778538124409</v>
      </c>
    </row>
    <row r="38" spans="1:7" x14ac:dyDescent="0.25">
      <c r="A38" s="1">
        <v>1517.9300539999999</v>
      </c>
      <c r="B38" s="3">
        <f t="shared" si="0"/>
        <v>-5.6579405687932676</v>
      </c>
      <c r="G38" s="3">
        <f t="shared" si="1"/>
        <v>5.8217020085418216</v>
      </c>
    </row>
    <row r="39" spans="1:7" x14ac:dyDescent="0.25">
      <c r="A39" s="1">
        <v>1517.01001</v>
      </c>
      <c r="B39" s="3">
        <f t="shared" si="0"/>
        <v>0.60611752008960607</v>
      </c>
      <c r="G39" s="3">
        <f t="shared" si="1"/>
        <v>5.8120064442913417</v>
      </c>
    </row>
    <row r="40" spans="1:7" x14ac:dyDescent="0.25">
      <c r="A40" s="1">
        <v>1519.4300539999999</v>
      </c>
      <c r="B40" s="3">
        <f t="shared" si="0"/>
        <v>-1.5952722685066276</v>
      </c>
      <c r="G40" s="3">
        <f t="shared" si="1"/>
        <v>5.6369048671114372</v>
      </c>
    </row>
    <row r="41" spans="1:7" x14ac:dyDescent="0.25">
      <c r="A41" s="1">
        <v>1520.329956</v>
      </c>
      <c r="B41" s="3">
        <f t="shared" si="0"/>
        <v>-0.5922628670079676</v>
      </c>
      <c r="G41" s="3">
        <f t="shared" si="1"/>
        <v>5.4791339013253459</v>
      </c>
    </row>
    <row r="42" spans="1:7" x14ac:dyDescent="0.25">
      <c r="A42" s="1">
        <v>1521.380005</v>
      </c>
      <c r="B42" s="3">
        <f t="shared" si="0"/>
        <v>-0.69067178204041424</v>
      </c>
      <c r="G42" s="3">
        <f t="shared" si="1"/>
        <v>5.3141979948390832</v>
      </c>
    </row>
    <row r="43" spans="1:7" x14ac:dyDescent="0.25">
      <c r="A43" s="1">
        <v>1519.790039</v>
      </c>
      <c r="B43" s="3">
        <f t="shared" si="0"/>
        <v>1.0450814357850089</v>
      </c>
      <c r="G43" s="3">
        <f t="shared" si="1"/>
        <v>5.1550829245785215</v>
      </c>
    </row>
    <row r="44" spans="1:7" x14ac:dyDescent="0.25">
      <c r="A44" s="1">
        <v>1530.9399410000001</v>
      </c>
      <c r="B44" s="3">
        <f t="shared" si="0"/>
        <v>-7.3364752458415809</v>
      </c>
      <c r="G44" s="3">
        <f t="shared" si="1"/>
        <v>5.0045897808081659</v>
      </c>
    </row>
    <row r="45" spans="1:7" x14ac:dyDescent="0.25">
      <c r="A45" s="1">
        <v>1511.9499510000001</v>
      </c>
      <c r="B45" s="3">
        <f t="shared" si="0"/>
        <v>12.404137805429452</v>
      </c>
      <c r="G45" s="3">
        <f t="shared" si="1"/>
        <v>5.174224181816065</v>
      </c>
    </row>
    <row r="46" spans="1:7" x14ac:dyDescent="0.25">
      <c r="A46" s="1">
        <v>1502.420044</v>
      </c>
      <c r="B46" s="3">
        <f t="shared" si="0"/>
        <v>6.3030571836700258</v>
      </c>
      <c r="G46" s="3">
        <f t="shared" si="1"/>
        <v>5.8649806659897665</v>
      </c>
    </row>
    <row r="47" spans="1:7" x14ac:dyDescent="0.25">
      <c r="A47" s="1">
        <v>1515.599976</v>
      </c>
      <c r="B47" s="3">
        <f t="shared" si="0"/>
        <v>-8.7724681607083301</v>
      </c>
      <c r="G47" s="3">
        <f t="shared" si="1"/>
        <v>5.89218381513379</v>
      </c>
    </row>
    <row r="48" spans="1:7" x14ac:dyDescent="0.25">
      <c r="A48" s="1">
        <v>1487.849976</v>
      </c>
      <c r="B48" s="3">
        <f t="shared" si="0"/>
        <v>18.309580654150128</v>
      </c>
      <c r="G48" s="3">
        <f t="shared" si="1"/>
        <v>6.1034524789240061</v>
      </c>
    </row>
    <row r="49" spans="1:7" x14ac:dyDescent="0.25">
      <c r="A49" s="1">
        <v>1496.9399410000001</v>
      </c>
      <c r="B49" s="3">
        <f t="shared" si="0"/>
        <v>-6.1094634181048102</v>
      </c>
      <c r="G49" s="3">
        <f t="shared" si="1"/>
        <v>7.4250554783506031</v>
      </c>
    </row>
    <row r="50" spans="1:7" x14ac:dyDescent="0.25">
      <c r="A50" s="1">
        <v>1515.98999</v>
      </c>
      <c r="B50" s="3">
        <f t="shared" si="0"/>
        <v>-12.725994195380977</v>
      </c>
      <c r="G50" s="3">
        <f t="shared" si="1"/>
        <v>7.3527610134301868</v>
      </c>
    </row>
    <row r="51" spans="1:7" x14ac:dyDescent="0.25">
      <c r="A51" s="1">
        <v>1514.6800539999999</v>
      </c>
      <c r="B51" s="3">
        <f t="shared" si="0"/>
        <v>0.86407958406117635</v>
      </c>
      <c r="G51" s="3">
        <f t="shared" si="1"/>
        <v>7.7805118433836986</v>
      </c>
    </row>
    <row r="52" spans="1:7" x14ac:dyDescent="0.25">
      <c r="A52" s="1">
        <v>1518.1999510000001</v>
      </c>
      <c r="B52" s="3">
        <f t="shared" si="0"/>
        <v>-2.3238551208915097</v>
      </c>
      <c r="G52" s="3">
        <f t="shared" si="1"/>
        <v>7.5464548421088056</v>
      </c>
    </row>
    <row r="53" spans="1:7" x14ac:dyDescent="0.25">
      <c r="A53" s="1">
        <v>1525.1999510000001</v>
      </c>
      <c r="B53" s="3">
        <f t="shared" si="0"/>
        <v>-4.6107233736829434</v>
      </c>
      <c r="G53" s="3">
        <f t="shared" si="1"/>
        <v>7.338668816639828</v>
      </c>
    </row>
    <row r="54" spans="1:7" x14ac:dyDescent="0.25">
      <c r="A54" s="1">
        <v>1539.790039</v>
      </c>
      <c r="B54" s="3">
        <f t="shared" si="0"/>
        <v>-9.5660165674893349</v>
      </c>
      <c r="G54" s="3">
        <f t="shared" si="1"/>
        <v>7.2041809112500825</v>
      </c>
    </row>
    <row r="55" spans="1:7" x14ac:dyDescent="0.25">
      <c r="A55" s="1">
        <v>1541.459961</v>
      </c>
      <c r="B55" s="3">
        <f t="shared" si="0"/>
        <v>-1.0845127957085339</v>
      </c>
      <c r="G55" s="3">
        <f t="shared" si="1"/>
        <v>7.3672742329892733</v>
      </c>
    </row>
    <row r="56" spans="1:7" x14ac:dyDescent="0.25">
      <c r="A56" s="1">
        <v>1544.26001</v>
      </c>
      <c r="B56" s="3">
        <f t="shared" si="0"/>
        <v>-1.8164915540092608</v>
      </c>
      <c r="G56" s="3">
        <f t="shared" si="1"/>
        <v>7.1477755929286806</v>
      </c>
    </row>
    <row r="57" spans="1:7" x14ac:dyDescent="0.25">
      <c r="A57" s="1">
        <v>1551.18</v>
      </c>
      <c r="B57" s="3">
        <f t="shared" si="0"/>
        <v>-4.4811041891838519</v>
      </c>
      <c r="G57" s="3">
        <f t="shared" si="1"/>
        <v>6.9442949725081631</v>
      </c>
    </row>
    <row r="58" spans="1:7" x14ac:dyDescent="0.25">
      <c r="A58" s="1">
        <v>1556.22</v>
      </c>
      <c r="B58" s="3">
        <f t="shared" si="0"/>
        <v>-3.2491393648705911</v>
      </c>
      <c r="G58" s="3">
        <f t="shared" si="1"/>
        <v>6.8216315050396323</v>
      </c>
    </row>
    <row r="59" spans="1:7" x14ac:dyDescent="0.25">
      <c r="A59" s="1">
        <v>1552.48</v>
      </c>
      <c r="B59" s="3">
        <f t="shared" si="0"/>
        <v>2.4032591792934217</v>
      </c>
      <c r="G59" s="3">
        <f t="shared" si="1"/>
        <v>6.6615307102690311</v>
      </c>
    </row>
    <row r="60" spans="1:7" x14ac:dyDescent="0.25">
      <c r="A60" s="1">
        <v>1554.52</v>
      </c>
      <c r="B60" s="3">
        <f t="shared" si="0"/>
        <v>-1.3140265897144978</v>
      </c>
      <c r="G60" s="3">
        <f t="shared" si="1"/>
        <v>6.4853659264992487</v>
      </c>
    </row>
    <row r="61" spans="1:7" x14ac:dyDescent="0.25">
      <c r="A61" s="1">
        <v>1563.23</v>
      </c>
      <c r="B61" s="3">
        <f t="shared" si="0"/>
        <v>-5.6030157218948853</v>
      </c>
      <c r="G61" s="3">
        <f t="shared" si="1"/>
        <v>6.2960283418414038</v>
      </c>
    </row>
    <row r="62" spans="1:7" x14ac:dyDescent="0.25">
      <c r="A62" s="1">
        <v>1560.7</v>
      </c>
      <c r="B62" s="3">
        <f t="shared" si="0"/>
        <v>1.6184438630271762</v>
      </c>
      <c r="G62" s="3">
        <f t="shared" si="1"/>
        <v>6.2566126313830619</v>
      </c>
    </row>
    <row r="63" spans="1:7" x14ac:dyDescent="0.25">
      <c r="A63" s="1">
        <v>1552.1</v>
      </c>
      <c r="B63" s="3">
        <f t="shared" si="0"/>
        <v>5.5103479208048549</v>
      </c>
      <c r="G63" s="3">
        <f t="shared" si="1"/>
        <v>6.0789514847790462</v>
      </c>
    </row>
    <row r="64" spans="1:7" x14ac:dyDescent="0.25">
      <c r="A64" s="1">
        <v>1548.34</v>
      </c>
      <c r="B64" s="3">
        <f t="shared" si="0"/>
        <v>2.4225243218864709</v>
      </c>
      <c r="G64" s="3">
        <f t="shared" si="1"/>
        <v>6.0463433691396178</v>
      </c>
    </row>
    <row r="65" spans="1:7" x14ac:dyDescent="0.25">
      <c r="A65" s="1">
        <v>1558.71</v>
      </c>
      <c r="B65" s="3">
        <f t="shared" si="0"/>
        <v>-6.6974953821512839</v>
      </c>
      <c r="G65" s="3">
        <f t="shared" si="1"/>
        <v>5.8921039955769787</v>
      </c>
    </row>
    <row r="66" spans="1:7" x14ac:dyDescent="0.25">
      <c r="A66" s="1">
        <v>1545.8</v>
      </c>
      <c r="B66" s="3">
        <f t="shared" si="0"/>
        <v>8.2824900077628829</v>
      </c>
      <c r="G66" s="3">
        <f t="shared" si="1"/>
        <v>5.9435059340972156</v>
      </c>
    </row>
    <row r="67" spans="1:7" x14ac:dyDescent="0.25">
      <c r="A67" s="1">
        <v>1556.89</v>
      </c>
      <c r="B67" s="3">
        <f t="shared" si="0"/>
        <v>-7.1742786906457141</v>
      </c>
      <c r="G67" s="3">
        <f t="shared" si="1"/>
        <v>6.1091509610625438</v>
      </c>
    </row>
    <row r="68" spans="1:7" x14ac:dyDescent="0.25">
      <c r="A68" s="1">
        <v>1551.69</v>
      </c>
      <c r="B68" s="3">
        <f t="shared" si="0"/>
        <v>3.339991906942716</v>
      </c>
      <c r="G68" s="3">
        <f t="shared" si="1"/>
        <v>6.1782391035805269</v>
      </c>
    </row>
    <row r="69" spans="1:7" x14ac:dyDescent="0.25">
      <c r="A69" s="1">
        <v>1563.77</v>
      </c>
      <c r="B69" s="3">
        <f t="shared" si="0"/>
        <v>-7.7850601602123666</v>
      </c>
      <c r="G69" s="3">
        <f t="shared" si="1"/>
        <v>6.0456375074972355</v>
      </c>
    </row>
    <row r="70" spans="1:7" x14ac:dyDescent="0.25">
      <c r="A70" s="1">
        <v>1562.85</v>
      </c>
      <c r="B70" s="3">
        <f t="shared" si="0"/>
        <v>0.58832181203122758</v>
      </c>
      <c r="G70" s="3">
        <f t="shared" si="1"/>
        <v>6.1638606896669463</v>
      </c>
    </row>
    <row r="71" spans="1:7" x14ac:dyDescent="0.25">
      <c r="A71" s="1">
        <v>1569.19</v>
      </c>
      <c r="B71" s="3">
        <f t="shared" si="0"/>
        <v>-4.0566913011486356</v>
      </c>
      <c r="G71" s="3">
        <f t="shared" si="1"/>
        <v>5.9778219477327097</v>
      </c>
    </row>
    <row r="72" spans="1:7" x14ac:dyDescent="0.25">
      <c r="A72" s="1">
        <v>1562.17</v>
      </c>
      <c r="B72" s="3">
        <f t="shared" si="0"/>
        <v>4.4736456388327621</v>
      </c>
      <c r="G72" s="3">
        <f t="shared" si="1"/>
        <v>5.8802804850819914</v>
      </c>
    </row>
    <row r="73" spans="1:7" x14ac:dyDescent="0.25">
      <c r="A73" s="1">
        <v>1570.25</v>
      </c>
      <c r="B73" s="3">
        <f t="shared" si="0"/>
        <v>-5.1722923881523304</v>
      </c>
      <c r="G73" s="3">
        <f t="shared" si="1"/>
        <v>5.8055014414219883</v>
      </c>
    </row>
    <row r="74" spans="1:7" x14ac:dyDescent="0.25">
      <c r="A74" s="1">
        <v>1553.69</v>
      </c>
      <c r="B74" s="3">
        <f t="shared" si="0"/>
        <v>10.546091386721825</v>
      </c>
      <c r="G74" s="3">
        <f t="shared" si="1"/>
        <v>5.769469011970159</v>
      </c>
    </row>
    <row r="75" spans="1:7" x14ac:dyDescent="0.25">
      <c r="A75" s="1">
        <v>1559.98</v>
      </c>
      <c r="B75" s="3">
        <f t="shared" si="0"/>
        <v>-4.0484266488166645</v>
      </c>
      <c r="G75" s="3">
        <f t="shared" si="1"/>
        <v>6.1613934245026245</v>
      </c>
    </row>
    <row r="76" spans="1:7" x14ac:dyDescent="0.25">
      <c r="A76" s="1">
        <v>1553.28</v>
      </c>
      <c r="B76" s="3">
        <f t="shared" si="0"/>
        <v>4.2949268580366704</v>
      </c>
      <c r="G76" s="3">
        <f t="shared" si="1"/>
        <v>6.0554428653455936</v>
      </c>
    </row>
    <row r="77" spans="1:7" x14ac:dyDescent="0.25">
      <c r="A77" s="1">
        <v>1563.07</v>
      </c>
      <c r="B77" s="3">
        <f t="shared" si="0"/>
        <v>-6.3027915121549007</v>
      </c>
      <c r="G77" s="3">
        <f t="shared" si="1"/>
        <v>5.9644839509122702</v>
      </c>
    </row>
    <row r="78" spans="1:7" x14ac:dyDescent="0.25">
      <c r="A78" s="1">
        <v>1568.61</v>
      </c>
      <c r="B78" s="3">
        <f t="shared" ref="B78:B141" si="2">-(A78-A77)/A77*1000</f>
        <v>-3.5443070367929548</v>
      </c>
      <c r="G78" s="3">
        <f t="shared" ref="G78:G141" si="3">SQRT(0.94*G77^2+0.06*B77^2)</f>
        <v>5.9853216725076814</v>
      </c>
    </row>
    <row r="79" spans="1:7" x14ac:dyDescent="0.25">
      <c r="A79" s="1">
        <v>1587.73</v>
      </c>
      <c r="B79" s="3">
        <f t="shared" si="2"/>
        <v>-12.189135604133671</v>
      </c>
      <c r="G79" s="3">
        <f t="shared" si="3"/>
        <v>5.8675682982177841</v>
      </c>
    </row>
    <row r="80" spans="1:7" x14ac:dyDescent="0.25">
      <c r="A80" s="1">
        <v>1593.37</v>
      </c>
      <c r="B80" s="3">
        <f t="shared" si="2"/>
        <v>-3.5522412500865213</v>
      </c>
      <c r="G80" s="3">
        <f t="shared" si="3"/>
        <v>6.4247301792956932</v>
      </c>
    </row>
    <row r="81" spans="1:7" x14ac:dyDescent="0.25">
      <c r="A81" s="1">
        <v>1588.85</v>
      </c>
      <c r="B81" s="3">
        <f t="shared" si="2"/>
        <v>2.8367548027137341</v>
      </c>
      <c r="G81" s="3">
        <f t="shared" si="3"/>
        <v>6.2894859470450104</v>
      </c>
    </row>
    <row r="82" spans="1:7" x14ac:dyDescent="0.25">
      <c r="A82" s="1">
        <v>1552.36</v>
      </c>
      <c r="B82" s="3">
        <f t="shared" si="2"/>
        <v>22.966296377883381</v>
      </c>
      <c r="G82" s="3">
        <f t="shared" si="3"/>
        <v>6.1373452027758093</v>
      </c>
    </row>
    <row r="83" spans="1:7" x14ac:dyDescent="0.25">
      <c r="A83" s="1">
        <v>1574.57</v>
      </c>
      <c r="B83" s="3">
        <f t="shared" si="2"/>
        <v>-14.307248318688988</v>
      </c>
      <c r="G83" s="3">
        <f t="shared" si="3"/>
        <v>8.1886526320732322</v>
      </c>
    </row>
    <row r="84" spans="1:7" x14ac:dyDescent="0.25">
      <c r="A84" s="1">
        <v>1552.01</v>
      </c>
      <c r="B84" s="3">
        <f t="shared" si="2"/>
        <v>14.327721219126458</v>
      </c>
      <c r="G84" s="3">
        <f t="shared" si="3"/>
        <v>8.6782850425756362</v>
      </c>
    </row>
    <row r="85" spans="1:7" x14ac:dyDescent="0.25">
      <c r="A85" s="1">
        <v>1541.61</v>
      </c>
      <c r="B85" s="3">
        <f t="shared" si="2"/>
        <v>6.7009877513676406</v>
      </c>
      <c r="G85" s="3">
        <f t="shared" si="3"/>
        <v>9.1165173790960807</v>
      </c>
    </row>
    <row r="86" spans="1:7" x14ac:dyDescent="0.25">
      <c r="A86" s="1">
        <v>1555.25</v>
      </c>
      <c r="B86" s="3">
        <f t="shared" si="2"/>
        <v>-8.847892787410629</v>
      </c>
      <c r="G86" s="3">
        <f t="shared" si="3"/>
        <v>8.9899071177959335</v>
      </c>
    </row>
    <row r="87" spans="1:7" x14ac:dyDescent="0.25">
      <c r="A87" s="1">
        <v>1562.5</v>
      </c>
      <c r="B87" s="3">
        <f t="shared" si="2"/>
        <v>-4.6616299630284521</v>
      </c>
      <c r="G87" s="3">
        <f t="shared" si="3"/>
        <v>8.9814495820025009</v>
      </c>
    </row>
    <row r="88" spans="1:7" x14ac:dyDescent="0.25">
      <c r="A88" s="1">
        <v>1578.78</v>
      </c>
      <c r="B88" s="3">
        <f t="shared" si="2"/>
        <v>-10.419199999999982</v>
      </c>
      <c r="G88" s="3">
        <f t="shared" si="3"/>
        <v>8.7823856686632702</v>
      </c>
    </row>
    <row r="89" spans="1:7" x14ac:dyDescent="0.25">
      <c r="A89" s="1">
        <v>1578.79</v>
      </c>
      <c r="B89" s="3">
        <f t="shared" si="2"/>
        <v>-6.3340047378297832E-3</v>
      </c>
      <c r="G89" s="3">
        <f t="shared" si="3"/>
        <v>8.8890980346463415</v>
      </c>
    </row>
    <row r="90" spans="1:7" x14ac:dyDescent="0.25">
      <c r="A90" s="1">
        <v>1585.16</v>
      </c>
      <c r="B90" s="3">
        <f t="shared" si="2"/>
        <v>-4.0347354619677844</v>
      </c>
      <c r="G90" s="3">
        <f t="shared" si="3"/>
        <v>8.6183004382858002</v>
      </c>
    </row>
    <row r="91" spans="1:7" x14ac:dyDescent="0.25">
      <c r="A91" s="1">
        <v>1582.24</v>
      </c>
      <c r="B91" s="3">
        <f t="shared" si="2"/>
        <v>1.8420853415428555</v>
      </c>
      <c r="G91" s="3">
        <f t="shared" si="3"/>
        <v>8.4139967739931656</v>
      </c>
    </row>
    <row r="92" spans="1:7" x14ac:dyDescent="0.25">
      <c r="A92" s="1">
        <v>1593.61</v>
      </c>
      <c r="B92" s="3">
        <f t="shared" si="2"/>
        <v>-7.1860147638789886</v>
      </c>
      <c r="G92" s="3">
        <f t="shared" si="3"/>
        <v>8.170141853990847</v>
      </c>
    </row>
    <row r="93" spans="1:7" x14ac:dyDescent="0.25">
      <c r="A93" s="1">
        <v>1597.57</v>
      </c>
      <c r="B93" s="3">
        <f t="shared" si="2"/>
        <v>-2.4849241658875361</v>
      </c>
      <c r="G93" s="3">
        <f t="shared" si="3"/>
        <v>8.1144607541520717</v>
      </c>
    </row>
    <row r="94" spans="1:7" x14ac:dyDescent="0.25">
      <c r="A94" s="1">
        <v>1582.7</v>
      </c>
      <c r="B94" s="3">
        <f t="shared" si="2"/>
        <v>9.3078863523976363</v>
      </c>
      <c r="G94" s="3">
        <f t="shared" si="3"/>
        <v>7.8907728276415652</v>
      </c>
    </row>
    <row r="95" spans="1:7" x14ac:dyDescent="0.25">
      <c r="A95" s="1">
        <v>1597.59</v>
      </c>
      <c r="B95" s="3">
        <f t="shared" si="2"/>
        <v>-9.4079737158020293</v>
      </c>
      <c r="G95" s="3">
        <f t="shared" si="3"/>
        <v>7.9828969033395811</v>
      </c>
    </row>
    <row r="96" spans="1:7" x14ac:dyDescent="0.25">
      <c r="A96" s="1">
        <v>1614.42</v>
      </c>
      <c r="B96" s="3">
        <f t="shared" si="2"/>
        <v>-10.534617768013167</v>
      </c>
      <c r="G96" s="3">
        <f t="shared" si="3"/>
        <v>8.075496427924481</v>
      </c>
    </row>
    <row r="97" spans="1:7" x14ac:dyDescent="0.25">
      <c r="A97" s="1">
        <v>1617.5</v>
      </c>
      <c r="B97" s="3">
        <f t="shared" si="2"/>
        <v>-1.9078058993322227</v>
      </c>
      <c r="G97" s="3">
        <f t="shared" si="3"/>
        <v>8.2437560793041484</v>
      </c>
    </row>
    <row r="98" spans="1:7" x14ac:dyDescent="0.25">
      <c r="A98" s="1">
        <v>1625.96</v>
      </c>
      <c r="B98" s="3">
        <f t="shared" si="2"/>
        <v>-5.2302936630603005</v>
      </c>
      <c r="G98" s="3">
        <f t="shared" si="3"/>
        <v>8.006267971928736</v>
      </c>
    </row>
    <row r="99" spans="1:7" x14ac:dyDescent="0.25">
      <c r="A99" s="1">
        <v>1632.69</v>
      </c>
      <c r="B99" s="3">
        <f t="shared" si="2"/>
        <v>-4.1390932126251681</v>
      </c>
      <c r="G99" s="3">
        <f t="shared" si="3"/>
        <v>7.8673798393202601</v>
      </c>
    </row>
    <row r="100" spans="1:7" x14ac:dyDescent="0.25">
      <c r="A100" s="1">
        <v>1626.67</v>
      </c>
      <c r="B100" s="3">
        <f t="shared" si="2"/>
        <v>3.6871665778561646</v>
      </c>
      <c r="G100" s="3">
        <f t="shared" si="3"/>
        <v>7.6947937699032769</v>
      </c>
    </row>
    <row r="101" spans="1:7" x14ac:dyDescent="0.25">
      <c r="A101" s="1">
        <v>1633.7</v>
      </c>
      <c r="B101" s="3">
        <f t="shared" si="2"/>
        <v>-4.3217124555072468</v>
      </c>
      <c r="G101" s="3">
        <f t="shared" si="3"/>
        <v>7.5148500939162668</v>
      </c>
    </row>
    <row r="102" spans="1:7" x14ac:dyDescent="0.25">
      <c r="A102" s="1">
        <v>1633.77</v>
      </c>
      <c r="B102" s="3">
        <f t="shared" si="2"/>
        <v>-4.2847524025179856E-2</v>
      </c>
      <c r="G102" s="3">
        <f t="shared" si="3"/>
        <v>7.3624198149030127</v>
      </c>
    </row>
    <row r="103" spans="1:7" x14ac:dyDescent="0.25">
      <c r="A103" s="1">
        <v>1650.34</v>
      </c>
      <c r="B103" s="3">
        <f t="shared" si="2"/>
        <v>-10.142186476676605</v>
      </c>
      <c r="G103" s="3">
        <f t="shared" si="3"/>
        <v>7.1381385636342767</v>
      </c>
    </row>
    <row r="104" spans="1:7" x14ac:dyDescent="0.25">
      <c r="A104" s="1">
        <v>1658.78</v>
      </c>
      <c r="B104" s="3">
        <f t="shared" si="2"/>
        <v>-5.1140977010798112</v>
      </c>
      <c r="G104" s="3">
        <f t="shared" si="3"/>
        <v>7.3530726649534168</v>
      </c>
    </row>
    <row r="105" spans="1:7" x14ac:dyDescent="0.25">
      <c r="A105" s="1">
        <v>1650.47</v>
      </c>
      <c r="B105" s="3">
        <f t="shared" si="2"/>
        <v>5.0097059284534087</v>
      </c>
      <c r="G105" s="3">
        <f t="shared" si="3"/>
        <v>7.2382910052643927</v>
      </c>
    </row>
    <row r="106" spans="1:7" x14ac:dyDescent="0.25">
      <c r="A106" s="1">
        <v>1667.47</v>
      </c>
      <c r="B106" s="3">
        <f t="shared" si="2"/>
        <v>-10.300096336195145</v>
      </c>
      <c r="G106" s="3">
        <f t="shared" si="3"/>
        <v>7.1242623818647219</v>
      </c>
    </row>
    <row r="107" spans="1:7" x14ac:dyDescent="0.25">
      <c r="A107" s="1">
        <v>1666.29</v>
      </c>
      <c r="B107" s="3">
        <f t="shared" si="2"/>
        <v>0.70765890840618639</v>
      </c>
      <c r="G107" s="3">
        <f t="shared" si="3"/>
        <v>7.3535927741892042</v>
      </c>
    </row>
    <row r="108" spans="1:7" x14ac:dyDescent="0.25">
      <c r="A108" s="1">
        <v>1669.16</v>
      </c>
      <c r="B108" s="3">
        <f t="shared" si="2"/>
        <v>-1.722389259972825</v>
      </c>
      <c r="G108" s="3">
        <f t="shared" si="3"/>
        <v>7.1316796026693465</v>
      </c>
    </row>
    <row r="109" spans="1:7" x14ac:dyDescent="0.25">
      <c r="A109" s="1">
        <v>1655.35</v>
      </c>
      <c r="B109" s="3">
        <f t="shared" si="2"/>
        <v>8.2736226604999938</v>
      </c>
      <c r="G109" s="3">
        <f t="shared" si="3"/>
        <v>6.9272794229476835</v>
      </c>
    </row>
    <row r="110" spans="1:7" x14ac:dyDescent="0.25">
      <c r="A110" s="1">
        <v>1650.51</v>
      </c>
      <c r="B110" s="3">
        <f t="shared" si="2"/>
        <v>2.9238529616092781</v>
      </c>
      <c r="G110" s="3">
        <f t="shared" si="3"/>
        <v>7.0153501770816158</v>
      </c>
    </row>
    <row r="111" spans="1:7" x14ac:dyDescent="0.25">
      <c r="A111" s="1">
        <v>1649.6</v>
      </c>
      <c r="B111" s="3">
        <f t="shared" si="2"/>
        <v>0.55134473586956867</v>
      </c>
      <c r="G111" s="3">
        <f t="shared" si="3"/>
        <v>6.8392371496476851</v>
      </c>
    </row>
    <row r="112" spans="1:7" x14ac:dyDescent="0.25">
      <c r="A112" s="1">
        <v>1660.06</v>
      </c>
      <c r="B112" s="3">
        <f t="shared" si="2"/>
        <v>-6.3409311348205843</v>
      </c>
      <c r="G112" s="3">
        <f t="shared" si="3"/>
        <v>6.632261587335047</v>
      </c>
    </row>
    <row r="113" spans="1:7" x14ac:dyDescent="0.25">
      <c r="A113" s="1">
        <v>1648.36</v>
      </c>
      <c r="B113" s="3">
        <f t="shared" si="2"/>
        <v>7.0479380263364257</v>
      </c>
      <c r="G113" s="3">
        <f t="shared" si="3"/>
        <v>6.6151435809407664</v>
      </c>
    </row>
    <row r="114" spans="1:7" x14ac:dyDescent="0.25">
      <c r="A114" s="1">
        <v>1654.41</v>
      </c>
      <c r="B114" s="3">
        <f t="shared" si="2"/>
        <v>-3.6703147370721094</v>
      </c>
      <c r="G114" s="3">
        <f t="shared" si="3"/>
        <v>6.6419065746259074</v>
      </c>
    </row>
    <row r="115" spans="1:7" x14ac:dyDescent="0.25">
      <c r="A115" s="1">
        <v>1630.74</v>
      </c>
      <c r="B115" s="3">
        <f t="shared" si="2"/>
        <v>14.307215261029654</v>
      </c>
      <c r="G115" s="3">
        <f t="shared" si="3"/>
        <v>6.5020227764477605</v>
      </c>
    </row>
    <row r="116" spans="1:7" x14ac:dyDescent="0.25">
      <c r="A116" s="1">
        <v>1640.42</v>
      </c>
      <c r="B116" s="3">
        <f t="shared" si="2"/>
        <v>-5.9359554558053791</v>
      </c>
      <c r="G116" s="3">
        <f t="shared" si="3"/>
        <v>7.2125936171286611</v>
      </c>
    </row>
    <row r="117" spans="1:7" x14ac:dyDescent="0.25">
      <c r="A117" s="1">
        <v>1631.38</v>
      </c>
      <c r="B117" s="3">
        <f t="shared" si="2"/>
        <v>5.5107838236548954</v>
      </c>
      <c r="G117" s="3">
        <f t="shared" si="3"/>
        <v>7.1424330808970646</v>
      </c>
    </row>
    <row r="118" spans="1:7" x14ac:dyDescent="0.25">
      <c r="A118" s="1">
        <v>1608.9</v>
      </c>
      <c r="B118" s="3">
        <f t="shared" si="2"/>
        <v>13.77974475597348</v>
      </c>
      <c r="G118" s="3">
        <f t="shared" si="3"/>
        <v>7.05518345595992</v>
      </c>
    </row>
    <row r="119" spans="1:7" x14ac:dyDescent="0.25">
      <c r="A119" s="1">
        <v>1622.56</v>
      </c>
      <c r="B119" s="3">
        <f t="shared" si="2"/>
        <v>-8.4902728572315578</v>
      </c>
      <c r="G119" s="3">
        <f t="shared" si="3"/>
        <v>7.6277099259084471</v>
      </c>
    </row>
    <row r="120" spans="1:7" x14ac:dyDescent="0.25">
      <c r="A120" s="1">
        <v>1643.38</v>
      </c>
      <c r="B120" s="3">
        <f t="shared" si="2"/>
        <v>-12.831574795385171</v>
      </c>
      <c r="G120" s="3">
        <f t="shared" si="3"/>
        <v>7.6821953361255195</v>
      </c>
    </row>
    <row r="121" spans="1:7" x14ac:dyDescent="0.25">
      <c r="A121" s="1">
        <v>1642.81</v>
      </c>
      <c r="B121" s="3">
        <f t="shared" si="2"/>
        <v>0.34684613418695842</v>
      </c>
      <c r="G121" s="3">
        <f t="shared" si="3"/>
        <v>8.0841892837327354</v>
      </c>
    </row>
    <row r="122" spans="1:7" x14ac:dyDescent="0.25">
      <c r="A122" s="1">
        <v>1626.13</v>
      </c>
      <c r="B122" s="3">
        <f t="shared" si="2"/>
        <v>10.153334834825596</v>
      </c>
      <c r="G122" s="3">
        <f t="shared" si="3"/>
        <v>7.8383727601559023</v>
      </c>
    </row>
    <row r="123" spans="1:7" x14ac:dyDescent="0.25">
      <c r="A123" s="1">
        <v>1612.52</v>
      </c>
      <c r="B123" s="3">
        <f t="shared" si="2"/>
        <v>8.3695645489598789</v>
      </c>
      <c r="G123" s="3">
        <f t="shared" si="3"/>
        <v>7.996192517167767</v>
      </c>
    </row>
    <row r="124" spans="1:7" x14ac:dyDescent="0.25">
      <c r="A124" s="1">
        <v>1636.36</v>
      </c>
      <c r="B124" s="3">
        <f t="shared" si="2"/>
        <v>-14.784312752709994</v>
      </c>
      <c r="G124" s="3">
        <f t="shared" si="3"/>
        <v>8.0190850930555388</v>
      </c>
    </row>
    <row r="125" spans="1:7" x14ac:dyDescent="0.25">
      <c r="A125" s="1">
        <v>1626.73</v>
      </c>
      <c r="B125" s="3">
        <f t="shared" si="2"/>
        <v>5.885013077806768</v>
      </c>
      <c r="G125" s="3">
        <f t="shared" si="3"/>
        <v>8.576825543292939</v>
      </c>
    </row>
    <row r="126" spans="1:7" x14ac:dyDescent="0.25">
      <c r="A126" s="1">
        <v>1639.04</v>
      </c>
      <c r="B126" s="3">
        <f t="shared" si="2"/>
        <v>-7.5673283212333606</v>
      </c>
      <c r="G126" s="3">
        <f t="shared" si="3"/>
        <v>8.4395629597529922</v>
      </c>
    </row>
    <row r="127" spans="1:7" x14ac:dyDescent="0.25">
      <c r="A127" s="1">
        <v>1651.81</v>
      </c>
      <c r="B127" s="3">
        <f t="shared" si="2"/>
        <v>-7.7911460367044016</v>
      </c>
      <c r="G127" s="3">
        <f t="shared" si="3"/>
        <v>8.3897864722421289</v>
      </c>
    </row>
    <row r="128" spans="1:7" x14ac:dyDescent="0.25">
      <c r="A128" s="1">
        <v>1628.93</v>
      </c>
      <c r="B128" s="3">
        <f t="shared" si="2"/>
        <v>13.851472021600477</v>
      </c>
      <c r="G128" s="3">
        <f t="shared" si="3"/>
        <v>8.3550777028549099</v>
      </c>
    </row>
    <row r="129" spans="1:7" x14ac:dyDescent="0.25">
      <c r="A129" s="1">
        <v>1588.19</v>
      </c>
      <c r="B129" s="3">
        <f t="shared" si="2"/>
        <v>25.010282823694087</v>
      </c>
      <c r="G129" s="3">
        <f t="shared" si="3"/>
        <v>8.7824074515709825</v>
      </c>
    </row>
    <row r="130" spans="1:7" x14ac:dyDescent="0.25">
      <c r="A130" s="1">
        <v>1592.43</v>
      </c>
      <c r="B130" s="3">
        <f t="shared" si="2"/>
        <v>-2.669705765682953</v>
      </c>
      <c r="G130" s="3">
        <f t="shared" si="3"/>
        <v>10.4896946867845</v>
      </c>
    </row>
    <row r="131" spans="1:7" x14ac:dyDescent="0.25">
      <c r="A131" s="1">
        <v>1573.09</v>
      </c>
      <c r="B131" s="3">
        <f t="shared" si="2"/>
        <v>12.144960846002741</v>
      </c>
      <c r="G131" s="3">
        <f t="shared" si="3"/>
        <v>10.191138929342339</v>
      </c>
    </row>
    <row r="132" spans="1:7" x14ac:dyDescent="0.25">
      <c r="A132" s="1">
        <v>1588.03</v>
      </c>
      <c r="B132" s="3">
        <f t="shared" si="2"/>
        <v>-9.4972315633562321</v>
      </c>
      <c r="G132" s="3">
        <f t="shared" si="3"/>
        <v>10.31880605271675</v>
      </c>
    </row>
    <row r="133" spans="1:7" x14ac:dyDescent="0.25">
      <c r="A133" s="1">
        <v>1603.26</v>
      </c>
      <c r="B133" s="3">
        <f t="shared" si="2"/>
        <v>-9.5904989200456026</v>
      </c>
      <c r="G133" s="3">
        <f t="shared" si="3"/>
        <v>10.271364918765636</v>
      </c>
    </row>
    <row r="134" spans="1:7" x14ac:dyDescent="0.25">
      <c r="A134" s="1">
        <v>1613.2</v>
      </c>
      <c r="B134" s="3">
        <f t="shared" si="2"/>
        <v>-6.1998677694198419</v>
      </c>
      <c r="G134" s="3">
        <f t="shared" si="3"/>
        <v>10.231790714674837</v>
      </c>
    </row>
    <row r="135" spans="1:7" x14ac:dyDescent="0.25">
      <c r="A135" s="1">
        <v>1606.28</v>
      </c>
      <c r="B135" s="3">
        <f t="shared" si="2"/>
        <v>4.2896107116291056</v>
      </c>
      <c r="G135" s="3">
        <f t="shared" si="3"/>
        <v>10.035659937277133</v>
      </c>
    </row>
    <row r="136" spans="1:7" x14ac:dyDescent="0.25">
      <c r="A136" s="1">
        <v>1614.96</v>
      </c>
      <c r="B136" s="3">
        <f t="shared" si="2"/>
        <v>-5.4037901237642645</v>
      </c>
      <c r="G136" s="3">
        <f t="shared" si="3"/>
        <v>9.7865033468296776</v>
      </c>
    </row>
    <row r="137" spans="1:7" x14ac:dyDescent="0.25">
      <c r="A137" s="1">
        <v>1614.08</v>
      </c>
      <c r="B137" s="3">
        <f t="shared" si="2"/>
        <v>0.54490513696940424</v>
      </c>
      <c r="G137" s="3">
        <f t="shared" si="3"/>
        <v>9.5802487313304905</v>
      </c>
    </row>
    <row r="138" spans="1:7" x14ac:dyDescent="0.25">
      <c r="A138" s="1">
        <v>1615.41</v>
      </c>
      <c r="B138" s="3">
        <f t="shared" si="2"/>
        <v>-0.82399881046797852</v>
      </c>
      <c r="G138" s="3">
        <f t="shared" si="3"/>
        <v>9.2893547195382542</v>
      </c>
    </row>
    <row r="139" spans="1:7" x14ac:dyDescent="0.25">
      <c r="A139" s="1">
        <v>1631.89</v>
      </c>
      <c r="B139" s="3">
        <f t="shared" si="2"/>
        <v>-10.20174444877772</v>
      </c>
      <c r="G139" s="3">
        <f t="shared" si="3"/>
        <v>9.0086249162379008</v>
      </c>
    </row>
    <row r="140" spans="1:7" x14ac:dyDescent="0.25">
      <c r="A140" s="1">
        <v>1640.46</v>
      </c>
      <c r="B140" s="3">
        <f t="shared" si="2"/>
        <v>-5.2515794569486518</v>
      </c>
      <c r="G140" s="3">
        <f t="shared" si="3"/>
        <v>9.0846320176694331</v>
      </c>
    </row>
    <row r="141" spans="1:7" x14ac:dyDescent="0.25">
      <c r="A141" s="1">
        <v>1652.32</v>
      </c>
      <c r="B141" s="3">
        <f t="shared" si="2"/>
        <v>-7.2296794801457516</v>
      </c>
      <c r="G141" s="3">
        <f t="shared" si="3"/>
        <v>8.9013174176767471</v>
      </c>
    </row>
    <row r="142" spans="1:7" x14ac:dyDescent="0.25">
      <c r="A142" s="1">
        <v>1652.62</v>
      </c>
      <c r="B142" s="3">
        <f t="shared" ref="B142:B205" si="4">-(A142-A141)/A141*1000</f>
        <v>-0.18156289338624149</v>
      </c>
      <c r="G142" s="3">
        <f t="shared" ref="G142:G205" si="5">SQRT(0.94*G141^2+0.06*B141^2)</f>
        <v>8.8099682512004396</v>
      </c>
    </row>
    <row r="143" spans="1:7" x14ac:dyDescent="0.25">
      <c r="A143" s="1">
        <v>1675.02</v>
      </c>
      <c r="B143" s="3">
        <f t="shared" si="4"/>
        <v>-13.554235093366952</v>
      </c>
      <c r="G143" s="3">
        <f t="shared" si="5"/>
        <v>8.5416969073472409</v>
      </c>
    </row>
    <row r="144" spans="1:7" x14ac:dyDescent="0.25">
      <c r="A144" s="1">
        <v>1680.19</v>
      </c>
      <c r="B144" s="3">
        <f t="shared" si="4"/>
        <v>-3.0865303100858932</v>
      </c>
      <c r="G144" s="3">
        <f t="shared" si="5"/>
        <v>8.9222187953189032</v>
      </c>
    </row>
    <row r="145" spans="1:7" x14ac:dyDescent="0.25">
      <c r="A145" s="1">
        <v>1682.5</v>
      </c>
      <c r="B145" s="3">
        <f t="shared" si="4"/>
        <v>-1.3748445116325805</v>
      </c>
      <c r="G145" s="3">
        <f t="shared" si="5"/>
        <v>8.6833881117311638</v>
      </c>
    </row>
    <row r="146" spans="1:7" x14ac:dyDescent="0.25">
      <c r="A146" s="1">
        <v>1676.26</v>
      </c>
      <c r="B146" s="3">
        <f t="shared" si="4"/>
        <v>3.7087667161961417</v>
      </c>
      <c r="G146" s="3">
        <f t="shared" si="5"/>
        <v>8.4255900208167525</v>
      </c>
    </row>
    <row r="147" spans="1:7" x14ac:dyDescent="0.25">
      <c r="A147" s="1">
        <v>1680.91</v>
      </c>
      <c r="B147" s="3">
        <f t="shared" si="4"/>
        <v>-2.7740326679632581</v>
      </c>
      <c r="G147" s="3">
        <f t="shared" si="5"/>
        <v>8.2192718777433971</v>
      </c>
    </row>
    <row r="148" spans="1:7" x14ac:dyDescent="0.25">
      <c r="A148" s="1">
        <v>1689.37</v>
      </c>
      <c r="B148" s="3">
        <f t="shared" si="4"/>
        <v>-5.032988083835428</v>
      </c>
      <c r="G148" s="3">
        <f t="shared" si="5"/>
        <v>7.9977971856520149</v>
      </c>
    </row>
    <row r="149" spans="1:7" x14ac:dyDescent="0.25">
      <c r="A149" s="1">
        <v>1692.09</v>
      </c>
      <c r="B149" s="3">
        <f t="shared" si="4"/>
        <v>-1.6100676583578657</v>
      </c>
      <c r="G149" s="3">
        <f t="shared" si="5"/>
        <v>7.8515433117684355</v>
      </c>
    </row>
    <row r="150" spans="1:7" x14ac:dyDescent="0.25">
      <c r="A150" s="1">
        <v>1695.53</v>
      </c>
      <c r="B150" s="3">
        <f t="shared" si="4"/>
        <v>-2.0329887890124372</v>
      </c>
      <c r="G150" s="3">
        <f t="shared" si="5"/>
        <v>7.6225630535831259</v>
      </c>
    </row>
    <row r="151" spans="1:7" x14ac:dyDescent="0.25">
      <c r="A151" s="1">
        <v>1692.39</v>
      </c>
      <c r="B151" s="3">
        <f t="shared" si="4"/>
        <v>1.8519283056034825</v>
      </c>
      <c r="G151" s="3">
        <f t="shared" si="5"/>
        <v>7.4071075367159676</v>
      </c>
    </row>
    <row r="152" spans="1:7" x14ac:dyDescent="0.25">
      <c r="A152" s="1">
        <v>1685.94</v>
      </c>
      <c r="B152" s="3">
        <f t="shared" si="4"/>
        <v>3.8111782745112208</v>
      </c>
      <c r="G152" s="3">
        <f t="shared" si="5"/>
        <v>7.1957699965876998</v>
      </c>
    </row>
    <row r="153" spans="1:7" x14ac:dyDescent="0.25">
      <c r="A153" s="1">
        <v>1690.25</v>
      </c>
      <c r="B153" s="3">
        <f t="shared" si="4"/>
        <v>-2.5564373583875737</v>
      </c>
      <c r="G153" s="3">
        <f t="shared" si="5"/>
        <v>7.0387402483378096</v>
      </c>
    </row>
    <row r="154" spans="1:7" x14ac:dyDescent="0.25">
      <c r="A154" s="1">
        <v>1691.65</v>
      </c>
      <c r="B154" s="3">
        <f t="shared" si="4"/>
        <v>-0.82827984026037027</v>
      </c>
      <c r="G154" s="3">
        <f t="shared" si="5"/>
        <v>6.8529814493107999</v>
      </c>
    </row>
    <row r="155" spans="1:7" x14ac:dyDescent="0.25">
      <c r="A155" s="1">
        <v>1685.33</v>
      </c>
      <c r="B155" s="3">
        <f t="shared" si="4"/>
        <v>3.735997398989249</v>
      </c>
      <c r="G155" s="3">
        <f t="shared" si="5"/>
        <v>6.6473089524670792</v>
      </c>
    </row>
    <row r="156" spans="1:7" x14ac:dyDescent="0.25">
      <c r="A156" s="1">
        <v>1685.96</v>
      </c>
      <c r="B156" s="3">
        <f t="shared" si="4"/>
        <v>-0.37381403048667572</v>
      </c>
      <c r="G156" s="3">
        <f t="shared" si="5"/>
        <v>6.5094526593939754</v>
      </c>
    </row>
    <row r="157" spans="1:7" x14ac:dyDescent="0.25">
      <c r="A157" s="1">
        <v>1685.73</v>
      </c>
      <c r="B157" s="3">
        <f t="shared" si="4"/>
        <v>0.13642079290138451</v>
      </c>
      <c r="G157" s="3">
        <f t="shared" si="5"/>
        <v>6.3118127115085674</v>
      </c>
    </row>
    <row r="158" spans="1:7" x14ac:dyDescent="0.25">
      <c r="A158" s="1">
        <v>1706.87</v>
      </c>
      <c r="B158" s="3">
        <f t="shared" si="4"/>
        <v>-12.54056106256629</v>
      </c>
      <c r="G158" s="3">
        <f t="shared" si="5"/>
        <v>6.1196207039991961</v>
      </c>
    </row>
    <row r="159" spans="1:7" x14ac:dyDescent="0.25">
      <c r="A159" s="1">
        <v>1709.67</v>
      </c>
      <c r="B159" s="3">
        <f t="shared" si="4"/>
        <v>-1.6404295581972745</v>
      </c>
      <c r="G159" s="3">
        <f t="shared" si="5"/>
        <v>6.6812208774298059</v>
      </c>
    </row>
    <row r="160" spans="1:7" x14ac:dyDescent="0.25">
      <c r="A160" s="1">
        <v>1707.14</v>
      </c>
      <c r="B160" s="3">
        <f t="shared" si="4"/>
        <v>1.4798177426052819</v>
      </c>
      <c r="G160" s="3">
        <f t="shared" si="5"/>
        <v>6.4901348380714019</v>
      </c>
    </row>
    <row r="161" spans="1:7" x14ac:dyDescent="0.25">
      <c r="A161" s="1">
        <v>1697.37</v>
      </c>
      <c r="B161" s="3">
        <f t="shared" si="4"/>
        <v>5.7230221305810938</v>
      </c>
      <c r="G161" s="3">
        <f t="shared" si="5"/>
        <v>6.3028510085870648</v>
      </c>
    </row>
    <row r="162" spans="1:7" x14ac:dyDescent="0.25">
      <c r="A162" s="1">
        <v>1690.91</v>
      </c>
      <c r="B162" s="3">
        <f t="shared" si="4"/>
        <v>3.805887932507237</v>
      </c>
      <c r="G162" s="3">
        <f t="shared" si="5"/>
        <v>6.2695736637101103</v>
      </c>
    </row>
    <row r="163" spans="1:7" x14ac:dyDescent="0.25">
      <c r="A163" s="1">
        <v>1697.48</v>
      </c>
      <c r="B163" s="3">
        <f t="shared" si="4"/>
        <v>-3.8854817819990042</v>
      </c>
      <c r="G163" s="3">
        <f t="shared" si="5"/>
        <v>6.1496493937861541</v>
      </c>
    </row>
    <row r="164" spans="1:7" x14ac:dyDescent="0.25">
      <c r="A164" s="1">
        <v>1691.42</v>
      </c>
      <c r="B164" s="3">
        <f t="shared" si="4"/>
        <v>3.5699978792091485</v>
      </c>
      <c r="G164" s="3">
        <f t="shared" si="5"/>
        <v>6.0377905335643698</v>
      </c>
    </row>
    <row r="165" spans="1:7" x14ac:dyDescent="0.25">
      <c r="A165" s="1">
        <v>1689.47</v>
      </c>
      <c r="B165" s="3">
        <f t="shared" si="4"/>
        <v>1.1528774639060939</v>
      </c>
      <c r="G165" s="3">
        <f t="shared" si="5"/>
        <v>5.9188100786408935</v>
      </c>
    </row>
    <row r="166" spans="1:7" x14ac:dyDescent="0.25">
      <c r="A166" s="1">
        <v>1694.16</v>
      </c>
      <c r="B166" s="3">
        <f t="shared" si="4"/>
        <v>-2.7760185146821512</v>
      </c>
      <c r="G166" s="3">
        <f t="shared" si="5"/>
        <v>5.7454435485005604</v>
      </c>
    </row>
    <row r="167" spans="1:7" x14ac:dyDescent="0.25">
      <c r="A167" s="1">
        <v>1685.39</v>
      </c>
      <c r="B167" s="3">
        <f t="shared" si="4"/>
        <v>5.1766066959437014</v>
      </c>
      <c r="G167" s="3">
        <f t="shared" si="5"/>
        <v>5.6117636267485285</v>
      </c>
    </row>
    <row r="168" spans="1:7" x14ac:dyDescent="0.25">
      <c r="A168" s="1">
        <v>1661.32</v>
      </c>
      <c r="B168" s="3">
        <f t="shared" si="4"/>
        <v>14.281560944351256</v>
      </c>
      <c r="G168" s="3">
        <f t="shared" si="5"/>
        <v>5.586610148866419</v>
      </c>
    </row>
    <row r="169" spans="1:7" x14ac:dyDescent="0.25">
      <c r="A169" s="1">
        <v>1655.83</v>
      </c>
      <c r="B169" s="3">
        <f t="shared" si="4"/>
        <v>3.3046011605229633</v>
      </c>
      <c r="G169" s="3">
        <f t="shared" si="5"/>
        <v>6.4478972664369723</v>
      </c>
    </row>
    <row r="170" spans="1:7" x14ac:dyDescent="0.25">
      <c r="A170" s="1">
        <v>1646.06</v>
      </c>
      <c r="B170" s="3">
        <f t="shared" si="4"/>
        <v>5.9003641678191494</v>
      </c>
      <c r="G170" s="3">
        <f t="shared" si="5"/>
        <v>6.3036560612728261</v>
      </c>
    </row>
    <row r="171" spans="1:7" x14ac:dyDescent="0.25">
      <c r="A171" s="1">
        <v>1652.35</v>
      </c>
      <c r="B171" s="3">
        <f t="shared" si="4"/>
        <v>-3.8212458841111281</v>
      </c>
      <c r="G171" s="3">
        <f t="shared" si="5"/>
        <v>6.2801889138198215</v>
      </c>
    </row>
    <row r="172" spans="1:7" x14ac:dyDescent="0.25">
      <c r="A172" s="1">
        <v>1642.8</v>
      </c>
      <c r="B172" s="3">
        <f t="shared" si="4"/>
        <v>5.7796471691832574</v>
      </c>
      <c r="G172" s="3">
        <f t="shared" si="5"/>
        <v>6.1603929770818713</v>
      </c>
    </row>
    <row r="173" spans="1:7" x14ac:dyDescent="0.25">
      <c r="A173" s="1">
        <v>1656.96</v>
      </c>
      <c r="B173" s="3">
        <f t="shared" si="4"/>
        <v>-8.6194302410519121</v>
      </c>
      <c r="G173" s="3">
        <f t="shared" si="5"/>
        <v>6.138214269489926</v>
      </c>
    </row>
    <row r="174" spans="1:7" x14ac:dyDescent="0.25">
      <c r="A174" s="1">
        <v>1663.5</v>
      </c>
      <c r="B174" s="3">
        <f t="shared" si="4"/>
        <v>-3.946987253765911</v>
      </c>
      <c r="G174" s="3">
        <f t="shared" si="5"/>
        <v>6.3146408143219972</v>
      </c>
    </row>
    <row r="175" spans="1:7" x14ac:dyDescent="0.25">
      <c r="A175" s="1">
        <v>1656.78</v>
      </c>
      <c r="B175" s="3">
        <f t="shared" si="4"/>
        <v>4.0396753832281505</v>
      </c>
      <c r="G175" s="3">
        <f t="shared" si="5"/>
        <v>6.198139220762191</v>
      </c>
    </row>
    <row r="176" spans="1:7" x14ac:dyDescent="0.25">
      <c r="A176" s="1">
        <v>1630.48</v>
      </c>
      <c r="B176" s="3">
        <f t="shared" si="4"/>
        <v>15.874165550042827</v>
      </c>
      <c r="G176" s="3">
        <f t="shared" si="5"/>
        <v>6.0902424125863064</v>
      </c>
    </row>
    <row r="177" spans="1:7" x14ac:dyDescent="0.25">
      <c r="A177" s="1">
        <v>1634.96</v>
      </c>
      <c r="B177" s="3">
        <f t="shared" si="4"/>
        <v>-2.7476571316422267</v>
      </c>
      <c r="G177" s="3">
        <f t="shared" si="5"/>
        <v>7.0700026449804927</v>
      </c>
    </row>
    <row r="178" spans="1:7" x14ac:dyDescent="0.25">
      <c r="A178" s="1">
        <v>1638.17</v>
      </c>
      <c r="B178" s="3">
        <f t="shared" si="4"/>
        <v>-1.9633507853403362</v>
      </c>
      <c r="G178" s="3">
        <f t="shared" si="5"/>
        <v>6.887584361647642</v>
      </c>
    </row>
    <row r="179" spans="1:7" x14ac:dyDescent="0.25">
      <c r="A179" s="1">
        <v>1632.97</v>
      </c>
      <c r="B179" s="3">
        <f t="shared" si="4"/>
        <v>3.1742737322744561</v>
      </c>
      <c r="G179" s="3">
        <f t="shared" si="5"/>
        <v>6.6950559382922377</v>
      </c>
    </row>
    <row r="180" spans="1:7" x14ac:dyDescent="0.25">
      <c r="A180" s="1">
        <v>1639.77</v>
      </c>
      <c r="B180" s="3">
        <f t="shared" si="4"/>
        <v>-4.164191626300517</v>
      </c>
      <c r="G180" s="3">
        <f t="shared" si="5"/>
        <v>6.5375001643973114</v>
      </c>
    </row>
    <row r="181" spans="1:7" x14ac:dyDescent="0.25">
      <c r="A181" s="1">
        <v>1653.08</v>
      </c>
      <c r="B181" s="3">
        <f t="shared" si="4"/>
        <v>-8.1169920171731071</v>
      </c>
      <c r="G181" s="3">
        <f t="shared" si="5"/>
        <v>6.4198912303526026</v>
      </c>
    </row>
    <row r="182" spans="1:7" x14ac:dyDescent="0.25">
      <c r="A182" s="1">
        <v>1655.08</v>
      </c>
      <c r="B182" s="3">
        <f t="shared" si="4"/>
        <v>-1.2098628015583033</v>
      </c>
      <c r="G182" s="3">
        <f t="shared" si="5"/>
        <v>6.534159224368187</v>
      </c>
    </row>
    <row r="183" spans="1:7" x14ac:dyDescent="0.25">
      <c r="A183" s="1">
        <v>1655.17</v>
      </c>
      <c r="B183" s="3">
        <f t="shared" si="4"/>
        <v>-5.43780361071039E-2</v>
      </c>
      <c r="G183" s="3">
        <f t="shared" si="5"/>
        <v>6.3420303249943375</v>
      </c>
    </row>
    <row r="184" spans="1:7" x14ac:dyDescent="0.25">
      <c r="A184" s="1">
        <v>1671.71</v>
      </c>
      <c r="B184" s="3">
        <f t="shared" si="4"/>
        <v>-9.9929312396913694</v>
      </c>
      <c r="G184" s="3">
        <f t="shared" si="5"/>
        <v>6.1488409593034339</v>
      </c>
    </row>
    <row r="185" spans="1:7" x14ac:dyDescent="0.25">
      <c r="A185" s="1">
        <v>1683.99</v>
      </c>
      <c r="B185" s="3">
        <f t="shared" si="4"/>
        <v>-7.3457716948513632</v>
      </c>
      <c r="G185" s="3">
        <f t="shared" si="5"/>
        <v>6.4444760004139283</v>
      </c>
    </row>
    <row r="186" spans="1:7" x14ac:dyDescent="0.25">
      <c r="A186" s="1">
        <v>1689.13</v>
      </c>
      <c r="B186" s="3">
        <f t="shared" si="4"/>
        <v>-3.0522746572129882</v>
      </c>
      <c r="G186" s="3">
        <f t="shared" si="5"/>
        <v>6.502077850371311</v>
      </c>
    </row>
    <row r="187" spans="1:7" x14ac:dyDescent="0.25">
      <c r="A187" s="1">
        <v>1683.42</v>
      </c>
      <c r="B187" s="3">
        <f t="shared" si="4"/>
        <v>3.3804384505633291</v>
      </c>
      <c r="G187" s="3">
        <f t="shared" si="5"/>
        <v>6.3481791267209635</v>
      </c>
    </row>
    <row r="188" spans="1:7" x14ac:dyDescent="0.25">
      <c r="A188" s="1">
        <v>1687.99</v>
      </c>
      <c r="B188" s="3">
        <f t="shared" si="4"/>
        <v>-2.7147117178125102</v>
      </c>
      <c r="G188" s="3">
        <f t="shared" si="5"/>
        <v>6.2102381096478432</v>
      </c>
    </row>
    <row r="189" spans="1:7" x14ac:dyDescent="0.25">
      <c r="A189" s="1">
        <v>1697.6</v>
      </c>
      <c r="B189" s="3">
        <f t="shared" si="4"/>
        <v>-5.6931616893464412</v>
      </c>
      <c r="G189" s="3">
        <f t="shared" si="5"/>
        <v>6.0576574282853581</v>
      </c>
    </row>
    <row r="190" spans="1:7" x14ac:dyDescent="0.25">
      <c r="A190" s="1">
        <v>1704.76</v>
      </c>
      <c r="B190" s="3">
        <f t="shared" si="4"/>
        <v>-4.2177191328935448</v>
      </c>
      <c r="G190" s="3">
        <f t="shared" si="5"/>
        <v>6.036408378217601</v>
      </c>
    </row>
    <row r="191" spans="1:7" x14ac:dyDescent="0.25">
      <c r="A191" s="1">
        <v>1725.52</v>
      </c>
      <c r="B191" s="3">
        <f t="shared" si="4"/>
        <v>-12.177667237617019</v>
      </c>
      <c r="G191" s="3">
        <f t="shared" si="5"/>
        <v>5.9430027614950074</v>
      </c>
    </row>
    <row r="192" spans="1:7" x14ac:dyDescent="0.25">
      <c r="A192" s="1">
        <v>1722.34</v>
      </c>
      <c r="B192" s="3">
        <f t="shared" si="4"/>
        <v>1.8429227131531734</v>
      </c>
      <c r="G192" s="3">
        <f t="shared" si="5"/>
        <v>6.4882863434621081</v>
      </c>
    </row>
    <row r="193" spans="1:7" x14ac:dyDescent="0.25">
      <c r="A193" s="1">
        <v>1709.91</v>
      </c>
      <c r="B193" s="3">
        <f t="shared" si="4"/>
        <v>7.2169258102348186</v>
      </c>
      <c r="G193" s="3">
        <f t="shared" si="5"/>
        <v>6.3068034646618587</v>
      </c>
    </row>
    <row r="194" spans="1:7" x14ac:dyDescent="0.25">
      <c r="A194" s="1">
        <v>1701.84</v>
      </c>
      <c r="B194" s="3">
        <f t="shared" si="4"/>
        <v>4.7195466428058568</v>
      </c>
      <c r="G194" s="3">
        <f t="shared" si="5"/>
        <v>6.3650816832452817</v>
      </c>
    </row>
    <row r="195" spans="1:7" x14ac:dyDescent="0.25">
      <c r="A195" s="1">
        <v>1697.42</v>
      </c>
      <c r="B195" s="3">
        <f t="shared" si="4"/>
        <v>2.5971889249282221</v>
      </c>
      <c r="G195" s="3">
        <f t="shared" si="5"/>
        <v>6.2785234072302947</v>
      </c>
    </row>
    <row r="196" spans="1:7" x14ac:dyDescent="0.25">
      <c r="A196" s="1">
        <v>1692.77</v>
      </c>
      <c r="B196" s="3">
        <f t="shared" si="4"/>
        <v>2.7394516383688718</v>
      </c>
      <c r="G196" s="3">
        <f t="shared" si="5"/>
        <v>6.1204075210182349</v>
      </c>
    </row>
    <row r="197" spans="1:7" x14ac:dyDescent="0.25">
      <c r="A197" s="1">
        <v>1698.67</v>
      </c>
      <c r="B197" s="3">
        <f t="shared" si="4"/>
        <v>-3.4854114853170195</v>
      </c>
      <c r="G197" s="3">
        <f t="shared" si="5"/>
        <v>5.971775334577992</v>
      </c>
    </row>
    <row r="198" spans="1:7" x14ac:dyDescent="0.25">
      <c r="A198" s="1">
        <v>1691.75</v>
      </c>
      <c r="B198" s="3">
        <f t="shared" si="4"/>
        <v>4.0737753654329989</v>
      </c>
      <c r="G198" s="3">
        <f t="shared" si="5"/>
        <v>5.8524576206233592</v>
      </c>
    </row>
    <row r="199" spans="1:7" x14ac:dyDescent="0.25">
      <c r="A199" s="1">
        <v>1681.55</v>
      </c>
      <c r="B199" s="3">
        <f t="shared" si="4"/>
        <v>6.0292596423821756</v>
      </c>
      <c r="G199" s="3">
        <f t="shared" si="5"/>
        <v>5.7612432106969242</v>
      </c>
    </row>
    <row r="200" spans="1:7" x14ac:dyDescent="0.25">
      <c r="A200" s="1">
        <v>1695</v>
      </c>
      <c r="B200" s="3">
        <f t="shared" si="4"/>
        <v>-7.9985727453837505</v>
      </c>
      <c r="G200" s="3">
        <f t="shared" si="5"/>
        <v>5.7776748128419984</v>
      </c>
    </row>
    <row r="201" spans="1:7" x14ac:dyDescent="0.25">
      <c r="A201" s="1">
        <v>1693.87</v>
      </c>
      <c r="B201" s="3">
        <f t="shared" si="4"/>
        <v>0.66666666666673102</v>
      </c>
      <c r="G201" s="3">
        <f t="shared" si="5"/>
        <v>5.9344135873870156</v>
      </c>
    </row>
    <row r="202" spans="1:7" x14ac:dyDescent="0.25">
      <c r="A202" s="1">
        <v>1678.66</v>
      </c>
      <c r="B202" s="3">
        <f t="shared" si="4"/>
        <v>8.9794376191796363</v>
      </c>
      <c r="G202" s="3">
        <f t="shared" si="5"/>
        <v>5.7559443547745035</v>
      </c>
    </row>
    <row r="203" spans="1:7" x14ac:dyDescent="0.25">
      <c r="A203" s="1">
        <v>1690.5</v>
      </c>
      <c r="B203" s="3">
        <f t="shared" si="4"/>
        <v>-7.0532448500589258</v>
      </c>
      <c r="G203" s="3">
        <f t="shared" si="5"/>
        <v>5.9984047619137169</v>
      </c>
    </row>
    <row r="204" spans="1:7" x14ac:dyDescent="0.25">
      <c r="A204" s="1">
        <v>1676.12</v>
      </c>
      <c r="B204" s="3">
        <f t="shared" si="4"/>
        <v>8.5063590653653414</v>
      </c>
      <c r="G204" s="3">
        <f t="shared" si="5"/>
        <v>6.0668693641265401</v>
      </c>
    </row>
    <row r="205" spans="1:7" x14ac:dyDescent="0.25">
      <c r="A205" s="1">
        <v>1655.45</v>
      </c>
      <c r="B205" s="3">
        <f t="shared" si="4"/>
        <v>12.332052597665948</v>
      </c>
      <c r="G205" s="3">
        <f t="shared" si="5"/>
        <v>6.2401905677174572</v>
      </c>
    </row>
    <row r="206" spans="1:7" x14ac:dyDescent="0.25">
      <c r="A206" s="1">
        <v>1656.4</v>
      </c>
      <c r="B206" s="3">
        <f t="shared" ref="B206:B269" si="6">-(A206-A205)/A205*1000</f>
        <v>-0.57386209187836867</v>
      </c>
      <c r="G206" s="3">
        <f t="shared" ref="G206:G269" si="7">SQRT(0.94*G205^2+0.06*B205^2)</f>
        <v>6.7622740922296316</v>
      </c>
    </row>
    <row r="207" spans="1:7" x14ac:dyDescent="0.25">
      <c r="A207" s="1">
        <v>1692.56</v>
      </c>
      <c r="B207" s="3">
        <f t="shared" si="6"/>
        <v>-21.830475730499792</v>
      </c>
      <c r="G207" s="3">
        <f t="shared" si="7"/>
        <v>6.5577746916590067</v>
      </c>
    </row>
    <row r="208" spans="1:7" x14ac:dyDescent="0.25">
      <c r="A208" s="1">
        <v>1703.2</v>
      </c>
      <c r="B208" s="3">
        <f t="shared" si="6"/>
        <v>-6.2863354917994636</v>
      </c>
      <c r="G208" s="3">
        <f t="shared" si="7"/>
        <v>8.3077268015604613</v>
      </c>
    </row>
    <row r="209" spans="1:7" x14ac:dyDescent="0.25">
      <c r="A209" s="1">
        <v>1710.14</v>
      </c>
      <c r="B209" s="3">
        <f t="shared" si="6"/>
        <v>-4.0746829497416943</v>
      </c>
      <c r="G209" s="3">
        <f t="shared" si="7"/>
        <v>8.2005064458075712</v>
      </c>
    </row>
    <row r="210" spans="1:7" x14ac:dyDescent="0.25">
      <c r="A210" s="1">
        <v>1698.06</v>
      </c>
      <c r="B210" s="3">
        <f t="shared" si="6"/>
        <v>7.0637491667349774</v>
      </c>
      <c r="G210" s="3">
        <f t="shared" si="7"/>
        <v>8.0130886727979345</v>
      </c>
    </row>
    <row r="211" spans="1:7" x14ac:dyDescent="0.25">
      <c r="A211" s="1">
        <v>1721.54</v>
      </c>
      <c r="B211" s="3">
        <f t="shared" si="6"/>
        <v>-13.82754437416818</v>
      </c>
      <c r="G211" s="3">
        <f t="shared" si="7"/>
        <v>7.9593220698039442</v>
      </c>
    </row>
    <row r="212" spans="1:7" x14ac:dyDescent="0.25">
      <c r="A212" s="1">
        <v>1733.15</v>
      </c>
      <c r="B212" s="3">
        <f t="shared" si="6"/>
        <v>-6.7439618016427891</v>
      </c>
      <c r="G212" s="3">
        <f t="shared" si="7"/>
        <v>8.4274443544523905</v>
      </c>
    </row>
    <row r="213" spans="1:7" x14ac:dyDescent="0.25">
      <c r="A213" s="1">
        <v>1744.5</v>
      </c>
      <c r="B213" s="3">
        <f t="shared" si="6"/>
        <v>-6.5487695813979796</v>
      </c>
      <c r="G213" s="3">
        <f t="shared" si="7"/>
        <v>8.3360284604521961</v>
      </c>
    </row>
    <row r="214" spans="1:7" x14ac:dyDescent="0.25">
      <c r="A214" s="1">
        <v>1744.66</v>
      </c>
      <c r="B214" s="3">
        <f t="shared" si="6"/>
        <v>-9.1716824305005357E-2</v>
      </c>
      <c r="G214" s="3">
        <f t="shared" si="7"/>
        <v>8.2397324741568809</v>
      </c>
    </row>
    <row r="215" spans="1:7" x14ac:dyDescent="0.25">
      <c r="A215" s="1">
        <v>1754.67</v>
      </c>
      <c r="B215" s="3">
        <f t="shared" si="6"/>
        <v>-5.7375075946029543</v>
      </c>
      <c r="G215" s="3">
        <f t="shared" si="7"/>
        <v>7.9887486184937986</v>
      </c>
    </row>
    <row r="216" spans="1:7" x14ac:dyDescent="0.25">
      <c r="A216" s="1">
        <v>1746.38</v>
      </c>
      <c r="B216" s="3">
        <f t="shared" si="6"/>
        <v>4.7245350977676503</v>
      </c>
      <c r="G216" s="3">
        <f t="shared" si="7"/>
        <v>7.8718509782645771</v>
      </c>
    </row>
    <row r="217" spans="1:7" x14ac:dyDescent="0.25">
      <c r="A217" s="1">
        <v>1752.07</v>
      </c>
      <c r="B217" s="3">
        <f t="shared" si="6"/>
        <v>-3.2581683253357383</v>
      </c>
      <c r="G217" s="3">
        <f t="shared" si="7"/>
        <v>7.7192842587876616</v>
      </c>
    </row>
    <row r="218" spans="1:7" x14ac:dyDescent="0.25">
      <c r="A218" s="1">
        <v>1759.77</v>
      </c>
      <c r="B218" s="3">
        <f t="shared" si="6"/>
        <v>-4.3948015775625668</v>
      </c>
      <c r="G218" s="3">
        <f t="shared" si="7"/>
        <v>7.5265561945728026</v>
      </c>
    </row>
    <row r="219" spans="1:7" x14ac:dyDescent="0.25">
      <c r="A219" s="1">
        <v>1762.11</v>
      </c>
      <c r="B219" s="3">
        <f t="shared" si="6"/>
        <v>-1.3297192246713594</v>
      </c>
      <c r="G219" s="3">
        <f t="shared" si="7"/>
        <v>7.3762430895020863</v>
      </c>
    </row>
    <row r="220" spans="1:7" x14ac:dyDescent="0.25">
      <c r="A220" s="1">
        <v>1771.95</v>
      </c>
      <c r="B220" s="3">
        <f t="shared" si="6"/>
        <v>-5.58421437935211</v>
      </c>
      <c r="G220" s="3">
        <f t="shared" si="7"/>
        <v>7.1589464016354594</v>
      </c>
    </row>
    <row r="221" spans="1:7" x14ac:dyDescent="0.25">
      <c r="A221" s="1">
        <v>1763.31</v>
      </c>
      <c r="B221" s="3">
        <f t="shared" si="6"/>
        <v>4.8759840853297778</v>
      </c>
      <c r="G221" s="3">
        <f t="shared" si="7"/>
        <v>7.0743543720026993</v>
      </c>
    </row>
    <row r="222" spans="1:7" x14ac:dyDescent="0.25">
      <c r="A222" s="1">
        <v>1756.54</v>
      </c>
      <c r="B222" s="3">
        <f t="shared" si="6"/>
        <v>3.839370275221023</v>
      </c>
      <c r="G222" s="3">
        <f t="shared" si="7"/>
        <v>6.9620552742603703</v>
      </c>
    </row>
    <row r="223" spans="1:7" x14ac:dyDescent="0.25">
      <c r="A223" s="1">
        <v>1761.64</v>
      </c>
      <c r="B223" s="3">
        <f t="shared" si="6"/>
        <v>-2.9034351623077965</v>
      </c>
      <c r="G223" s="3">
        <f t="shared" si="7"/>
        <v>6.8151629965805132</v>
      </c>
    </row>
    <row r="224" spans="1:7" x14ac:dyDescent="0.25">
      <c r="A224" s="1">
        <v>1767.93</v>
      </c>
      <c r="B224" s="3">
        <f t="shared" si="6"/>
        <v>-3.57053654549168</v>
      </c>
      <c r="G224" s="3">
        <f t="shared" si="7"/>
        <v>6.645709594487724</v>
      </c>
    </row>
    <row r="225" spans="1:7" x14ac:dyDescent="0.25">
      <c r="A225" s="1">
        <v>1762.97</v>
      </c>
      <c r="B225" s="3">
        <f t="shared" si="6"/>
        <v>2.8055409433631628</v>
      </c>
      <c r="G225" s="3">
        <f t="shared" si="7"/>
        <v>6.5023420801101901</v>
      </c>
    </row>
    <row r="226" spans="1:7" x14ac:dyDescent="0.25">
      <c r="A226" s="1">
        <v>1770.49</v>
      </c>
      <c r="B226" s="3">
        <f t="shared" si="6"/>
        <v>-4.2655291922153991</v>
      </c>
      <c r="G226" s="3">
        <f t="shared" si="7"/>
        <v>6.3415998749730838</v>
      </c>
    </row>
    <row r="227" spans="1:7" x14ac:dyDescent="0.25">
      <c r="A227" s="1">
        <v>1747.15</v>
      </c>
      <c r="B227" s="3">
        <f t="shared" si="6"/>
        <v>13.1827912046947</v>
      </c>
      <c r="G227" s="3">
        <f t="shared" si="7"/>
        <v>6.2365551383100604</v>
      </c>
    </row>
    <row r="228" spans="1:7" x14ac:dyDescent="0.25">
      <c r="A228" s="1">
        <v>1770.61</v>
      </c>
      <c r="B228" s="3">
        <f t="shared" si="6"/>
        <v>-13.4275820622155</v>
      </c>
      <c r="G228" s="3">
        <f t="shared" si="7"/>
        <v>6.8547867822701294</v>
      </c>
    </row>
    <row r="229" spans="1:7" x14ac:dyDescent="0.25">
      <c r="A229" s="1">
        <v>1771.89</v>
      </c>
      <c r="B229" s="3">
        <f t="shared" si="6"/>
        <v>-0.72291470171308203</v>
      </c>
      <c r="G229" s="3">
        <f t="shared" si="7"/>
        <v>7.4153093882058654</v>
      </c>
    </row>
    <row r="230" spans="1:7" x14ac:dyDescent="0.25">
      <c r="A230" s="1">
        <v>1767.69</v>
      </c>
      <c r="B230" s="3">
        <f t="shared" si="6"/>
        <v>2.3703503039127964</v>
      </c>
      <c r="G230" s="3">
        <f t="shared" si="7"/>
        <v>7.1915895922530488</v>
      </c>
    </row>
    <row r="231" spans="1:7" x14ac:dyDescent="0.25">
      <c r="A231" s="1">
        <v>1782</v>
      </c>
      <c r="B231" s="3">
        <f t="shared" si="6"/>
        <v>-8.0953108293874756</v>
      </c>
      <c r="G231" s="3">
        <f t="shared" si="7"/>
        <v>6.9966375385176125</v>
      </c>
    </row>
    <row r="232" spans="1:7" x14ac:dyDescent="0.25">
      <c r="A232" s="1">
        <v>1790.62</v>
      </c>
      <c r="B232" s="3">
        <f t="shared" si="6"/>
        <v>-4.8372615039281088</v>
      </c>
      <c r="G232" s="3">
        <f t="shared" si="7"/>
        <v>7.0673760392478098</v>
      </c>
    </row>
    <row r="233" spans="1:7" x14ac:dyDescent="0.25">
      <c r="A233" s="1">
        <v>1798.18</v>
      </c>
      <c r="B233" s="3">
        <f t="shared" si="6"/>
        <v>-4.2220013179793439</v>
      </c>
      <c r="G233" s="3">
        <f t="shared" si="7"/>
        <v>6.9537674513007053</v>
      </c>
    </row>
    <row r="234" spans="1:7" x14ac:dyDescent="0.25">
      <c r="A234" s="1">
        <v>1791.53</v>
      </c>
      <c r="B234" s="3">
        <f t="shared" si="6"/>
        <v>3.6981837190938007</v>
      </c>
      <c r="G234" s="3">
        <f t="shared" si="7"/>
        <v>6.8207848938743192</v>
      </c>
    </row>
    <row r="235" spans="1:7" x14ac:dyDescent="0.25">
      <c r="A235" s="1">
        <v>1787.87</v>
      </c>
      <c r="B235" s="3">
        <f t="shared" si="6"/>
        <v>2.0429465317354896</v>
      </c>
      <c r="G235" s="3">
        <f t="shared" si="7"/>
        <v>6.6747519761863874</v>
      </c>
    </row>
    <row r="236" spans="1:7" x14ac:dyDescent="0.25">
      <c r="A236" s="1">
        <v>1781.37</v>
      </c>
      <c r="B236" s="3">
        <f t="shared" si="6"/>
        <v>3.6356110902918002</v>
      </c>
      <c r="G236" s="3">
        <f t="shared" si="7"/>
        <v>6.4907313100204389</v>
      </c>
    </row>
    <row r="237" spans="1:7" x14ac:dyDescent="0.25">
      <c r="A237" s="1">
        <v>1795.85</v>
      </c>
      <c r="B237" s="3">
        <f t="shared" si="6"/>
        <v>-8.1285751977410765</v>
      </c>
      <c r="G237" s="3">
        <f t="shared" si="7"/>
        <v>6.3556964561358678</v>
      </c>
    </row>
    <row r="238" spans="1:7" x14ac:dyDescent="0.25">
      <c r="A238" s="1">
        <v>1804.76</v>
      </c>
      <c r="B238" s="3">
        <f t="shared" si="6"/>
        <v>-4.9614388729571415</v>
      </c>
      <c r="G238" s="3">
        <f t="shared" si="7"/>
        <v>6.4757709101469629</v>
      </c>
    </row>
    <row r="239" spans="1:7" x14ac:dyDescent="0.25">
      <c r="A239" s="1">
        <v>1802.48</v>
      </c>
      <c r="B239" s="3">
        <f t="shared" si="6"/>
        <v>1.2633258715840183</v>
      </c>
      <c r="G239" s="3">
        <f t="shared" si="7"/>
        <v>6.3950312656990738</v>
      </c>
    </row>
    <row r="240" spans="1:7" x14ac:dyDescent="0.25">
      <c r="A240" s="1">
        <v>1802.75</v>
      </c>
      <c r="B240" s="3">
        <f t="shared" si="6"/>
        <v>-0.14979361768229429</v>
      </c>
      <c r="G240" s="3">
        <f t="shared" si="7"/>
        <v>6.2079303259122822</v>
      </c>
    </row>
    <row r="241" spans="1:7" x14ac:dyDescent="0.25">
      <c r="A241" s="1">
        <v>1807.23</v>
      </c>
      <c r="B241" s="3">
        <f t="shared" si="6"/>
        <v>-2.4850922202191197</v>
      </c>
      <c r="G241" s="3">
        <f t="shared" si="7"/>
        <v>6.0189235983830525</v>
      </c>
    </row>
    <row r="242" spans="1:7" x14ac:dyDescent="0.25">
      <c r="A242" s="1">
        <v>1805.81</v>
      </c>
      <c r="B242" s="3">
        <f t="shared" si="6"/>
        <v>0.78573286189365643</v>
      </c>
      <c r="G242" s="3">
        <f t="shared" si="7"/>
        <v>5.8672255629694057</v>
      </c>
    </row>
    <row r="243" spans="1:7" x14ac:dyDescent="0.25">
      <c r="A243" s="1">
        <v>1800.9</v>
      </c>
      <c r="B243" s="3">
        <f t="shared" si="6"/>
        <v>2.7190014453347002</v>
      </c>
      <c r="G243" s="3">
        <f t="shared" si="7"/>
        <v>5.6917412297267642</v>
      </c>
    </row>
    <row r="244" spans="1:7" x14ac:dyDescent="0.25">
      <c r="A244" s="1">
        <v>1795.15</v>
      </c>
      <c r="B244" s="3">
        <f t="shared" si="6"/>
        <v>3.1928480204342269</v>
      </c>
      <c r="G244" s="3">
        <f t="shared" si="7"/>
        <v>5.5583937665646879</v>
      </c>
    </row>
    <row r="245" spans="1:7" x14ac:dyDescent="0.25">
      <c r="A245" s="1">
        <v>1792.81</v>
      </c>
      <c r="B245" s="3">
        <f t="shared" si="6"/>
        <v>1.3035122413169626</v>
      </c>
      <c r="G245" s="3">
        <f t="shared" si="7"/>
        <v>5.4455168255391069</v>
      </c>
    </row>
    <row r="246" spans="1:7" x14ac:dyDescent="0.25">
      <c r="A246" s="1">
        <v>1785.03</v>
      </c>
      <c r="B246" s="3">
        <f t="shared" si="6"/>
        <v>4.3395563389316063</v>
      </c>
      <c r="G246" s="3">
        <f t="shared" si="7"/>
        <v>5.2892705486854732</v>
      </c>
    </row>
    <row r="247" spans="1:7" x14ac:dyDescent="0.25">
      <c r="A247" s="1">
        <v>1805.09</v>
      </c>
      <c r="B247" s="3">
        <f t="shared" si="6"/>
        <v>-11.237906365719313</v>
      </c>
      <c r="G247" s="3">
        <f t="shared" si="7"/>
        <v>5.2371466385891585</v>
      </c>
    </row>
    <row r="248" spans="1:7" x14ac:dyDescent="0.25">
      <c r="A248" s="1">
        <v>1808.37</v>
      </c>
      <c r="B248" s="3">
        <f t="shared" si="6"/>
        <v>-1.8170839127134786</v>
      </c>
      <c r="G248" s="3">
        <f t="shared" si="7"/>
        <v>5.7757661819295505</v>
      </c>
    </row>
    <row r="249" spans="1:7" x14ac:dyDescent="0.25">
      <c r="A249" s="1">
        <v>1802.62</v>
      </c>
      <c r="B249" s="3">
        <f t="shared" si="6"/>
        <v>3.179659029955153</v>
      </c>
      <c r="G249" s="3">
        <f t="shared" si="7"/>
        <v>5.6174739986734537</v>
      </c>
    </row>
    <row r="250" spans="1:7" x14ac:dyDescent="0.25">
      <c r="A250" s="1">
        <v>1782.22</v>
      </c>
      <c r="B250" s="3">
        <f t="shared" si="6"/>
        <v>11.316861013413735</v>
      </c>
      <c r="G250" s="3">
        <f t="shared" si="7"/>
        <v>5.5017512821857464</v>
      </c>
    </row>
    <row r="251" spans="1:7" x14ac:dyDescent="0.25">
      <c r="A251" s="1">
        <v>1775.5</v>
      </c>
      <c r="B251" s="3">
        <f t="shared" si="6"/>
        <v>3.7705782675539647</v>
      </c>
      <c r="G251" s="3">
        <f t="shared" si="7"/>
        <v>6.0114384079507941</v>
      </c>
    </row>
    <row r="252" spans="1:7" x14ac:dyDescent="0.25">
      <c r="A252" s="1">
        <v>1775.32</v>
      </c>
      <c r="B252" s="3">
        <f t="shared" si="6"/>
        <v>0.1013798929879266</v>
      </c>
      <c r="G252" s="3">
        <f t="shared" si="7"/>
        <v>5.9010324399155634</v>
      </c>
    </row>
    <row r="253" spans="1:7" x14ac:dyDescent="0.25">
      <c r="A253" s="1">
        <v>1786.54</v>
      </c>
      <c r="B253" s="3">
        <f t="shared" si="6"/>
        <v>-6.3199873825564001</v>
      </c>
      <c r="G253" s="3">
        <f t="shared" si="7"/>
        <v>5.7213171122112962</v>
      </c>
    </row>
    <row r="254" spans="1:7" x14ac:dyDescent="0.25">
      <c r="A254" s="1">
        <v>1781</v>
      </c>
      <c r="B254" s="3">
        <f t="shared" si="6"/>
        <v>3.1009661132692039</v>
      </c>
      <c r="G254" s="3">
        <f t="shared" si="7"/>
        <v>5.7589925993626014</v>
      </c>
    </row>
    <row r="255" spans="1:7" x14ac:dyDescent="0.25">
      <c r="A255" s="1">
        <v>1810.65</v>
      </c>
      <c r="B255" s="3">
        <f t="shared" si="6"/>
        <v>-16.64795058955648</v>
      </c>
      <c r="G255" s="3">
        <f t="shared" si="7"/>
        <v>5.6349796329783706</v>
      </c>
    </row>
    <row r="256" spans="1:7" x14ac:dyDescent="0.25">
      <c r="A256" s="1">
        <v>1809.6</v>
      </c>
      <c r="B256" s="3">
        <f t="shared" si="6"/>
        <v>0.57990224505022059</v>
      </c>
      <c r="G256" s="3">
        <f t="shared" si="7"/>
        <v>6.8174094248603714</v>
      </c>
    </row>
    <row r="257" spans="1:7" x14ac:dyDescent="0.25">
      <c r="A257" s="1">
        <v>1818.32</v>
      </c>
      <c r="B257" s="3">
        <f t="shared" si="6"/>
        <v>-4.8187444739169027</v>
      </c>
      <c r="G257" s="3">
        <f t="shared" si="7"/>
        <v>6.6112498203466314</v>
      </c>
    </row>
    <row r="258" spans="1:7" x14ac:dyDescent="0.25">
      <c r="A258" s="1">
        <v>1827.99</v>
      </c>
      <c r="B258" s="3">
        <f t="shared" si="6"/>
        <v>-5.3180958247173615</v>
      </c>
      <c r="G258" s="3">
        <f t="shared" si="7"/>
        <v>6.5176164841225237</v>
      </c>
    </row>
    <row r="259" spans="1:7" x14ac:dyDescent="0.25">
      <c r="A259" s="1">
        <v>1833.32</v>
      </c>
      <c r="B259" s="3">
        <f t="shared" si="6"/>
        <v>-2.9157708740200587</v>
      </c>
      <c r="G259" s="3">
        <f t="shared" si="7"/>
        <v>6.4519372089405733</v>
      </c>
    </row>
    <row r="260" spans="1:7" x14ac:dyDescent="0.25">
      <c r="A260" s="1">
        <v>1842.02</v>
      </c>
      <c r="B260" s="3">
        <f t="shared" si="6"/>
        <v>-4.7454890581022653</v>
      </c>
      <c r="G260" s="3">
        <f t="shared" si="7"/>
        <v>6.2960263111435761</v>
      </c>
    </row>
    <row r="261" spans="1:7" x14ac:dyDescent="0.25">
      <c r="A261" s="1">
        <v>1841.4</v>
      </c>
      <c r="B261" s="3">
        <f t="shared" si="6"/>
        <v>0.33658700774144196</v>
      </c>
      <c r="G261" s="3">
        <f t="shared" si="7"/>
        <v>6.2139142620420467</v>
      </c>
    </row>
    <row r="262" spans="1:7" x14ac:dyDescent="0.25">
      <c r="A262" s="1">
        <v>1841.07</v>
      </c>
      <c r="B262" s="3">
        <f t="shared" si="6"/>
        <v>0.17921146953413411</v>
      </c>
      <c r="G262" s="3">
        <f t="shared" si="7"/>
        <v>6.0251775141879262</v>
      </c>
    </row>
    <row r="263" spans="1:7" x14ac:dyDescent="0.25">
      <c r="A263" s="1">
        <v>1848.36</v>
      </c>
      <c r="B263" s="3">
        <f t="shared" si="6"/>
        <v>-3.9596538969186197</v>
      </c>
      <c r="G263" s="3">
        <f t="shared" si="7"/>
        <v>5.8417912696257819</v>
      </c>
    </row>
    <row r="264" spans="1:7" x14ac:dyDescent="0.25">
      <c r="A264" s="10">
        <v>1831.98</v>
      </c>
      <c r="B264" s="3">
        <f t="shared" si="6"/>
        <v>8.8619100175289898</v>
      </c>
      <c r="C264" s="11"/>
      <c r="D264" s="11"/>
      <c r="E264" s="11"/>
      <c r="F264" s="11"/>
      <c r="G264" s="3">
        <f t="shared" si="7"/>
        <v>5.7462740330240436</v>
      </c>
    </row>
    <row r="265" spans="1:7" x14ac:dyDescent="0.25">
      <c r="A265" s="10">
        <v>1831.37</v>
      </c>
      <c r="B265" s="3">
        <f t="shared" si="6"/>
        <v>0.3329730673916349</v>
      </c>
      <c r="C265" s="11"/>
      <c r="D265" s="11"/>
      <c r="E265" s="11"/>
      <c r="F265" s="11"/>
      <c r="G265" s="3">
        <f t="shared" si="7"/>
        <v>5.979171539300145</v>
      </c>
    </row>
    <row r="266" spans="1:7" x14ac:dyDescent="0.25">
      <c r="A266" s="10">
        <v>1826.77</v>
      </c>
      <c r="B266" s="3">
        <f t="shared" si="6"/>
        <v>2.511780797981789</v>
      </c>
      <c r="C266" s="11"/>
      <c r="D266" s="11"/>
      <c r="E266" s="11"/>
      <c r="F266" s="11"/>
      <c r="G266" s="3">
        <f t="shared" si="7"/>
        <v>5.797595624257589</v>
      </c>
    </row>
    <row r="267" spans="1:7" x14ac:dyDescent="0.25">
      <c r="A267" s="10">
        <v>1837.88</v>
      </c>
      <c r="B267" s="3">
        <f t="shared" si="6"/>
        <v>-6.0817727464322973</v>
      </c>
      <c r="C267" s="11"/>
      <c r="D267" s="11"/>
      <c r="E267" s="11"/>
      <c r="F267" s="11"/>
      <c r="G267" s="3">
        <f t="shared" si="7"/>
        <v>5.6545495565688251</v>
      </c>
    </row>
    <row r="268" spans="1:7" x14ac:dyDescent="0.25">
      <c r="A268" s="10">
        <v>1837.49</v>
      </c>
      <c r="B268" s="3">
        <f t="shared" si="6"/>
        <v>0.21220101421208132</v>
      </c>
      <c r="C268" s="11"/>
      <c r="D268" s="11"/>
      <c r="E268" s="11"/>
      <c r="F268" s="11"/>
      <c r="G268" s="3">
        <f t="shared" si="7"/>
        <v>5.6810890180304279</v>
      </c>
    </row>
    <row r="269" spans="1:7" x14ac:dyDescent="0.25">
      <c r="A269" s="10">
        <v>1838.13</v>
      </c>
      <c r="B269" s="3">
        <f t="shared" si="6"/>
        <v>-0.34830121524476326</v>
      </c>
      <c r="C269" s="11"/>
      <c r="D269" s="11"/>
      <c r="E269" s="11"/>
      <c r="F269" s="11"/>
      <c r="G269" s="3">
        <f t="shared" si="7"/>
        <v>5.5082654112855467</v>
      </c>
    </row>
    <row r="270" spans="1:7" x14ac:dyDescent="0.25">
      <c r="A270" s="10">
        <v>1842.37</v>
      </c>
      <c r="B270" s="3">
        <f t="shared" ref="B270:B333" si="8">-(A270-A269)/A269*1000</f>
        <v>-2.3066921273249346</v>
      </c>
      <c r="C270" s="11"/>
      <c r="D270" s="11"/>
      <c r="E270" s="11"/>
      <c r="F270" s="11"/>
      <c r="G270" s="3">
        <f t="shared" ref="G270:G333" si="9">SQRT(0.94*G269^2+0.06*B269^2)</f>
        <v>5.3411428921989446</v>
      </c>
    </row>
    <row r="271" spans="1:7" x14ac:dyDescent="0.25">
      <c r="A271" s="10">
        <v>1819.2</v>
      </c>
      <c r="B271" s="3">
        <f t="shared" si="8"/>
        <v>12.576192621460319</v>
      </c>
      <c r="C271" s="11"/>
      <c r="D271" s="11"/>
      <c r="E271" s="11"/>
      <c r="F271" s="11"/>
      <c r="G271" s="3">
        <f t="shared" si="9"/>
        <v>5.209163912319311</v>
      </c>
    </row>
    <row r="272" spans="1:7" x14ac:dyDescent="0.25">
      <c r="A272" s="10">
        <v>1838.88</v>
      </c>
      <c r="B272" s="3">
        <f t="shared" si="8"/>
        <v>-10.817941952506629</v>
      </c>
      <c r="C272" s="11"/>
      <c r="D272" s="11"/>
      <c r="E272" s="11"/>
      <c r="F272" s="11"/>
      <c r="G272" s="3">
        <f t="shared" si="9"/>
        <v>5.9158179989422948</v>
      </c>
    </row>
    <row r="273" spans="1:7" x14ac:dyDescent="0.25">
      <c r="A273" s="10">
        <v>1848.38</v>
      </c>
      <c r="B273" s="3">
        <f t="shared" si="8"/>
        <v>-5.1661881145044806</v>
      </c>
      <c r="C273" s="11"/>
      <c r="D273" s="11"/>
      <c r="E273" s="11"/>
      <c r="F273" s="11"/>
      <c r="G273" s="3">
        <f t="shared" si="9"/>
        <v>6.3181295116577987</v>
      </c>
    </row>
    <row r="274" spans="1:7" x14ac:dyDescent="0.25">
      <c r="A274" s="10">
        <v>1845.89</v>
      </c>
      <c r="B274" s="3">
        <f t="shared" si="8"/>
        <v>1.3471255910581206</v>
      </c>
      <c r="C274" s="11"/>
      <c r="D274" s="11"/>
      <c r="E274" s="11"/>
      <c r="F274" s="11"/>
      <c r="G274" s="3">
        <f t="shared" si="9"/>
        <v>6.2549983910935731</v>
      </c>
    </row>
    <row r="275" spans="1:7" x14ac:dyDescent="0.25">
      <c r="A275" s="10">
        <v>1838.7</v>
      </c>
      <c r="B275" s="3">
        <f t="shared" si="8"/>
        <v>3.8951400137603294</v>
      </c>
      <c r="C275" s="11"/>
      <c r="D275" s="11"/>
      <c r="E275" s="11"/>
      <c r="F275" s="11"/>
      <c r="G275" s="3">
        <f t="shared" si="9"/>
        <v>6.07341661848693</v>
      </c>
    </row>
    <row r="276" spans="1:7" x14ac:dyDescent="0.25">
      <c r="A276" s="10">
        <v>1843.8</v>
      </c>
      <c r="B276" s="3">
        <f t="shared" si="8"/>
        <v>-2.7736988089410501</v>
      </c>
      <c r="C276" s="11"/>
      <c r="D276" s="11"/>
      <c r="E276" s="11"/>
      <c r="F276" s="11"/>
      <c r="G276" s="3">
        <f t="shared" si="9"/>
        <v>5.965193458725226</v>
      </c>
    </row>
    <row r="277" spans="1:7" x14ac:dyDescent="0.25">
      <c r="A277" s="10">
        <v>1844.86</v>
      </c>
      <c r="B277" s="3">
        <f t="shared" si="8"/>
        <v>-0.57489966373790302</v>
      </c>
      <c r="C277" s="11"/>
      <c r="D277" s="11"/>
      <c r="E277" s="11"/>
      <c r="F277" s="11"/>
      <c r="G277" s="3">
        <f t="shared" si="9"/>
        <v>5.8232401053863807</v>
      </c>
    </row>
    <row r="278" spans="1:7" x14ac:dyDescent="0.25">
      <c r="A278" s="10">
        <v>1828.46</v>
      </c>
      <c r="B278" s="3">
        <f t="shared" si="8"/>
        <v>8.8895634357077853</v>
      </c>
      <c r="C278" s="11"/>
      <c r="D278" s="11"/>
      <c r="E278" s="11"/>
      <c r="F278" s="11"/>
      <c r="G278" s="3">
        <f t="shared" si="9"/>
        <v>5.6475966908839652</v>
      </c>
    </row>
    <row r="279" spans="1:7" x14ac:dyDescent="0.25">
      <c r="A279" s="10">
        <v>1790.29</v>
      </c>
      <c r="B279" s="3">
        <f t="shared" si="8"/>
        <v>20.875490850223724</v>
      </c>
      <c r="C279" s="11"/>
      <c r="D279" s="11"/>
      <c r="E279" s="11"/>
      <c r="F279" s="11"/>
      <c r="G279" s="3">
        <f t="shared" si="9"/>
        <v>5.892629953132885</v>
      </c>
    </row>
    <row r="280" spans="1:7" x14ac:dyDescent="0.25">
      <c r="A280" s="10">
        <v>1781.56</v>
      </c>
      <c r="B280" s="3">
        <f t="shared" si="8"/>
        <v>4.8763049561802934</v>
      </c>
      <c r="C280" s="11"/>
      <c r="D280" s="11"/>
      <c r="E280" s="11"/>
      <c r="F280" s="11"/>
      <c r="G280" s="3">
        <f t="shared" si="9"/>
        <v>7.6672595882069761</v>
      </c>
    </row>
    <row r="281" spans="1:7" x14ac:dyDescent="0.25">
      <c r="A281" s="10">
        <v>1792.5</v>
      </c>
      <c r="B281" s="3">
        <f t="shared" si="8"/>
        <v>-6.1406856911920205</v>
      </c>
      <c r="C281" s="11"/>
      <c r="D281" s="11"/>
      <c r="E281" s="11"/>
      <c r="F281" s="11"/>
      <c r="G281" s="3">
        <f t="shared" si="9"/>
        <v>7.5290343616505568</v>
      </c>
    </row>
    <row r="282" spans="1:7" x14ac:dyDescent="0.25">
      <c r="A282" s="10">
        <v>1774.2</v>
      </c>
      <c r="B282" s="3">
        <f t="shared" si="8"/>
        <v>10.209205020920477</v>
      </c>
      <c r="C282" s="11"/>
      <c r="D282" s="11"/>
      <c r="E282" s="11"/>
      <c r="F282" s="11"/>
      <c r="G282" s="3">
        <f t="shared" si="9"/>
        <v>7.453030132721894</v>
      </c>
    </row>
    <row r="283" spans="1:7" x14ac:dyDescent="0.25">
      <c r="A283" s="10">
        <v>1794.19</v>
      </c>
      <c r="B283" s="3">
        <f t="shared" si="8"/>
        <v>-11.26704993800023</v>
      </c>
      <c r="C283" s="11"/>
      <c r="D283" s="11"/>
      <c r="E283" s="11"/>
      <c r="F283" s="11"/>
      <c r="G283" s="3">
        <f t="shared" si="9"/>
        <v>7.6464678577272638</v>
      </c>
    </row>
    <row r="284" spans="1:7" x14ac:dyDescent="0.25">
      <c r="A284" s="10">
        <v>1782.59</v>
      </c>
      <c r="B284" s="3">
        <f t="shared" si="8"/>
        <v>6.4653130381955854</v>
      </c>
      <c r="C284" s="11"/>
      <c r="D284" s="11"/>
      <c r="E284" s="11"/>
      <c r="F284" s="11"/>
      <c r="G284" s="3">
        <f t="shared" si="9"/>
        <v>7.9105718703279768</v>
      </c>
    </row>
    <row r="285" spans="1:7" x14ac:dyDescent="0.25">
      <c r="A285" s="10">
        <v>1741.89</v>
      </c>
      <c r="B285" s="3">
        <f t="shared" si="8"/>
        <v>22.831946774075824</v>
      </c>
      <c r="C285" s="11"/>
      <c r="D285" s="11"/>
      <c r="E285" s="11"/>
      <c r="F285" s="11"/>
      <c r="G285" s="3">
        <f t="shared" si="9"/>
        <v>7.8313814131096002</v>
      </c>
    </row>
    <row r="286" spans="1:7" x14ac:dyDescent="0.25">
      <c r="A286" s="10">
        <v>1755.2</v>
      </c>
      <c r="B286" s="3">
        <f t="shared" si="8"/>
        <v>-7.6411254442013821</v>
      </c>
      <c r="C286" s="11"/>
      <c r="D286" s="11"/>
      <c r="E286" s="11"/>
      <c r="F286" s="11"/>
      <c r="G286" s="3">
        <f t="shared" si="9"/>
        <v>9.4301946086492023</v>
      </c>
    </row>
    <row r="287" spans="1:7" x14ac:dyDescent="0.25">
      <c r="A287" s="10">
        <v>1751.64</v>
      </c>
      <c r="B287" s="3">
        <f t="shared" si="8"/>
        <v>2.0282588878759942</v>
      </c>
      <c r="C287" s="11"/>
      <c r="D287" s="11"/>
      <c r="E287" s="11"/>
      <c r="F287" s="11"/>
      <c r="G287" s="3">
        <f t="shared" si="9"/>
        <v>9.3325272042902725</v>
      </c>
    </row>
    <row r="288" spans="1:7" x14ac:dyDescent="0.25">
      <c r="A288" s="10">
        <v>1773.43</v>
      </c>
      <c r="B288" s="3">
        <f t="shared" si="8"/>
        <v>-12.439770729145236</v>
      </c>
      <c r="C288" s="11"/>
      <c r="D288" s="11"/>
      <c r="E288" s="11"/>
      <c r="F288" s="11"/>
      <c r="G288" s="3">
        <f t="shared" si="9"/>
        <v>9.0618502649659689</v>
      </c>
    </row>
    <row r="289" spans="1:7" x14ac:dyDescent="0.25">
      <c r="A289" s="10">
        <v>1797.02</v>
      </c>
      <c r="B289" s="3">
        <f t="shared" si="8"/>
        <v>-13.301906475022932</v>
      </c>
      <c r="C289" s="11"/>
      <c r="D289" s="11"/>
      <c r="E289" s="11"/>
      <c r="F289" s="11"/>
      <c r="G289" s="3">
        <f t="shared" si="9"/>
        <v>9.2991922315223636</v>
      </c>
    </row>
    <row r="290" spans="1:7" x14ac:dyDescent="0.25">
      <c r="A290" s="10">
        <v>1799.84</v>
      </c>
      <c r="B290" s="3">
        <f t="shared" si="8"/>
        <v>-1.5692646715116896</v>
      </c>
      <c r="C290" s="11"/>
      <c r="D290" s="11"/>
      <c r="E290" s="11"/>
      <c r="F290" s="11"/>
      <c r="G290" s="3">
        <f t="shared" si="9"/>
        <v>9.5866010943135063</v>
      </c>
    </row>
    <row r="291" spans="1:7" x14ac:dyDescent="0.25">
      <c r="A291" s="10">
        <v>1819.75</v>
      </c>
      <c r="B291" s="3">
        <f t="shared" si="8"/>
        <v>-11.062094408391903</v>
      </c>
      <c r="C291" s="11"/>
      <c r="D291" s="11"/>
      <c r="E291" s="11"/>
      <c r="F291" s="11"/>
      <c r="G291" s="3">
        <f t="shared" si="9"/>
        <v>9.3024997073667581</v>
      </c>
    </row>
    <row r="292" spans="1:7" x14ac:dyDescent="0.25">
      <c r="A292" s="10">
        <v>1819.26</v>
      </c>
      <c r="B292" s="3">
        <f t="shared" si="8"/>
        <v>0.26926775655997204</v>
      </c>
      <c r="C292" s="11"/>
      <c r="D292" s="11"/>
      <c r="E292" s="11"/>
      <c r="F292" s="11"/>
      <c r="G292" s="3">
        <f t="shared" si="9"/>
        <v>9.4173513643293365</v>
      </c>
    </row>
    <row r="293" spans="1:7" x14ac:dyDescent="0.25">
      <c r="A293" s="10">
        <v>1829.83</v>
      </c>
      <c r="B293" s="3">
        <f t="shared" si="8"/>
        <v>-5.8100546375998681</v>
      </c>
      <c r="C293" s="11"/>
      <c r="D293" s="11"/>
      <c r="E293" s="11"/>
      <c r="F293" s="11"/>
      <c r="G293" s="3">
        <f t="shared" si="9"/>
        <v>9.1306991311489849</v>
      </c>
    </row>
    <row r="294" spans="1:7" x14ac:dyDescent="0.25">
      <c r="A294" s="10">
        <v>1838.63</v>
      </c>
      <c r="B294" s="3">
        <f t="shared" si="8"/>
        <v>-4.8091899247472067</v>
      </c>
      <c r="C294" s="11"/>
      <c r="D294" s="11"/>
      <c r="E294" s="11"/>
      <c r="F294" s="11"/>
      <c r="G294" s="3">
        <f t="shared" si="9"/>
        <v>8.9662082688093232</v>
      </c>
    </row>
    <row r="295" spans="1:7" x14ac:dyDescent="0.25">
      <c r="A295" s="10">
        <v>1840.76</v>
      </c>
      <c r="B295" s="3">
        <f t="shared" si="8"/>
        <v>-1.1584712530524801</v>
      </c>
      <c r="C295" s="11"/>
      <c r="D295" s="11"/>
      <c r="E295" s="11"/>
      <c r="F295" s="11"/>
      <c r="G295" s="3">
        <f t="shared" si="9"/>
        <v>8.7725147899802476</v>
      </c>
    </row>
    <row r="296" spans="1:7" x14ac:dyDescent="0.25">
      <c r="A296" s="10">
        <v>1828.75</v>
      </c>
      <c r="B296" s="3">
        <f t="shared" si="8"/>
        <v>6.5244790195354039</v>
      </c>
      <c r="C296" s="11"/>
      <c r="D296" s="11"/>
      <c r="E296" s="11"/>
      <c r="F296" s="11"/>
      <c r="G296" s="3">
        <f t="shared" si="9"/>
        <v>8.510001065490286</v>
      </c>
    </row>
    <row r="297" spans="1:7" x14ac:dyDescent="0.25">
      <c r="A297" s="10">
        <v>1839.78</v>
      </c>
      <c r="B297" s="3">
        <f t="shared" si="8"/>
        <v>-6.0314422419685432</v>
      </c>
      <c r="C297" s="11"/>
      <c r="D297" s="11"/>
      <c r="E297" s="11"/>
      <c r="F297" s="11"/>
      <c r="G297" s="3">
        <f t="shared" si="9"/>
        <v>8.4041085568398337</v>
      </c>
    </row>
    <row r="298" spans="1:7" x14ac:dyDescent="0.25">
      <c r="A298" s="10">
        <v>1836.25</v>
      </c>
      <c r="B298" s="3">
        <f t="shared" si="8"/>
        <v>1.918707671569412</v>
      </c>
      <c r="C298" s="11"/>
      <c r="D298" s="11"/>
      <c r="E298" s="11"/>
      <c r="F298" s="11"/>
      <c r="G298" s="3">
        <f t="shared" si="9"/>
        <v>8.2809417295457255</v>
      </c>
    </row>
    <row r="299" spans="1:7" x14ac:dyDescent="0.25">
      <c r="A299" s="10">
        <v>1847.61</v>
      </c>
      <c r="B299" s="3">
        <f t="shared" si="8"/>
        <v>-6.1865214431585569</v>
      </c>
      <c r="C299" s="11"/>
      <c r="D299" s="11"/>
      <c r="E299" s="11"/>
      <c r="F299" s="11"/>
      <c r="G299" s="3">
        <f t="shared" si="9"/>
        <v>8.0424152168474983</v>
      </c>
    </row>
    <row r="300" spans="1:7" x14ac:dyDescent="0.25">
      <c r="A300" s="10">
        <v>1845.12</v>
      </c>
      <c r="B300" s="3">
        <f t="shared" si="8"/>
        <v>1.3476870118693931</v>
      </c>
      <c r="C300" s="11"/>
      <c r="D300" s="11"/>
      <c r="E300" s="11"/>
      <c r="F300" s="11"/>
      <c r="G300" s="3">
        <f t="shared" si="9"/>
        <v>7.9432989886425034</v>
      </c>
    </row>
    <row r="301" spans="1:7" x14ac:dyDescent="0.25">
      <c r="A301" s="10">
        <v>1845.16</v>
      </c>
      <c r="B301" s="3">
        <f t="shared" si="8"/>
        <v>-2.1678806798577328E-2</v>
      </c>
      <c r="C301" s="11"/>
      <c r="D301" s="11"/>
      <c r="E301" s="11"/>
      <c r="F301" s="11"/>
      <c r="G301" s="3">
        <f t="shared" si="9"/>
        <v>7.7083859860873964</v>
      </c>
    </row>
    <row r="302" spans="1:7" x14ac:dyDescent="0.25">
      <c r="A302" s="10">
        <v>1854.29</v>
      </c>
      <c r="B302" s="3">
        <f t="shared" si="8"/>
        <v>-4.9480803832729316</v>
      </c>
      <c r="C302" s="11"/>
      <c r="D302" s="11"/>
      <c r="E302" s="11"/>
      <c r="F302" s="11"/>
      <c r="G302" s="3">
        <f t="shared" si="9"/>
        <v>7.4735593821229447</v>
      </c>
    </row>
    <row r="303" spans="1:7" x14ac:dyDescent="0.25">
      <c r="A303" s="10">
        <v>1859.45</v>
      </c>
      <c r="B303" s="3">
        <f t="shared" si="8"/>
        <v>-2.7827362494540129</v>
      </c>
      <c r="C303" s="11"/>
      <c r="D303" s="11"/>
      <c r="E303" s="11"/>
      <c r="F303" s="11"/>
      <c r="G303" s="3">
        <f t="shared" si="9"/>
        <v>7.3465539143594825</v>
      </c>
    </row>
    <row r="304" spans="1:7" x14ac:dyDescent="0.25">
      <c r="A304" s="10">
        <v>1845.73</v>
      </c>
      <c r="B304" s="3">
        <f t="shared" si="8"/>
        <v>7.3785259081986752</v>
      </c>
      <c r="C304" s="11"/>
      <c r="D304" s="11"/>
      <c r="E304" s="11"/>
      <c r="F304" s="11"/>
      <c r="G304" s="3">
        <f t="shared" si="9"/>
        <v>7.155288981839707</v>
      </c>
    </row>
    <row r="305" spans="1:7" x14ac:dyDescent="0.25">
      <c r="A305" s="10">
        <v>1873.91</v>
      </c>
      <c r="B305" s="3">
        <f t="shared" si="8"/>
        <v>-15.267671869666778</v>
      </c>
      <c r="C305" s="11"/>
      <c r="D305" s="11"/>
      <c r="E305" s="11"/>
      <c r="F305" s="11"/>
      <c r="G305" s="3">
        <f t="shared" si="9"/>
        <v>7.1688792334294522</v>
      </c>
    </row>
    <row r="306" spans="1:7" x14ac:dyDescent="0.25">
      <c r="A306" s="10">
        <v>1873.81</v>
      </c>
      <c r="B306" s="3">
        <f t="shared" si="8"/>
        <v>5.3364355812251608E-2</v>
      </c>
      <c r="C306" s="11"/>
      <c r="D306" s="11"/>
      <c r="E306" s="11"/>
      <c r="F306" s="11"/>
      <c r="G306" s="3">
        <f t="shared" si="9"/>
        <v>7.8927414726997833</v>
      </c>
    </row>
    <row r="307" spans="1:7" x14ac:dyDescent="0.25">
      <c r="A307" s="10">
        <v>1877.03</v>
      </c>
      <c r="B307" s="3">
        <f t="shared" si="8"/>
        <v>-1.7184239597397961</v>
      </c>
      <c r="C307" s="11"/>
      <c r="D307" s="11"/>
      <c r="E307" s="11"/>
      <c r="F307" s="11"/>
      <c r="G307" s="3">
        <f t="shared" si="9"/>
        <v>7.6523079357048163</v>
      </c>
    </row>
    <row r="308" spans="1:7" x14ac:dyDescent="0.25">
      <c r="A308" s="10">
        <v>1878.04</v>
      </c>
      <c r="B308" s="3">
        <f t="shared" si="8"/>
        <v>-0.53808410094670356</v>
      </c>
      <c r="C308" s="11"/>
      <c r="D308" s="11"/>
      <c r="E308" s="11"/>
      <c r="F308" s="11"/>
      <c r="G308" s="3">
        <f t="shared" si="9"/>
        <v>7.431118798175973</v>
      </c>
    </row>
    <row r="309" spans="1:7" x14ac:dyDescent="0.25">
      <c r="A309" s="10">
        <v>1877.17</v>
      </c>
      <c r="B309" s="3">
        <f t="shared" si="8"/>
        <v>0.46324891908579735</v>
      </c>
      <c r="C309" s="11"/>
      <c r="D309" s="11"/>
      <c r="E309" s="11"/>
      <c r="F309" s="11"/>
      <c r="G309" s="3">
        <f t="shared" si="9"/>
        <v>7.2059424829115555</v>
      </c>
    </row>
    <row r="310" spans="1:7" x14ac:dyDescent="0.25">
      <c r="A310" s="10">
        <v>1867.63</v>
      </c>
      <c r="B310" s="3">
        <f t="shared" si="8"/>
        <v>5.0821182950931263</v>
      </c>
      <c r="C310" s="11"/>
      <c r="D310" s="11"/>
      <c r="E310" s="11"/>
      <c r="F310" s="11"/>
      <c r="G310" s="3">
        <f t="shared" si="9"/>
        <v>6.987341884913735</v>
      </c>
    </row>
    <row r="311" spans="1:7" x14ac:dyDescent="0.25">
      <c r="A311" s="10">
        <v>1868.2</v>
      </c>
      <c r="B311" s="3">
        <f t="shared" si="8"/>
        <v>-0.30519963804390393</v>
      </c>
      <c r="C311" s="11"/>
      <c r="D311" s="11"/>
      <c r="E311" s="11"/>
      <c r="F311" s="11"/>
      <c r="G311" s="3">
        <f t="shared" si="9"/>
        <v>6.8879057340812126</v>
      </c>
    </row>
    <row r="312" spans="1:7" x14ac:dyDescent="0.25">
      <c r="A312" s="10">
        <v>1846.34</v>
      </c>
      <c r="B312" s="3">
        <f t="shared" si="8"/>
        <v>11.701102665667555</v>
      </c>
      <c r="C312" s="11"/>
      <c r="D312" s="11"/>
      <c r="E312" s="11"/>
      <c r="F312" s="11"/>
      <c r="G312" s="3">
        <f t="shared" si="9"/>
        <v>6.6784908090553845</v>
      </c>
    </row>
    <row r="313" spans="1:7" x14ac:dyDescent="0.25">
      <c r="A313" s="10">
        <v>1841.13</v>
      </c>
      <c r="B313" s="3">
        <f t="shared" si="8"/>
        <v>2.8217988019540332</v>
      </c>
      <c r="C313" s="11"/>
      <c r="D313" s="11"/>
      <c r="E313" s="11"/>
      <c r="F313" s="11"/>
      <c r="G313" s="3">
        <f t="shared" si="9"/>
        <v>7.0810347642832925</v>
      </c>
    </row>
    <row r="314" spans="1:7" x14ac:dyDescent="0.25">
      <c r="A314" s="10">
        <v>1858.83</v>
      </c>
      <c r="B314" s="3">
        <f t="shared" si="8"/>
        <v>-9.6136611754736592</v>
      </c>
      <c r="C314" s="11"/>
      <c r="D314" s="11"/>
      <c r="E314" s="11"/>
      <c r="F314" s="11"/>
      <c r="G314" s="3">
        <f t="shared" si="9"/>
        <v>6.9000248580517285</v>
      </c>
    </row>
    <row r="315" spans="1:7" x14ac:dyDescent="0.25">
      <c r="A315" s="10">
        <v>1872.25</v>
      </c>
      <c r="B315" s="3">
        <f t="shared" si="8"/>
        <v>-7.2195951216625902</v>
      </c>
      <c r="C315" s="11"/>
      <c r="D315" s="11"/>
      <c r="E315" s="11"/>
      <c r="F315" s="11"/>
      <c r="G315" s="3">
        <f t="shared" si="9"/>
        <v>7.0921838196028482</v>
      </c>
    </row>
    <row r="316" spans="1:7" x14ac:dyDescent="0.25">
      <c r="A316" s="10">
        <v>1860.77</v>
      </c>
      <c r="B316" s="3">
        <f t="shared" si="8"/>
        <v>6.1316597676592428</v>
      </c>
      <c r="C316" s="11"/>
      <c r="D316" s="11"/>
      <c r="E316" s="11"/>
      <c r="F316" s="11"/>
      <c r="G316" s="3">
        <f t="shared" si="9"/>
        <v>7.0998929762650862</v>
      </c>
    </row>
    <row r="317" spans="1:7" x14ac:dyDescent="0.25">
      <c r="A317" s="10">
        <v>1872.01</v>
      </c>
      <c r="B317" s="3">
        <f t="shared" si="8"/>
        <v>-6.0405101114054984</v>
      </c>
      <c r="C317" s="11"/>
      <c r="D317" s="11"/>
      <c r="E317" s="11"/>
      <c r="F317" s="11"/>
      <c r="G317" s="3">
        <f t="shared" si="9"/>
        <v>7.0455522528992054</v>
      </c>
    </row>
    <row r="318" spans="1:7" x14ac:dyDescent="0.25">
      <c r="A318" s="10">
        <v>1866.52</v>
      </c>
      <c r="B318" s="3">
        <f t="shared" si="8"/>
        <v>2.9326766416846111</v>
      </c>
      <c r="C318" s="11"/>
      <c r="D318" s="11"/>
      <c r="E318" s="11"/>
      <c r="F318" s="11"/>
      <c r="G318" s="3">
        <f t="shared" si="9"/>
        <v>6.9893264267590629</v>
      </c>
    </row>
    <row r="319" spans="1:7" x14ac:dyDescent="0.25">
      <c r="A319" s="10">
        <v>1857.44</v>
      </c>
      <c r="B319" s="3">
        <f t="shared" si="8"/>
        <v>4.8646679381951046</v>
      </c>
      <c r="C319" s="11"/>
      <c r="D319" s="11"/>
      <c r="E319" s="11"/>
      <c r="F319" s="11"/>
      <c r="G319" s="3">
        <f t="shared" si="9"/>
        <v>6.8143729280753345</v>
      </c>
    </row>
    <row r="320" spans="1:7" x14ac:dyDescent="0.25">
      <c r="A320" s="10">
        <v>1865.62</v>
      </c>
      <c r="B320" s="3">
        <f t="shared" si="8"/>
        <v>-4.4039107588938737</v>
      </c>
      <c r="C320" s="11"/>
      <c r="D320" s="11"/>
      <c r="E320" s="11"/>
      <c r="F320" s="11"/>
      <c r="G320" s="3">
        <f t="shared" si="9"/>
        <v>6.713377491817889</v>
      </c>
    </row>
    <row r="321" spans="1:7" x14ac:dyDescent="0.25">
      <c r="A321" s="10">
        <v>1852.56</v>
      </c>
      <c r="B321" s="3">
        <f t="shared" si="8"/>
        <v>7.0003537697923193</v>
      </c>
      <c r="C321" s="11"/>
      <c r="D321" s="11"/>
      <c r="E321" s="11"/>
      <c r="F321" s="11"/>
      <c r="G321" s="3">
        <f t="shared" si="9"/>
        <v>6.5976463155527139</v>
      </c>
    </row>
    <row r="322" spans="1:7" x14ac:dyDescent="0.25">
      <c r="A322" s="10">
        <v>1849.04</v>
      </c>
      <c r="B322" s="3">
        <f t="shared" si="8"/>
        <v>1.9000734119272691</v>
      </c>
      <c r="C322" s="11"/>
      <c r="D322" s="11"/>
      <c r="E322" s="11"/>
      <c r="F322" s="11"/>
      <c r="G322" s="3">
        <f t="shared" si="9"/>
        <v>6.6224993669273724</v>
      </c>
    </row>
    <row r="323" spans="1:7" x14ac:dyDescent="0.25">
      <c r="A323" s="10">
        <v>1857.62</v>
      </c>
      <c r="B323" s="3">
        <f t="shared" si="8"/>
        <v>-4.6402457491454632</v>
      </c>
      <c r="C323" s="11"/>
      <c r="D323" s="11"/>
      <c r="E323" s="11"/>
      <c r="F323" s="11"/>
      <c r="G323" s="3">
        <f t="shared" si="9"/>
        <v>6.4375977453782411</v>
      </c>
    </row>
    <row r="324" spans="1:7" x14ac:dyDescent="0.25">
      <c r="A324" s="10">
        <v>1872.34</v>
      </c>
      <c r="B324" s="3">
        <f t="shared" si="8"/>
        <v>-7.9241179573863487</v>
      </c>
      <c r="C324" s="11"/>
      <c r="D324" s="11"/>
      <c r="E324" s="11"/>
      <c r="F324" s="11"/>
      <c r="G324" s="3">
        <f t="shared" si="9"/>
        <v>6.3441325399276476</v>
      </c>
    </row>
    <row r="325" spans="1:7" x14ac:dyDescent="0.25">
      <c r="A325" s="10">
        <v>1885.52</v>
      </c>
      <c r="B325" s="3">
        <f t="shared" si="8"/>
        <v>-7.0393197816636217</v>
      </c>
      <c r="C325" s="11"/>
      <c r="D325" s="11"/>
      <c r="E325" s="11"/>
      <c r="F325" s="11"/>
      <c r="G325" s="3">
        <f t="shared" si="9"/>
        <v>6.4498554516572737</v>
      </c>
    </row>
    <row r="326" spans="1:7" x14ac:dyDescent="0.25">
      <c r="A326" s="10">
        <v>1890.9</v>
      </c>
      <c r="B326" s="3">
        <f t="shared" si="8"/>
        <v>-2.8533242818957683</v>
      </c>
      <c r="C326" s="11"/>
      <c r="D326" s="11"/>
      <c r="E326" s="11"/>
      <c r="F326" s="11"/>
      <c r="G326" s="3">
        <f t="shared" si="9"/>
        <v>6.4867340477121394</v>
      </c>
    </row>
    <row r="327" spans="1:7" x14ac:dyDescent="0.25">
      <c r="A327" s="10">
        <v>1888.77</v>
      </c>
      <c r="B327" s="3">
        <f t="shared" si="8"/>
        <v>1.1264477233064198</v>
      </c>
      <c r="C327" s="11"/>
      <c r="D327" s="11"/>
      <c r="E327" s="11"/>
      <c r="F327" s="11"/>
      <c r="G327" s="3">
        <f t="shared" si="9"/>
        <v>6.3278387350549954</v>
      </c>
    </row>
    <row r="328" spans="1:7" x14ac:dyDescent="0.25">
      <c r="A328" s="10">
        <v>1865.09</v>
      </c>
      <c r="B328" s="3">
        <f t="shared" si="8"/>
        <v>12.537259698110445</v>
      </c>
      <c r="C328" s="11"/>
      <c r="D328" s="11"/>
      <c r="E328" s="11"/>
      <c r="F328" s="11"/>
      <c r="G328" s="3">
        <f t="shared" si="9"/>
        <v>6.1412688869525311</v>
      </c>
    </row>
    <row r="329" spans="1:7" x14ac:dyDescent="0.25">
      <c r="A329" s="10">
        <v>1845.04</v>
      </c>
      <c r="B329" s="3">
        <f t="shared" si="8"/>
        <v>10.750151467221396</v>
      </c>
      <c r="C329" s="11"/>
      <c r="D329" s="11"/>
      <c r="E329" s="11"/>
      <c r="F329" s="11"/>
      <c r="G329" s="3">
        <f t="shared" si="9"/>
        <v>6.6994959044402718</v>
      </c>
    </row>
    <row r="330" spans="1:7" x14ac:dyDescent="0.25">
      <c r="A330" s="10">
        <v>1851.96</v>
      </c>
      <c r="B330" s="3">
        <f t="shared" si="8"/>
        <v>-3.7505961930365048</v>
      </c>
      <c r="C330" s="11"/>
      <c r="D330" s="11"/>
      <c r="E330" s="11"/>
      <c r="F330" s="11"/>
      <c r="G330" s="3">
        <f t="shared" si="9"/>
        <v>7.0088655319735871</v>
      </c>
    </row>
    <row r="331" spans="1:7" x14ac:dyDescent="0.25">
      <c r="A331" s="10">
        <v>1872.18</v>
      </c>
      <c r="B331" s="3">
        <f t="shared" si="8"/>
        <v>-10.918162379317062</v>
      </c>
      <c r="C331" s="11"/>
      <c r="D331" s="11"/>
      <c r="E331" s="11"/>
      <c r="F331" s="11"/>
      <c r="G331" s="3">
        <f t="shared" si="9"/>
        <v>6.8571687007658886</v>
      </c>
    </row>
    <row r="332" spans="1:7" x14ac:dyDescent="0.25">
      <c r="A332" s="10">
        <v>1833.08</v>
      </c>
      <c r="B332" s="3">
        <f t="shared" si="8"/>
        <v>20.884743988291795</v>
      </c>
      <c r="C332" s="11"/>
      <c r="D332" s="11"/>
      <c r="E332" s="11"/>
      <c r="F332" s="11"/>
      <c r="G332" s="3">
        <f t="shared" si="9"/>
        <v>7.1660235151571756</v>
      </c>
    </row>
    <row r="333" spans="1:7" x14ac:dyDescent="0.25">
      <c r="A333" s="10">
        <v>1815.69</v>
      </c>
      <c r="B333" s="3">
        <f t="shared" si="8"/>
        <v>9.4867654439521871</v>
      </c>
      <c r="C333" s="11"/>
      <c r="D333" s="11"/>
      <c r="E333" s="11"/>
      <c r="F333" s="11"/>
      <c r="G333" s="3">
        <f t="shared" si="9"/>
        <v>8.6279274061612199</v>
      </c>
    </row>
    <row r="334" spans="1:7" x14ac:dyDescent="0.25">
      <c r="A334" s="10">
        <v>1830.61</v>
      </c>
      <c r="B334" s="3">
        <f t="shared" ref="B334:B397" si="10">-(A334-A333)/A333*1000</f>
        <v>-8.2172617572382105</v>
      </c>
      <c r="C334" s="11"/>
      <c r="D334" s="11"/>
      <c r="E334" s="11"/>
      <c r="F334" s="11"/>
      <c r="G334" s="3">
        <f t="shared" ref="G334:G397" si="11">SQRT(0.94*G333^2+0.06*B333^2)</f>
        <v>8.6818538666429141</v>
      </c>
    </row>
    <row r="335" spans="1:7" x14ac:dyDescent="0.25">
      <c r="A335" s="10">
        <v>1842.98</v>
      </c>
      <c r="B335" s="3">
        <f t="shared" si="10"/>
        <v>-6.7573104047285435</v>
      </c>
      <c r="C335" s="11"/>
      <c r="D335" s="11"/>
      <c r="E335" s="11"/>
      <c r="F335" s="11"/>
      <c r="G335" s="3">
        <f t="shared" si="11"/>
        <v>8.6546816703594676</v>
      </c>
    </row>
    <row r="336" spans="1:7" x14ac:dyDescent="0.25">
      <c r="A336" s="10">
        <v>1862.31</v>
      </c>
      <c r="B336" s="3">
        <f t="shared" si="10"/>
        <v>-10.488448056951201</v>
      </c>
      <c r="C336" s="11"/>
      <c r="D336" s="11"/>
      <c r="E336" s="11"/>
      <c r="F336" s="11"/>
      <c r="G336" s="3">
        <f t="shared" si="11"/>
        <v>8.5527176125891078</v>
      </c>
    </row>
    <row r="337" spans="1:7" x14ac:dyDescent="0.25">
      <c r="A337" s="10">
        <v>1864.85</v>
      </c>
      <c r="B337" s="3">
        <f t="shared" si="10"/>
        <v>-1.3638975251166368</v>
      </c>
      <c r="C337" s="11"/>
      <c r="D337" s="11"/>
      <c r="E337" s="11"/>
      <c r="F337" s="11"/>
      <c r="G337" s="3">
        <f t="shared" si="11"/>
        <v>8.6810421267064601</v>
      </c>
    </row>
    <row r="338" spans="1:7" x14ac:dyDescent="0.25">
      <c r="A338" s="10">
        <v>1871.89</v>
      </c>
      <c r="B338" s="3">
        <f t="shared" si="10"/>
        <v>-3.7751025551653976</v>
      </c>
      <c r="C338" s="11"/>
      <c r="D338" s="11"/>
      <c r="E338" s="11"/>
      <c r="F338" s="11"/>
      <c r="G338" s="3">
        <f t="shared" si="11"/>
        <v>8.4232105428306987</v>
      </c>
    </row>
    <row r="339" spans="1:7" x14ac:dyDescent="0.25">
      <c r="A339" s="10">
        <v>1879.55</v>
      </c>
      <c r="B339" s="3">
        <f t="shared" si="10"/>
        <v>-4.0921207976963672</v>
      </c>
      <c r="C339" s="11"/>
      <c r="D339" s="11"/>
      <c r="E339" s="11"/>
      <c r="F339" s="11"/>
      <c r="G339" s="3">
        <f t="shared" si="11"/>
        <v>8.2187913500735608</v>
      </c>
    </row>
    <row r="340" spans="1:7" x14ac:dyDescent="0.25">
      <c r="A340" s="10">
        <v>1875.39</v>
      </c>
      <c r="B340" s="3">
        <f t="shared" si="10"/>
        <v>2.2132957356813359</v>
      </c>
      <c r="C340" s="11"/>
      <c r="D340" s="11"/>
      <c r="E340" s="11"/>
      <c r="F340" s="11"/>
      <c r="G340" s="3">
        <f t="shared" si="11"/>
        <v>8.0312107765926353</v>
      </c>
    </row>
    <row r="341" spans="1:7" x14ac:dyDescent="0.25">
      <c r="A341" s="10">
        <v>1878.61</v>
      </c>
      <c r="B341" s="3">
        <f t="shared" si="10"/>
        <v>-1.7169762022831516</v>
      </c>
      <c r="C341" s="11"/>
      <c r="D341" s="11"/>
      <c r="E341" s="11"/>
      <c r="F341" s="11"/>
      <c r="G341" s="3">
        <f t="shared" si="11"/>
        <v>7.8053985437381312</v>
      </c>
    </row>
    <row r="342" spans="1:7" x14ac:dyDescent="0.25">
      <c r="A342" s="10">
        <v>1863.4</v>
      </c>
      <c r="B342" s="3">
        <f t="shared" si="10"/>
        <v>8.0964117086568308</v>
      </c>
      <c r="C342" s="11"/>
      <c r="D342" s="11"/>
      <c r="E342" s="11"/>
      <c r="F342" s="11"/>
      <c r="G342" s="3">
        <f t="shared" si="11"/>
        <v>7.5792923203783591</v>
      </c>
    </row>
    <row r="343" spans="1:7" x14ac:dyDescent="0.25">
      <c r="A343" s="10">
        <v>1869.43</v>
      </c>
      <c r="B343" s="3">
        <f t="shared" si="10"/>
        <v>-3.2360201781689235</v>
      </c>
      <c r="C343" s="11"/>
      <c r="D343" s="11"/>
      <c r="E343" s="11"/>
      <c r="F343" s="11"/>
      <c r="G343" s="3">
        <f t="shared" si="11"/>
        <v>7.6113103146860404</v>
      </c>
    </row>
    <row r="344" spans="1:7" x14ac:dyDescent="0.25">
      <c r="A344" s="10">
        <v>1878.33</v>
      </c>
      <c r="B344" s="3">
        <f t="shared" si="10"/>
        <v>-4.7608094445899898</v>
      </c>
      <c r="C344" s="11"/>
      <c r="D344" s="11"/>
      <c r="E344" s="11"/>
      <c r="F344" s="11"/>
      <c r="G344" s="3">
        <f t="shared" si="11"/>
        <v>7.4218886827862312</v>
      </c>
    </row>
    <row r="345" spans="1:7" x14ac:dyDescent="0.25">
      <c r="A345" s="10">
        <v>1883.95</v>
      </c>
      <c r="B345" s="3">
        <f t="shared" si="10"/>
        <v>-2.9920195066895161</v>
      </c>
      <c r="C345" s="11"/>
      <c r="D345" s="11"/>
      <c r="E345" s="11"/>
      <c r="F345" s="11"/>
      <c r="G345" s="3">
        <f t="shared" si="11"/>
        <v>7.2896696850098737</v>
      </c>
    </row>
    <row r="346" spans="1:7" x14ac:dyDescent="0.25">
      <c r="A346" s="10">
        <v>1883.68</v>
      </c>
      <c r="B346" s="3">
        <f t="shared" si="10"/>
        <v>0.14331590541149278</v>
      </c>
      <c r="C346" s="11"/>
      <c r="D346" s="11"/>
      <c r="E346" s="11"/>
      <c r="F346" s="11"/>
      <c r="G346" s="3">
        <f t="shared" si="11"/>
        <v>7.1054949098049081</v>
      </c>
    </row>
    <row r="347" spans="1:7" x14ac:dyDescent="0.25">
      <c r="A347" s="10">
        <v>1881.14</v>
      </c>
      <c r="B347" s="3">
        <f t="shared" si="10"/>
        <v>1.3484243608255986</v>
      </c>
      <c r="C347" s="11"/>
      <c r="D347" s="11"/>
      <c r="E347" s="11"/>
      <c r="F347" s="11"/>
      <c r="G347" s="3">
        <f t="shared" si="11"/>
        <v>6.8891223537829758</v>
      </c>
    </row>
    <row r="348" spans="1:7" x14ac:dyDescent="0.25">
      <c r="A348" s="10">
        <v>1884.66</v>
      </c>
      <c r="B348" s="3">
        <f t="shared" si="10"/>
        <v>-1.8712057582104371</v>
      </c>
      <c r="C348" s="11"/>
      <c r="D348" s="11"/>
      <c r="E348" s="11"/>
      <c r="F348" s="11"/>
      <c r="G348" s="3">
        <f t="shared" si="11"/>
        <v>6.6874136474784356</v>
      </c>
    </row>
    <row r="349" spans="1:7" x14ac:dyDescent="0.25">
      <c r="A349" s="10">
        <v>1867.72</v>
      </c>
      <c r="B349" s="3">
        <f t="shared" si="10"/>
        <v>8.9883586429382767</v>
      </c>
      <c r="C349" s="11"/>
      <c r="D349" s="11"/>
      <c r="E349" s="11"/>
      <c r="F349" s="11"/>
      <c r="G349" s="3">
        <f t="shared" si="11"/>
        <v>6.4998689120862716</v>
      </c>
    </row>
    <row r="350" spans="1:7" x14ac:dyDescent="0.25">
      <c r="A350" s="10">
        <v>1878.21</v>
      </c>
      <c r="B350" s="3">
        <f t="shared" si="10"/>
        <v>-5.6164735613475303</v>
      </c>
      <c r="C350" s="11"/>
      <c r="D350" s="11"/>
      <c r="E350" s="11"/>
      <c r="F350" s="11"/>
      <c r="G350" s="3">
        <f t="shared" si="11"/>
        <v>6.6753901449647293</v>
      </c>
    </row>
    <row r="351" spans="1:7" x14ac:dyDescent="0.25">
      <c r="A351" s="10">
        <v>1875.63</v>
      </c>
      <c r="B351" s="3">
        <f t="shared" si="10"/>
        <v>1.3736483140862457</v>
      </c>
      <c r="C351" s="11"/>
      <c r="D351" s="11"/>
      <c r="E351" s="11"/>
      <c r="F351" s="11"/>
      <c r="G351" s="3">
        <f t="shared" si="11"/>
        <v>6.6166358588153873</v>
      </c>
    </row>
    <row r="352" spans="1:7" x14ac:dyDescent="0.25">
      <c r="A352" s="10">
        <v>1878.48</v>
      </c>
      <c r="B352" s="3">
        <f t="shared" si="10"/>
        <v>-1.5194894515442325</v>
      </c>
      <c r="C352" s="11"/>
      <c r="D352" s="11"/>
      <c r="E352" s="11"/>
      <c r="F352" s="11"/>
      <c r="G352" s="3">
        <f t="shared" si="11"/>
        <v>6.4238845307430186</v>
      </c>
    </row>
    <row r="353" spans="1:7" x14ac:dyDescent="0.25">
      <c r="A353" s="10">
        <v>1896.65</v>
      </c>
      <c r="B353" s="3">
        <f t="shared" si="10"/>
        <v>-9.6727141092798821</v>
      </c>
      <c r="C353" s="11"/>
      <c r="D353" s="11"/>
      <c r="E353" s="11"/>
      <c r="F353" s="11"/>
      <c r="G353" s="3">
        <f t="shared" si="11"/>
        <v>6.2392985028816765</v>
      </c>
    </row>
    <row r="354" spans="1:7" x14ac:dyDescent="0.25">
      <c r="A354" s="10">
        <v>1897.45</v>
      </c>
      <c r="B354" s="3">
        <f t="shared" si="10"/>
        <v>-0.42179632509949355</v>
      </c>
      <c r="C354" s="11"/>
      <c r="D354" s="11"/>
      <c r="E354" s="11"/>
      <c r="F354" s="11"/>
      <c r="G354" s="3">
        <f t="shared" si="11"/>
        <v>6.4966759926880737</v>
      </c>
    </row>
    <row r="355" spans="1:7" x14ac:dyDescent="0.25">
      <c r="A355" s="10">
        <v>1888.53</v>
      </c>
      <c r="B355" s="3">
        <f t="shared" si="10"/>
        <v>4.7010461408733155</v>
      </c>
      <c r="C355" s="11"/>
      <c r="D355" s="11"/>
      <c r="E355" s="11"/>
      <c r="F355" s="11"/>
      <c r="G355" s="3">
        <f t="shared" si="11"/>
        <v>6.2996083802982099</v>
      </c>
    </row>
    <row r="356" spans="1:7" x14ac:dyDescent="0.25">
      <c r="A356" s="10">
        <v>1870.85</v>
      </c>
      <c r="B356" s="3">
        <f t="shared" si="10"/>
        <v>9.3617787379602468</v>
      </c>
      <c r="C356" s="11"/>
      <c r="D356" s="11"/>
      <c r="E356" s="11"/>
      <c r="F356" s="11"/>
      <c r="G356" s="3">
        <f t="shared" si="11"/>
        <v>6.2152998229798397</v>
      </c>
    </row>
    <row r="357" spans="1:7" x14ac:dyDescent="0.25">
      <c r="A357" s="10">
        <v>1877.86</v>
      </c>
      <c r="B357" s="3">
        <f t="shared" si="10"/>
        <v>-3.7469599379960932</v>
      </c>
      <c r="C357" s="11"/>
      <c r="D357" s="11"/>
      <c r="E357" s="11"/>
      <c r="F357" s="11"/>
      <c r="G357" s="3">
        <f t="shared" si="11"/>
        <v>6.4475366493314876</v>
      </c>
    </row>
    <row r="358" spans="1:7" x14ac:dyDescent="0.25">
      <c r="A358" s="10">
        <v>1885.08</v>
      </c>
      <c r="B358" s="3">
        <f t="shared" si="10"/>
        <v>-3.8448020619215639</v>
      </c>
      <c r="C358" s="11"/>
      <c r="D358" s="11"/>
      <c r="E358" s="11"/>
      <c r="F358" s="11"/>
      <c r="G358" s="3">
        <f t="shared" si="11"/>
        <v>6.3181379883966757</v>
      </c>
    </row>
    <row r="359" spans="1:7" x14ac:dyDescent="0.25">
      <c r="A359" s="10">
        <v>1872.83</v>
      </c>
      <c r="B359" s="3">
        <f t="shared" si="10"/>
        <v>6.4983979459757677</v>
      </c>
      <c r="C359" s="11"/>
      <c r="D359" s="11"/>
      <c r="E359" s="11"/>
      <c r="F359" s="11"/>
      <c r="G359" s="3">
        <f t="shared" si="11"/>
        <v>6.1976354971648098</v>
      </c>
    </row>
    <row r="360" spans="1:7" x14ac:dyDescent="0.25">
      <c r="A360" s="10">
        <v>1888.03</v>
      </c>
      <c r="B360" s="3">
        <f t="shared" si="10"/>
        <v>-8.1160596530384748</v>
      </c>
      <c r="C360" s="11"/>
      <c r="D360" s="11"/>
      <c r="E360" s="11"/>
      <c r="F360" s="11"/>
      <c r="G360" s="3">
        <f t="shared" si="11"/>
        <v>6.2160916307781351</v>
      </c>
    </row>
    <row r="361" spans="1:7" x14ac:dyDescent="0.25">
      <c r="A361" s="10">
        <v>1892.49</v>
      </c>
      <c r="B361" s="3">
        <f t="shared" si="10"/>
        <v>-2.3622505998315901</v>
      </c>
      <c r="C361" s="11"/>
      <c r="D361" s="11"/>
      <c r="E361" s="11"/>
      <c r="F361" s="11"/>
      <c r="G361" s="3">
        <f t="shared" si="11"/>
        <v>6.3461510311366611</v>
      </c>
    </row>
    <row r="362" spans="1:7" x14ac:dyDescent="0.25">
      <c r="A362" s="10">
        <v>1900.53</v>
      </c>
      <c r="B362" s="3">
        <f t="shared" si="10"/>
        <v>-4.248371193506947</v>
      </c>
      <c r="C362" s="11"/>
      <c r="D362" s="11"/>
      <c r="E362" s="11"/>
      <c r="F362" s="11"/>
      <c r="G362" s="3">
        <f t="shared" si="11"/>
        <v>6.1799699521260916</v>
      </c>
    </row>
    <row r="363" spans="1:7" x14ac:dyDescent="0.25">
      <c r="A363" s="10">
        <v>1911.91</v>
      </c>
      <c r="B363" s="3">
        <f t="shared" si="10"/>
        <v>-5.9878034022089155</v>
      </c>
      <c r="C363" s="11"/>
      <c r="D363" s="11"/>
      <c r="E363" s="11"/>
      <c r="F363" s="11"/>
      <c r="G363" s="3">
        <f t="shared" si="11"/>
        <v>6.0814000329282445</v>
      </c>
    </row>
    <row r="364" spans="1:7" x14ac:dyDescent="0.25">
      <c r="A364" s="10">
        <v>1909.78</v>
      </c>
      <c r="B364" s="3">
        <f t="shared" si="10"/>
        <v>1.1140691768964592</v>
      </c>
      <c r="C364" s="11"/>
      <c r="D364" s="11"/>
      <c r="E364" s="11"/>
      <c r="F364" s="11"/>
      <c r="G364" s="3">
        <f t="shared" si="11"/>
        <v>6.0758248949323708</v>
      </c>
    </row>
    <row r="365" spans="1:7" x14ac:dyDescent="0.25">
      <c r="A365" s="10">
        <v>1920.03</v>
      </c>
      <c r="B365" s="3">
        <f t="shared" si="10"/>
        <v>-5.367110347788751</v>
      </c>
      <c r="C365" s="11"/>
      <c r="D365" s="11"/>
      <c r="E365" s="11"/>
      <c r="F365" s="11"/>
      <c r="G365" s="3">
        <f t="shared" si="11"/>
        <v>5.8970482677778557</v>
      </c>
    </row>
    <row r="366" spans="1:7" x14ac:dyDescent="0.25">
      <c r="A366" s="10">
        <v>1923.57</v>
      </c>
      <c r="B366" s="3">
        <f t="shared" si="10"/>
        <v>-1.8437211918563583</v>
      </c>
      <c r="C366" s="11"/>
      <c r="D366" s="11"/>
      <c r="E366" s="11"/>
      <c r="F366" s="11"/>
      <c r="G366" s="3">
        <f t="shared" si="11"/>
        <v>5.8666020817226192</v>
      </c>
    </row>
    <row r="367" spans="1:7" x14ac:dyDescent="0.25">
      <c r="A367" s="10">
        <v>1924.97</v>
      </c>
      <c r="B367" s="3">
        <f t="shared" si="10"/>
        <v>-0.72781338864719824</v>
      </c>
      <c r="C367" s="11"/>
      <c r="D367" s="11"/>
      <c r="E367" s="11"/>
      <c r="F367" s="11"/>
      <c r="G367" s="3">
        <f t="shared" si="11"/>
        <v>5.7057827908319343</v>
      </c>
    </row>
    <row r="368" spans="1:7" x14ac:dyDescent="0.25">
      <c r="A368" s="10">
        <v>1924.24</v>
      </c>
      <c r="B368" s="3">
        <f t="shared" si="10"/>
        <v>0.37922668924711461</v>
      </c>
      <c r="C368" s="11"/>
      <c r="D368" s="11"/>
      <c r="E368" s="11"/>
      <c r="F368" s="11"/>
      <c r="G368" s="3">
        <f t="shared" si="11"/>
        <v>5.534833562132313</v>
      </c>
    </row>
    <row r="369" spans="1:7" x14ac:dyDescent="0.25">
      <c r="A369" s="10">
        <v>1927.88</v>
      </c>
      <c r="B369" s="3">
        <f t="shared" si="10"/>
        <v>-1.8916559264957074</v>
      </c>
      <c r="C369" s="11"/>
      <c r="D369" s="11"/>
      <c r="E369" s="11"/>
      <c r="F369" s="11"/>
      <c r="G369" s="3">
        <f t="shared" si="11"/>
        <v>5.3670241642632961</v>
      </c>
    </row>
    <row r="370" spans="1:7" x14ac:dyDescent="0.25">
      <c r="A370" s="10">
        <v>1940.46</v>
      </c>
      <c r="B370" s="3">
        <f t="shared" si="10"/>
        <v>-6.5253024047139485</v>
      </c>
      <c r="C370" s="11"/>
      <c r="D370" s="11"/>
      <c r="E370" s="11"/>
      <c r="F370" s="11"/>
      <c r="G370" s="3">
        <f t="shared" si="11"/>
        <v>5.2241126716078536</v>
      </c>
    </row>
    <row r="371" spans="1:7" x14ac:dyDescent="0.25">
      <c r="A371" s="10">
        <v>1949.44</v>
      </c>
      <c r="B371" s="3">
        <f t="shared" si="10"/>
        <v>-4.6277686734073455</v>
      </c>
      <c r="C371" s="11"/>
      <c r="D371" s="11"/>
      <c r="E371" s="11"/>
      <c r="F371" s="11"/>
      <c r="G371" s="3">
        <f t="shared" si="11"/>
        <v>5.3111812529504636</v>
      </c>
    </row>
    <row r="372" spans="1:7" x14ac:dyDescent="0.25">
      <c r="A372" s="10">
        <v>1951.27</v>
      </c>
      <c r="B372" s="3">
        <f t="shared" si="10"/>
        <v>-0.93873112278394155</v>
      </c>
      <c r="C372" s="11"/>
      <c r="D372" s="11"/>
      <c r="E372" s="11"/>
      <c r="F372" s="11"/>
      <c r="G372" s="3">
        <f t="shared" si="11"/>
        <v>5.272675041880083</v>
      </c>
    </row>
    <row r="373" spans="1:7" x14ac:dyDescent="0.25">
      <c r="A373" s="10">
        <v>1950.79</v>
      </c>
      <c r="B373" s="3">
        <f t="shared" si="10"/>
        <v>0.24599363491470588</v>
      </c>
      <c r="C373" s="11"/>
      <c r="D373" s="11"/>
      <c r="E373" s="11"/>
      <c r="F373" s="11"/>
      <c r="G373" s="3">
        <f t="shared" si="11"/>
        <v>5.1172169133897594</v>
      </c>
    </row>
    <row r="374" spans="1:7" x14ac:dyDescent="0.25">
      <c r="A374" s="10">
        <v>1943.89</v>
      </c>
      <c r="B374" s="3">
        <f t="shared" si="10"/>
        <v>3.5370285884179555</v>
      </c>
      <c r="C374" s="11"/>
      <c r="D374" s="11"/>
      <c r="E374" s="11"/>
      <c r="F374" s="11"/>
      <c r="G374" s="3">
        <f t="shared" si="11"/>
        <v>4.9616917653625352</v>
      </c>
    </row>
    <row r="375" spans="1:7" x14ac:dyDescent="0.25">
      <c r="A375" s="10">
        <v>1930.11</v>
      </c>
      <c r="B375" s="3">
        <f t="shared" si="10"/>
        <v>7.0888784859226597</v>
      </c>
      <c r="C375" s="11"/>
      <c r="D375" s="11"/>
      <c r="E375" s="11"/>
      <c r="F375" s="11"/>
      <c r="G375" s="3">
        <f t="shared" si="11"/>
        <v>4.8879357952120808</v>
      </c>
    </row>
    <row r="376" spans="1:7" x14ac:dyDescent="0.25">
      <c r="A376" s="10">
        <v>1936.16</v>
      </c>
      <c r="B376" s="3">
        <f t="shared" si="10"/>
        <v>-3.1345363735746576</v>
      </c>
      <c r="C376" s="11"/>
      <c r="D376" s="11"/>
      <c r="E376" s="11"/>
      <c r="F376" s="11"/>
      <c r="G376" s="3">
        <f t="shared" si="11"/>
        <v>5.0471311900047988</v>
      </c>
    </row>
    <row r="377" spans="1:7" x14ac:dyDescent="0.25">
      <c r="A377" s="10">
        <v>1937.78</v>
      </c>
      <c r="B377" s="3">
        <f t="shared" si="10"/>
        <v>-0.83670771010654643</v>
      </c>
      <c r="C377" s="11"/>
      <c r="D377" s="11"/>
      <c r="E377" s="11"/>
      <c r="F377" s="11"/>
      <c r="G377" s="3">
        <f t="shared" si="11"/>
        <v>4.9532454361567684</v>
      </c>
    </row>
    <row r="378" spans="1:7" x14ac:dyDescent="0.25">
      <c r="A378" s="10">
        <v>1941.99</v>
      </c>
      <c r="B378" s="3">
        <f t="shared" si="10"/>
        <v>-2.1725892516178495</v>
      </c>
      <c r="C378" s="11"/>
      <c r="D378" s="11"/>
      <c r="E378" s="11"/>
      <c r="F378" s="11"/>
      <c r="G378" s="3">
        <f t="shared" si="11"/>
        <v>4.8067209943253921</v>
      </c>
    </row>
    <row r="379" spans="1:7" x14ac:dyDescent="0.25">
      <c r="A379" s="10">
        <v>1956.98</v>
      </c>
      <c r="B379" s="3">
        <f t="shared" si="10"/>
        <v>-7.7188862970458185</v>
      </c>
      <c r="C379" s="11"/>
      <c r="D379" s="11"/>
      <c r="E379" s="11"/>
      <c r="F379" s="11"/>
      <c r="G379" s="3">
        <f t="shared" si="11"/>
        <v>4.690575802353683</v>
      </c>
    </row>
    <row r="380" spans="1:7" x14ac:dyDescent="0.25">
      <c r="A380" s="10">
        <v>1959.48</v>
      </c>
      <c r="B380" s="3">
        <f t="shared" si="10"/>
        <v>-1.2774785639096977</v>
      </c>
      <c r="C380" s="11"/>
      <c r="D380" s="11"/>
      <c r="E380" s="11"/>
      <c r="F380" s="11"/>
      <c r="G380" s="3">
        <f t="shared" si="11"/>
        <v>4.9250668641320647</v>
      </c>
    </row>
    <row r="381" spans="1:7" x14ac:dyDescent="0.25">
      <c r="A381" s="10">
        <v>1962.87</v>
      </c>
      <c r="B381" s="3">
        <f t="shared" si="10"/>
        <v>-1.7300508298119259</v>
      </c>
      <c r="C381" s="11"/>
      <c r="D381" s="11"/>
      <c r="E381" s="11"/>
      <c r="F381" s="11"/>
      <c r="G381" s="3">
        <f t="shared" si="11"/>
        <v>4.7852715375489696</v>
      </c>
    </row>
    <row r="382" spans="1:7" x14ac:dyDescent="0.25">
      <c r="A382" s="10">
        <v>1962.61</v>
      </c>
      <c r="B382" s="3">
        <f t="shared" si="10"/>
        <v>0.13245910325186636</v>
      </c>
      <c r="C382" s="11"/>
      <c r="D382" s="11"/>
      <c r="E382" s="11"/>
      <c r="F382" s="11"/>
      <c r="G382" s="3">
        <f t="shared" si="11"/>
        <v>4.6588065874444364</v>
      </c>
    </row>
    <row r="383" spans="1:7" x14ac:dyDescent="0.25">
      <c r="A383" s="10">
        <v>1949.98</v>
      </c>
      <c r="B383" s="3">
        <f t="shared" si="10"/>
        <v>6.4353080846423296</v>
      </c>
      <c r="C383" s="11"/>
      <c r="D383" s="11"/>
      <c r="E383" s="11"/>
      <c r="F383" s="11"/>
      <c r="G383" s="3">
        <f t="shared" si="11"/>
        <v>4.5169971014939554</v>
      </c>
    </row>
    <row r="384" spans="1:7" x14ac:dyDescent="0.25">
      <c r="A384" s="10">
        <v>1959.53</v>
      </c>
      <c r="B384" s="3">
        <f t="shared" si="10"/>
        <v>-4.8974861280628286</v>
      </c>
      <c r="C384" s="11"/>
      <c r="D384" s="11"/>
      <c r="E384" s="11"/>
      <c r="F384" s="11"/>
      <c r="G384" s="3">
        <f t="shared" si="11"/>
        <v>4.6544450211240314</v>
      </c>
    </row>
    <row r="385" spans="1:7" x14ac:dyDescent="0.25">
      <c r="A385" s="10">
        <v>1957.22</v>
      </c>
      <c r="B385" s="3">
        <f t="shared" si="10"/>
        <v>1.178854112976043</v>
      </c>
      <c r="C385" s="11"/>
      <c r="D385" s="11"/>
      <c r="E385" s="11"/>
      <c r="F385" s="11"/>
      <c r="G385" s="3">
        <f t="shared" si="11"/>
        <v>4.6693842388328219</v>
      </c>
    </row>
    <row r="386" spans="1:7" x14ac:dyDescent="0.25">
      <c r="A386" s="10">
        <v>1960.96</v>
      </c>
      <c r="B386" s="3">
        <f t="shared" si="10"/>
        <v>-1.910873586004644</v>
      </c>
      <c r="C386" s="11"/>
      <c r="D386" s="11"/>
      <c r="E386" s="11"/>
      <c r="F386" s="11"/>
      <c r="G386" s="3">
        <f t="shared" si="11"/>
        <v>4.5363357504542785</v>
      </c>
    </row>
    <row r="387" spans="1:7" x14ac:dyDescent="0.25">
      <c r="A387" s="10">
        <v>1960.23</v>
      </c>
      <c r="B387" s="3">
        <f t="shared" si="10"/>
        <v>0.37226664490862549</v>
      </c>
      <c r="C387" s="11"/>
      <c r="D387" s="11"/>
      <c r="E387" s="11"/>
      <c r="F387" s="11"/>
      <c r="G387" s="3">
        <f t="shared" si="11"/>
        <v>4.4229772540789787</v>
      </c>
    </row>
    <row r="388" spans="1:7" x14ac:dyDescent="0.25">
      <c r="A388" s="10">
        <v>1973.32</v>
      </c>
      <c r="B388" s="3">
        <f t="shared" si="10"/>
        <v>-6.6777878106140189</v>
      </c>
      <c r="C388" s="11"/>
      <c r="D388" s="11"/>
      <c r="E388" s="11"/>
      <c r="F388" s="11"/>
      <c r="G388" s="3">
        <f t="shared" si="11"/>
        <v>4.2892049461396358</v>
      </c>
    </row>
    <row r="389" spans="1:7" x14ac:dyDescent="0.25">
      <c r="A389" s="10">
        <v>1974.62</v>
      </c>
      <c r="B389" s="3">
        <f t="shared" si="10"/>
        <v>-0.65878823505561923</v>
      </c>
      <c r="C389" s="11"/>
      <c r="D389" s="11"/>
      <c r="E389" s="11"/>
      <c r="F389" s="11"/>
      <c r="G389" s="3">
        <f t="shared" si="11"/>
        <v>4.4686701968711571</v>
      </c>
    </row>
    <row r="390" spans="1:7" x14ac:dyDescent="0.25">
      <c r="A390" s="10">
        <v>1985.44</v>
      </c>
      <c r="B390" s="3">
        <f t="shared" si="10"/>
        <v>-5.4795353029950897</v>
      </c>
      <c r="C390" s="11"/>
      <c r="D390" s="11"/>
      <c r="E390" s="11"/>
      <c r="F390" s="11"/>
      <c r="G390" s="3">
        <f t="shared" si="11"/>
        <v>4.3355406404529404</v>
      </c>
    </row>
    <row r="391" spans="1:7" x14ac:dyDescent="0.25">
      <c r="A391" s="10">
        <v>1977.65</v>
      </c>
      <c r="B391" s="3">
        <f t="shared" si="10"/>
        <v>3.923563542590037</v>
      </c>
      <c r="C391" s="11"/>
      <c r="D391" s="11"/>
      <c r="E391" s="11"/>
      <c r="F391" s="11"/>
      <c r="G391" s="3">
        <f t="shared" si="11"/>
        <v>4.4125521316494511</v>
      </c>
    </row>
    <row r="392" spans="1:7" x14ac:dyDescent="0.25">
      <c r="A392" s="10">
        <v>1963.71</v>
      </c>
      <c r="B392" s="3">
        <f t="shared" si="10"/>
        <v>7.0487700048037079</v>
      </c>
      <c r="C392" s="11"/>
      <c r="D392" s="11"/>
      <c r="E392" s="11"/>
      <c r="F392" s="11"/>
      <c r="G392" s="3">
        <f t="shared" si="11"/>
        <v>4.384750892356049</v>
      </c>
    </row>
    <row r="393" spans="1:7" x14ac:dyDescent="0.25">
      <c r="A393" s="10">
        <v>1972.83</v>
      </c>
      <c r="B393" s="3">
        <f t="shared" si="10"/>
        <v>-4.6442702843087273</v>
      </c>
      <c r="C393" s="11"/>
      <c r="D393" s="11"/>
      <c r="E393" s="11"/>
      <c r="F393" s="11"/>
      <c r="G393" s="3">
        <f t="shared" si="11"/>
        <v>4.5884188430845505</v>
      </c>
    </row>
    <row r="394" spans="1:7" x14ac:dyDescent="0.25">
      <c r="A394" s="10">
        <v>1964.68</v>
      </c>
      <c r="B394" s="3">
        <f t="shared" si="10"/>
        <v>4.1311212826243846</v>
      </c>
      <c r="C394" s="11"/>
      <c r="D394" s="11"/>
      <c r="E394" s="11"/>
      <c r="F394" s="11"/>
      <c r="G394" s="3">
        <f t="shared" si="11"/>
        <v>4.5917890869705404</v>
      </c>
    </row>
    <row r="395" spans="1:7" x14ac:dyDescent="0.25">
      <c r="A395" s="10">
        <v>1967.57</v>
      </c>
      <c r="B395" s="3">
        <f t="shared" si="10"/>
        <v>-1.4709774619784761</v>
      </c>
      <c r="C395" s="11"/>
      <c r="D395" s="11"/>
      <c r="E395" s="11"/>
      <c r="F395" s="11"/>
      <c r="G395" s="3">
        <f t="shared" si="11"/>
        <v>4.5654600185713567</v>
      </c>
    </row>
    <row r="396" spans="1:7" x14ac:dyDescent="0.25">
      <c r="A396" s="10">
        <v>1977.1</v>
      </c>
      <c r="B396" s="3">
        <f t="shared" si="10"/>
        <v>-4.8435379681535977</v>
      </c>
      <c r="C396" s="11"/>
      <c r="D396" s="11"/>
      <c r="E396" s="11"/>
      <c r="F396" s="11"/>
      <c r="G396" s="3">
        <f t="shared" si="11"/>
        <v>4.4410185939626592</v>
      </c>
    </row>
    <row r="397" spans="1:7" x14ac:dyDescent="0.25">
      <c r="A397" s="10">
        <v>1973.28</v>
      </c>
      <c r="B397" s="3">
        <f t="shared" si="10"/>
        <v>1.9321228061301585</v>
      </c>
      <c r="C397" s="11"/>
      <c r="D397" s="11"/>
      <c r="E397" s="11"/>
      <c r="F397" s="11"/>
      <c r="G397" s="3">
        <f t="shared" si="11"/>
        <v>4.4661928961637427</v>
      </c>
    </row>
    <row r="398" spans="1:7" x14ac:dyDescent="0.25">
      <c r="A398" s="10">
        <v>1981.57</v>
      </c>
      <c r="B398" s="3">
        <f t="shared" ref="B398:B461" si="12">-(A398-A397)/A397*1000</f>
        <v>-4.201127057488022</v>
      </c>
      <c r="C398" s="11"/>
      <c r="D398" s="11"/>
      <c r="E398" s="11"/>
      <c r="F398" s="11"/>
      <c r="G398" s="3">
        <f t="shared" ref="G398:G461" si="13">SQRT(0.94*G397^2+0.06*B397^2)</f>
        <v>4.3559215051326357</v>
      </c>
    </row>
    <row r="399" spans="1:7" x14ac:dyDescent="0.25">
      <c r="A399" s="10">
        <v>1958.12</v>
      </c>
      <c r="B399" s="3">
        <f t="shared" si="12"/>
        <v>11.834050777918543</v>
      </c>
      <c r="C399" s="11"/>
      <c r="D399" s="11"/>
      <c r="E399" s="11"/>
      <c r="F399" s="11"/>
      <c r="G399" s="3">
        <f t="shared" si="13"/>
        <v>4.3467892912509374</v>
      </c>
    </row>
    <row r="400" spans="1:7" x14ac:dyDescent="0.25">
      <c r="A400" s="10">
        <v>1978.22</v>
      </c>
      <c r="B400" s="3">
        <f t="shared" si="12"/>
        <v>-10.264948011357903</v>
      </c>
      <c r="C400" s="11"/>
      <c r="D400" s="11"/>
      <c r="E400" s="11"/>
      <c r="F400" s="11"/>
      <c r="G400" s="3">
        <f t="shared" si="13"/>
        <v>5.1150354820707804</v>
      </c>
    </row>
    <row r="401" spans="1:7" x14ac:dyDescent="0.25">
      <c r="A401" s="10">
        <v>1973.63</v>
      </c>
      <c r="B401" s="3">
        <f t="shared" si="12"/>
        <v>2.3202677154208926</v>
      </c>
      <c r="C401" s="11"/>
      <c r="D401" s="11"/>
      <c r="E401" s="11"/>
      <c r="F401" s="11"/>
      <c r="G401" s="3">
        <f t="shared" si="13"/>
        <v>5.5602088238145617</v>
      </c>
    </row>
    <row r="402" spans="1:7" x14ac:dyDescent="0.25">
      <c r="A402" s="10">
        <v>1983.53</v>
      </c>
      <c r="B402" s="3">
        <f t="shared" si="12"/>
        <v>-5.0161377765841939</v>
      </c>
      <c r="C402" s="11"/>
      <c r="D402" s="11"/>
      <c r="E402" s="11"/>
      <c r="F402" s="11"/>
      <c r="G402" s="3">
        <f t="shared" si="13"/>
        <v>5.4206997122911407</v>
      </c>
    </row>
    <row r="403" spans="1:7" x14ac:dyDescent="0.25">
      <c r="A403" s="10">
        <v>1987.01</v>
      </c>
      <c r="B403" s="3">
        <f t="shared" si="12"/>
        <v>-1.7544478782776254</v>
      </c>
      <c r="C403" s="11"/>
      <c r="D403" s="11"/>
      <c r="E403" s="11"/>
      <c r="F403" s="11"/>
      <c r="G403" s="3">
        <f t="shared" si="13"/>
        <v>5.3972812174467766</v>
      </c>
    </row>
    <row r="404" spans="1:7" x14ac:dyDescent="0.25">
      <c r="A404" s="10">
        <v>1987.98</v>
      </c>
      <c r="B404" s="3">
        <f t="shared" si="12"/>
        <v>-0.4881706684918683</v>
      </c>
      <c r="C404" s="11"/>
      <c r="D404" s="11"/>
      <c r="E404" s="11"/>
      <c r="F404" s="11"/>
      <c r="G404" s="3">
        <f t="shared" si="13"/>
        <v>5.2504753222205611</v>
      </c>
    </row>
    <row r="405" spans="1:7" x14ac:dyDescent="0.25">
      <c r="A405" s="10">
        <v>1978.34</v>
      </c>
      <c r="B405" s="3">
        <f t="shared" si="12"/>
        <v>4.8491433515428222</v>
      </c>
      <c r="C405" s="11"/>
      <c r="D405" s="11"/>
      <c r="E405" s="11"/>
      <c r="F405" s="11"/>
      <c r="G405" s="3">
        <f t="shared" si="13"/>
        <v>5.0919289349702073</v>
      </c>
    </row>
    <row r="406" spans="1:7" x14ac:dyDescent="0.25">
      <c r="A406" s="10">
        <v>1978.91</v>
      </c>
      <c r="B406" s="3">
        <f t="shared" si="12"/>
        <v>-0.28812034331821812</v>
      </c>
      <c r="C406" s="11"/>
      <c r="D406" s="11"/>
      <c r="E406" s="11"/>
      <c r="F406" s="11"/>
      <c r="G406" s="3">
        <f t="shared" si="13"/>
        <v>5.0776891729100884</v>
      </c>
    </row>
    <row r="407" spans="1:7" x14ac:dyDescent="0.25">
      <c r="A407" s="10">
        <v>1969.95</v>
      </c>
      <c r="B407" s="3">
        <f t="shared" si="12"/>
        <v>4.5277450717819585</v>
      </c>
      <c r="C407" s="11"/>
      <c r="D407" s="11"/>
      <c r="E407" s="11"/>
      <c r="F407" s="11"/>
      <c r="G407" s="3">
        <f t="shared" si="13"/>
        <v>4.9235081493200621</v>
      </c>
    </row>
    <row r="408" spans="1:7" x14ac:dyDescent="0.25">
      <c r="A408" s="10">
        <v>1970.07</v>
      </c>
      <c r="B408" s="3">
        <f t="shared" si="12"/>
        <v>-6.0915251656078001E-2</v>
      </c>
      <c r="C408" s="11"/>
      <c r="D408" s="11"/>
      <c r="E408" s="11"/>
      <c r="F408" s="11"/>
      <c r="G408" s="3">
        <f t="shared" si="13"/>
        <v>4.9006637379786167</v>
      </c>
    </row>
    <row r="409" spans="1:7" x14ac:dyDescent="0.25">
      <c r="A409" s="10">
        <v>1930.67</v>
      </c>
      <c r="B409" s="3">
        <f t="shared" si="12"/>
        <v>19.999289365352432</v>
      </c>
      <c r="C409" s="11"/>
      <c r="D409" s="11"/>
      <c r="E409" s="11"/>
      <c r="F409" s="11"/>
      <c r="G409" s="3">
        <f t="shared" si="13"/>
        <v>4.7513932070969762</v>
      </c>
    </row>
    <row r="410" spans="1:7" x14ac:dyDescent="0.25">
      <c r="A410" s="10">
        <v>1925.15</v>
      </c>
      <c r="B410" s="3">
        <f t="shared" si="12"/>
        <v>2.8591110857888618</v>
      </c>
      <c r="C410" s="11"/>
      <c r="D410" s="11"/>
      <c r="E410" s="11"/>
      <c r="F410" s="11"/>
      <c r="G410" s="3">
        <f t="shared" si="13"/>
        <v>6.7245436775357765</v>
      </c>
    </row>
    <row r="411" spans="1:7" x14ac:dyDescent="0.25">
      <c r="A411" s="10">
        <v>1938.99</v>
      </c>
      <c r="B411" s="3">
        <f t="shared" si="12"/>
        <v>-7.1890502038801749</v>
      </c>
      <c r="C411" s="11"/>
      <c r="D411" s="11"/>
      <c r="E411" s="11"/>
      <c r="F411" s="11"/>
      <c r="G411" s="3">
        <f t="shared" si="13"/>
        <v>6.5571937124713688</v>
      </c>
    </row>
    <row r="412" spans="1:7" x14ac:dyDescent="0.25">
      <c r="A412" s="10">
        <v>1920.21</v>
      </c>
      <c r="B412" s="3">
        <f t="shared" si="12"/>
        <v>9.6854547986322643</v>
      </c>
      <c r="C412" s="11"/>
      <c r="D412" s="11"/>
      <c r="E412" s="11"/>
      <c r="F412" s="11"/>
      <c r="G412" s="3">
        <f t="shared" si="13"/>
        <v>6.5968120020155325</v>
      </c>
    </row>
    <row r="413" spans="1:7" x14ac:dyDescent="0.25">
      <c r="A413" s="10">
        <v>1920.24</v>
      </c>
      <c r="B413" s="3">
        <f t="shared" si="12"/>
        <v>-1.5623291202510513E-2</v>
      </c>
      <c r="C413" s="11"/>
      <c r="D413" s="11"/>
      <c r="E413" s="11"/>
      <c r="F413" s="11"/>
      <c r="G413" s="3">
        <f t="shared" si="13"/>
        <v>6.8216812410080347</v>
      </c>
    </row>
    <row r="414" spans="1:7" x14ac:dyDescent="0.25">
      <c r="A414" s="10">
        <v>1909.57</v>
      </c>
      <c r="B414" s="3">
        <f t="shared" si="12"/>
        <v>5.5565970920302012</v>
      </c>
      <c r="C414" s="11"/>
      <c r="D414" s="11"/>
      <c r="E414" s="11"/>
      <c r="F414" s="11"/>
      <c r="G414" s="3">
        <f t="shared" si="13"/>
        <v>6.6138664563112659</v>
      </c>
    </row>
    <row r="415" spans="1:7" x14ac:dyDescent="0.25">
      <c r="A415" s="10">
        <v>1931.59</v>
      </c>
      <c r="B415" s="3">
        <f t="shared" si="12"/>
        <v>-11.53139188403671</v>
      </c>
      <c r="C415" s="11"/>
      <c r="D415" s="11"/>
      <c r="E415" s="11"/>
      <c r="F415" s="11"/>
      <c r="G415" s="3">
        <f t="shared" si="13"/>
        <v>6.5552408046076911</v>
      </c>
    </row>
    <row r="416" spans="1:7" x14ac:dyDescent="0.25">
      <c r="A416" s="10">
        <v>1936.92</v>
      </c>
      <c r="B416" s="3">
        <f t="shared" si="12"/>
        <v>-2.7593847555641493</v>
      </c>
      <c r="C416" s="11"/>
      <c r="D416" s="11"/>
      <c r="E416" s="11"/>
      <c r="F416" s="11"/>
      <c r="G416" s="3">
        <f t="shared" si="13"/>
        <v>6.9549472329417226</v>
      </c>
    </row>
    <row r="417" spans="1:7" x14ac:dyDescent="0.25">
      <c r="A417" s="10">
        <v>1933.75</v>
      </c>
      <c r="B417" s="3">
        <f t="shared" si="12"/>
        <v>1.6366189620635199</v>
      </c>
      <c r="C417" s="11"/>
      <c r="D417" s="11"/>
      <c r="E417" s="11"/>
      <c r="F417" s="11"/>
      <c r="G417" s="3">
        <f t="shared" si="13"/>
        <v>6.7768625340918556</v>
      </c>
    </row>
    <row r="418" spans="1:7" x14ac:dyDescent="0.25">
      <c r="A418" s="10">
        <v>1946.72</v>
      </c>
      <c r="B418" s="3">
        <f t="shared" si="12"/>
        <v>-6.7071751777634274</v>
      </c>
      <c r="C418" s="11"/>
      <c r="D418" s="11"/>
      <c r="E418" s="11"/>
      <c r="F418" s="11"/>
      <c r="G418" s="3">
        <f t="shared" si="13"/>
        <v>6.5826305649974284</v>
      </c>
    </row>
    <row r="419" spans="1:7" x14ac:dyDescent="0.25">
      <c r="A419" s="10">
        <v>1955.18</v>
      </c>
      <c r="B419" s="3">
        <f t="shared" si="12"/>
        <v>-4.3457713487301906</v>
      </c>
      <c r="C419" s="11"/>
      <c r="D419" s="11"/>
      <c r="E419" s="11"/>
      <c r="F419" s="11"/>
      <c r="G419" s="3">
        <f t="shared" si="13"/>
        <v>6.5901696167728803</v>
      </c>
    </row>
    <row r="420" spans="1:7" x14ac:dyDescent="0.25">
      <c r="A420" s="10">
        <v>1955.06</v>
      </c>
      <c r="B420" s="3">
        <f t="shared" si="12"/>
        <v>6.1375423234749857E-2</v>
      </c>
      <c r="C420" s="11"/>
      <c r="D420" s="11"/>
      <c r="E420" s="11"/>
      <c r="F420" s="11"/>
      <c r="G420" s="3">
        <f t="shared" si="13"/>
        <v>6.477473207979549</v>
      </c>
    </row>
    <row r="421" spans="1:7" x14ac:dyDescent="0.25">
      <c r="A421" s="10">
        <v>1971.74</v>
      </c>
      <c r="B421" s="3">
        <f t="shared" si="12"/>
        <v>-8.5317074667785455</v>
      </c>
      <c r="C421" s="11"/>
      <c r="D421" s="11"/>
      <c r="E421" s="11"/>
      <c r="F421" s="11"/>
      <c r="G421" s="3">
        <f t="shared" si="13"/>
        <v>6.2801612739675665</v>
      </c>
    </row>
    <row r="422" spans="1:7" x14ac:dyDescent="0.25">
      <c r="A422" s="10">
        <v>1981.6</v>
      </c>
      <c r="B422" s="3">
        <f t="shared" si="12"/>
        <v>-5.0006593161369652</v>
      </c>
      <c r="C422" s="11"/>
      <c r="D422" s="11"/>
      <c r="E422" s="11"/>
      <c r="F422" s="11"/>
      <c r="G422" s="3">
        <f t="shared" si="13"/>
        <v>6.4374996720264379</v>
      </c>
    </row>
    <row r="423" spans="1:7" x14ac:dyDescent="0.25">
      <c r="A423" s="10">
        <v>1986.51</v>
      </c>
      <c r="B423" s="3">
        <f t="shared" si="12"/>
        <v>-2.4777957206298353</v>
      </c>
      <c r="C423" s="11"/>
      <c r="D423" s="11"/>
      <c r="E423" s="11"/>
      <c r="F423" s="11"/>
      <c r="G423" s="3">
        <f t="shared" si="13"/>
        <v>6.360449160355274</v>
      </c>
    </row>
    <row r="424" spans="1:7" x14ac:dyDescent="0.25">
      <c r="A424" s="10">
        <v>1992.37</v>
      </c>
      <c r="B424" s="3">
        <f t="shared" si="12"/>
        <v>-2.9498970556402431</v>
      </c>
      <c r="C424" s="11"/>
      <c r="D424" s="11"/>
      <c r="E424" s="11"/>
      <c r="F424" s="11"/>
      <c r="G424" s="3">
        <f t="shared" si="13"/>
        <v>6.1964798884662375</v>
      </c>
    </row>
    <row r="425" spans="1:7" x14ac:dyDescent="0.25">
      <c r="A425" s="10">
        <v>1988.4</v>
      </c>
      <c r="B425" s="3">
        <f t="shared" si="12"/>
        <v>1.9926017757744798</v>
      </c>
      <c r="C425" s="11"/>
      <c r="D425" s="11"/>
      <c r="E425" s="11"/>
      <c r="F425" s="11"/>
      <c r="G425" s="3">
        <f t="shared" si="13"/>
        <v>6.0510077496239463</v>
      </c>
    </row>
    <row r="426" spans="1:7" x14ac:dyDescent="0.25">
      <c r="A426" s="10">
        <v>1997.92</v>
      </c>
      <c r="B426" s="3">
        <f t="shared" si="12"/>
        <v>-4.7877690605511871</v>
      </c>
      <c r="C426" s="11"/>
      <c r="D426" s="11"/>
      <c r="E426" s="11"/>
      <c r="F426" s="11"/>
      <c r="G426" s="3">
        <f t="shared" si="13"/>
        <v>5.8869381523044453</v>
      </c>
    </row>
    <row r="427" spans="1:7" x14ac:dyDescent="0.25">
      <c r="A427" s="10">
        <v>2000.02</v>
      </c>
      <c r="B427" s="3">
        <f t="shared" si="12"/>
        <v>-1.0510931368622913</v>
      </c>
      <c r="C427" s="11"/>
      <c r="D427" s="11"/>
      <c r="E427" s="11"/>
      <c r="F427" s="11"/>
      <c r="G427" s="3">
        <f t="shared" si="13"/>
        <v>5.8268381061382239</v>
      </c>
    </row>
    <row r="428" spans="1:7" x14ac:dyDescent="0.25">
      <c r="A428" s="10">
        <v>2000.12</v>
      </c>
      <c r="B428" s="3">
        <f t="shared" si="12"/>
        <v>-4.9999500004954477E-2</v>
      </c>
      <c r="C428" s="11"/>
      <c r="D428" s="11"/>
      <c r="E428" s="11"/>
      <c r="F428" s="11"/>
      <c r="G428" s="3">
        <f t="shared" si="13"/>
        <v>5.6551929748840006</v>
      </c>
    </row>
    <row r="429" spans="1:7" x14ac:dyDescent="0.25">
      <c r="A429" s="10">
        <v>1996.74</v>
      </c>
      <c r="B429" s="3">
        <f t="shared" si="12"/>
        <v>1.6898986060835759</v>
      </c>
      <c r="C429" s="11"/>
      <c r="D429" s="11"/>
      <c r="E429" s="11"/>
      <c r="F429" s="11"/>
      <c r="G429" s="3">
        <f t="shared" si="13"/>
        <v>5.4829266933989507</v>
      </c>
    </row>
    <row r="430" spans="1:7" x14ac:dyDescent="0.25">
      <c r="A430" s="10">
        <v>2003.37</v>
      </c>
      <c r="B430" s="3">
        <f t="shared" si="12"/>
        <v>-3.3204122720033062</v>
      </c>
      <c r="C430" s="11"/>
      <c r="D430" s="11"/>
      <c r="E430" s="11"/>
      <c r="F430" s="11"/>
      <c r="G430" s="3">
        <f t="shared" si="13"/>
        <v>5.3319866331046013</v>
      </c>
    </row>
    <row r="431" spans="1:7" x14ac:dyDescent="0.25">
      <c r="A431" s="10">
        <v>2002.28</v>
      </c>
      <c r="B431" s="3">
        <f t="shared" si="12"/>
        <v>0.5440832197746388</v>
      </c>
      <c r="C431" s="11"/>
      <c r="D431" s="11"/>
      <c r="E431" s="11"/>
      <c r="F431" s="11"/>
      <c r="G431" s="3">
        <f t="shared" si="13"/>
        <v>5.2331429206198816</v>
      </c>
    </row>
    <row r="432" spans="1:7" x14ac:dyDescent="0.25">
      <c r="A432" s="10">
        <v>2000.72</v>
      </c>
      <c r="B432" s="3">
        <f t="shared" si="12"/>
        <v>0.77911181253368433</v>
      </c>
      <c r="C432" s="11"/>
      <c r="D432" s="11"/>
      <c r="E432" s="11"/>
      <c r="F432" s="11"/>
      <c r="G432" s="3">
        <f t="shared" si="13"/>
        <v>5.0754703556397969</v>
      </c>
    </row>
    <row r="433" spans="1:7" x14ac:dyDescent="0.25">
      <c r="A433" s="10">
        <v>1997.65</v>
      </c>
      <c r="B433" s="3">
        <f t="shared" si="12"/>
        <v>1.5344475988643769</v>
      </c>
      <c r="C433" s="11"/>
      <c r="D433" s="11"/>
      <c r="E433" s="11"/>
      <c r="F433" s="11"/>
      <c r="G433" s="3">
        <f t="shared" si="13"/>
        <v>4.9245503636479784</v>
      </c>
    </row>
    <row r="434" spans="1:7" x14ac:dyDescent="0.25">
      <c r="A434" s="10">
        <v>2007.71</v>
      </c>
      <c r="B434" s="3">
        <f t="shared" si="12"/>
        <v>-5.0359172027131605</v>
      </c>
      <c r="C434" s="11"/>
      <c r="D434" s="11"/>
      <c r="E434" s="11"/>
      <c r="F434" s="11"/>
      <c r="G434" s="3">
        <f t="shared" si="13"/>
        <v>4.7893001861523308</v>
      </c>
    </row>
    <row r="435" spans="1:7" x14ac:dyDescent="0.25">
      <c r="A435" s="10">
        <v>2001.54</v>
      </c>
      <c r="B435" s="3">
        <f t="shared" si="12"/>
        <v>3.0731529952035266</v>
      </c>
      <c r="C435" s="11"/>
      <c r="D435" s="11"/>
      <c r="E435" s="11"/>
      <c r="F435" s="11"/>
      <c r="G435" s="3">
        <f t="shared" si="13"/>
        <v>4.8044542063640243</v>
      </c>
    </row>
    <row r="436" spans="1:7" x14ac:dyDescent="0.25">
      <c r="A436" s="10">
        <v>1988.44</v>
      </c>
      <c r="B436" s="3">
        <f t="shared" si="12"/>
        <v>6.5449603805069643</v>
      </c>
      <c r="C436" s="11"/>
      <c r="D436" s="11"/>
      <c r="E436" s="11"/>
      <c r="F436" s="11"/>
      <c r="G436" s="3">
        <f t="shared" si="13"/>
        <v>4.7185240878585892</v>
      </c>
    </row>
    <row r="437" spans="1:7" x14ac:dyDescent="0.25">
      <c r="A437" s="10">
        <v>1995.69</v>
      </c>
      <c r="B437" s="3">
        <f t="shared" si="12"/>
        <v>-3.6460743095089621</v>
      </c>
      <c r="C437" s="11"/>
      <c r="D437" s="11"/>
      <c r="E437" s="11"/>
      <c r="F437" s="11"/>
      <c r="G437" s="3">
        <f t="shared" si="13"/>
        <v>4.8475552370843573</v>
      </c>
    </row>
    <row r="438" spans="1:7" x14ac:dyDescent="0.25">
      <c r="A438" s="10">
        <v>1997.45</v>
      </c>
      <c r="B438" s="3">
        <f t="shared" si="12"/>
        <v>-0.88190049556794436</v>
      </c>
      <c r="C438" s="11"/>
      <c r="D438" s="11"/>
      <c r="E438" s="11"/>
      <c r="F438" s="11"/>
      <c r="G438" s="3">
        <f t="shared" si="13"/>
        <v>4.783983250620409</v>
      </c>
    </row>
    <row r="439" spans="1:7" x14ac:dyDescent="0.25">
      <c r="A439" s="10">
        <v>1985.54</v>
      </c>
      <c r="B439" s="3">
        <f t="shared" si="12"/>
        <v>5.9626023179554339</v>
      </c>
      <c r="C439" s="11"/>
      <c r="D439" s="11"/>
      <c r="E439" s="11"/>
      <c r="F439" s="11"/>
      <c r="G439" s="3">
        <f t="shared" si="13"/>
        <v>4.6432715736567243</v>
      </c>
    </row>
    <row r="440" spans="1:7" x14ac:dyDescent="0.25">
      <c r="A440" s="10">
        <v>1984.13</v>
      </c>
      <c r="B440" s="3">
        <f t="shared" si="12"/>
        <v>0.71013427077764957</v>
      </c>
      <c r="C440" s="11"/>
      <c r="D440" s="11"/>
      <c r="E440" s="11"/>
      <c r="F440" s="11"/>
      <c r="G440" s="3">
        <f t="shared" si="13"/>
        <v>4.7328141983866354</v>
      </c>
    </row>
    <row r="441" spans="1:7" x14ac:dyDescent="0.25">
      <c r="A441" s="10">
        <v>1998.98</v>
      </c>
      <c r="B441" s="3">
        <f t="shared" si="12"/>
        <v>-7.4843886237292461</v>
      </c>
      <c r="C441" s="11"/>
      <c r="D441" s="11"/>
      <c r="E441" s="11"/>
      <c r="F441" s="11"/>
      <c r="G441" s="3">
        <f t="shared" si="13"/>
        <v>4.5919294270725786</v>
      </c>
    </row>
    <row r="442" spans="1:7" x14ac:dyDescent="0.25">
      <c r="A442" s="10">
        <v>2001.57</v>
      </c>
      <c r="B442" s="3">
        <f t="shared" si="12"/>
        <v>-1.2956607870013297</v>
      </c>
      <c r="C442" s="11"/>
      <c r="D442" s="11"/>
      <c r="E442" s="11"/>
      <c r="F442" s="11"/>
      <c r="G442" s="3">
        <f t="shared" si="13"/>
        <v>4.8147306566081829</v>
      </c>
    </row>
    <row r="443" spans="1:7" x14ac:dyDescent="0.25">
      <c r="A443" s="10">
        <v>2011.36</v>
      </c>
      <c r="B443" s="3">
        <f t="shared" si="12"/>
        <v>-4.8911604390553238</v>
      </c>
      <c r="C443" s="11"/>
      <c r="D443" s="11"/>
      <c r="E443" s="11"/>
      <c r="F443" s="11"/>
      <c r="G443" s="3">
        <f t="shared" si="13"/>
        <v>4.6788307973723606</v>
      </c>
    </row>
    <row r="444" spans="1:7" x14ac:dyDescent="0.25">
      <c r="A444" s="10">
        <v>2010.4</v>
      </c>
      <c r="B444" s="3">
        <f t="shared" si="12"/>
        <v>0.47728899848848988</v>
      </c>
      <c r="C444" s="11"/>
      <c r="D444" s="11"/>
      <c r="E444" s="11"/>
      <c r="F444" s="11"/>
      <c r="G444" s="3">
        <f t="shared" si="13"/>
        <v>4.6918415573257022</v>
      </c>
    </row>
    <row r="445" spans="1:7" x14ac:dyDescent="0.25">
      <c r="A445" s="10">
        <v>1994.29</v>
      </c>
      <c r="B445" s="3">
        <f t="shared" si="12"/>
        <v>8.0133306804616637</v>
      </c>
      <c r="C445" s="11"/>
      <c r="D445" s="11"/>
      <c r="E445" s="11"/>
      <c r="F445" s="11"/>
      <c r="G445" s="3">
        <f t="shared" si="13"/>
        <v>4.5504112840918287</v>
      </c>
    </row>
    <row r="446" spans="1:7" x14ac:dyDescent="0.25">
      <c r="A446" s="10">
        <v>1982.77</v>
      </c>
      <c r="B446" s="3">
        <f t="shared" si="12"/>
        <v>5.7764918843297526</v>
      </c>
      <c r="C446" s="11"/>
      <c r="D446" s="11"/>
      <c r="E446" s="11"/>
      <c r="F446" s="11"/>
      <c r="G446" s="3">
        <f t="shared" si="13"/>
        <v>4.8287344510536636</v>
      </c>
    </row>
    <row r="447" spans="1:7" x14ac:dyDescent="0.25">
      <c r="A447" s="10">
        <v>1998.3</v>
      </c>
      <c r="B447" s="3">
        <f t="shared" si="12"/>
        <v>-7.8324767875245103</v>
      </c>
      <c r="C447" s="11"/>
      <c r="D447" s="11"/>
      <c r="E447" s="11"/>
      <c r="F447" s="11"/>
      <c r="G447" s="3">
        <f t="shared" si="13"/>
        <v>4.8907818724871204</v>
      </c>
    </row>
    <row r="448" spans="1:7" x14ac:dyDescent="0.25">
      <c r="A448" s="10">
        <v>1965.99</v>
      </c>
      <c r="B448" s="3">
        <f t="shared" si="12"/>
        <v>16.1687434319171</v>
      </c>
      <c r="C448" s="11"/>
      <c r="D448" s="11"/>
      <c r="E448" s="11"/>
      <c r="F448" s="11"/>
      <c r="G448" s="3">
        <f t="shared" si="13"/>
        <v>5.1152149556416804</v>
      </c>
    </row>
    <row r="449" spans="1:7" x14ac:dyDescent="0.25">
      <c r="A449" s="10">
        <v>1982.85</v>
      </c>
      <c r="B449" s="3">
        <f t="shared" si="12"/>
        <v>-8.5758320235605989</v>
      </c>
      <c r="C449" s="11"/>
      <c r="D449" s="11"/>
      <c r="E449" s="11"/>
      <c r="F449" s="11"/>
      <c r="G449" s="3">
        <f t="shared" si="13"/>
        <v>6.3467467611292667</v>
      </c>
    </row>
    <row r="450" spans="1:7" x14ac:dyDescent="0.25">
      <c r="A450" s="10">
        <v>1977.8</v>
      </c>
      <c r="B450" s="3">
        <f t="shared" si="12"/>
        <v>2.5468391456741331</v>
      </c>
      <c r="C450" s="11"/>
      <c r="D450" s="11"/>
      <c r="E450" s="11"/>
      <c r="F450" s="11"/>
      <c r="G450" s="3">
        <f t="shared" si="13"/>
        <v>6.5020778583995904</v>
      </c>
    </row>
    <row r="451" spans="1:7" x14ac:dyDescent="0.25">
      <c r="A451" s="10">
        <v>1972.29</v>
      </c>
      <c r="B451" s="3">
        <f t="shared" si="12"/>
        <v>2.7859237536656845</v>
      </c>
      <c r="C451" s="11"/>
      <c r="D451" s="11"/>
      <c r="E451" s="11"/>
      <c r="F451" s="11"/>
      <c r="G451" s="3">
        <f t="shared" si="13"/>
        <v>6.3347911462119315</v>
      </c>
    </row>
    <row r="452" spans="1:7" x14ac:dyDescent="0.25">
      <c r="A452" s="10">
        <v>1946.16</v>
      </c>
      <c r="B452" s="3">
        <f t="shared" si="12"/>
        <v>13.248558781923492</v>
      </c>
      <c r="C452" s="11"/>
      <c r="D452" s="11"/>
      <c r="E452" s="11"/>
      <c r="F452" s="11"/>
      <c r="G452" s="3">
        <f t="shared" si="13"/>
        <v>6.1796024470698674</v>
      </c>
    </row>
    <row r="453" spans="1:7" x14ac:dyDescent="0.25">
      <c r="A453" s="10">
        <v>1946.17</v>
      </c>
      <c r="B453" s="3">
        <f t="shared" si="12"/>
        <v>-5.138323673280154E-3</v>
      </c>
      <c r="C453" s="11"/>
      <c r="D453" s="11"/>
      <c r="E453" s="11"/>
      <c r="F453" s="11"/>
      <c r="G453" s="3">
        <f t="shared" si="13"/>
        <v>6.8137871853681267</v>
      </c>
    </row>
    <row r="454" spans="1:7" x14ac:dyDescent="0.25">
      <c r="A454" s="10">
        <v>1967.9</v>
      </c>
      <c r="B454" s="3">
        <f t="shared" si="12"/>
        <v>-11.165519969992353</v>
      </c>
      <c r="C454" s="11"/>
      <c r="D454" s="11"/>
      <c r="E454" s="11"/>
      <c r="F454" s="11"/>
      <c r="G454" s="3">
        <f t="shared" si="13"/>
        <v>6.606211898144041</v>
      </c>
    </row>
    <row r="455" spans="1:7" x14ac:dyDescent="0.25">
      <c r="A455" s="10">
        <v>1964.82</v>
      </c>
      <c r="B455" s="3">
        <f t="shared" si="12"/>
        <v>1.5651201788709561</v>
      </c>
      <c r="C455" s="11"/>
      <c r="D455" s="11"/>
      <c r="E455" s="11"/>
      <c r="F455" s="11"/>
      <c r="G455" s="3">
        <f t="shared" si="13"/>
        <v>6.9644557344136357</v>
      </c>
    </row>
    <row r="456" spans="1:7" x14ac:dyDescent="0.25">
      <c r="A456" s="10">
        <v>1935.1</v>
      </c>
      <c r="B456" s="3">
        <f t="shared" si="12"/>
        <v>15.126067527814266</v>
      </c>
      <c r="C456" s="11"/>
      <c r="D456" s="11"/>
      <c r="E456" s="11"/>
      <c r="F456" s="11"/>
      <c r="G456" s="3">
        <f t="shared" si="13"/>
        <v>6.7631650228623794</v>
      </c>
    </row>
    <row r="457" spans="1:7" x14ac:dyDescent="0.25">
      <c r="A457" s="10">
        <v>1968.89</v>
      </c>
      <c r="B457" s="3">
        <f t="shared" si="12"/>
        <v>-17.461629889928268</v>
      </c>
      <c r="C457" s="11"/>
      <c r="D457" s="11"/>
      <c r="E457" s="11"/>
      <c r="F457" s="11"/>
      <c r="G457" s="3">
        <f t="shared" si="13"/>
        <v>7.5315238956163961</v>
      </c>
    </row>
    <row r="458" spans="1:7" x14ac:dyDescent="0.25">
      <c r="A458" s="10">
        <v>1928.21</v>
      </c>
      <c r="B458" s="3">
        <f t="shared" si="12"/>
        <v>20.661387888607315</v>
      </c>
      <c r="C458" s="11"/>
      <c r="D458" s="11"/>
      <c r="E458" s="11"/>
      <c r="F458" s="11"/>
      <c r="G458" s="3">
        <f t="shared" si="13"/>
        <v>8.4625606150618804</v>
      </c>
    </row>
    <row r="459" spans="1:7" x14ac:dyDescent="0.25">
      <c r="A459" s="10">
        <v>1906.13</v>
      </c>
      <c r="B459" s="3">
        <f t="shared" si="12"/>
        <v>11.451034897651152</v>
      </c>
      <c r="C459" s="11"/>
      <c r="D459" s="11"/>
      <c r="E459" s="11"/>
      <c r="F459" s="11"/>
      <c r="G459" s="3">
        <f t="shared" si="13"/>
        <v>9.6401044186663274</v>
      </c>
    </row>
    <row r="460" spans="1:7" x14ac:dyDescent="0.25">
      <c r="A460" s="10">
        <v>1874.74</v>
      </c>
      <c r="B460" s="3">
        <f t="shared" si="12"/>
        <v>16.467921915084542</v>
      </c>
      <c r="C460" s="11"/>
      <c r="D460" s="11"/>
      <c r="E460" s="11"/>
      <c r="F460" s="11"/>
      <c r="G460" s="3">
        <f t="shared" si="13"/>
        <v>9.7582420765348985</v>
      </c>
    </row>
    <row r="461" spans="1:7" x14ac:dyDescent="0.25">
      <c r="A461" s="10">
        <v>1877.7</v>
      </c>
      <c r="B461" s="3">
        <f t="shared" si="12"/>
        <v>-1.5788856054706446</v>
      </c>
      <c r="C461" s="11"/>
      <c r="D461" s="11"/>
      <c r="E461" s="11"/>
      <c r="F461" s="11"/>
      <c r="G461" s="3">
        <f t="shared" si="13"/>
        <v>10.285010367076936</v>
      </c>
    </row>
    <row r="462" spans="1:7" x14ac:dyDescent="0.25">
      <c r="A462" s="10">
        <v>1862.49</v>
      </c>
      <c r="B462" s="3">
        <f t="shared" ref="B462:B525" si="14">-(A462-A461)/A461*1000</f>
        <v>8.1003355168557469</v>
      </c>
      <c r="C462" s="11"/>
      <c r="D462" s="11"/>
      <c r="E462" s="11"/>
      <c r="F462" s="11"/>
      <c r="G462" s="3">
        <f t="shared" ref="G462:G525" si="15">SQRT(0.94*G461^2+0.06*B461^2)</f>
        <v>9.979184572956699</v>
      </c>
    </row>
    <row r="463" spans="1:7" x14ac:dyDescent="0.25">
      <c r="A463" s="10">
        <v>1862.76</v>
      </c>
      <c r="B463" s="3">
        <f t="shared" si="14"/>
        <v>-0.14496722130050729</v>
      </c>
      <c r="C463" s="11"/>
      <c r="D463" s="11"/>
      <c r="E463" s="11"/>
      <c r="F463" s="11"/>
      <c r="G463" s="3">
        <f t="shared" si="15"/>
        <v>9.8765380263433826</v>
      </c>
    </row>
    <row r="464" spans="1:7" x14ac:dyDescent="0.25">
      <c r="A464" s="10">
        <v>1886.76</v>
      </c>
      <c r="B464" s="3">
        <f t="shared" si="14"/>
        <v>-12.884107453456162</v>
      </c>
      <c r="C464" s="11"/>
      <c r="D464" s="11"/>
      <c r="E464" s="11"/>
      <c r="F464" s="11"/>
      <c r="G464" s="3">
        <f t="shared" si="15"/>
        <v>9.5757247303989228</v>
      </c>
    </row>
    <row r="465" spans="1:7" x14ac:dyDescent="0.25">
      <c r="A465" s="10">
        <v>1904.01</v>
      </c>
      <c r="B465" s="3">
        <f t="shared" si="14"/>
        <v>-9.1426572537047637</v>
      </c>
      <c r="C465" s="11"/>
      <c r="D465" s="11"/>
      <c r="E465" s="11"/>
      <c r="F465" s="11"/>
      <c r="G465" s="3">
        <f t="shared" si="15"/>
        <v>9.8057558279799828</v>
      </c>
    </row>
    <row r="466" spans="1:7" x14ac:dyDescent="0.25">
      <c r="A466" s="10">
        <v>1941.28</v>
      </c>
      <c r="B466" s="3">
        <f t="shared" si="14"/>
        <v>-19.574477024805532</v>
      </c>
      <c r="C466" s="11"/>
      <c r="D466" s="11"/>
      <c r="E466" s="11"/>
      <c r="F466" s="11"/>
      <c r="G466" s="3">
        <f t="shared" si="15"/>
        <v>9.7672394982414978</v>
      </c>
    </row>
    <row r="467" spans="1:7" x14ac:dyDescent="0.25">
      <c r="A467" s="10">
        <v>1927.11</v>
      </c>
      <c r="B467" s="3">
        <f t="shared" si="14"/>
        <v>7.2993076732877658</v>
      </c>
      <c r="C467" s="11"/>
      <c r="D467" s="11"/>
      <c r="E467" s="11"/>
      <c r="F467" s="11"/>
      <c r="G467" s="3">
        <f t="shared" si="15"/>
        <v>10.61436000985112</v>
      </c>
    </row>
    <row r="468" spans="1:7" x14ac:dyDescent="0.25">
      <c r="A468" s="10">
        <v>1950.82</v>
      </c>
      <c r="B468" s="3">
        <f t="shared" si="14"/>
        <v>-12.303397315150686</v>
      </c>
      <c r="C468" s="11"/>
      <c r="D468" s="11"/>
      <c r="E468" s="11"/>
      <c r="F468" s="11"/>
      <c r="G468" s="3">
        <f t="shared" si="15"/>
        <v>10.445168915061267</v>
      </c>
    </row>
    <row r="469" spans="1:7" x14ac:dyDescent="0.25">
      <c r="A469" s="10">
        <v>1964.58</v>
      </c>
      <c r="B469" s="3">
        <f t="shared" si="14"/>
        <v>-7.0534441926984508</v>
      </c>
      <c r="C469" s="11"/>
      <c r="D469" s="11"/>
      <c r="E469" s="11"/>
      <c r="F469" s="11"/>
      <c r="G469" s="3">
        <f t="shared" si="15"/>
        <v>10.565882621626072</v>
      </c>
    </row>
    <row r="470" spans="1:7" x14ac:dyDescent="0.25">
      <c r="A470" s="10">
        <v>1961.63</v>
      </c>
      <c r="B470" s="3">
        <f t="shared" si="14"/>
        <v>1.5015932158526599</v>
      </c>
      <c r="C470" s="11"/>
      <c r="D470" s="11"/>
      <c r="E470" s="11"/>
      <c r="F470" s="11"/>
      <c r="G470" s="3">
        <f t="shared" si="15"/>
        <v>10.388679778408406</v>
      </c>
    </row>
    <row r="471" spans="1:7" x14ac:dyDescent="0.25">
      <c r="A471" s="10">
        <v>1985.05</v>
      </c>
      <c r="B471" s="3">
        <f t="shared" si="14"/>
        <v>-11.939050687438428</v>
      </c>
      <c r="C471" s="11"/>
      <c r="D471" s="11"/>
      <c r="E471" s="11"/>
      <c r="F471" s="11"/>
      <c r="G471" s="3">
        <f t="shared" si="15"/>
        <v>10.078912362808136</v>
      </c>
    </row>
    <row r="472" spans="1:7" x14ac:dyDescent="0.25">
      <c r="A472" s="10">
        <v>1982.3</v>
      </c>
      <c r="B472" s="3">
        <f t="shared" si="14"/>
        <v>1.3853555326062317</v>
      </c>
      <c r="C472" s="11"/>
      <c r="D472" s="11"/>
      <c r="E472" s="11"/>
      <c r="F472" s="11"/>
      <c r="G472" s="3">
        <f t="shared" si="15"/>
        <v>10.200091265825524</v>
      </c>
    </row>
    <row r="473" spans="1:7" x14ac:dyDescent="0.25">
      <c r="A473" s="10">
        <v>1994.65</v>
      </c>
      <c r="B473" s="3">
        <f t="shared" si="14"/>
        <v>-6.2301367098825287</v>
      </c>
      <c r="C473" s="11"/>
      <c r="D473" s="11"/>
      <c r="E473" s="11"/>
      <c r="F473" s="11"/>
      <c r="G473" s="3">
        <f t="shared" si="15"/>
        <v>9.8951757295362519</v>
      </c>
    </row>
    <row r="474" spans="1:7" x14ac:dyDescent="0.25">
      <c r="A474" s="10">
        <v>2018.05</v>
      </c>
      <c r="B474" s="3">
        <f t="shared" si="14"/>
        <v>-11.731381445366287</v>
      </c>
      <c r="C474" s="11"/>
      <c r="D474" s="11"/>
      <c r="E474" s="11"/>
      <c r="F474" s="11"/>
      <c r="G474" s="3">
        <f t="shared" si="15"/>
        <v>9.7143455137610086</v>
      </c>
    </row>
    <row r="475" spans="1:7" x14ac:dyDescent="0.25">
      <c r="A475" s="10">
        <v>2017.81</v>
      </c>
      <c r="B475" s="3">
        <f t="shared" si="14"/>
        <v>0.11892668665296158</v>
      </c>
      <c r="C475" s="11"/>
      <c r="D475" s="11"/>
      <c r="E475" s="11"/>
      <c r="F475" s="11"/>
      <c r="G475" s="3">
        <f t="shared" si="15"/>
        <v>9.847025788129427</v>
      </c>
    </row>
    <row r="476" spans="1:7" x14ac:dyDescent="0.25">
      <c r="A476" s="10">
        <v>2012.1</v>
      </c>
      <c r="B476" s="3">
        <f t="shared" si="14"/>
        <v>2.8298006254305594</v>
      </c>
      <c r="C476" s="11"/>
      <c r="D476" s="11"/>
      <c r="E476" s="11"/>
      <c r="F476" s="11"/>
      <c r="G476" s="3">
        <f t="shared" si="15"/>
        <v>9.547090157381394</v>
      </c>
    </row>
    <row r="477" spans="1:7" x14ac:dyDescent="0.25">
      <c r="A477" s="10">
        <v>2023.57</v>
      </c>
      <c r="B477" s="3">
        <f t="shared" si="14"/>
        <v>-5.7005119029869435</v>
      </c>
      <c r="C477" s="11"/>
      <c r="D477" s="11"/>
      <c r="E477" s="11"/>
      <c r="F477" s="11"/>
      <c r="G477" s="3">
        <f t="shared" si="15"/>
        <v>9.2821646688452919</v>
      </c>
    </row>
    <row r="478" spans="1:7" x14ac:dyDescent="0.25">
      <c r="A478" s="10">
        <v>2031.21</v>
      </c>
      <c r="B478" s="3">
        <f t="shared" si="14"/>
        <v>-3.7755056657294288</v>
      </c>
      <c r="C478" s="11"/>
      <c r="D478" s="11"/>
      <c r="E478" s="11"/>
      <c r="F478" s="11"/>
      <c r="G478" s="3">
        <f t="shared" si="15"/>
        <v>9.1070750650552998</v>
      </c>
    </row>
    <row r="479" spans="1:7" x14ac:dyDescent="0.25">
      <c r="A479" s="10">
        <v>2031.92</v>
      </c>
      <c r="B479" s="3">
        <f t="shared" si="14"/>
        <v>-0.34954534489296352</v>
      </c>
      <c r="C479" s="11"/>
      <c r="D479" s="11"/>
      <c r="E479" s="11"/>
      <c r="F479" s="11"/>
      <c r="G479" s="3">
        <f t="shared" si="15"/>
        <v>8.877936350753826</v>
      </c>
    </row>
    <row r="480" spans="1:7" x14ac:dyDescent="0.25">
      <c r="A480" s="10">
        <v>2038.26</v>
      </c>
      <c r="B480" s="3">
        <f t="shared" si="14"/>
        <v>-3.1202015827394374</v>
      </c>
      <c r="C480" s="11"/>
      <c r="D480" s="11"/>
      <c r="E480" s="11"/>
      <c r="F480" s="11"/>
      <c r="G480" s="3">
        <f t="shared" si="15"/>
        <v>8.6079044798395721</v>
      </c>
    </row>
    <row r="481" spans="1:7" x14ac:dyDescent="0.25">
      <c r="A481" s="10">
        <v>2039.68</v>
      </c>
      <c r="B481" s="3">
        <f t="shared" si="14"/>
        <v>-0.69667265216413643</v>
      </c>
      <c r="C481" s="11"/>
      <c r="D481" s="11"/>
      <c r="E481" s="11"/>
      <c r="F481" s="11"/>
      <c r="G481" s="3">
        <f t="shared" si="15"/>
        <v>8.380596508424409</v>
      </c>
    </row>
    <row r="482" spans="1:7" x14ac:dyDescent="0.25">
      <c r="A482" s="10">
        <v>2038.25</v>
      </c>
      <c r="B482" s="3">
        <f t="shared" si="14"/>
        <v>0.70109036711644168</v>
      </c>
      <c r="C482" s="11"/>
      <c r="D482" s="11"/>
      <c r="E482" s="11"/>
      <c r="F482" s="11"/>
      <c r="G482" s="3">
        <f t="shared" si="15"/>
        <v>8.1270815877442057</v>
      </c>
    </row>
    <row r="483" spans="1:7" x14ac:dyDescent="0.25">
      <c r="A483" s="10">
        <v>2039.33</v>
      </c>
      <c r="B483" s="3">
        <f t="shared" si="14"/>
        <v>-0.529866306880867</v>
      </c>
      <c r="C483" s="11"/>
      <c r="D483" s="11"/>
      <c r="E483" s="11"/>
      <c r="F483" s="11"/>
      <c r="G483" s="3">
        <f t="shared" si="15"/>
        <v>7.8813691379094557</v>
      </c>
    </row>
    <row r="484" spans="1:7" x14ac:dyDescent="0.25">
      <c r="A484" s="10">
        <v>2039.82</v>
      </c>
      <c r="B484" s="3">
        <f t="shared" si="14"/>
        <v>-0.24027499227687971</v>
      </c>
      <c r="C484" s="11"/>
      <c r="D484" s="11"/>
      <c r="E484" s="11"/>
      <c r="F484" s="11"/>
      <c r="G484" s="3">
        <f t="shared" si="15"/>
        <v>7.6423730749618723</v>
      </c>
    </row>
    <row r="485" spans="1:7" x14ac:dyDescent="0.25">
      <c r="A485" s="10">
        <v>2041.32</v>
      </c>
      <c r="B485" s="3">
        <f t="shared" si="14"/>
        <v>-0.73535900226490569</v>
      </c>
      <c r="C485" s="11"/>
      <c r="D485" s="11"/>
      <c r="E485" s="11"/>
      <c r="F485" s="11"/>
      <c r="G485" s="3">
        <f t="shared" si="15"/>
        <v>7.4097893470869245</v>
      </c>
    </row>
    <row r="486" spans="1:7" x14ac:dyDescent="0.25">
      <c r="A486" s="10">
        <v>2051.8000000000002</v>
      </c>
      <c r="B486" s="3">
        <f t="shared" si="14"/>
        <v>-5.1339329453492084</v>
      </c>
      <c r="C486" s="11"/>
      <c r="D486" s="11"/>
      <c r="E486" s="11"/>
      <c r="F486" s="11"/>
      <c r="G486" s="3">
        <f t="shared" si="15"/>
        <v>7.1863150953630903</v>
      </c>
    </row>
    <row r="487" spans="1:7" x14ac:dyDescent="0.25">
      <c r="A487" s="10">
        <v>2048.7199999999998</v>
      </c>
      <c r="B487" s="3">
        <f t="shared" si="14"/>
        <v>1.5011209669560297</v>
      </c>
      <c r="C487" s="11"/>
      <c r="D487" s="11"/>
      <c r="E487" s="11"/>
      <c r="F487" s="11"/>
      <c r="G487" s="3">
        <f t="shared" si="15"/>
        <v>7.0799698601119294</v>
      </c>
    </row>
    <row r="488" spans="1:7" x14ac:dyDescent="0.25">
      <c r="A488" s="10">
        <v>2052.75</v>
      </c>
      <c r="B488" s="3">
        <f t="shared" si="14"/>
        <v>-1.967081885274806</v>
      </c>
      <c r="C488" s="11"/>
      <c r="D488" s="11"/>
      <c r="E488" s="11"/>
      <c r="F488" s="11"/>
      <c r="G488" s="3">
        <f t="shared" si="15"/>
        <v>6.8741266118928754</v>
      </c>
    </row>
    <row r="489" spans="1:7" x14ac:dyDescent="0.25">
      <c r="A489" s="10">
        <v>2063.5</v>
      </c>
      <c r="B489" s="3">
        <f t="shared" si="14"/>
        <v>-5.2368773596395082</v>
      </c>
      <c r="C489" s="11"/>
      <c r="D489" s="11"/>
      <c r="E489" s="11"/>
      <c r="F489" s="11"/>
      <c r="G489" s="3">
        <f t="shared" si="15"/>
        <v>6.6821077770682784</v>
      </c>
    </row>
    <row r="490" spans="1:7" x14ac:dyDescent="0.25">
      <c r="A490" s="10">
        <v>2069.41</v>
      </c>
      <c r="B490" s="3">
        <f t="shared" si="14"/>
        <v>-2.8640659074387469</v>
      </c>
      <c r="C490" s="11"/>
      <c r="D490" s="11"/>
      <c r="E490" s="11"/>
      <c r="F490" s="11"/>
      <c r="G490" s="3">
        <f t="shared" si="15"/>
        <v>6.6043185532263111</v>
      </c>
    </row>
    <row r="491" spans="1:7" x14ac:dyDescent="0.25">
      <c r="A491" s="10">
        <v>2067.0300000000002</v>
      </c>
      <c r="B491" s="3">
        <f t="shared" si="14"/>
        <v>1.1500862564690681</v>
      </c>
      <c r="C491" s="11"/>
      <c r="D491" s="11"/>
      <c r="E491" s="11"/>
      <c r="F491" s="11"/>
      <c r="G491" s="3">
        <f t="shared" si="15"/>
        <v>6.4414419620663423</v>
      </c>
    </row>
    <row r="492" spans="1:7" x14ac:dyDescent="0.25">
      <c r="A492" s="10">
        <v>2072.83</v>
      </c>
      <c r="B492" s="3">
        <f t="shared" si="14"/>
        <v>-2.8059583073297079</v>
      </c>
      <c r="C492" s="11"/>
      <c r="D492" s="11"/>
      <c r="E492" s="11"/>
      <c r="F492" s="11"/>
      <c r="G492" s="3">
        <f t="shared" si="15"/>
        <v>6.2515602837586144</v>
      </c>
    </row>
    <row r="493" spans="1:7" x14ac:dyDescent="0.25">
      <c r="A493" s="10">
        <v>2067.56</v>
      </c>
      <c r="B493" s="3">
        <f t="shared" si="14"/>
        <v>2.5424178538519713</v>
      </c>
      <c r="C493" s="11"/>
      <c r="D493" s="11"/>
      <c r="E493" s="11"/>
      <c r="F493" s="11"/>
      <c r="G493" s="3">
        <f t="shared" si="15"/>
        <v>6.0999581755884487</v>
      </c>
    </row>
    <row r="494" spans="1:7" x14ac:dyDescent="0.25">
      <c r="A494" s="10">
        <v>2053.44</v>
      </c>
      <c r="B494" s="3">
        <f t="shared" si="14"/>
        <v>6.829306041904414</v>
      </c>
      <c r="C494" s="11"/>
      <c r="D494" s="11"/>
      <c r="E494" s="11"/>
      <c r="F494" s="11"/>
      <c r="G494" s="3">
        <f t="shared" si="15"/>
        <v>5.9468271937149622</v>
      </c>
    </row>
    <row r="495" spans="1:7" x14ac:dyDescent="0.25">
      <c r="A495" s="10">
        <v>2066.5500000000002</v>
      </c>
      <c r="B495" s="3">
        <f t="shared" si="14"/>
        <v>-6.3844086021505992</v>
      </c>
      <c r="C495" s="11"/>
      <c r="D495" s="11"/>
      <c r="E495" s="11"/>
      <c r="F495" s="11"/>
      <c r="G495" s="3">
        <f t="shared" si="15"/>
        <v>6.00343515934276</v>
      </c>
    </row>
    <row r="496" spans="1:7" x14ac:dyDescent="0.25">
      <c r="A496" s="10">
        <v>2074.33</v>
      </c>
      <c r="B496" s="3">
        <f t="shared" si="14"/>
        <v>-3.7647286540367979</v>
      </c>
      <c r="C496" s="11"/>
      <c r="D496" s="11"/>
      <c r="E496" s="11"/>
      <c r="F496" s="11"/>
      <c r="G496" s="3">
        <f t="shared" si="15"/>
        <v>6.0269727128666952</v>
      </c>
    </row>
    <row r="497" spans="1:7" x14ac:dyDescent="0.25">
      <c r="A497" s="10">
        <v>2071.92</v>
      </c>
      <c r="B497" s="3">
        <f t="shared" si="14"/>
        <v>1.1618209253107532</v>
      </c>
      <c r="C497" s="11"/>
      <c r="D497" s="11"/>
      <c r="E497" s="11"/>
      <c r="F497" s="11"/>
      <c r="G497" s="3">
        <f t="shared" si="15"/>
        <v>5.9156848282386454</v>
      </c>
    </row>
    <row r="498" spans="1:7" x14ac:dyDescent="0.25">
      <c r="A498" s="10">
        <v>2075.37</v>
      </c>
      <c r="B498" s="3">
        <f t="shared" si="14"/>
        <v>-1.6651222054904717</v>
      </c>
      <c r="C498" s="11"/>
      <c r="D498" s="11"/>
      <c r="E498" s="11"/>
      <c r="F498" s="11"/>
      <c r="G498" s="3">
        <f t="shared" si="15"/>
        <v>5.7425253190194221</v>
      </c>
    </row>
    <row r="499" spans="1:7" x14ac:dyDescent="0.25">
      <c r="A499" s="10">
        <v>2060.31</v>
      </c>
      <c r="B499" s="3">
        <f t="shared" si="14"/>
        <v>7.2565373885138289</v>
      </c>
      <c r="C499" s="11"/>
      <c r="D499" s="11"/>
      <c r="E499" s="11"/>
      <c r="F499" s="11"/>
      <c r="G499" s="3">
        <f t="shared" si="15"/>
        <v>5.5825047366533793</v>
      </c>
    </row>
    <row r="500" spans="1:7" x14ac:dyDescent="0.25">
      <c r="A500" s="10">
        <v>2059.8200000000002</v>
      </c>
      <c r="B500" s="3">
        <f t="shared" si="14"/>
        <v>0.23782828797597533</v>
      </c>
      <c r="C500" s="11"/>
      <c r="D500" s="11"/>
      <c r="E500" s="11"/>
      <c r="F500" s="11"/>
      <c r="G500" s="3">
        <f t="shared" si="15"/>
        <v>5.6968357602203978</v>
      </c>
    </row>
    <row r="501" spans="1:7" x14ac:dyDescent="0.25">
      <c r="A501" s="10">
        <v>2026.14</v>
      </c>
      <c r="B501" s="3">
        <f t="shared" si="14"/>
        <v>16.350943286306599</v>
      </c>
      <c r="C501" s="11"/>
      <c r="D501" s="11"/>
      <c r="E501" s="11"/>
      <c r="F501" s="11"/>
      <c r="G501" s="3">
        <f t="shared" si="15"/>
        <v>5.5235944054450679</v>
      </c>
    </row>
    <row r="502" spans="1:7" x14ac:dyDescent="0.25">
      <c r="A502" s="10">
        <v>2035.33</v>
      </c>
      <c r="B502" s="3">
        <f t="shared" si="14"/>
        <v>-4.5357181636016399</v>
      </c>
      <c r="C502" s="11"/>
      <c r="D502" s="11"/>
      <c r="E502" s="11"/>
      <c r="F502" s="11"/>
      <c r="G502" s="3">
        <f t="shared" si="15"/>
        <v>6.68735300605801</v>
      </c>
    </row>
    <row r="503" spans="1:7" x14ac:dyDescent="0.25">
      <c r="A503" s="10">
        <v>2002.33</v>
      </c>
      <c r="B503" s="3">
        <f t="shared" si="14"/>
        <v>16.213586985894182</v>
      </c>
      <c r="C503" s="11"/>
      <c r="D503" s="11"/>
      <c r="E503" s="11"/>
      <c r="F503" s="11"/>
      <c r="G503" s="3">
        <f t="shared" si="15"/>
        <v>6.5781314344996682</v>
      </c>
    </row>
    <row r="504" spans="1:7" x14ac:dyDescent="0.25">
      <c r="A504" s="10">
        <v>1989.63</v>
      </c>
      <c r="B504" s="3">
        <f t="shared" si="14"/>
        <v>6.3426108583499312</v>
      </c>
      <c r="C504" s="11"/>
      <c r="D504" s="11"/>
      <c r="E504" s="11"/>
      <c r="F504" s="11"/>
      <c r="G504" s="3">
        <f t="shared" si="15"/>
        <v>7.5132102696736052</v>
      </c>
    </row>
    <row r="505" spans="1:7" x14ac:dyDescent="0.25">
      <c r="A505" s="10">
        <v>1972.74</v>
      </c>
      <c r="B505" s="3">
        <f t="shared" si="14"/>
        <v>8.4890155456040048</v>
      </c>
      <c r="C505" s="11"/>
      <c r="D505" s="11"/>
      <c r="E505" s="11"/>
      <c r="F505" s="11"/>
      <c r="G505" s="3">
        <f t="shared" si="15"/>
        <v>7.448164310283218</v>
      </c>
    </row>
    <row r="506" spans="1:7" x14ac:dyDescent="0.25">
      <c r="A506" s="10">
        <v>2012.89</v>
      </c>
      <c r="B506" s="3">
        <f t="shared" si="14"/>
        <v>-20.352403256384569</v>
      </c>
      <c r="C506" s="11"/>
      <c r="D506" s="11"/>
      <c r="E506" s="11"/>
      <c r="F506" s="11"/>
      <c r="G506" s="3">
        <f t="shared" si="15"/>
        <v>7.5146820021480929</v>
      </c>
    </row>
    <row r="507" spans="1:7" x14ac:dyDescent="0.25">
      <c r="A507" s="10">
        <v>2061.23</v>
      </c>
      <c r="B507" s="3">
        <f t="shared" si="14"/>
        <v>-24.015221894887407</v>
      </c>
      <c r="C507" s="11"/>
      <c r="D507" s="11"/>
      <c r="E507" s="11"/>
      <c r="F507" s="11"/>
      <c r="G507" s="3">
        <f t="shared" si="15"/>
        <v>8.8281050037045627</v>
      </c>
    </row>
    <row r="508" spans="1:7" x14ac:dyDescent="0.25">
      <c r="A508" s="10">
        <v>2070.65</v>
      </c>
      <c r="B508" s="3">
        <f t="shared" si="14"/>
        <v>-4.5700867928373219</v>
      </c>
      <c r="C508" s="11"/>
      <c r="D508" s="11"/>
      <c r="E508" s="11"/>
      <c r="F508" s="11"/>
      <c r="G508" s="3">
        <f t="shared" si="15"/>
        <v>10.385719264388397</v>
      </c>
    </row>
    <row r="509" spans="1:7" x14ac:dyDescent="0.25">
      <c r="A509" s="10">
        <v>2078.54</v>
      </c>
      <c r="B509" s="3">
        <f t="shared" si="14"/>
        <v>-3.8103977012048742</v>
      </c>
      <c r="C509" s="11"/>
      <c r="D509" s="11"/>
      <c r="E509" s="11"/>
      <c r="F509" s="11"/>
      <c r="G509" s="3">
        <f t="shared" si="15"/>
        <v>10.131363005934144</v>
      </c>
    </row>
    <row r="510" spans="1:7" x14ac:dyDescent="0.25">
      <c r="A510" s="10">
        <v>2082.17</v>
      </c>
      <c r="B510" s="3">
        <f t="shared" si="14"/>
        <v>-1.7464181589000496</v>
      </c>
      <c r="C510" s="11"/>
      <c r="D510" s="11"/>
      <c r="E510" s="11"/>
      <c r="F510" s="11"/>
      <c r="G510" s="3">
        <f t="shared" si="15"/>
        <v>9.8669647417537227</v>
      </c>
    </row>
    <row r="511" spans="1:7" x14ac:dyDescent="0.25">
      <c r="A511" s="10">
        <v>2081.88</v>
      </c>
      <c r="B511" s="3">
        <f t="shared" si="14"/>
        <v>0.1392777727082628</v>
      </c>
      <c r="C511" s="11"/>
      <c r="D511" s="11"/>
      <c r="E511" s="11"/>
      <c r="F511" s="11"/>
      <c r="G511" s="3">
        <f t="shared" si="15"/>
        <v>9.5759371450137749</v>
      </c>
    </row>
    <row r="512" spans="1:7" x14ac:dyDescent="0.25">
      <c r="A512" s="10">
        <v>2088.77</v>
      </c>
      <c r="B512" s="3">
        <f t="shared" si="14"/>
        <v>-3.3095087132783214</v>
      </c>
      <c r="C512" s="11"/>
      <c r="D512" s="11"/>
      <c r="E512" s="11"/>
      <c r="F512" s="11"/>
      <c r="G512" s="3">
        <f t="shared" si="15"/>
        <v>9.2842782040833693</v>
      </c>
    </row>
    <row r="513" spans="1:29" x14ac:dyDescent="0.25">
      <c r="A513" s="10">
        <v>2090.5700000000002</v>
      </c>
      <c r="B513" s="3">
        <f t="shared" si="14"/>
        <v>-0.86175117413606184</v>
      </c>
      <c r="C513" s="11"/>
      <c r="D513" s="11"/>
      <c r="E513" s="11"/>
      <c r="F513" s="11"/>
      <c r="G513" s="3">
        <f t="shared" si="15"/>
        <v>9.0378716155942591</v>
      </c>
      <c r="Y513">
        <v>14</v>
      </c>
      <c r="Z513">
        <v>9</v>
      </c>
      <c r="AA513">
        <v>11</v>
      </c>
      <c r="AB513">
        <v>9</v>
      </c>
      <c r="AC513">
        <v>6</v>
      </c>
    </row>
    <row r="514" spans="1:29" x14ac:dyDescent="0.25">
      <c r="A514" s="10">
        <v>2080.35</v>
      </c>
      <c r="B514" s="3">
        <f t="shared" si="14"/>
        <v>4.8886188934119659</v>
      </c>
      <c r="C514" s="11"/>
      <c r="D514" s="11"/>
      <c r="E514" s="11"/>
      <c r="F514" s="11"/>
      <c r="G514" s="3">
        <f t="shared" si="15"/>
        <v>8.7650837328991908</v>
      </c>
      <c r="Y514">
        <f>SUM(Y516:Y767)</f>
        <v>14</v>
      </c>
      <c r="Z514">
        <f>SUM(Z516:Z767)</f>
        <v>9</v>
      </c>
      <c r="AA514">
        <f>SUM(AA516:AA767)</f>
        <v>11</v>
      </c>
      <c r="AB514">
        <f>SUM(AB516:AB767)</f>
        <v>9</v>
      </c>
      <c r="AC514">
        <f>SUM(AC516:AC767)</f>
        <v>11</v>
      </c>
    </row>
    <row r="515" spans="1:29" x14ac:dyDescent="0.25">
      <c r="A515" s="10">
        <v>2058.9</v>
      </c>
      <c r="B515" s="3">
        <f t="shared" si="14"/>
        <v>10.310765015502113</v>
      </c>
      <c r="C515" s="11"/>
      <c r="D515" s="11"/>
      <c r="E515" s="11"/>
      <c r="F515" s="11"/>
      <c r="G515" s="3">
        <f t="shared" si="15"/>
        <v>8.5820164853693583</v>
      </c>
      <c r="Y515" s="3" t="s">
        <v>15</v>
      </c>
      <c r="Z515" s="3" t="s">
        <v>18</v>
      </c>
      <c r="AA515" s="3" t="s">
        <v>22</v>
      </c>
      <c r="AB515" s="3" t="s">
        <v>24</v>
      </c>
      <c r="AC515" s="3" t="s">
        <v>26</v>
      </c>
    </row>
    <row r="516" spans="1:29" x14ac:dyDescent="0.25">
      <c r="A516" s="2">
        <v>2058.1999999999998</v>
      </c>
      <c r="B516" s="4">
        <f t="shared" si="14"/>
        <v>0.33998737189774769</v>
      </c>
      <c r="C516" s="7"/>
      <c r="D516" s="7"/>
      <c r="E516" s="7"/>
      <c r="F516" s="4">
        <f>_xlfn.STDEV.S(B13:B515)</f>
        <v>6.9885260796655944</v>
      </c>
      <c r="G516" s="4">
        <f>SQRT(0.94*G515^2+0.06*B515^2)</f>
        <v>8.6954389797258944</v>
      </c>
      <c r="H516" s="7"/>
      <c r="I516" s="4">
        <f>_xlfn.NORM.S.INV(0.975)*F516</f>
        <v>13.697259421163459</v>
      </c>
      <c r="J516" s="4">
        <f>F516*_xlfn.NORM.S.DIST(_xlfn.NORM.S.INV(a),0)/(1-a)</f>
        <v>16.337795782414638</v>
      </c>
      <c r="K516" s="4">
        <f>(B516*IF(B516&gt;I516,1,0)/J516)</f>
        <v>0</v>
      </c>
      <c r="L516" s="4">
        <f>_xlfn.NORM.S.INV(0.975)*G516</f>
        <v>17.042747230028464</v>
      </c>
      <c r="M516" s="4">
        <f>G516*_xlfn.NORM.S.DIST(_xlfn.NORM.S.INV(a),0)/(1-a)</f>
        <v>20.328221526220226</v>
      </c>
      <c r="N516" s="4">
        <f>(B516*IF(B516&gt;L516,1,0)/M516)</f>
        <v>0</v>
      </c>
      <c r="O516" s="4">
        <f>SQRT((v-2)/v)*F516*_xlfn.T.INV(a,v)</f>
        <v>14.174278544482521</v>
      </c>
      <c r="P516" s="4">
        <f>SQRT((v-2)/v)*F516*(_xlfn.T.DIST(_xlfn.T.INV(a,v),v,0)/(1-a))*((v+_xlfn.T.INV(a,v)^2)/(v-1))</f>
        <v>17.333635490903376</v>
      </c>
      <c r="Q516" s="4">
        <f>(B516*IF(B516&gt;O516,1,0)/P516)</f>
        <v>0</v>
      </c>
      <c r="R516" s="4">
        <f>SQRT((v-2)/v)*G516*_xlfn.T.INV(a,v)</f>
        <v>17.636275912857922</v>
      </c>
      <c r="S516" s="4">
        <f>SQRT((v-2)/v)*G516*(_xlfn.T.DIST(_xlfn.T.INV(a,v),v,0)/(1-a))*((v+_xlfn.T.INV(a,v)^2)/(v-1))</f>
        <v>21.5672901538594</v>
      </c>
      <c r="T516" s="4">
        <f>(B516*IF(B516&gt;R516,1,0)/S516)</f>
        <v>0</v>
      </c>
      <c r="U516" s="4">
        <f>_xlfn.PERCENTILE.INC(B13:B515,a)</f>
        <v>15.46271163781711</v>
      </c>
      <c r="V516" s="4">
        <f>AVERAGEIF(B13:B515, CONCATENATE("&gt;", U516))</f>
        <v>19.431875376271073</v>
      </c>
      <c r="W516" s="4">
        <f>(B516*IF(B516&gt;U516,1,0)/V516)</f>
        <v>0</v>
      </c>
      <c r="Y516">
        <f>IF(B516&gt;I516,1,0)</f>
        <v>0</v>
      </c>
      <c r="Z516">
        <f>IF(B516&gt;L516,1,0)</f>
        <v>0</v>
      </c>
      <c r="AA516">
        <f>IF(B516&gt;O516,1,0)</f>
        <v>0</v>
      </c>
      <c r="AB516">
        <f>IF(B516&gt;R516,1,0)</f>
        <v>0</v>
      </c>
      <c r="AC516">
        <f>IF(B516&gt;U516,1,0)</f>
        <v>0</v>
      </c>
    </row>
    <row r="517" spans="1:29" x14ac:dyDescent="0.25">
      <c r="A517" s="2">
        <v>2020.58</v>
      </c>
      <c r="B517" s="4">
        <f t="shared" si="14"/>
        <v>18.278107083859634</v>
      </c>
      <c r="C517" s="7"/>
      <c r="D517" s="7"/>
      <c r="E517" s="7"/>
      <c r="F517" s="4">
        <f>_xlfn.STDEV.S(B14:B516)</f>
        <v>6.9875710320650271</v>
      </c>
      <c r="G517" s="4">
        <f t="shared" si="15"/>
        <v>8.4309521995982948</v>
      </c>
      <c r="H517" s="7"/>
      <c r="I517" s="4">
        <f>_xlfn.NORM.S.INV(0.975)*F517</f>
        <v>13.695387562262825</v>
      </c>
      <c r="J517" s="4">
        <f>F517*_xlfn.NORM.S.DIST(_xlfn.NORM.S.INV(a),0)/(1-a)</f>
        <v>16.335563069467344</v>
      </c>
      <c r="K517" s="4">
        <f>(B517*IF(B517&gt;I517,1,0)/J517)</f>
        <v>1.1189150325661612</v>
      </c>
      <c r="L517" s="4">
        <f>_xlfn.NORM.S.INV(0.975)*G517</f>
        <v>16.524362666591404</v>
      </c>
      <c r="M517" s="4">
        <f>G517*_xlfn.NORM.S.DIST(_xlfn.NORM.S.INV(a),0)/(1-a)</f>
        <v>19.709903593137557</v>
      </c>
      <c r="N517" s="4">
        <f>(B517*IF(B517&gt;L517,1,0)/M517)</f>
        <v>0.92735649352559824</v>
      </c>
      <c r="O517" s="4">
        <f>SQRT((v-2)/v)*F517*_xlfn.T.INV(a,v)</f>
        <v>14.172341496447018</v>
      </c>
      <c r="P517" s="4">
        <f>SQRT((v-2)/v)*F517*(_xlfn.T.DIST(_xlfn.T.INV(a,v),v,0)/(1-a))*((v+_xlfn.T.INV(a,v)^2)/(v-1))</f>
        <v>17.331266687124728</v>
      </c>
      <c r="Q517" s="4">
        <f>(B517*IF(B517&gt;O517,1,0)/P517)</f>
        <v>1.0546319212454509</v>
      </c>
      <c r="R517" s="4">
        <f>SQRT((v-2)/v)*G517*_xlfn.T.INV(a,v)</f>
        <v>17.09983815042758</v>
      </c>
      <c r="S517" s="4">
        <f>SQRT((v-2)/v)*G517*(_xlfn.T.DIST(_xlfn.T.INV(a,v),v,0)/(1-a))*((v+_xlfn.T.INV(a,v)^2)/(v-1))</f>
        <v>20.911283810514124</v>
      </c>
      <c r="T517" s="4">
        <f>(B517*IF(B517&gt;R517,1,0)/S517)</f>
        <v>0.87407866726333949</v>
      </c>
      <c r="U517" s="4">
        <f>_xlfn.PERCENTILE.INC(B14:B516,a)</f>
        <v>15.46271163781711</v>
      </c>
      <c r="V517" s="4">
        <f>AVERAGEIF(B14:B516, CONCATENATE("&gt;", U517))</f>
        <v>19.431875376271073</v>
      </c>
      <c r="W517" s="4">
        <f>(B517*IF(B517&gt;U517,1,0)/V517)</f>
        <v>0.94062496439122167</v>
      </c>
      <c r="Y517">
        <f>IF(B517&gt;I517,1,0)</f>
        <v>1</v>
      </c>
      <c r="Z517">
        <f>IF(B517&gt;L517,1,0)</f>
        <v>1</v>
      </c>
      <c r="AA517">
        <f>IF(B517&gt;O517,1,0)</f>
        <v>1</v>
      </c>
      <c r="AB517">
        <f>IF(B517&gt;R517,1,0)</f>
        <v>1</v>
      </c>
      <c r="AC517">
        <f>IF(B517&gt;U517,1,0)</f>
        <v>1</v>
      </c>
    </row>
    <row r="518" spans="1:29" x14ac:dyDescent="0.25">
      <c r="A518" s="2">
        <v>2002.61</v>
      </c>
      <c r="B518" s="4">
        <f t="shared" si="14"/>
        <v>8.8934860287640323</v>
      </c>
      <c r="C518" s="7"/>
      <c r="D518" s="7"/>
      <c r="E518" s="7"/>
      <c r="F518" s="4">
        <f t="shared" ref="F518:F581" si="16">_xlfn.STDEV.S(B15:B517)</f>
        <v>7.0361702639191792</v>
      </c>
      <c r="G518" s="4">
        <f t="shared" si="15"/>
        <v>9.319949013086875</v>
      </c>
      <c r="H518" s="7"/>
      <c r="I518" s="4">
        <f>_xlfn.NORM.S.INV(0.975)*F518</f>
        <v>13.790640306373275</v>
      </c>
      <c r="J518" s="4">
        <f>F518*_xlfn.NORM.S.DIST(_xlfn.NORM.S.INV(a),0)/(1-a)</f>
        <v>16.449178489394829</v>
      </c>
      <c r="K518" s="4">
        <f>(B518*IF(B518&gt;I518,1,0)/J518)</f>
        <v>0</v>
      </c>
      <c r="L518" s="4">
        <f>_xlfn.NORM.S.INV(0.975)*G518</f>
        <v>18.266764403399893</v>
      </c>
      <c r="M518" s="4">
        <f>G518*_xlfn.NORM.S.DIST(_xlfn.NORM.S.INV(a),0)/(1-a)</f>
        <v>21.788202825969325</v>
      </c>
      <c r="N518" s="4">
        <f>(B518*IF(B518&gt;L518,1,0)/M518)</f>
        <v>0</v>
      </c>
      <c r="O518" s="4">
        <f>SQRT((v-2)/v)*F518*_xlfn.T.INV(a,v)</f>
        <v>14.270911501265772</v>
      </c>
      <c r="P518" s="4">
        <f>SQRT((v-2)/v)*F518*(_xlfn.T.DIST(_xlfn.T.INV(a,v),v,0)/(1-a))*((v+_xlfn.T.INV(a,v)^2)/(v-1))</f>
        <v>17.45180732194455</v>
      </c>
      <c r="Q518" s="4">
        <f>(B518*IF(B518&gt;O518,1,0)/P518)</f>
        <v>0</v>
      </c>
      <c r="R518" s="4">
        <f>SQRT((v-2)/v)*G518*_xlfn.T.INV(a,v)</f>
        <v>18.902920562355483</v>
      </c>
      <c r="S518" s="4">
        <f>SQRT((v-2)/v)*G518*(_xlfn.T.DIST(_xlfn.T.INV(a,v),v,0)/(1-a))*((v+_xlfn.T.INV(a,v)^2)/(v-1))</f>
        <v>23.116261876264293</v>
      </c>
      <c r="T518" s="4">
        <f>(B518*IF(B518&gt;R518,1,0)/S518)</f>
        <v>0</v>
      </c>
      <c r="U518" s="4">
        <f>_xlfn.PERCENTILE.INC(B15:B517,a)</f>
        <v>16.006725596886248</v>
      </c>
      <c r="V518" s="4">
        <f>AVERAGEIF(B15:B517, CONCATENATE("&gt;", U518))</f>
        <v>19.616793955795444</v>
      </c>
      <c r="W518" s="4">
        <f>(B518*IF(B518&gt;U518,1,0)/V518)</f>
        <v>0</v>
      </c>
      <c r="Y518">
        <f>IF(B518&gt;I518,1,0)</f>
        <v>0</v>
      </c>
      <c r="Z518">
        <f>IF(B518&gt;L518,1,0)</f>
        <v>0</v>
      </c>
      <c r="AA518">
        <f>IF(B518&gt;O518,1,0)</f>
        <v>0</v>
      </c>
      <c r="AB518">
        <f>IF(B518&gt;R518,1,0)</f>
        <v>0</v>
      </c>
      <c r="AC518">
        <f>IF(B518&gt;U518,1,0)</f>
        <v>0</v>
      </c>
    </row>
    <row r="519" spans="1:29" x14ac:dyDescent="0.25">
      <c r="A519" s="2">
        <v>2025.9</v>
      </c>
      <c r="B519" s="4">
        <f t="shared" si="14"/>
        <v>-11.629823080879548</v>
      </c>
      <c r="C519" s="7"/>
      <c r="D519" s="7"/>
      <c r="E519" s="7"/>
      <c r="F519" s="4">
        <f t="shared" si="16"/>
        <v>7.0470498220868549</v>
      </c>
      <c r="G519" s="4">
        <f t="shared" si="15"/>
        <v>9.2949130310496137</v>
      </c>
      <c r="H519" s="7"/>
      <c r="I519" s="4">
        <f>_xlfn.NORM.S.INV(0.975)*F519</f>
        <v>13.811963848549627</v>
      </c>
      <c r="J519" s="4">
        <f>F519*_xlfn.NORM.S.DIST(_xlfn.NORM.S.INV(a),0)/(1-a)</f>
        <v>16.474612750857137</v>
      </c>
      <c r="K519" s="4">
        <f>(B519*IF(B519&gt;I519,1,0)/J519)</f>
        <v>0</v>
      </c>
      <c r="L519" s="4">
        <f>_xlfn.NORM.S.INV(0.975)*G519</f>
        <v>18.217694780289268</v>
      </c>
      <c r="M519" s="4">
        <f>G519*_xlfn.NORM.S.DIST(_xlfn.NORM.S.INV(a),0)/(1-a)</f>
        <v>21.729673637257108</v>
      </c>
      <c r="N519" s="4">
        <f>(B519*IF(B519&gt;L519,1,0)/M519)</f>
        <v>0</v>
      </c>
      <c r="O519" s="4">
        <f>SQRT((v-2)/v)*F519*_xlfn.T.INV(a,v)</f>
        <v>14.292977654579309</v>
      </c>
      <c r="P519" s="4">
        <f>SQRT((v-2)/v)*F519*(_xlfn.T.DIST(_xlfn.T.INV(a,v),v,0)/(1-a))*((v+_xlfn.T.INV(a,v)^2)/(v-1))</f>
        <v>17.478791881124959</v>
      </c>
      <c r="Q519" s="4">
        <f>(B519*IF(B519&gt;O519,1,0)/P519)</f>
        <v>0</v>
      </c>
      <c r="R519" s="4">
        <f>SQRT((v-2)/v)*G519*_xlfn.T.INV(a,v)</f>
        <v>18.852142046401546</v>
      </c>
      <c r="S519" s="4">
        <f>SQRT((v-2)/v)*G519*(_xlfn.T.DIST(_xlfn.T.INV(a,v),v,0)/(1-a))*((v+_xlfn.T.INV(a,v)^2)/(v-1))</f>
        <v>23.054165150596575</v>
      </c>
      <c r="T519" s="4">
        <f>(B519*IF(B519&gt;R519,1,0)/S519)</f>
        <v>0</v>
      </c>
      <c r="U519" s="4">
        <f>_xlfn.PERCENTILE.INC(B16:B518,a)</f>
        <v>16.006725596886248</v>
      </c>
      <c r="V519" s="4">
        <f>AVERAGEIF(B16:B518, CONCATENATE("&gt;", U519))</f>
        <v>19.616793955795444</v>
      </c>
      <c r="W519" s="4">
        <f>(B519*IF(B519&gt;U519,1,0)/V519)</f>
        <v>0</v>
      </c>
      <c r="Y519">
        <f>IF(B519&gt;I519,1,0)</f>
        <v>0</v>
      </c>
      <c r="Z519">
        <f>IF(B519&gt;L519,1,0)</f>
        <v>0</v>
      </c>
      <c r="AA519">
        <f>IF(B519&gt;O519,1,0)</f>
        <v>0</v>
      </c>
      <c r="AB519">
        <f>IF(B519&gt;R519,1,0)</f>
        <v>0</v>
      </c>
      <c r="AC519">
        <f>IF(B519&gt;U519,1,0)</f>
        <v>0</v>
      </c>
    </row>
    <row r="520" spans="1:29" x14ac:dyDescent="0.25">
      <c r="A520" s="2">
        <v>2062.14</v>
      </c>
      <c r="B520" s="4">
        <f t="shared" si="14"/>
        <v>-17.888345920331595</v>
      </c>
      <c r="C520" s="7"/>
      <c r="D520" s="7"/>
      <c r="E520" s="7"/>
      <c r="F520" s="4">
        <f t="shared" si="16"/>
        <v>7.0618670014762497</v>
      </c>
      <c r="G520" s="4">
        <f t="shared" si="15"/>
        <v>9.4512883171048632</v>
      </c>
      <c r="H520" s="7"/>
      <c r="I520" s="4">
        <f>_xlfn.NORM.S.INV(0.975)*F520</f>
        <v>13.841004986505311</v>
      </c>
      <c r="J520" s="4">
        <f>F520*_xlfn.NORM.S.DIST(_xlfn.NORM.S.INV(a),0)/(1-a)</f>
        <v>16.509252394206214</v>
      </c>
      <c r="K520" s="4">
        <f>(B520*IF(B520&gt;I520,1,0)/J520)</f>
        <v>0</v>
      </c>
      <c r="L520" s="4">
        <f>_xlfn.NORM.S.INV(0.975)*G520</f>
        <v>18.524184709029704</v>
      </c>
      <c r="M520" s="4">
        <f>G520*_xlfn.NORM.S.DIST(_xlfn.NORM.S.INV(a),0)/(1-a)</f>
        <v>22.095248217628367</v>
      </c>
      <c r="N520" s="4">
        <f>(B520*IF(B520&gt;L520,1,0)/M520)</f>
        <v>0</v>
      </c>
      <c r="O520" s="4">
        <f>SQRT((v-2)/v)*F520*_xlfn.T.INV(a,v)</f>
        <v>14.323030175742524</v>
      </c>
      <c r="P520" s="4">
        <f>SQRT((v-2)/v)*F520*(_xlfn.T.DIST(_xlfn.T.INV(a,v),v,0)/(1-a))*((v+_xlfn.T.INV(a,v)^2)/(v-1))</f>
        <v>17.515542918984917</v>
      </c>
      <c r="Q520" s="4">
        <f>(B520*IF(B520&gt;O520,1,0)/P520)</f>
        <v>0</v>
      </c>
      <c r="R520" s="4">
        <f>SQRT((v-2)/v)*G520*_xlfn.T.INV(a,v)</f>
        <v>19.169305756853969</v>
      </c>
      <c r="S520" s="4">
        <f>SQRT((v-2)/v)*G520*(_xlfn.T.DIST(_xlfn.T.INV(a,v),v,0)/(1-a))*((v+_xlfn.T.INV(a,v)^2)/(v-1))</f>
        <v>23.442022644060653</v>
      </c>
      <c r="T520" s="4">
        <f>(B520*IF(B520&gt;R520,1,0)/S520)</f>
        <v>0</v>
      </c>
      <c r="U520" s="4">
        <f>_xlfn.PERCENTILE.INC(B17:B519,a)</f>
        <v>16.006725596886248</v>
      </c>
      <c r="V520" s="4">
        <f>AVERAGEIF(B17:B519, CONCATENATE("&gt;", U520))</f>
        <v>19.616793955795444</v>
      </c>
      <c r="W520" s="4">
        <f>(B520*IF(B520&gt;U520,1,0)/V520)</f>
        <v>0</v>
      </c>
      <c r="Y520">
        <f>IF(B520&gt;I520,1,0)</f>
        <v>0</v>
      </c>
      <c r="Z520">
        <f>IF(B520&gt;L520,1,0)</f>
        <v>0</v>
      </c>
      <c r="AA520">
        <f>IF(B520&gt;O520,1,0)</f>
        <v>0</v>
      </c>
      <c r="AB520">
        <f>IF(B520&gt;R520,1,0)</f>
        <v>0</v>
      </c>
      <c r="AC520">
        <f>IF(B520&gt;U520,1,0)</f>
        <v>0</v>
      </c>
    </row>
    <row r="521" spans="1:29" x14ac:dyDescent="0.25">
      <c r="A521" s="2">
        <v>2044.81</v>
      </c>
      <c r="B521" s="4">
        <f t="shared" si="14"/>
        <v>8.4038911034168056</v>
      </c>
      <c r="C521" s="7"/>
      <c r="D521" s="7"/>
      <c r="E521" s="7"/>
      <c r="F521" s="4">
        <f t="shared" si="16"/>
        <v>7.1028971523401854</v>
      </c>
      <c r="G521" s="4">
        <f t="shared" si="15"/>
        <v>10.157106624811366</v>
      </c>
      <c r="H521" s="7"/>
      <c r="I521" s="4">
        <f>_xlfn.NORM.S.INV(0.975)*F521</f>
        <v>13.92142260447887</v>
      </c>
      <c r="J521" s="4">
        <f>F521*_xlfn.NORM.S.DIST(_xlfn.NORM.S.INV(a),0)/(1-a)</f>
        <v>16.605172795460366</v>
      </c>
      <c r="K521" s="4">
        <f>(B521*IF(B521&gt;I521,1,0)/J521)</f>
        <v>0</v>
      </c>
      <c r="L521" s="4">
        <f>_xlfn.NORM.S.INV(0.975)*G521</f>
        <v>19.90756317176346</v>
      </c>
      <c r="M521" s="4">
        <f>G521*_xlfn.NORM.S.DIST(_xlfn.NORM.S.INV(a),0)/(1-a)</f>
        <v>23.745312228171503</v>
      </c>
      <c r="N521" s="4">
        <f>(B521*IF(B521&gt;L521,1,0)/M521)</f>
        <v>0</v>
      </c>
      <c r="O521" s="4">
        <f>SQRT((v-2)/v)*F521*_xlfn.T.INV(a,v)</f>
        <v>14.406248408090509</v>
      </c>
      <c r="P521" s="4">
        <f>SQRT((v-2)/v)*F521*(_xlfn.T.DIST(_xlfn.T.INV(a,v),v,0)/(1-a))*((v+_xlfn.T.INV(a,v)^2)/(v-1))</f>
        <v>17.617309968446403</v>
      </c>
      <c r="Q521" s="4">
        <f>(B521*IF(B521&gt;O521,1,0)/P521)</f>
        <v>0</v>
      </c>
      <c r="R521" s="4">
        <f>SQRT((v-2)/v)*G521*_xlfn.T.INV(a,v)</f>
        <v>20.600861592974702</v>
      </c>
      <c r="S521" s="4">
        <f>SQRT((v-2)/v)*G521*(_xlfn.T.DIST(_xlfn.T.INV(a,v),v,0)/(1-a))*((v+_xlfn.T.INV(a,v)^2)/(v-1))</f>
        <v>25.192663212490245</v>
      </c>
      <c r="T521" s="4">
        <f>(B521*IF(B521&gt;R521,1,0)/S521)</f>
        <v>0</v>
      </c>
      <c r="U521" s="4">
        <f>_xlfn.PERCENTILE.INC(B18:B520,a)</f>
        <v>16.006725596886248</v>
      </c>
      <c r="V521" s="4">
        <f>AVERAGEIF(B18:B520, CONCATENATE("&gt;", U521))</f>
        <v>19.616793955795444</v>
      </c>
      <c r="W521" s="4">
        <f>(B521*IF(B521&gt;U521,1,0)/V521)</f>
        <v>0</v>
      </c>
      <c r="Y521">
        <f>IF(B521&gt;I521,1,0)</f>
        <v>0</v>
      </c>
      <c r="Z521">
        <f>IF(B521&gt;L521,1,0)</f>
        <v>0</v>
      </c>
      <c r="AA521">
        <f>IF(B521&gt;O521,1,0)</f>
        <v>0</v>
      </c>
      <c r="AB521">
        <f>IF(B521&gt;R521,1,0)</f>
        <v>0</v>
      </c>
      <c r="AC521">
        <f>IF(B521&gt;U521,1,0)</f>
        <v>0</v>
      </c>
    </row>
    <row r="522" spans="1:29" x14ac:dyDescent="0.25">
      <c r="A522" s="2">
        <v>2028.26</v>
      </c>
      <c r="B522" s="4">
        <f t="shared" si="14"/>
        <v>8.0936615137836547</v>
      </c>
      <c r="C522" s="7"/>
      <c r="D522" s="7"/>
      <c r="E522" s="7"/>
      <c r="F522" s="4">
        <f t="shared" si="16"/>
        <v>7.1078223445987954</v>
      </c>
      <c r="G522" s="4">
        <f t="shared" si="15"/>
        <v>10.060533247756055</v>
      </c>
      <c r="H522" s="7"/>
      <c r="I522" s="4">
        <f>_xlfn.NORM.S.INV(0.975)*F522</f>
        <v>13.931075803922681</v>
      </c>
      <c r="J522" s="4">
        <f>F522*_xlfn.NORM.S.DIST(_xlfn.NORM.S.INV(a),0)/(1-a)</f>
        <v>16.616686923674674</v>
      </c>
      <c r="K522" s="4">
        <f>(B522*IF(B522&gt;I522,1,0)/J522)</f>
        <v>0</v>
      </c>
      <c r="L522" s="4">
        <f>_xlfn.NORM.S.INV(0.975)*G522</f>
        <v>19.718282830869644</v>
      </c>
      <c r="M522" s="4">
        <f>G522*_xlfn.NORM.S.DIST(_xlfn.NORM.S.INV(a),0)/(1-a)</f>
        <v>23.519542717639279</v>
      </c>
      <c r="N522" s="4">
        <f>(B522*IF(B522&gt;L522,1,0)/M522)</f>
        <v>0</v>
      </c>
      <c r="O522" s="4">
        <f>SQRT((v-2)/v)*F522*_xlfn.T.INV(a,v)</f>
        <v>14.41623778870709</v>
      </c>
      <c r="P522" s="4">
        <f>SQRT((v-2)/v)*F522*(_xlfn.T.DIST(_xlfn.T.INV(a,v),v,0)/(1-a))*((v+_xlfn.T.INV(a,v)^2)/(v-1))</f>
        <v>17.629525918756983</v>
      </c>
      <c r="Q522" s="4">
        <f>(B522*IF(B522&gt;O522,1,0)/P522)</f>
        <v>0</v>
      </c>
      <c r="R522" s="4">
        <f>SQRT((v-2)/v)*G522*_xlfn.T.INV(a,v)</f>
        <v>20.404989397499001</v>
      </c>
      <c r="S522" s="4">
        <f>SQRT((v-2)/v)*G522*(_xlfn.T.DIST(_xlfn.T.INV(a,v),v,0)/(1-a))*((v+_xlfn.T.INV(a,v)^2)/(v-1))</f>
        <v>24.953132344762206</v>
      </c>
      <c r="T522" s="4">
        <f>(B522*IF(B522&gt;R522,1,0)/S522)</f>
        <v>0</v>
      </c>
      <c r="U522" s="4">
        <f>_xlfn.PERCENTILE.INC(B19:B521,a)</f>
        <v>16.006725596886248</v>
      </c>
      <c r="V522" s="4">
        <f>AVERAGEIF(B19:B521, CONCATENATE("&gt;", U522))</f>
        <v>19.616793955795444</v>
      </c>
      <c r="W522" s="4">
        <f>(B522*IF(B522&gt;U522,1,0)/V522)</f>
        <v>0</v>
      </c>
      <c r="Y522">
        <f>IF(B522&gt;I522,1,0)</f>
        <v>0</v>
      </c>
      <c r="Z522">
        <f>IF(B522&gt;L522,1,0)</f>
        <v>0</v>
      </c>
      <c r="AA522">
        <f>IF(B522&gt;O522,1,0)</f>
        <v>0</v>
      </c>
      <c r="AB522">
        <f>IF(B522&gt;R522,1,0)</f>
        <v>0</v>
      </c>
      <c r="AC522">
        <f>IF(B522&gt;U522,1,0)</f>
        <v>0</v>
      </c>
    </row>
    <row r="523" spans="1:29" x14ac:dyDescent="0.25">
      <c r="A523" s="2">
        <v>2023.03</v>
      </c>
      <c r="B523" s="4">
        <f t="shared" si="14"/>
        <v>2.5785648782700532</v>
      </c>
      <c r="C523" s="7"/>
      <c r="D523" s="7"/>
      <c r="E523" s="7"/>
      <c r="F523" s="4">
        <f t="shared" si="16"/>
        <v>7.1185060483178075</v>
      </c>
      <c r="G523" s="4">
        <f t="shared" si="15"/>
        <v>9.9534873726465776</v>
      </c>
      <c r="H523" s="7"/>
      <c r="I523" s="4">
        <f>_xlfn.NORM.S.INV(0.975)*F523</f>
        <v>13.952015478433442</v>
      </c>
      <c r="J523" s="4">
        <f>F523*_xlfn.NORM.S.DIST(_xlfn.NORM.S.INV(a),0)/(1-a)</f>
        <v>16.641663316060033</v>
      </c>
      <c r="K523" s="4">
        <f>(B523*IF(B523&gt;I523,1,0)/J523)</f>
        <v>0</v>
      </c>
      <c r="L523" s="4">
        <f>_xlfn.NORM.S.INV(0.975)*G523</f>
        <v>19.508476770961497</v>
      </c>
      <c r="M523" s="4">
        <f>G523*_xlfn.NORM.S.DIST(_xlfn.NORM.S.INV(a),0)/(1-a)</f>
        <v>23.269290571914699</v>
      </c>
      <c r="N523" s="4">
        <f>(B523*IF(B523&gt;L523,1,0)/M523)</f>
        <v>0</v>
      </c>
      <c r="O523" s="4">
        <f>SQRT((v-2)/v)*F523*_xlfn.T.INV(a,v)</f>
        <v>14.437906705825482</v>
      </c>
      <c r="P523" s="4">
        <f>SQRT((v-2)/v)*F523*(_xlfn.T.DIST(_xlfn.T.INV(a,v),v,0)/(1-a))*((v+_xlfn.T.INV(a,v)^2)/(v-1))</f>
        <v>17.656024700309363</v>
      </c>
      <c r="Q523" s="4">
        <f>(B523*IF(B523&gt;O523,1,0)/P523)</f>
        <v>0</v>
      </c>
      <c r="R523" s="4">
        <f>SQRT((v-2)/v)*G523*_xlfn.T.INV(a,v)</f>
        <v>20.187876656766086</v>
      </c>
      <c r="S523" s="4">
        <f>SQRT((v-2)/v)*G523*(_xlfn.T.DIST(_xlfn.T.INV(a,v),v,0)/(1-a))*((v+_xlfn.T.INV(a,v)^2)/(v-1))</f>
        <v>24.687626548718693</v>
      </c>
      <c r="T523" s="4">
        <f>(B523*IF(B523&gt;R523,1,0)/S523)</f>
        <v>0</v>
      </c>
      <c r="U523" s="4">
        <f>_xlfn.PERCENTILE.INC(B20:B522,a)</f>
        <v>16.006725596886248</v>
      </c>
      <c r="V523" s="4">
        <f>AVERAGEIF(B20:B522, CONCATENATE("&gt;", U523))</f>
        <v>19.616793955795444</v>
      </c>
      <c r="W523" s="4">
        <f>(B523*IF(B523&gt;U523,1,0)/V523)</f>
        <v>0</v>
      </c>
      <c r="Y523">
        <f>IF(B523&gt;I523,1,0)</f>
        <v>0</v>
      </c>
      <c r="Z523">
        <f>IF(B523&gt;L523,1,0)</f>
        <v>0</v>
      </c>
      <c r="AA523">
        <f>IF(B523&gt;O523,1,0)</f>
        <v>0</v>
      </c>
      <c r="AB523">
        <f>IF(B523&gt;R523,1,0)</f>
        <v>0</v>
      </c>
      <c r="AC523">
        <f>IF(B523&gt;U523,1,0)</f>
        <v>0</v>
      </c>
    </row>
    <row r="524" spans="1:29" x14ac:dyDescent="0.25">
      <c r="A524" s="2">
        <v>2011.27</v>
      </c>
      <c r="B524" s="4">
        <f t="shared" si="14"/>
        <v>5.8130625843413055</v>
      </c>
      <c r="C524" s="7"/>
      <c r="D524" s="7"/>
      <c r="E524" s="7"/>
      <c r="F524" s="4">
        <f t="shared" si="16"/>
        <v>7.1196199588841909</v>
      </c>
      <c r="G524" s="4">
        <f t="shared" si="15"/>
        <v>9.6709118512514447</v>
      </c>
      <c r="H524" s="7"/>
      <c r="I524" s="4">
        <f>_xlfn.NORM.S.INV(0.975)*F524</f>
        <v>13.954198703025551</v>
      </c>
      <c r="J524" s="4">
        <f>F524*_xlfn.NORM.S.DIST(_xlfn.NORM.S.INV(a),0)/(1-a)</f>
        <v>16.644267419292387</v>
      </c>
      <c r="K524" s="4">
        <f>(B524*IF(B524&gt;I524,1,0)/J524)</f>
        <v>0</v>
      </c>
      <c r="L524" s="4">
        <f>_xlfn.NORM.S.INV(0.975)*G524</f>
        <v>18.954638926114409</v>
      </c>
      <c r="M524" s="4">
        <f>G524*_xlfn.NORM.S.DIST(_xlfn.NORM.S.INV(a),0)/(1-a)</f>
        <v>22.608684728989388</v>
      </c>
      <c r="N524" s="4">
        <f>(B524*IF(B524&gt;L524,1,0)/M524)</f>
        <v>0</v>
      </c>
      <c r="O524" s="4">
        <f>SQRT((v-2)/v)*F524*_xlfn.T.INV(a,v)</f>
        <v>14.440165963136906</v>
      </c>
      <c r="P524" s="4">
        <f>SQRT((v-2)/v)*F524*(_xlfn.T.DIST(_xlfn.T.INV(a,v),v,0)/(1-a))*((v+_xlfn.T.INV(a,v)^2)/(v-1))</f>
        <v>17.658787531771537</v>
      </c>
      <c r="Q524" s="4">
        <f>(B524*IF(B524&gt;O524,1,0)/P524)</f>
        <v>0</v>
      </c>
      <c r="R524" s="4">
        <f>SQRT((v-2)/v)*G524*_xlfn.T.INV(a,v)</f>
        <v>19.614750921174835</v>
      </c>
      <c r="S524" s="4">
        <f>SQRT((v-2)/v)*G524*(_xlfn.T.DIST(_xlfn.T.INV(a,v),v,0)/(1-a))*((v+_xlfn.T.INV(a,v)^2)/(v-1))</f>
        <v>23.986754715276302</v>
      </c>
      <c r="T524" s="4">
        <f>(B524*IF(B524&gt;R524,1,0)/S524)</f>
        <v>0</v>
      </c>
      <c r="U524" s="4">
        <f>_xlfn.PERCENTILE.INC(B21:B523,a)</f>
        <v>16.006725596886248</v>
      </c>
      <c r="V524" s="4">
        <f>AVERAGEIF(B21:B523, CONCATENATE("&gt;", U524))</f>
        <v>19.616793955795444</v>
      </c>
      <c r="W524" s="4">
        <f>(B524*IF(B524&gt;U524,1,0)/V524)</f>
        <v>0</v>
      </c>
      <c r="Y524">
        <f>IF(B524&gt;I524,1,0)</f>
        <v>0</v>
      </c>
      <c r="Z524">
        <f>IF(B524&gt;L524,1,0)</f>
        <v>0</v>
      </c>
      <c r="AA524">
        <f>IF(B524&gt;O524,1,0)</f>
        <v>0</v>
      </c>
      <c r="AB524">
        <f>IF(B524&gt;R524,1,0)</f>
        <v>0</v>
      </c>
      <c r="AC524">
        <f>IF(B524&gt;U524,1,0)</f>
        <v>0</v>
      </c>
    </row>
    <row r="525" spans="1:29" x14ac:dyDescent="0.25">
      <c r="A525" s="2">
        <v>1992.67</v>
      </c>
      <c r="B525" s="4">
        <f t="shared" si="14"/>
        <v>9.2478881502731642</v>
      </c>
      <c r="C525" s="7"/>
      <c r="D525" s="7"/>
      <c r="E525" s="7"/>
      <c r="F525" s="4">
        <f t="shared" si="16"/>
        <v>7.1254341992488017</v>
      </c>
      <c r="G525" s="4">
        <f t="shared" si="15"/>
        <v>9.4837991158165735</v>
      </c>
      <c r="H525" s="7"/>
      <c r="I525" s="4">
        <f>_xlfn.NORM.S.INV(0.975)*F525</f>
        <v>13.965594404737647</v>
      </c>
      <c r="J525" s="4">
        <f>F525*_xlfn.NORM.S.DIST(_xlfn.NORM.S.INV(a),0)/(1-a)</f>
        <v>16.657859966651305</v>
      </c>
      <c r="K525" s="4">
        <f>(B525*IF(B525&gt;I525,1,0)/J525)</f>
        <v>0</v>
      </c>
      <c r="L525" s="4">
        <f>_xlfn.NORM.S.INV(0.975)*G525</f>
        <v>18.58790470361329</v>
      </c>
      <c r="M525" s="4">
        <f>G525*_xlfn.NORM.S.DIST(_xlfn.NORM.S.INV(a),0)/(1-a)</f>
        <v>22.1712520536333</v>
      </c>
      <c r="N525" s="4">
        <f>(B525*IF(B525&gt;L525,1,0)/M525)</f>
        <v>0</v>
      </c>
      <c r="O525" s="4">
        <f>SQRT((v-2)/v)*F525*_xlfn.T.INV(a,v)</f>
        <v>14.451958530197986</v>
      </c>
      <c r="P525" s="4">
        <f>SQRT((v-2)/v)*F525*(_xlfn.T.DIST(_xlfn.T.INV(a,v),v,0)/(1-a))*((v+_xlfn.T.INV(a,v)^2)/(v-1))</f>
        <v>17.673208587368642</v>
      </c>
      <c r="Q525" s="4">
        <f>(B525*IF(B525&gt;O525,1,0)/P525)</f>
        <v>0</v>
      </c>
      <c r="R525" s="4">
        <f>SQRT((v-2)/v)*G525*_xlfn.T.INV(a,v)</f>
        <v>19.235244856370848</v>
      </c>
      <c r="S525" s="4">
        <f>SQRT((v-2)/v)*G525*(_xlfn.T.DIST(_xlfn.T.INV(a,v),v,0)/(1-a))*((v+_xlfn.T.INV(a,v)^2)/(v-1))</f>
        <v>23.522659151381792</v>
      </c>
      <c r="T525" s="4">
        <f>(B525*IF(B525&gt;R525,1,0)/S525)</f>
        <v>0</v>
      </c>
      <c r="U525" s="4">
        <f>_xlfn.PERCENTILE.INC(B22:B524,a)</f>
        <v>16.006725596886248</v>
      </c>
      <c r="V525" s="4">
        <f>AVERAGEIF(B22:B524, CONCATENATE("&gt;", U525))</f>
        <v>19.616793955795444</v>
      </c>
      <c r="W525" s="4">
        <f>(B525*IF(B525&gt;U525,1,0)/V525)</f>
        <v>0</v>
      </c>
      <c r="Y525">
        <f>IF(B525&gt;I525,1,0)</f>
        <v>0</v>
      </c>
      <c r="Z525">
        <f>IF(B525&gt;L525,1,0)</f>
        <v>0</v>
      </c>
      <c r="AA525">
        <f>IF(B525&gt;O525,1,0)</f>
        <v>0</v>
      </c>
      <c r="AB525">
        <f>IF(B525&gt;R525,1,0)</f>
        <v>0</v>
      </c>
      <c r="AC525">
        <f>IF(B525&gt;U525,1,0)</f>
        <v>0</v>
      </c>
    </row>
    <row r="526" spans="1:29" x14ac:dyDescent="0.25">
      <c r="A526" s="2">
        <v>2019.42</v>
      </c>
      <c r="B526" s="4">
        <f t="shared" ref="B526:B589" si="17">-(A526-A525)/A525*1000</f>
        <v>-13.424199691870706</v>
      </c>
      <c r="C526" s="7"/>
      <c r="D526" s="7"/>
      <c r="E526" s="7"/>
      <c r="F526" s="4">
        <f t="shared" si="16"/>
        <v>7.139050585084675</v>
      </c>
      <c r="G526" s="4">
        <f t="shared" ref="G526:G589" si="18">SQRT(0.94*G525^2+0.06*B525^2)</f>
        <v>9.4698101904637557</v>
      </c>
      <c r="H526" s="7"/>
      <c r="I526" s="4">
        <f>_xlfn.NORM.S.INV(0.975)*F526</f>
        <v>13.992282030575561</v>
      </c>
      <c r="J526" s="4">
        <f>F526*_xlfn.NORM.S.DIST(_xlfn.NORM.S.INV(a),0)/(1-a)</f>
        <v>16.689692391478101</v>
      </c>
      <c r="K526" s="4">
        <f>(B526*IF(B526&gt;I526,1,0)/J526)</f>
        <v>0</v>
      </c>
      <c r="L526" s="4">
        <f>_xlfn.NORM.S.INV(0.975)*G526</f>
        <v>18.560486913739346</v>
      </c>
      <c r="M526" s="4">
        <f>G526*_xlfn.NORM.S.DIST(_xlfn.NORM.S.INV(a),0)/(1-a)</f>
        <v>22.138548704883586</v>
      </c>
      <c r="N526" s="4">
        <f>(B526*IF(B526&gt;L526,1,0)/M526)</f>
        <v>0</v>
      </c>
      <c r="O526" s="4">
        <f>SQRT((v-2)/v)*F526*_xlfn.T.INV(a,v)</f>
        <v>14.479575576111056</v>
      </c>
      <c r="P526" s="4">
        <f>SQRT((v-2)/v)*F526*(_xlfn.T.DIST(_xlfn.T.INV(a,v),v,0)/(1-a))*((v+_xlfn.T.INV(a,v)^2)/(v-1))</f>
        <v>17.706981297964841</v>
      </c>
      <c r="Q526" s="4">
        <f>(B526*IF(B526&gt;O526,1,0)/P526)</f>
        <v>0</v>
      </c>
      <c r="R526" s="4">
        <f>SQRT((v-2)/v)*G526*_xlfn.T.INV(a,v)</f>
        <v>19.206872217816098</v>
      </c>
      <c r="S526" s="4">
        <f>SQRT((v-2)/v)*G526*(_xlfn.T.DIST(_xlfn.T.INV(a,v),v,0)/(1-a))*((v+_xlfn.T.INV(a,v)^2)/(v-1))</f>
        <v>23.487962431327944</v>
      </c>
      <c r="T526" s="4">
        <f>(B526*IF(B526&gt;R526,1,0)/S526)</f>
        <v>0</v>
      </c>
      <c r="U526" s="4">
        <f>_xlfn.PERCENTILE.INC(B23:B525,a)</f>
        <v>16.006725596886248</v>
      </c>
      <c r="V526" s="4">
        <f>AVERAGEIF(B23:B525, CONCATENATE("&gt;", U526))</f>
        <v>19.616793955795444</v>
      </c>
      <c r="W526" s="4">
        <f>(B526*IF(B526&gt;U526,1,0)/V526)</f>
        <v>0</v>
      </c>
      <c r="Y526">
        <f>IF(B526&gt;I526,1,0)</f>
        <v>0</v>
      </c>
      <c r="Z526">
        <f>IF(B526&gt;L526,1,0)</f>
        <v>0</v>
      </c>
      <c r="AA526">
        <f>IF(B526&gt;O526,1,0)</f>
        <v>0</v>
      </c>
      <c r="AB526">
        <f>IF(B526&gt;R526,1,0)</f>
        <v>0</v>
      </c>
      <c r="AC526">
        <f>IF(B526&gt;U526,1,0)</f>
        <v>0</v>
      </c>
    </row>
    <row r="527" spans="1:29" x14ac:dyDescent="0.25">
      <c r="A527" s="2">
        <v>2022.55</v>
      </c>
      <c r="B527" s="4">
        <f t="shared" si="17"/>
        <v>-1.5499499856393826</v>
      </c>
      <c r="C527" s="7"/>
      <c r="D527" s="7"/>
      <c r="E527" s="7"/>
      <c r="F527" s="4">
        <f t="shared" si="16"/>
        <v>7.158346180713143</v>
      </c>
      <c r="G527" s="4">
        <f t="shared" si="18"/>
        <v>9.7523953459055281</v>
      </c>
      <c r="H527" s="7"/>
      <c r="I527" s="4">
        <f>_xlfn.NORM.S.INV(0.975)*F527</f>
        <v>14.030100703067607</v>
      </c>
      <c r="J527" s="4">
        <f>F527*_xlfn.NORM.S.DIST(_xlfn.NORM.S.INV(a),0)/(1-a)</f>
        <v>16.734801688815523</v>
      </c>
      <c r="K527" s="4">
        <f>(B527*IF(B527&gt;I527,1,0)/J527)</f>
        <v>0</v>
      </c>
      <c r="L527" s="4">
        <f>_xlfn.NORM.S.INV(0.975)*G527</f>
        <v>19.114343640970873</v>
      </c>
      <c r="M527" s="4">
        <f>G527*_xlfn.NORM.S.DIST(_xlfn.NORM.S.INV(a),0)/(1-a)</f>
        <v>22.79917707031003</v>
      </c>
      <c r="N527" s="4">
        <f>(B527*IF(B527&gt;L527,1,0)/M527)</f>
        <v>0</v>
      </c>
      <c r="O527" s="4">
        <f>SQRT((v-2)/v)*F527*_xlfn.T.INV(a,v)</f>
        <v>14.518711317181753</v>
      </c>
      <c r="P527" s="4">
        <f>SQRT((v-2)/v)*F527*(_xlfn.T.DIST(_xlfn.T.INV(a,v),v,0)/(1-a))*((v+_xlfn.T.INV(a,v)^2)/(v-1))</f>
        <v>17.754840147941366</v>
      </c>
      <c r="Q527" s="4">
        <f>(B527*IF(B527&gt;O527,1,0)/P527)</f>
        <v>0</v>
      </c>
      <c r="R527" s="4">
        <f>SQRT((v-2)/v)*G527*_xlfn.T.INV(a,v)</f>
        <v>19.780017493387458</v>
      </c>
      <c r="S527" s="4">
        <f>SQRT((v-2)/v)*G527*(_xlfn.T.DIST(_xlfn.T.INV(a,v),v,0)/(1-a))*((v+_xlfn.T.INV(a,v)^2)/(v-1))</f>
        <v>24.188858160088294</v>
      </c>
      <c r="T527" s="4">
        <f>(B527*IF(B527&gt;R527,1,0)/S527)</f>
        <v>0</v>
      </c>
      <c r="U527" s="4">
        <f>_xlfn.PERCENTILE.INC(B24:B526,a)</f>
        <v>16.006725596886248</v>
      </c>
      <c r="V527" s="4">
        <f>AVERAGEIF(B24:B526, CONCATENATE("&gt;", U527))</f>
        <v>19.616793955795444</v>
      </c>
      <c r="W527" s="4">
        <f>(B527*IF(B527&gt;U527,1,0)/V527)</f>
        <v>0</v>
      </c>
      <c r="Y527">
        <f>IF(B527&gt;I527,1,0)</f>
        <v>0</v>
      </c>
      <c r="Z527">
        <f>IF(B527&gt;L527,1,0)</f>
        <v>0</v>
      </c>
      <c r="AA527">
        <f>IF(B527&gt;O527,1,0)</f>
        <v>0</v>
      </c>
      <c r="AB527">
        <f>IF(B527&gt;R527,1,0)</f>
        <v>0</v>
      </c>
      <c r="AC527">
        <f>IF(B527&gt;U527,1,0)</f>
        <v>0</v>
      </c>
    </row>
    <row r="528" spans="1:29" x14ac:dyDescent="0.25">
      <c r="A528" s="2">
        <v>2032.12</v>
      </c>
      <c r="B528" s="4">
        <f t="shared" si="17"/>
        <v>-4.7316506390447381</v>
      </c>
      <c r="C528" s="7"/>
      <c r="D528" s="7"/>
      <c r="E528" s="7"/>
      <c r="F528" s="4">
        <f t="shared" si="16"/>
        <v>7.1573991657822305</v>
      </c>
      <c r="G528" s="4">
        <f t="shared" si="18"/>
        <v>9.4629172447691001</v>
      </c>
      <c r="H528" s="7"/>
      <c r="I528" s="4">
        <f>_xlfn.NORM.S.INV(0.975)*F528</f>
        <v>14.028244587910196</v>
      </c>
      <c r="J528" s="4">
        <f>F528*_xlfn.NORM.S.DIST(_xlfn.NORM.S.INV(a),0)/(1-a)</f>
        <v>16.732587754665779</v>
      </c>
      <c r="K528" s="4">
        <f>(B528*IF(B528&gt;I528,1,0)/J528)</f>
        <v>0</v>
      </c>
      <c r="L528" s="4">
        <f>_xlfn.NORM.S.INV(0.975)*G528</f>
        <v>18.54697698843043</v>
      </c>
      <c r="M528" s="4">
        <f>G528*_xlfn.NORM.S.DIST(_xlfn.NORM.S.INV(a),0)/(1-a)</f>
        <v>22.122434357192123</v>
      </c>
      <c r="N528" s="4">
        <f>(B528*IF(B528&gt;L528,1,0)/M528)</f>
        <v>0</v>
      </c>
      <c r="O528" s="4">
        <f>SQRT((v-2)/v)*F528*_xlfn.T.INV(a,v)</f>
        <v>14.516790561179198</v>
      </c>
      <c r="P528" s="4">
        <f>SQRT((v-2)/v)*F528*(_xlfn.T.DIST(_xlfn.T.INV(a,v),v,0)/(1-a))*((v+_xlfn.T.INV(a,v)^2)/(v-1))</f>
        <v>17.75249126758666</v>
      </c>
      <c r="Q528" s="4">
        <f>(B528*IF(B528&gt;O528,1,0)/P528)</f>
        <v>0</v>
      </c>
      <c r="R528" s="4">
        <f>SQRT((v-2)/v)*G528*_xlfn.T.INV(a,v)</f>
        <v>19.192891797459318</v>
      </c>
      <c r="S528" s="4">
        <f>SQRT((v-2)/v)*G528*(_xlfn.T.DIST(_xlfn.T.INV(a,v),v,0)/(1-a))*((v+_xlfn.T.INV(a,v)^2)/(v-1))</f>
        <v>23.470865863787409</v>
      </c>
      <c r="T528" s="4">
        <f>(B528*IF(B528&gt;R528,1,0)/S528)</f>
        <v>0</v>
      </c>
      <c r="U528" s="4">
        <f>_xlfn.PERCENTILE.INC(B25:B527,a)</f>
        <v>16.006725596886248</v>
      </c>
      <c r="V528" s="4">
        <f>AVERAGEIF(B25:B527, CONCATENATE("&gt;", U528))</f>
        <v>19.616793955795444</v>
      </c>
      <c r="W528" s="4">
        <f>(B528*IF(B528&gt;U528,1,0)/V528)</f>
        <v>0</v>
      </c>
      <c r="Y528">
        <f>IF(B528&gt;I528,1,0)</f>
        <v>0</v>
      </c>
      <c r="Z528">
        <f>IF(B528&gt;L528,1,0)</f>
        <v>0</v>
      </c>
      <c r="AA528">
        <f>IF(B528&gt;O528,1,0)</f>
        <v>0</v>
      </c>
      <c r="AB528">
        <f>IF(B528&gt;R528,1,0)</f>
        <v>0</v>
      </c>
      <c r="AC528">
        <f>IF(B528&gt;U528,1,0)</f>
        <v>0</v>
      </c>
    </row>
    <row r="529" spans="1:29" x14ac:dyDescent="0.25">
      <c r="A529" s="2">
        <v>2063.15</v>
      </c>
      <c r="B529" s="4">
        <f t="shared" si="17"/>
        <v>-15.26976753341348</v>
      </c>
      <c r="C529" s="7"/>
      <c r="D529" s="7"/>
      <c r="E529" s="7"/>
      <c r="F529" s="4">
        <f t="shared" si="16"/>
        <v>7.1577320911030107</v>
      </c>
      <c r="G529" s="4">
        <f t="shared" si="18"/>
        <v>9.2475567411433524</v>
      </c>
      <c r="H529" s="7"/>
      <c r="I529" s="4">
        <f>_xlfn.NORM.S.INV(0.975)*F529</f>
        <v>14.028897109548467</v>
      </c>
      <c r="J529" s="4">
        <f>F529*_xlfn.NORM.S.DIST(_xlfn.NORM.S.INV(a),0)/(1-a)</f>
        <v>16.733366068410295</v>
      </c>
      <c r="K529" s="4">
        <f>(B529*IF(B529&gt;I529,1,0)/J529)</f>
        <v>0</v>
      </c>
      <c r="L529" s="4">
        <f>_xlfn.NORM.S.INV(0.975)*G529</f>
        <v>18.124878157631557</v>
      </c>
      <c r="M529" s="4">
        <f>G529*_xlfn.NORM.S.DIST(_xlfn.NORM.S.INV(a),0)/(1-a)</f>
        <v>21.618963970485954</v>
      </c>
      <c r="N529" s="4">
        <f>(B529*IF(B529&gt;L529,1,0)/M529)</f>
        <v>0</v>
      </c>
      <c r="O529" s="4">
        <f>SQRT((v-2)/v)*F529*_xlfn.T.INV(a,v)</f>
        <v>14.517465807458235</v>
      </c>
      <c r="P529" s="4">
        <f>SQRT((v-2)/v)*F529*(_xlfn.T.DIST(_xlfn.T.INV(a,v),v,0)/(1-a))*((v+_xlfn.T.INV(a,v)^2)/(v-1))</f>
        <v>17.753317021986128</v>
      </c>
      <c r="Q529" s="4">
        <f>(B529*IF(B529&gt;O529,1,0)/P529)</f>
        <v>0</v>
      </c>
      <c r="R529" s="4">
        <f>SQRT((v-2)/v)*G529*_xlfn.T.INV(a,v)</f>
        <v>18.756093003110756</v>
      </c>
      <c r="S529" s="4">
        <f>SQRT((v-2)/v)*G529*(_xlfn.T.DIST(_xlfn.T.INV(a,v),v,0)/(1-a))*((v+_xlfn.T.INV(a,v)^2)/(v-1))</f>
        <v>22.93670738366842</v>
      </c>
      <c r="T529" s="4">
        <f>(B529*IF(B529&gt;R529,1,0)/S529)</f>
        <v>0</v>
      </c>
      <c r="U529" s="4">
        <f>_xlfn.PERCENTILE.INC(B26:B528,a)</f>
        <v>16.006725596886248</v>
      </c>
      <c r="V529" s="4">
        <f>AVERAGEIF(B26:B528, CONCATENATE("&gt;", U529))</f>
        <v>19.616793955795444</v>
      </c>
      <c r="W529" s="4">
        <f>(B529*IF(B529&gt;U529,1,0)/V529)</f>
        <v>0</v>
      </c>
      <c r="Y529">
        <f>IF(B529&gt;I529,1,0)</f>
        <v>0</v>
      </c>
      <c r="Z529">
        <f>IF(B529&gt;L529,1,0)</f>
        <v>0</v>
      </c>
      <c r="AA529">
        <f>IF(B529&gt;O529,1,0)</f>
        <v>0</v>
      </c>
      <c r="AB529">
        <f>IF(B529&gt;R529,1,0)</f>
        <v>0</v>
      </c>
      <c r="AC529">
        <f>IF(B529&gt;U529,1,0)</f>
        <v>0</v>
      </c>
    </row>
    <row r="530" spans="1:29" x14ac:dyDescent="0.25">
      <c r="A530" s="2">
        <v>2051.8200000000002</v>
      </c>
      <c r="B530" s="4">
        <f t="shared" si="17"/>
        <v>5.4916026464386629</v>
      </c>
      <c r="C530" s="7"/>
      <c r="D530" s="7"/>
      <c r="E530" s="7"/>
      <c r="F530" s="4">
        <f t="shared" si="16"/>
        <v>7.1872994760305415</v>
      </c>
      <c r="G530" s="4">
        <f t="shared" si="18"/>
        <v>9.7147421670003791</v>
      </c>
      <c r="H530" s="7"/>
      <c r="I530" s="4">
        <f>_xlfn.NORM.S.INV(0.975)*F530</f>
        <v>14.086848119123459</v>
      </c>
      <c r="J530" s="4">
        <f>F530*_xlfn.NORM.S.DIST(_xlfn.NORM.S.INV(a),0)/(1-a)</f>
        <v>16.80248878345197</v>
      </c>
      <c r="K530" s="4">
        <f>(B530*IF(B530&gt;I530,1,0)/J530)</f>
        <v>0</v>
      </c>
      <c r="L530" s="4">
        <f>_xlfn.NORM.S.INV(0.975)*G530</f>
        <v>19.040544766413337</v>
      </c>
      <c r="M530" s="4">
        <f>G530*_xlfn.NORM.S.DIST(_xlfn.NORM.S.INV(a),0)/(1-a)</f>
        <v>22.711151363530313</v>
      </c>
      <c r="N530" s="4">
        <f>(B530*IF(B530&gt;L530,1,0)/M530)</f>
        <v>0</v>
      </c>
      <c r="O530" s="4">
        <f>SQRT((v-2)/v)*F530*_xlfn.T.INV(a,v)</f>
        <v>14.577435011982518</v>
      </c>
      <c r="P530" s="4">
        <f>SQRT((v-2)/v)*F530*(_xlfn.T.DIST(_xlfn.T.INV(a,v),v,0)/(1-a))*((v+_xlfn.T.INV(a,v)^2)/(v-1))</f>
        <v>17.826652982517821</v>
      </c>
      <c r="Q530" s="4">
        <f>(B530*IF(B530&gt;O530,1,0)/P530)</f>
        <v>0</v>
      </c>
      <c r="R530" s="4">
        <f>SQRT((v-2)/v)*G530*_xlfn.T.INV(a,v)</f>
        <v>19.703648508024475</v>
      </c>
      <c r="S530" s="4">
        <f>SQRT((v-2)/v)*G530*(_xlfn.T.DIST(_xlfn.T.INV(a,v),v,0)/(1-a))*((v+_xlfn.T.INV(a,v)^2)/(v-1))</f>
        <v>24.095467011400352</v>
      </c>
      <c r="T530" s="4">
        <f>(B530*IF(B530&gt;R530,1,0)/S530)</f>
        <v>0</v>
      </c>
      <c r="U530" s="4">
        <f>_xlfn.PERCENTILE.INC(B27:B529,a)</f>
        <v>16.006725596886248</v>
      </c>
      <c r="V530" s="4">
        <f>AVERAGEIF(B27:B529, CONCATENATE("&gt;", U530))</f>
        <v>19.616793955795444</v>
      </c>
      <c r="W530" s="4">
        <f>(B530*IF(B530&gt;U530,1,0)/V530)</f>
        <v>0</v>
      </c>
      <c r="Y530">
        <f>IF(B530&gt;I530,1,0)</f>
        <v>0</v>
      </c>
      <c r="Z530">
        <f>IF(B530&gt;L530,1,0)</f>
        <v>0</v>
      </c>
      <c r="AA530">
        <f>IF(B530&gt;O530,1,0)</f>
        <v>0</v>
      </c>
      <c r="AB530">
        <f>IF(B530&gt;R530,1,0)</f>
        <v>0</v>
      </c>
      <c r="AC530">
        <f>IF(B530&gt;U530,1,0)</f>
        <v>0</v>
      </c>
    </row>
    <row r="531" spans="1:29" x14ac:dyDescent="0.25">
      <c r="A531" s="2">
        <v>2057.09</v>
      </c>
      <c r="B531" s="4">
        <f t="shared" si="17"/>
        <v>-2.5684514236141478</v>
      </c>
      <c r="C531" s="7"/>
      <c r="D531" s="7"/>
      <c r="E531" s="7"/>
      <c r="F531" s="4">
        <f t="shared" si="16"/>
        <v>7.1924844105950987</v>
      </c>
      <c r="G531" s="4">
        <f t="shared" si="18"/>
        <v>9.5143630594275628</v>
      </c>
      <c r="H531" s="7"/>
      <c r="I531" s="4">
        <f>_xlfn.NORM.S.INV(0.975)*F531</f>
        <v>14.097010404132188</v>
      </c>
      <c r="J531" s="4">
        <f>F531*_xlfn.NORM.S.DIST(_xlfn.NORM.S.INV(a),0)/(1-a)</f>
        <v>16.814610137954375</v>
      </c>
      <c r="K531" s="4">
        <f>(B531*IF(B531&gt;I531,1,0)/J531)</f>
        <v>0</v>
      </c>
      <c r="L531" s="4">
        <f>_xlfn.NORM.S.INV(0.975)*G531</f>
        <v>18.647808932316341</v>
      </c>
      <c r="M531" s="4">
        <f>G531*_xlfn.NORM.S.DIST(_xlfn.NORM.S.INV(a),0)/(1-a)</f>
        <v>22.242704526347758</v>
      </c>
      <c r="N531" s="4">
        <f>(B531*IF(B531&gt;L531,1,0)/M531)</f>
        <v>0</v>
      </c>
      <c r="O531" s="4">
        <f>SQRT((v-2)/v)*F531*_xlfn.T.INV(a,v)</f>
        <v>14.587951207517195</v>
      </c>
      <c r="P531" s="4">
        <f>SQRT((v-2)/v)*F531*(_xlfn.T.DIST(_xlfn.T.INV(a,v),v,0)/(1-a))*((v+_xlfn.T.INV(a,v)^2)/(v-1))</f>
        <v>17.839513171456332</v>
      </c>
      <c r="Q531" s="4">
        <f>(B531*IF(B531&gt;O531,1,0)/P531)</f>
        <v>0</v>
      </c>
      <c r="R531" s="4">
        <f>SQRT((v-2)/v)*G531*_xlfn.T.INV(a,v)</f>
        <v>19.297235302599642</v>
      </c>
      <c r="S531" s="4">
        <f>SQRT((v-2)/v)*G531*(_xlfn.T.DIST(_xlfn.T.INV(a,v),v,0)/(1-a))*((v+_xlfn.T.INV(a,v)^2)/(v-1))</f>
        <v>23.598466875596905</v>
      </c>
      <c r="T531" s="4">
        <f>(B531*IF(B531&gt;R531,1,0)/S531)</f>
        <v>0</v>
      </c>
      <c r="U531" s="4">
        <f>_xlfn.PERCENTILE.INC(B28:B530,a)</f>
        <v>16.006725596886248</v>
      </c>
      <c r="V531" s="4">
        <f>AVERAGEIF(B28:B530, CONCATENATE("&gt;", U531))</f>
        <v>19.616793955795444</v>
      </c>
      <c r="W531" s="4">
        <f>(B531*IF(B531&gt;U531,1,0)/V531)</f>
        <v>0</v>
      </c>
      <c r="Y531">
        <f>IF(B531&gt;I531,1,0)</f>
        <v>0</v>
      </c>
      <c r="Z531">
        <f>IF(B531&gt;L531,1,0)</f>
        <v>0</v>
      </c>
      <c r="AA531">
        <f>IF(B531&gt;O531,1,0)</f>
        <v>0</v>
      </c>
      <c r="AB531">
        <f>IF(B531&gt;R531,1,0)</f>
        <v>0</v>
      </c>
      <c r="AC531">
        <f>IF(B531&gt;U531,1,0)</f>
        <v>0</v>
      </c>
    </row>
    <row r="532" spans="1:29" x14ac:dyDescent="0.25">
      <c r="A532" s="2">
        <v>2029.55</v>
      </c>
      <c r="B532" s="4">
        <f t="shared" si="17"/>
        <v>13.387843993213806</v>
      </c>
      <c r="C532" s="7"/>
      <c r="D532" s="7"/>
      <c r="E532" s="7"/>
      <c r="F532" s="4">
        <f t="shared" si="16"/>
        <v>7.189811277484492</v>
      </c>
      <c r="G532" s="4">
        <f t="shared" si="18"/>
        <v>9.2459469349511068</v>
      </c>
      <c r="H532" s="7"/>
      <c r="I532" s="4">
        <f>_xlfn.NORM.S.INV(0.975)*F532</f>
        <v>14.091771159509518</v>
      </c>
      <c r="J532" s="4">
        <f>F532*_xlfn.NORM.S.DIST(_xlfn.NORM.S.INV(a),0)/(1-a)</f>
        <v>16.80836087990447</v>
      </c>
      <c r="K532" s="4">
        <f>(B532*IF(B532&gt;I532,1,0)/J532)</f>
        <v>0</v>
      </c>
      <c r="L532" s="4">
        <f>_xlfn.NORM.S.INV(0.975)*G532</f>
        <v>18.121722995472666</v>
      </c>
      <c r="M532" s="4">
        <f>G532*_xlfn.NORM.S.DIST(_xlfn.NORM.S.INV(a),0)/(1-a)</f>
        <v>21.615200561074815</v>
      </c>
      <c r="N532" s="4">
        <f>(B532*IF(B532&gt;L532,1,0)/M532)</f>
        <v>0</v>
      </c>
      <c r="O532" s="4">
        <f>SQRT((v-2)/v)*F532*_xlfn.T.INV(a,v)</f>
        <v>14.582529501586031</v>
      </c>
      <c r="P532" s="4">
        <f>SQRT((v-2)/v)*F532*(_xlfn.T.DIST(_xlfn.T.INV(a,v),v,0)/(1-a))*((v+_xlfn.T.INV(a,v)^2)/(v-1))</f>
        <v>17.832883001599381</v>
      </c>
      <c r="Q532" s="4">
        <f>(B532*IF(B532&gt;O532,1,0)/P532)</f>
        <v>0</v>
      </c>
      <c r="R532" s="4">
        <f>SQRT((v-2)/v)*G532*_xlfn.T.INV(a,v)</f>
        <v>18.752827959650748</v>
      </c>
      <c r="S532" s="4">
        <f>SQRT((v-2)/v)*G532*(_xlfn.T.DIST(_xlfn.T.INV(a,v),v,0)/(1-a))*((v+_xlfn.T.INV(a,v)^2)/(v-1))</f>
        <v>22.932714582693038</v>
      </c>
      <c r="T532" s="4">
        <f>(B532*IF(B532&gt;R532,1,0)/S532)</f>
        <v>0</v>
      </c>
      <c r="U532" s="4">
        <f>_xlfn.PERCENTILE.INC(B29:B531,a)</f>
        <v>16.006725596886248</v>
      </c>
      <c r="V532" s="4">
        <f>AVERAGEIF(B29:B531, CONCATENATE("&gt;", U532))</f>
        <v>19.616793955795444</v>
      </c>
      <c r="W532" s="4">
        <f>(B532*IF(B532&gt;U532,1,0)/V532)</f>
        <v>0</v>
      </c>
      <c r="Y532">
        <f>IF(B532&gt;I532,1,0)</f>
        <v>0</v>
      </c>
      <c r="Z532">
        <f>IF(B532&gt;L532,1,0)</f>
        <v>0</v>
      </c>
      <c r="AA532">
        <f>IF(B532&gt;O532,1,0)</f>
        <v>0</v>
      </c>
      <c r="AB532">
        <f>IF(B532&gt;R532,1,0)</f>
        <v>0</v>
      </c>
      <c r="AC532">
        <f>IF(B532&gt;U532,1,0)</f>
        <v>0</v>
      </c>
    </row>
    <row r="533" spans="1:29" x14ac:dyDescent="0.25">
      <c r="A533" s="2">
        <v>2002.16</v>
      </c>
      <c r="B533" s="4">
        <f t="shared" si="17"/>
        <v>13.495602473454644</v>
      </c>
      <c r="C533" s="7"/>
      <c r="D533" s="7"/>
      <c r="E533" s="7"/>
      <c r="F533" s="4">
        <f t="shared" si="16"/>
        <v>7.2161599237893412</v>
      </c>
      <c r="G533" s="4">
        <f t="shared" si="18"/>
        <v>9.5452786574145492</v>
      </c>
      <c r="H533" s="7"/>
      <c r="I533" s="4">
        <f>_xlfn.NORM.S.INV(0.975)*F533</f>
        <v>14.143413557308406</v>
      </c>
      <c r="J533" s="4">
        <f>F533*_xlfn.NORM.S.DIST(_xlfn.NORM.S.INV(a),0)/(1-a)</f>
        <v>16.869958818806676</v>
      </c>
      <c r="K533" s="4">
        <f>(B533*IF(B533&gt;I533,1,0)/J533)</f>
        <v>0</v>
      </c>
      <c r="L533" s="4">
        <f>_xlfn.NORM.S.INV(0.975)*G533</f>
        <v>18.708402390931354</v>
      </c>
      <c r="M533" s="4">
        <f>G533*_xlfn.NORM.S.DIST(_xlfn.NORM.S.INV(a),0)/(1-a)</f>
        <v>22.314979097644311</v>
      </c>
      <c r="N533" s="4">
        <f>(B533*IF(B533&gt;L533,1,0)/M533)</f>
        <v>0</v>
      </c>
      <c r="O533" s="4">
        <f>SQRT((v-2)/v)*F533*_xlfn.T.INV(a,v)</f>
        <v>14.635970391372744</v>
      </c>
      <c r="P533" s="4">
        <f>SQRT((v-2)/v)*F533*(_xlfn.T.DIST(_xlfn.T.INV(a,v),v,0)/(1-a))*((v+_xlfn.T.INV(a,v)^2)/(v-1))</f>
        <v>17.898235527371</v>
      </c>
      <c r="Q533" s="4">
        <f>(B533*IF(B533&gt;O533,1,0)/P533)</f>
        <v>0</v>
      </c>
      <c r="R533" s="4">
        <f>SQRT((v-2)/v)*G533*_xlfn.T.INV(a,v)</f>
        <v>19.359938981779123</v>
      </c>
      <c r="S533" s="4">
        <f>SQRT((v-2)/v)*G533*(_xlfn.T.DIST(_xlfn.T.INV(a,v),v,0)/(1-a))*((v+_xlfn.T.INV(a,v)^2)/(v-1))</f>
        <v>23.675146807871748</v>
      </c>
      <c r="T533" s="4">
        <f>(B533*IF(B533&gt;R533,1,0)/S533)</f>
        <v>0</v>
      </c>
      <c r="U533" s="4">
        <f>_xlfn.PERCENTILE.INC(B30:B532,a)</f>
        <v>16.006725596886248</v>
      </c>
      <c r="V533" s="4">
        <f>AVERAGEIF(B30:B532, CONCATENATE("&gt;", U533))</f>
        <v>19.616793955795444</v>
      </c>
      <c r="W533" s="4">
        <f>(B533*IF(B533&gt;U533,1,0)/V533)</f>
        <v>0</v>
      </c>
      <c r="Y533">
        <f>IF(B533&gt;I533,1,0)</f>
        <v>0</v>
      </c>
      <c r="Z533">
        <f>IF(B533&gt;L533,1,0)</f>
        <v>0</v>
      </c>
      <c r="AA533">
        <f>IF(B533&gt;O533,1,0)</f>
        <v>0</v>
      </c>
      <c r="AB533">
        <f>IF(B533&gt;R533,1,0)</f>
        <v>0</v>
      </c>
      <c r="AC533">
        <f>IF(B533&gt;U533,1,0)</f>
        <v>0</v>
      </c>
    </row>
    <row r="534" spans="1:29" x14ac:dyDescent="0.25">
      <c r="A534" s="2">
        <v>2021.25</v>
      </c>
      <c r="B534" s="4">
        <f t="shared" si="17"/>
        <v>-9.5347025212769783</v>
      </c>
      <c r="C534" s="7"/>
      <c r="D534" s="7"/>
      <c r="E534" s="7"/>
      <c r="F534" s="4">
        <f t="shared" si="16"/>
        <v>7.2407831899683108</v>
      </c>
      <c r="G534" s="4">
        <f t="shared" si="18"/>
        <v>9.8271807318336712</v>
      </c>
      <c r="H534" s="7"/>
      <c r="I534" s="4">
        <f>_xlfn.NORM.S.INV(0.975)*F534</f>
        <v>14.191674272200931</v>
      </c>
      <c r="J534" s="4">
        <f>F534*_xlfn.NORM.S.DIST(_xlfn.NORM.S.INV(a),0)/(1-a)</f>
        <v>16.92752315923299</v>
      </c>
      <c r="K534" s="4">
        <f>(B534*IF(B534&gt;I534,1,0)/J534)</f>
        <v>0</v>
      </c>
      <c r="L534" s="4">
        <f>_xlfn.NORM.S.INV(0.975)*G534</f>
        <v>19.260920303959963</v>
      </c>
      <c r="M534" s="4">
        <f>G534*_xlfn.NORM.S.DIST(_xlfn.NORM.S.INV(a),0)/(1-a)</f>
        <v>22.974010554348705</v>
      </c>
      <c r="N534" s="4">
        <f>(B534*IF(B534&gt;L534,1,0)/M534)</f>
        <v>0</v>
      </c>
      <c r="O534" s="4">
        <f>SQRT((v-2)/v)*F534*_xlfn.T.INV(a,v)</f>
        <v>14.685911828167432</v>
      </c>
      <c r="P534" s="4">
        <f>SQRT((v-2)/v)*F534*(_xlfn.T.DIST(_xlfn.T.INV(a,v),v,0)/(1-a))*((v+_xlfn.T.INV(a,v)^2)/(v-1))</f>
        <v>17.959308594234646</v>
      </c>
      <c r="Q534" s="4">
        <f>(B534*IF(B534&gt;O534,1,0)/P534)</f>
        <v>0</v>
      </c>
      <c r="R534" s="4">
        <f>SQRT((v-2)/v)*G534*_xlfn.T.INV(a,v)</f>
        <v>19.931698817763774</v>
      </c>
      <c r="S534" s="4">
        <f>SQRT((v-2)/v)*G534*(_xlfn.T.DIST(_xlfn.T.INV(a,v),v,0)/(1-a))*((v+_xlfn.T.INV(a,v)^2)/(v-1))</f>
        <v>24.374348291333106</v>
      </c>
      <c r="T534" s="4">
        <f>(B534*IF(B534&gt;R534,1,0)/S534)</f>
        <v>0</v>
      </c>
      <c r="U534" s="4">
        <f>_xlfn.PERCENTILE.INC(B31:B533,a)</f>
        <v>16.006725596886248</v>
      </c>
      <c r="V534" s="4">
        <f>AVERAGEIF(B31:B533, CONCATENATE("&gt;", U534))</f>
        <v>19.616793955795444</v>
      </c>
      <c r="W534" s="4">
        <f>(B534*IF(B534&gt;U534,1,0)/V534)</f>
        <v>0</v>
      </c>
      <c r="Y534">
        <f>IF(B534&gt;I534,1,0)</f>
        <v>0</v>
      </c>
      <c r="Z534">
        <f>IF(B534&gt;L534,1,0)</f>
        <v>0</v>
      </c>
      <c r="AA534">
        <f>IF(B534&gt;O534,1,0)</f>
        <v>0</v>
      </c>
      <c r="AB534">
        <f>IF(B534&gt;R534,1,0)</f>
        <v>0</v>
      </c>
      <c r="AC534">
        <f>IF(B534&gt;U534,1,0)</f>
        <v>0</v>
      </c>
    </row>
    <row r="535" spans="1:29" x14ac:dyDescent="0.25">
      <c r="A535" s="2">
        <v>1994.99</v>
      </c>
      <c r="B535" s="4">
        <f t="shared" si="17"/>
        <v>12.991960420531845</v>
      </c>
      <c r="C535" s="7"/>
      <c r="D535" s="7"/>
      <c r="E535" s="7"/>
      <c r="F535" s="4">
        <f t="shared" si="16"/>
        <v>7.2489618399096045</v>
      </c>
      <c r="G535" s="4">
        <f t="shared" si="18"/>
        <v>9.8098779502147888</v>
      </c>
      <c r="H535" s="7"/>
      <c r="I535" s="4">
        <f>_xlfn.NORM.S.INV(0.975)*F535</f>
        <v>14.207704131528027</v>
      </c>
      <c r="J535" s="4">
        <f>F535*_xlfn.NORM.S.DIST(_xlfn.NORM.S.INV(a),0)/(1-a)</f>
        <v>16.946643229902183</v>
      </c>
      <c r="K535" s="4">
        <f>(B535*IF(B535&gt;I535,1,0)/J535)</f>
        <v>0</v>
      </c>
      <c r="L535" s="4">
        <f>_xlfn.NORM.S.INV(0.975)*G535</f>
        <v>19.22700747515459</v>
      </c>
      <c r="M535" s="4">
        <f>G535*_xlfn.NORM.S.DIST(_xlfn.NORM.S.INV(a),0)/(1-a)</f>
        <v>22.933560063167231</v>
      </c>
      <c r="N535" s="4">
        <f>(B535*IF(B535&gt;L535,1,0)/M535)</f>
        <v>0</v>
      </c>
      <c r="O535" s="4">
        <f>SQRT((v-2)/v)*F535*_xlfn.T.INV(a,v)</f>
        <v>14.702499941464028</v>
      </c>
      <c r="P535" s="4">
        <f>SQRT((v-2)/v)*F535*(_xlfn.T.DIST(_xlfn.T.INV(a,v),v,0)/(1-a))*((v+_xlfn.T.INV(a,v)^2)/(v-1))</f>
        <v>17.979594092961278</v>
      </c>
      <c r="Q535" s="4">
        <f>(B535*IF(B535&gt;O535,1,0)/P535)</f>
        <v>0</v>
      </c>
      <c r="R535" s="4">
        <f>SQRT((v-2)/v)*G535*_xlfn.T.INV(a,v)</f>
        <v>19.896604944826247</v>
      </c>
      <c r="S535" s="4">
        <f>SQRT((v-2)/v)*G535*(_xlfn.T.DIST(_xlfn.T.INV(a,v),v,0)/(1-a))*((v+_xlfn.T.INV(a,v)^2)/(v-1))</f>
        <v>24.331432216306489</v>
      </c>
      <c r="T535" s="4">
        <f>(B535*IF(B535&gt;R535,1,0)/S535)</f>
        <v>0</v>
      </c>
      <c r="U535" s="4">
        <f>_xlfn.PERCENTILE.INC(B32:B534,a)</f>
        <v>16.006725596886248</v>
      </c>
      <c r="V535" s="4">
        <f>AVERAGEIF(B32:B534, CONCATENATE("&gt;", U535))</f>
        <v>19.616793955795444</v>
      </c>
      <c r="W535" s="4">
        <f>(B535*IF(B535&gt;U535,1,0)/V535)</f>
        <v>0</v>
      </c>
      <c r="Y535">
        <f>IF(B535&gt;I535,1,0)</f>
        <v>0</v>
      </c>
      <c r="Z535">
        <f>IF(B535&gt;L535,1,0)</f>
        <v>0</v>
      </c>
      <c r="AA535">
        <f>IF(B535&gt;O535,1,0)</f>
        <v>0</v>
      </c>
      <c r="AB535">
        <f>IF(B535&gt;R535,1,0)</f>
        <v>0</v>
      </c>
      <c r="AC535">
        <f>IF(B535&gt;U535,1,0)</f>
        <v>0</v>
      </c>
    </row>
    <row r="536" spans="1:29" x14ac:dyDescent="0.25">
      <c r="A536" s="2">
        <v>2020.85</v>
      </c>
      <c r="B536" s="4">
        <f t="shared" si="17"/>
        <v>-12.962470989829471</v>
      </c>
      <c r="C536" s="7"/>
      <c r="D536" s="7"/>
      <c r="E536" s="7"/>
      <c r="F536" s="4">
        <f t="shared" si="16"/>
        <v>7.2729493133146663</v>
      </c>
      <c r="G536" s="4">
        <f t="shared" si="18"/>
        <v>10.02931429402547</v>
      </c>
      <c r="H536" s="7"/>
      <c r="I536" s="4">
        <f>_xlfn.NORM.S.INV(0.975)*F536</f>
        <v>14.25471871548206</v>
      </c>
      <c r="J536" s="4">
        <f>F536*_xlfn.NORM.S.DIST(_xlfn.NORM.S.INV(a),0)/(1-a)</f>
        <v>17.002721212206392</v>
      </c>
      <c r="K536" s="4">
        <f>(B536*IF(B536&gt;I536,1,0)/J536)</f>
        <v>0</v>
      </c>
      <c r="L536" s="4">
        <f>_xlfn.NORM.S.INV(0.975)*G536</f>
        <v>19.657094805922675</v>
      </c>
      <c r="M536" s="4">
        <f>G536*_xlfn.NORM.S.DIST(_xlfn.NORM.S.INV(a),0)/(1-a)</f>
        <v>23.446558960438313</v>
      </c>
      <c r="N536" s="4">
        <f>(B536*IF(B536&gt;L536,1,0)/M536)</f>
        <v>0</v>
      </c>
      <c r="O536" s="4">
        <f>SQRT((v-2)/v)*F536*_xlfn.T.INV(a,v)</f>
        <v>14.751151849712754</v>
      </c>
      <c r="P536" s="4">
        <f>SQRT((v-2)/v)*F536*(_xlfn.T.DIST(_xlfn.T.INV(a,v),v,0)/(1-a))*((v+_xlfn.T.INV(a,v)^2)/(v-1))</f>
        <v>18.03909020353041</v>
      </c>
      <c r="Q536" s="4">
        <f>(B536*IF(B536&gt;O536,1,0)/P536)</f>
        <v>0</v>
      </c>
      <c r="R536" s="4">
        <f>SQRT((v-2)/v)*G536*_xlfn.T.INV(a,v)</f>
        <v>20.341670445691381</v>
      </c>
      <c r="S536" s="4">
        <f>SQRT((v-2)/v)*G536*(_xlfn.T.DIST(_xlfn.T.INV(a,v),v,0)/(1-a))*((v+_xlfn.T.INV(a,v)^2)/(v-1))</f>
        <v>24.875699999485871</v>
      </c>
      <c r="T536" s="4">
        <f>(B536*IF(B536&gt;R536,1,0)/S536)</f>
        <v>0</v>
      </c>
      <c r="U536" s="4">
        <f>_xlfn.PERCENTILE.INC(B33:B535,a)</f>
        <v>16.006725596886248</v>
      </c>
      <c r="V536" s="4">
        <f>AVERAGEIF(B33:B535, CONCATENATE("&gt;", U536))</f>
        <v>19.616793955795444</v>
      </c>
      <c r="W536" s="4">
        <f>(B536*IF(B536&gt;U536,1,0)/V536)</f>
        <v>0</v>
      </c>
      <c r="Y536">
        <f>IF(B536&gt;I536,1,0)</f>
        <v>0</v>
      </c>
      <c r="Z536">
        <f>IF(B536&gt;L536,1,0)</f>
        <v>0</v>
      </c>
      <c r="AA536">
        <f>IF(B536&gt;O536,1,0)</f>
        <v>0</v>
      </c>
      <c r="AB536">
        <f>IF(B536&gt;R536,1,0)</f>
        <v>0</v>
      </c>
      <c r="AC536">
        <f>IF(B536&gt;U536,1,0)</f>
        <v>0</v>
      </c>
    </row>
    <row r="537" spans="1:29" x14ac:dyDescent="0.25">
      <c r="A537" s="2">
        <v>2050.0300000000002</v>
      </c>
      <c r="B537" s="4">
        <f t="shared" si="17"/>
        <v>-14.439468540465791</v>
      </c>
      <c r="C537" s="7"/>
      <c r="D537" s="7"/>
      <c r="E537" s="7"/>
      <c r="F537" s="4">
        <f t="shared" si="16"/>
        <v>7.2816380235429357</v>
      </c>
      <c r="G537" s="4">
        <f t="shared" si="18"/>
        <v>10.229049601286194</v>
      </c>
      <c r="H537" s="7"/>
      <c r="I537" s="4">
        <f>_xlfn.NORM.S.INV(0.975)*F537</f>
        <v>14.271748274601572</v>
      </c>
      <c r="J537" s="4">
        <f>F537*_xlfn.NORM.S.DIST(_xlfn.NORM.S.INV(a),0)/(1-a)</f>
        <v>17.023033703238671</v>
      </c>
      <c r="K537" s="4">
        <f>(B537*IF(B537&gt;I537,1,0)/J537)</f>
        <v>0</v>
      </c>
      <c r="L537" s="4">
        <f>_xlfn.NORM.S.INV(0.975)*G537</f>
        <v>20.048568814594734</v>
      </c>
      <c r="M537" s="4">
        <f>G537*_xlfn.NORM.S.DIST(_xlfn.NORM.S.INV(a),0)/(1-a)</f>
        <v>23.913500719453641</v>
      </c>
      <c r="N537" s="4">
        <f>(B537*IF(B537&gt;L537,1,0)/M537)</f>
        <v>0</v>
      </c>
      <c r="O537" s="4">
        <f>SQRT((v-2)/v)*F537*_xlfn.T.INV(a,v)</f>
        <v>14.768774478227533</v>
      </c>
      <c r="P537" s="4">
        <f>SQRT((v-2)/v)*F537*(_xlfn.T.DIST(_xlfn.T.INV(a,v),v,0)/(1-a))*((v+_xlfn.T.INV(a,v)^2)/(v-1))</f>
        <v>18.060640804367566</v>
      </c>
      <c r="Q537" s="4">
        <f>(B537*IF(B537&gt;O537,1,0)/P537)</f>
        <v>0</v>
      </c>
      <c r="R537" s="4">
        <f>SQRT((v-2)/v)*G537*_xlfn.T.INV(a,v)</f>
        <v>20.746777881509487</v>
      </c>
      <c r="S537" s="4">
        <f>SQRT((v-2)/v)*G537*(_xlfn.T.DIST(_xlfn.T.INV(a,v),v,0)/(1-a))*((v+_xlfn.T.INV(a,v)^2)/(v-1))</f>
        <v>25.371103317904424</v>
      </c>
      <c r="T537" s="4">
        <f>(B537*IF(B537&gt;R537,1,0)/S537)</f>
        <v>0</v>
      </c>
      <c r="U537" s="4">
        <f>_xlfn.PERCENTILE.INC(B34:B536,a)</f>
        <v>16.006725596886248</v>
      </c>
      <c r="V537" s="4">
        <f>AVERAGEIF(B34:B536, CONCATENATE("&gt;", U537))</f>
        <v>19.616793955795444</v>
      </c>
      <c r="W537" s="4">
        <f>(B537*IF(B537&gt;U537,1,0)/V537)</f>
        <v>0</v>
      </c>
      <c r="Y537">
        <f>IF(B537&gt;I537,1,0)</f>
        <v>0</v>
      </c>
      <c r="Z537">
        <f>IF(B537&gt;L537,1,0)</f>
        <v>0</v>
      </c>
      <c r="AA537">
        <f>IF(B537&gt;O537,1,0)</f>
        <v>0</v>
      </c>
      <c r="AB537">
        <f>IF(B537&gt;R537,1,0)</f>
        <v>0</v>
      </c>
      <c r="AC537">
        <f>IF(B537&gt;U537,1,0)</f>
        <v>0</v>
      </c>
    </row>
    <row r="538" spans="1:29" x14ac:dyDescent="0.25">
      <c r="A538" s="2">
        <v>2041.51</v>
      </c>
      <c r="B538" s="4">
        <f t="shared" si="17"/>
        <v>4.1560367409258445</v>
      </c>
      <c r="C538" s="7"/>
      <c r="D538" s="7"/>
      <c r="E538" s="7"/>
      <c r="F538" s="4">
        <f t="shared" si="16"/>
        <v>7.2874825271693631</v>
      </c>
      <c r="G538" s="4">
        <f t="shared" si="18"/>
        <v>10.529261299099044</v>
      </c>
      <c r="H538" s="7"/>
      <c r="I538" s="4">
        <f>_xlfn.NORM.S.INV(0.975)*F538</f>
        <v>14.283203291216884</v>
      </c>
      <c r="J538" s="4">
        <f>F538*_xlfn.NORM.S.DIST(_xlfn.NORM.S.INV(a),0)/(1-a)</f>
        <v>17.036697000135565</v>
      </c>
      <c r="K538" s="4">
        <f>(B538*IF(B538&gt;I538,1,0)/J538)</f>
        <v>0</v>
      </c>
      <c r="L538" s="4">
        <f>_xlfn.NORM.S.INV(0.975)*G538</f>
        <v>20.636972930045545</v>
      </c>
      <c r="M538" s="4">
        <f>G538*_xlfn.NORM.S.DIST(_xlfn.NORM.S.INV(a),0)/(1-a)</f>
        <v>24.615336464852046</v>
      </c>
      <c r="N538" s="4">
        <f>(B538*IF(B538&gt;L538,1,0)/M538)</f>
        <v>0</v>
      </c>
      <c r="O538" s="4">
        <f>SQRT((v-2)/v)*F538*_xlfn.T.INV(a,v)</f>
        <v>14.780628425885574</v>
      </c>
      <c r="P538" s="4">
        <f>SQRT((v-2)/v)*F538*(_xlfn.T.DIST(_xlfn.T.INV(a,v),v,0)/(1-a))*((v+_xlfn.T.INV(a,v)^2)/(v-1))</f>
        <v>18.075136921908076</v>
      </c>
      <c r="Q538" s="4">
        <f>(B538*IF(B538&gt;O538,1,0)/P538)</f>
        <v>0</v>
      </c>
      <c r="R538" s="4">
        <f>SQRT((v-2)/v)*G538*_xlfn.T.INV(a,v)</f>
        <v>21.355673688522771</v>
      </c>
      <c r="S538" s="4">
        <f>SQRT((v-2)/v)*G538*(_xlfn.T.DIST(_xlfn.T.INV(a,v),v,0)/(1-a))*((v+_xlfn.T.INV(a,v)^2)/(v-1))</f>
        <v>26.115718145218946</v>
      </c>
      <c r="T538" s="4">
        <f>(B538*IF(B538&gt;R538,1,0)/S538)</f>
        <v>0</v>
      </c>
      <c r="U538" s="4">
        <f>_xlfn.PERCENTILE.INC(B35:B537,a)</f>
        <v>16.006725596886248</v>
      </c>
      <c r="V538" s="4">
        <f>AVERAGEIF(B35:B537, CONCATENATE("&gt;", U538))</f>
        <v>19.616793955795444</v>
      </c>
      <c r="W538" s="4">
        <f>(B538*IF(B538&gt;U538,1,0)/V538)</f>
        <v>0</v>
      </c>
      <c r="Y538">
        <f>IF(B538&gt;I538,1,0)</f>
        <v>0</v>
      </c>
      <c r="Z538">
        <f>IF(B538&gt;L538,1,0)</f>
        <v>0</v>
      </c>
      <c r="AA538">
        <f>IF(B538&gt;O538,1,0)</f>
        <v>0</v>
      </c>
      <c r="AB538">
        <f>IF(B538&gt;R538,1,0)</f>
        <v>0</v>
      </c>
      <c r="AC538">
        <f>IF(B538&gt;U538,1,0)</f>
        <v>0</v>
      </c>
    </row>
    <row r="539" spans="1:29" x14ac:dyDescent="0.25">
      <c r="A539" s="2">
        <v>2062.52</v>
      </c>
      <c r="B539" s="4">
        <f t="shared" si="17"/>
        <v>-10.291401952476349</v>
      </c>
      <c r="C539" s="7"/>
      <c r="D539" s="7"/>
      <c r="E539" s="7"/>
      <c r="F539" s="4">
        <f t="shared" si="16"/>
        <v>7.2775521306190889</v>
      </c>
      <c r="G539" s="4">
        <f t="shared" si="18"/>
        <v>10.259131609348723</v>
      </c>
      <c r="H539" s="7"/>
      <c r="I539" s="4">
        <f>_xlfn.NORM.S.INV(0.975)*F539</f>
        <v>14.263740071626145</v>
      </c>
      <c r="J539" s="4">
        <f>F539*_xlfn.NORM.S.DIST(_xlfn.NORM.S.INV(a),0)/(1-a)</f>
        <v>17.013481691352666</v>
      </c>
      <c r="K539" s="4">
        <f>(B539*IF(B539&gt;I539,1,0)/J539)</f>
        <v>0</v>
      </c>
      <c r="L539" s="4">
        <f>_xlfn.NORM.S.INV(0.975)*G539</f>
        <v>20.107528466979936</v>
      </c>
      <c r="M539" s="4">
        <f>G539*_xlfn.NORM.S.DIST(_xlfn.NORM.S.INV(a),0)/(1-a)</f>
        <v>23.983826521897242</v>
      </c>
      <c r="N539" s="4">
        <f>(B539*IF(B539&gt;L539,1,0)/M539)</f>
        <v>0</v>
      </c>
      <c r="O539" s="4">
        <f>SQRT((v-2)/v)*F539*_xlfn.T.INV(a,v)</f>
        <v>14.760487382530194</v>
      </c>
      <c r="P539" s="4">
        <f>SQRT((v-2)/v)*F539*(_xlfn.T.DIST(_xlfn.T.INV(a,v),v,0)/(1-a))*((v+_xlfn.T.INV(a,v)^2)/(v-1))</f>
        <v>18.050506567507107</v>
      </c>
      <c r="Q539" s="4">
        <f>(B539*IF(B539&gt;O539,1,0)/P539)</f>
        <v>0</v>
      </c>
      <c r="R539" s="4">
        <f>SQRT((v-2)/v)*G539*_xlfn.T.INV(a,v)</f>
        <v>20.807790855718213</v>
      </c>
      <c r="S539" s="4">
        <f>SQRT((v-2)/v)*G539*(_xlfn.T.DIST(_xlfn.T.INV(a,v),v,0)/(1-a))*((v+_xlfn.T.INV(a,v)^2)/(v-1))</f>
        <v>25.445715697774837</v>
      </c>
      <c r="T539" s="4">
        <f>(B539*IF(B539&gt;R539,1,0)/S539)</f>
        <v>0</v>
      </c>
      <c r="U539" s="4">
        <f>_xlfn.PERCENTILE.INC(B36:B538,a)</f>
        <v>16.006725596886248</v>
      </c>
      <c r="V539" s="4">
        <f>AVERAGEIF(B36:B538, CONCATENATE("&gt;", U539))</f>
        <v>19.616793955795444</v>
      </c>
      <c r="W539" s="4">
        <f>(B539*IF(B539&gt;U539,1,0)/V539)</f>
        <v>0</v>
      </c>
      <c r="Y539">
        <f>IF(B539&gt;I539,1,0)</f>
        <v>0</v>
      </c>
      <c r="Z539">
        <f>IF(B539&gt;L539,1,0)</f>
        <v>0</v>
      </c>
      <c r="AA539">
        <f>IF(B539&gt;O539,1,0)</f>
        <v>0</v>
      </c>
      <c r="AB539">
        <f>IF(B539&gt;R539,1,0)</f>
        <v>0</v>
      </c>
      <c r="AC539">
        <f>IF(B539&gt;U539,1,0)</f>
        <v>0</v>
      </c>
    </row>
    <row r="540" spans="1:29" x14ac:dyDescent="0.25">
      <c r="A540" s="2">
        <v>2055.4699999999998</v>
      </c>
      <c r="B540" s="4">
        <f t="shared" si="17"/>
        <v>3.4181486724978094</v>
      </c>
      <c r="C540" s="7"/>
      <c r="D540" s="7"/>
      <c r="E540" s="7"/>
      <c r="F540" s="4">
        <f t="shared" si="16"/>
        <v>7.2903039001274736</v>
      </c>
      <c r="G540" s="4">
        <f t="shared" si="18"/>
        <v>10.261070691897013</v>
      </c>
      <c r="H540" s="7"/>
      <c r="I540" s="4">
        <f>_xlfn.NORM.S.INV(0.975)*F540</f>
        <v>14.288733080601736</v>
      </c>
      <c r="J540" s="4">
        <f>F540*_xlfn.NORM.S.DIST(_xlfn.NORM.S.INV(a),0)/(1-a)</f>
        <v>17.043292813714878</v>
      </c>
      <c r="K540" s="4">
        <f>(B540*IF(B540&gt;I540,1,0)/J540)</f>
        <v>0</v>
      </c>
      <c r="L540" s="4">
        <f>_xlfn.NORM.S.INV(0.975)*G540</f>
        <v>20.111328998937633</v>
      </c>
      <c r="M540" s="4">
        <f>G540*_xlfn.NORM.S.DIST(_xlfn.NORM.S.INV(a),0)/(1-a)</f>
        <v>23.988359714492944</v>
      </c>
      <c r="N540" s="4">
        <f>(B540*IF(B540&gt;L540,1,0)/M540)</f>
        <v>0</v>
      </c>
      <c r="O540" s="4">
        <f>SQRT((v-2)/v)*F540*_xlfn.T.INV(a,v)</f>
        <v>14.786350795056164</v>
      </c>
      <c r="P540" s="4">
        <f>SQRT((v-2)/v)*F540*(_xlfn.T.DIST(_xlfn.T.INV(a,v),v,0)/(1-a))*((v+_xlfn.T.INV(a,v)^2)/(v-1))</f>
        <v>18.082134770936939</v>
      </c>
      <c r="Q540" s="4">
        <f>(B540*IF(B540&gt;O540,1,0)/P540)</f>
        <v>0</v>
      </c>
      <c r="R540" s="4">
        <f>SQRT((v-2)/v)*G540*_xlfn.T.INV(a,v)</f>
        <v>20.811723744548694</v>
      </c>
      <c r="S540" s="4">
        <f>SQRT((v-2)/v)*G540*(_xlfn.T.DIST(_xlfn.T.INV(a,v),v,0)/(1-a))*((v+_xlfn.T.INV(a,v)^2)/(v-1))</f>
        <v>25.450525202625464</v>
      </c>
      <c r="T540" s="4">
        <f>(B540*IF(B540&gt;R540,1,0)/S540)</f>
        <v>0</v>
      </c>
      <c r="U540" s="4">
        <f>_xlfn.PERCENTILE.INC(B37:B539,a)</f>
        <v>16.006725596886248</v>
      </c>
      <c r="V540" s="4">
        <f>AVERAGEIF(B37:B539, CONCATENATE("&gt;", U540))</f>
        <v>19.616793955795444</v>
      </c>
      <c r="W540" s="4">
        <f>(B540*IF(B540&gt;U540,1,0)/V540)</f>
        <v>0</v>
      </c>
      <c r="Y540">
        <f>IF(B540&gt;I540,1,0)</f>
        <v>0</v>
      </c>
      <c r="Z540">
        <f>IF(B540&gt;L540,1,0)</f>
        <v>0</v>
      </c>
      <c r="AA540">
        <f>IF(B540&gt;O540,1,0)</f>
        <v>0</v>
      </c>
      <c r="AB540">
        <f>IF(B540&gt;R540,1,0)</f>
        <v>0</v>
      </c>
      <c r="AC540">
        <f>IF(B540&gt;U540,1,0)</f>
        <v>0</v>
      </c>
    </row>
    <row r="541" spans="1:29" x14ac:dyDescent="0.25">
      <c r="A541" s="2">
        <v>2046.74</v>
      </c>
      <c r="B541" s="4">
        <f t="shared" si="17"/>
        <v>4.2472038025365446</v>
      </c>
      <c r="C541" s="7"/>
      <c r="D541" s="7"/>
      <c r="E541" s="7"/>
      <c r="F541" s="4">
        <f t="shared" si="16"/>
        <v>7.2917377329142283</v>
      </c>
      <c r="G541" s="4">
        <f t="shared" si="18"/>
        <v>9.983647723167083</v>
      </c>
      <c r="H541" s="7"/>
      <c r="I541" s="4">
        <f>_xlfn.NORM.S.INV(0.975)*F541</f>
        <v>14.291543341223628</v>
      </c>
      <c r="J541" s="4">
        <f>F541*_xlfn.NORM.S.DIST(_xlfn.NORM.S.INV(a),0)/(1-a)</f>
        <v>17.046644832007299</v>
      </c>
      <c r="K541" s="4">
        <f>(B541*IF(B541&gt;I541,1,0)/J541)</f>
        <v>0</v>
      </c>
      <c r="L541" s="4">
        <f>_xlfn.NORM.S.INV(0.975)*G541</f>
        <v>19.567589971742791</v>
      </c>
      <c r="M541" s="4">
        <f>G541*_xlfn.NORM.S.DIST(_xlfn.NORM.S.INV(a),0)/(1-a)</f>
        <v>23.339799523575309</v>
      </c>
      <c r="N541" s="4">
        <f>(B541*IF(B541&gt;L541,1,0)/M541)</f>
        <v>0</v>
      </c>
      <c r="O541" s="4">
        <f>SQRT((v-2)/v)*F541*_xlfn.T.INV(a,v)</f>
        <v>14.789258925479372</v>
      </c>
      <c r="P541" s="4">
        <f>SQRT((v-2)/v)*F541*(_xlfn.T.DIST(_xlfn.T.INV(a,v),v,0)/(1-a))*((v+_xlfn.T.INV(a,v)^2)/(v-1))</f>
        <v>18.085691105219333</v>
      </c>
      <c r="Q541" s="4">
        <f>(B541*IF(B541&gt;O541,1,0)/P541)</f>
        <v>0</v>
      </c>
      <c r="R541" s="4">
        <f>SQRT((v-2)/v)*G541*_xlfn.T.INV(a,v)</f>
        <v>20.249048526829043</v>
      </c>
      <c r="S541" s="4">
        <f>SQRT((v-2)/v)*G541*(_xlfn.T.DIST(_xlfn.T.INV(a,v),v,0)/(1-a))*((v+_xlfn.T.INV(a,v)^2)/(v-1))</f>
        <v>24.76243324132323</v>
      </c>
      <c r="T541" s="4">
        <f>(B541*IF(B541&gt;R541,1,0)/S541)</f>
        <v>0</v>
      </c>
      <c r="U541" s="4">
        <f>_xlfn.PERCENTILE.INC(B38:B540,a)</f>
        <v>16.006725596886248</v>
      </c>
      <c r="V541" s="4">
        <f>AVERAGEIF(B38:B540, CONCATENATE("&gt;", U541))</f>
        <v>19.616793955795444</v>
      </c>
      <c r="W541" s="4">
        <f>(B541*IF(B541&gt;U541,1,0)/V541)</f>
        <v>0</v>
      </c>
      <c r="Y541">
        <f>IF(B541&gt;I541,1,0)</f>
        <v>0</v>
      </c>
      <c r="Z541">
        <f>IF(B541&gt;L541,1,0)</f>
        <v>0</v>
      </c>
      <c r="AA541">
        <f>IF(B541&gt;O541,1,0)</f>
        <v>0</v>
      </c>
      <c r="AB541">
        <f>IF(B541&gt;R541,1,0)</f>
        <v>0</v>
      </c>
      <c r="AC541">
        <f>IF(B541&gt;U541,1,0)</f>
        <v>0</v>
      </c>
    </row>
    <row r="542" spans="1:29" x14ac:dyDescent="0.25">
      <c r="A542" s="2">
        <v>2068.59</v>
      </c>
      <c r="B542" s="4">
        <f t="shared" si="17"/>
        <v>-10.67551325522545</v>
      </c>
      <c r="C542" s="7"/>
      <c r="D542" s="7"/>
      <c r="E542" s="7"/>
      <c r="F542" s="4">
        <f t="shared" si="16"/>
        <v>7.2915360094442319</v>
      </c>
      <c r="G542" s="4">
        <f t="shared" si="18"/>
        <v>9.7352531018509314</v>
      </c>
      <c r="H542" s="7"/>
      <c r="I542" s="4">
        <f>_xlfn.NORM.S.INV(0.975)*F542</f>
        <v>14.291147970487598</v>
      </c>
      <c r="J542" s="4">
        <f>F542*_xlfn.NORM.S.DIST(_xlfn.NORM.S.INV(a),0)/(1-a)</f>
        <v>17.046173242315891</v>
      </c>
      <c r="K542" s="4">
        <f>(B542*IF(B542&gt;I542,1,0)/J542)</f>
        <v>0</v>
      </c>
      <c r="L542" s="4">
        <f>_xlfn.NORM.S.INV(0.975)*G542</f>
        <v>19.080745460009666</v>
      </c>
      <c r="M542" s="4">
        <f>G542*_xlfn.NORM.S.DIST(_xlfn.NORM.S.INV(a),0)/(1-a)</f>
        <v>22.759101884294598</v>
      </c>
      <c r="N542" s="4">
        <f>(B542*IF(B542&gt;L542,1,0)/M542)</f>
        <v>0</v>
      </c>
      <c r="O542" s="4">
        <f>SQRT((v-2)/v)*F542*_xlfn.T.INV(a,v)</f>
        <v>14.788849785609235</v>
      </c>
      <c r="P542" s="4">
        <f>SQRT((v-2)/v)*F542*(_xlfn.T.DIST(_xlfn.T.INV(a,v),v,0)/(1-a))*((v+_xlfn.T.INV(a,v)^2)/(v-1))</f>
        <v>18.085190770662518</v>
      </c>
      <c r="Q542" s="4">
        <f>(B542*IF(B542&gt;O542,1,0)/P542)</f>
        <v>0</v>
      </c>
      <c r="R542" s="4">
        <f>SQRT((v-2)/v)*G542*_xlfn.T.INV(a,v)</f>
        <v>19.745249226182395</v>
      </c>
      <c r="S542" s="4">
        <f>SQRT((v-2)/v)*G542*(_xlfn.T.DIST(_xlfn.T.INV(a,v),v,0)/(1-a))*((v+_xlfn.T.INV(a,v)^2)/(v-1))</f>
        <v>24.146340266250412</v>
      </c>
      <c r="T542" s="4">
        <f>(B542*IF(B542&gt;R542,1,0)/S542)</f>
        <v>0</v>
      </c>
      <c r="U542" s="4">
        <f>_xlfn.PERCENTILE.INC(B39:B541,a)</f>
        <v>16.006725596886248</v>
      </c>
      <c r="V542" s="4">
        <f>AVERAGEIF(B39:B541, CONCATENATE("&gt;", U542))</f>
        <v>19.616793955795444</v>
      </c>
      <c r="W542" s="4">
        <f>(B542*IF(B542&gt;U542,1,0)/V542)</f>
        <v>0</v>
      </c>
      <c r="Y542">
        <f>IF(B542&gt;I542,1,0)</f>
        <v>0</v>
      </c>
      <c r="Z542">
        <f>IF(B542&gt;L542,1,0)</f>
        <v>0</v>
      </c>
      <c r="AA542">
        <f>IF(B542&gt;O542,1,0)</f>
        <v>0</v>
      </c>
      <c r="AB542">
        <f>IF(B542&gt;R542,1,0)</f>
        <v>0</v>
      </c>
      <c r="AC542">
        <f>IF(B542&gt;U542,1,0)</f>
        <v>0</v>
      </c>
    </row>
    <row r="543" spans="1:29" x14ac:dyDescent="0.25">
      <c r="A543" s="2">
        <v>2068.5300000000002</v>
      </c>
      <c r="B543" s="4">
        <f t="shared" si="17"/>
        <v>2.9005264455472291E-2</v>
      </c>
      <c r="C543" s="7"/>
      <c r="D543" s="7"/>
      <c r="E543" s="7"/>
      <c r="F543" s="4">
        <f t="shared" si="16"/>
        <v>7.3050924502777406</v>
      </c>
      <c r="G543" s="4">
        <f t="shared" si="18"/>
        <v>9.79421455632977</v>
      </c>
      <c r="H543" s="7"/>
      <c r="I543" s="4">
        <f>_xlfn.NORM.S.INV(0.975)*F543</f>
        <v>14.317718106279823</v>
      </c>
      <c r="J543" s="4">
        <f>F543*_xlfn.NORM.S.DIST(_xlfn.NORM.S.INV(a),0)/(1-a)</f>
        <v>17.077865527548781</v>
      </c>
      <c r="K543" s="4">
        <f>(B543*IF(B543&gt;I543,1,0)/J543)</f>
        <v>0</v>
      </c>
      <c r="L543" s="4">
        <f>_xlfn.NORM.S.INV(0.975)*G543</f>
        <v>19.196307787264288</v>
      </c>
      <c r="M543" s="4">
        <f>G543*_xlfn.NORM.S.DIST(_xlfn.NORM.S.INV(a),0)/(1-a)</f>
        <v>22.896942137207482</v>
      </c>
      <c r="N543" s="4">
        <f>(B543*IF(B543&gt;L543,1,0)/M543)</f>
        <v>0</v>
      </c>
      <c r="O543" s="4">
        <f>SQRT((v-2)/v)*F543*_xlfn.T.INV(a,v)</f>
        <v>14.816345249782296</v>
      </c>
      <c r="P543" s="4">
        <f>SQRT((v-2)/v)*F543*(_xlfn.T.DIST(_xlfn.T.INV(a,v),v,0)/(1-a))*((v+_xlfn.T.INV(a,v)^2)/(v-1))</f>
        <v>18.118814799718624</v>
      </c>
      <c r="Q543" s="4">
        <f>(B543*IF(B543&gt;O543,1,0)/P543)</f>
        <v>0</v>
      </c>
      <c r="R543" s="4">
        <f>SQRT((v-2)/v)*G543*_xlfn.T.INV(a,v)</f>
        <v>19.864836113266154</v>
      </c>
      <c r="S543" s="4">
        <f>SQRT((v-2)/v)*G543*(_xlfn.T.DIST(_xlfn.T.INV(a,v),v,0)/(1-a))*((v+_xlfn.T.INV(a,v)^2)/(v-1))</f>
        <v>24.292582313328609</v>
      </c>
      <c r="T543" s="4">
        <f>(B543*IF(B543&gt;R543,1,0)/S543)</f>
        <v>0</v>
      </c>
      <c r="U543" s="4">
        <f>_xlfn.PERCENTILE.INC(B40:B542,a)</f>
        <v>16.006725596886248</v>
      </c>
      <c r="V543" s="4">
        <f>AVERAGEIF(B40:B542, CONCATENATE("&gt;", U543))</f>
        <v>19.616793955795444</v>
      </c>
      <c r="W543" s="4">
        <f>(B543*IF(B543&gt;U543,1,0)/V543)</f>
        <v>0</v>
      </c>
      <c r="Y543">
        <f>IF(B543&gt;I543,1,0)</f>
        <v>0</v>
      </c>
      <c r="Z543">
        <f>IF(B543&gt;L543,1,0)</f>
        <v>0</v>
      </c>
      <c r="AA543">
        <f>IF(B543&gt;O543,1,0)</f>
        <v>0</v>
      </c>
      <c r="AB543">
        <f>IF(B543&gt;R543,1,0)</f>
        <v>0</v>
      </c>
      <c r="AC543">
        <f>IF(B543&gt;U543,1,0)</f>
        <v>0</v>
      </c>
    </row>
    <row r="544" spans="1:29" x14ac:dyDescent="0.25">
      <c r="A544" s="2">
        <v>2088.48</v>
      </c>
      <c r="B544" s="4">
        <f t="shared" si="17"/>
        <v>-9.6445301736014546</v>
      </c>
      <c r="C544" s="7"/>
      <c r="D544" s="7"/>
      <c r="E544" s="7"/>
      <c r="F544" s="4">
        <f t="shared" si="16"/>
        <v>7.3050298455327134</v>
      </c>
      <c r="G544" s="4">
        <f t="shared" si="18"/>
        <v>9.4958459827031003</v>
      </c>
      <c r="H544" s="7"/>
      <c r="I544" s="4">
        <f>_xlfn.NORM.S.INV(0.975)*F544</f>
        <v>14.317595403234309</v>
      </c>
      <c r="J544" s="4">
        <f>F544*_xlfn.NORM.S.DIST(_xlfn.NORM.S.INV(a),0)/(1-a)</f>
        <v>17.07771917000105</v>
      </c>
      <c r="K544" s="4">
        <f>(B544*IF(B544&gt;I544,1,0)/J544)</f>
        <v>0</v>
      </c>
      <c r="L544" s="4">
        <f>_xlfn.NORM.S.INV(0.975)*G544</f>
        <v>18.61151612883743</v>
      </c>
      <c r="M544" s="4">
        <f>G544*_xlfn.NORM.S.DIST(_xlfn.NORM.S.INV(a),0)/(1-a)</f>
        <v>22.199415252677898</v>
      </c>
      <c r="N544" s="4">
        <f>(B544*IF(B544&gt;L544,1,0)/M544)</f>
        <v>0</v>
      </c>
      <c r="O544" s="4">
        <f>SQRT((v-2)/v)*F544*_xlfn.T.INV(a,v)</f>
        <v>14.816218273495149</v>
      </c>
      <c r="P544" s="4">
        <f>SQRT((v-2)/v)*F544*(_xlfn.T.DIST(_xlfn.T.INV(a,v),v,0)/(1-a))*((v+_xlfn.T.INV(a,v)^2)/(v-1))</f>
        <v>18.118659521220994</v>
      </c>
      <c r="Q544" s="4">
        <f>(B544*IF(B544&gt;O544,1,0)/P544)</f>
        <v>0</v>
      </c>
      <c r="R544" s="4">
        <f>SQRT((v-2)/v)*G544*_xlfn.T.INV(a,v)</f>
        <v>19.259678570274385</v>
      </c>
      <c r="S544" s="4">
        <f>SQRT((v-2)/v)*G544*(_xlfn.T.DIST(_xlfn.T.INV(a,v),v,0)/(1-a))*((v+_xlfn.T.INV(a,v)^2)/(v-1))</f>
        <v>23.552538985418053</v>
      </c>
      <c r="T544" s="4">
        <f>(B544*IF(B544&gt;R544,1,0)/S544)</f>
        <v>0</v>
      </c>
      <c r="U544" s="4">
        <f>_xlfn.PERCENTILE.INC(B41:B543,a)</f>
        <v>16.006725596886248</v>
      </c>
      <c r="V544" s="4">
        <f>AVERAGEIF(B41:B543, CONCATENATE("&gt;", U544))</f>
        <v>19.616793955795444</v>
      </c>
      <c r="W544" s="4">
        <f>(B544*IF(B544&gt;U544,1,0)/V544)</f>
        <v>0</v>
      </c>
      <c r="Y544">
        <f>IF(B544&gt;I544,1,0)</f>
        <v>0</v>
      </c>
      <c r="Z544">
        <f>IF(B544&gt;L544,1,0)</f>
        <v>0</v>
      </c>
      <c r="AA544">
        <f>IF(B544&gt;O544,1,0)</f>
        <v>0</v>
      </c>
      <c r="AB544">
        <f>IF(B544&gt;R544,1,0)</f>
        <v>0</v>
      </c>
      <c r="AC544">
        <f>IF(B544&gt;U544,1,0)</f>
        <v>0</v>
      </c>
    </row>
    <row r="545" spans="1:29" x14ac:dyDescent="0.25">
      <c r="A545" s="2">
        <v>2096.9899999999998</v>
      </c>
      <c r="B545" s="4">
        <f t="shared" si="17"/>
        <v>-4.0747337776755161</v>
      </c>
      <c r="C545" s="7"/>
      <c r="D545" s="7"/>
      <c r="E545" s="7"/>
      <c r="F545" s="4">
        <f t="shared" si="16"/>
        <v>7.3160537656288271</v>
      </c>
      <c r="G545" s="4">
        <f t="shared" si="18"/>
        <v>9.5048326238685572</v>
      </c>
      <c r="H545" s="7"/>
      <c r="I545" s="4">
        <f>_xlfn.NORM.S.INV(0.975)*F545</f>
        <v>14.33920188959114</v>
      </c>
      <c r="J545" s="4">
        <f>F545*_xlfn.NORM.S.DIST(_xlfn.NORM.S.INV(a),0)/(1-a)</f>
        <v>17.10349092118275</v>
      </c>
      <c r="K545" s="4">
        <f>(B545*IF(B545&gt;I545,1,0)/J545)</f>
        <v>0</v>
      </c>
      <c r="L545" s="4">
        <f>_xlfn.NORM.S.INV(0.975)*G545</f>
        <v>18.629129621863711</v>
      </c>
      <c r="M545" s="4">
        <f>G545*_xlfn.NORM.S.DIST(_xlfn.NORM.S.INV(a),0)/(1-a)</f>
        <v>22.220424247487017</v>
      </c>
      <c r="N545" s="4">
        <f>(B545*IF(B545&gt;L545,1,0)/M545)</f>
        <v>0</v>
      </c>
      <c r="O545" s="4">
        <f>SQRT((v-2)/v)*F545*_xlfn.T.INV(a,v)</f>
        <v>14.838577224769452</v>
      </c>
      <c r="P545" s="4">
        <f>SQRT((v-2)/v)*F545*(_xlfn.T.DIST(_xlfn.T.INV(a,v),v,0)/(1-a))*((v+_xlfn.T.INV(a,v)^2)/(v-1))</f>
        <v>18.146002141173845</v>
      </c>
      <c r="Q545" s="4">
        <f>(B545*IF(B545&gt;O545,1,0)/P545)</f>
        <v>0</v>
      </c>
      <c r="R545" s="4">
        <f>SQRT((v-2)/v)*G545*_xlfn.T.INV(a,v)</f>
        <v>19.277905468708536</v>
      </c>
      <c r="S545" s="4">
        <f>SQRT((v-2)/v)*G545*(_xlfn.T.DIST(_xlfn.T.INV(a,v),v,0)/(1-a))*((v+_xlfn.T.INV(a,v)^2)/(v-1))</f>
        <v>23.574828544113817</v>
      </c>
      <c r="T545" s="4">
        <f>(B545*IF(B545&gt;R545,1,0)/S545)</f>
        <v>0</v>
      </c>
      <c r="U545" s="4">
        <f>_xlfn.PERCENTILE.INC(B42:B544,a)</f>
        <v>16.006725596886248</v>
      </c>
      <c r="V545" s="4">
        <f>AVERAGEIF(B42:B544, CONCATENATE("&gt;", U545))</f>
        <v>19.616793955795444</v>
      </c>
      <c r="W545" s="4">
        <f>(B545*IF(B545&gt;U545,1,0)/V545)</f>
        <v>0</v>
      </c>
      <c r="Y545">
        <f>IF(B545&gt;I545,1,0)</f>
        <v>0</v>
      </c>
      <c r="Z545">
        <f>IF(B545&gt;L545,1,0)</f>
        <v>0</v>
      </c>
      <c r="AA545">
        <f>IF(B545&gt;O545,1,0)</f>
        <v>0</v>
      </c>
      <c r="AB545">
        <f>IF(B545&gt;R545,1,0)</f>
        <v>0</v>
      </c>
      <c r="AC545">
        <f>IF(B545&gt;U545,1,0)</f>
        <v>0</v>
      </c>
    </row>
    <row r="546" spans="1:29" x14ac:dyDescent="0.25">
      <c r="A546" s="2">
        <v>2100.34</v>
      </c>
      <c r="B546" s="4">
        <f t="shared" si="17"/>
        <v>-1.5975278852070656</v>
      </c>
      <c r="C546" s="7"/>
      <c r="D546" s="7"/>
      <c r="E546" s="7"/>
      <c r="F546" s="4">
        <f t="shared" si="16"/>
        <v>7.3176395112917172</v>
      </c>
      <c r="G546" s="4">
        <f t="shared" si="18"/>
        <v>9.2691714806031325</v>
      </c>
      <c r="H546" s="7"/>
      <c r="I546" s="4">
        <f>_xlfn.NORM.S.INV(0.975)*F546</f>
        <v>14.342309893979044</v>
      </c>
      <c r="J546" s="4">
        <f>F546*_xlfn.NORM.S.DIST(_xlfn.NORM.S.INV(a),0)/(1-a)</f>
        <v>17.107198081821178</v>
      </c>
      <c r="K546" s="4">
        <f>(B546*IF(B546&gt;I546,1,0)/J546)</f>
        <v>0</v>
      </c>
      <c r="L546" s="4">
        <f>_xlfn.NORM.S.INV(0.975)*G546</f>
        <v>18.167242268507945</v>
      </c>
      <c r="M546" s="4">
        <f>G546*_xlfn.NORM.S.DIST(_xlfn.NORM.S.INV(a),0)/(1-a)</f>
        <v>21.669494968747731</v>
      </c>
      <c r="N546" s="4">
        <f>(B546*IF(B546&gt;L546,1,0)/M546)</f>
        <v>0</v>
      </c>
      <c r="O546" s="4">
        <f>SQRT((v-2)/v)*F546*_xlfn.T.INV(a,v)</f>
        <v>14.841793468147568</v>
      </c>
      <c r="P546" s="4">
        <f>SQRT((v-2)/v)*F546*(_xlfn.T.DIST(_xlfn.T.INV(a,v),v,0)/(1-a))*((v+_xlfn.T.INV(a,v)^2)/(v-1))</f>
        <v>18.149935264838046</v>
      </c>
      <c r="Q546" s="4">
        <f>(B546*IF(B546&gt;O546,1,0)/P546)</f>
        <v>0</v>
      </c>
      <c r="R546" s="4">
        <f>SQRT((v-2)/v)*G546*_xlfn.T.INV(a,v)</f>
        <v>18.799932481460964</v>
      </c>
      <c r="S546" s="4">
        <f>SQRT((v-2)/v)*G546*(_xlfn.T.DIST(_xlfn.T.INV(a,v),v,0)/(1-a))*((v+_xlfn.T.INV(a,v)^2)/(v-1))</f>
        <v>22.990318404183437</v>
      </c>
      <c r="T546" s="4">
        <f>(B546*IF(B546&gt;R546,1,0)/S546)</f>
        <v>0</v>
      </c>
      <c r="U546" s="4">
        <f>_xlfn.PERCENTILE.INC(B43:B545,a)</f>
        <v>16.006725596886248</v>
      </c>
      <c r="V546" s="4">
        <f>AVERAGEIF(B43:B545, CONCATENATE("&gt;", U546))</f>
        <v>19.616793955795444</v>
      </c>
      <c r="W546" s="4">
        <f>(B546*IF(B546&gt;U546,1,0)/V546)</f>
        <v>0</v>
      </c>
      <c r="Y546">
        <f>IF(B546&gt;I546,1,0)</f>
        <v>0</v>
      </c>
      <c r="Z546">
        <f>IF(B546&gt;L546,1,0)</f>
        <v>0</v>
      </c>
      <c r="AA546">
        <f>IF(B546&gt;O546,1,0)</f>
        <v>0</v>
      </c>
      <c r="AB546">
        <f>IF(B546&gt;R546,1,0)</f>
        <v>0</v>
      </c>
      <c r="AC546">
        <f>IF(B546&gt;U546,1,0)</f>
        <v>0</v>
      </c>
    </row>
    <row r="547" spans="1:29" x14ac:dyDescent="0.25">
      <c r="A547" s="2">
        <v>2099.6799999999998</v>
      </c>
      <c r="B547" s="4">
        <f t="shared" si="17"/>
        <v>0.3142348381692055</v>
      </c>
      <c r="C547" s="7"/>
      <c r="D547" s="7"/>
      <c r="E547" s="7"/>
      <c r="F547" s="4">
        <f t="shared" si="16"/>
        <v>7.3173580098619304</v>
      </c>
      <c r="G547" s="4">
        <f t="shared" si="18"/>
        <v>8.9953106261683775</v>
      </c>
      <c r="H547" s="7"/>
      <c r="I547" s="4">
        <f>_xlfn.NORM.S.INV(0.975)*F547</f>
        <v>14.341758161315067</v>
      </c>
      <c r="J547" s="4">
        <f>F547*_xlfn.NORM.S.DIST(_xlfn.NORM.S.INV(a),0)/(1-a)</f>
        <v>17.106539986992612</v>
      </c>
      <c r="K547" s="4">
        <f>(B547*IF(B547&gt;I547,1,0)/J547)</f>
        <v>0</v>
      </c>
      <c r="L547" s="4">
        <f>_xlfn.NORM.S.INV(0.975)*G547</f>
        <v>17.630484857040457</v>
      </c>
      <c r="M547" s="4">
        <f>G547*_xlfn.NORM.S.DIST(_xlfn.NORM.S.INV(a),0)/(1-a)</f>
        <v>21.029262298575492</v>
      </c>
      <c r="N547" s="4">
        <f>(B547*IF(B547&gt;L547,1,0)/M547)</f>
        <v>0</v>
      </c>
      <c r="O547" s="4">
        <f>SQRT((v-2)/v)*F547*_xlfn.T.INV(a,v)</f>
        <v>14.841222520907621</v>
      </c>
      <c r="P547" s="4">
        <f>SQRT((v-2)/v)*F547*(_xlfn.T.DIST(_xlfn.T.INV(a,v),v,0)/(1-a))*((v+_xlfn.T.INV(a,v)^2)/(v-1))</f>
        <v>18.149237057073133</v>
      </c>
      <c r="Q547" s="4">
        <f>(B547*IF(B547&gt;O547,1,0)/P547)</f>
        <v>0</v>
      </c>
      <c r="R547" s="4">
        <f>SQRT((v-2)/v)*G547*_xlfn.T.INV(a,v)</f>
        <v>18.244482020385494</v>
      </c>
      <c r="S547" s="4">
        <f>SQRT((v-2)/v)*G547*(_xlfn.T.DIST(_xlfn.T.INV(a,v),v,0)/(1-a))*((v+_xlfn.T.INV(a,v)^2)/(v-1))</f>
        <v>22.311061552039511</v>
      </c>
      <c r="T547" s="4">
        <f>(B547*IF(B547&gt;R547,1,0)/S547)</f>
        <v>0</v>
      </c>
      <c r="U547" s="4">
        <f>_xlfn.PERCENTILE.INC(B44:B546,a)</f>
        <v>16.006725596886248</v>
      </c>
      <c r="V547" s="4">
        <f>AVERAGEIF(B44:B546, CONCATENATE("&gt;", U547))</f>
        <v>19.616793955795444</v>
      </c>
      <c r="W547" s="4">
        <f>(B547*IF(B547&gt;U547,1,0)/V547)</f>
        <v>0</v>
      </c>
      <c r="Y547">
        <f>IF(B547&gt;I547,1,0)</f>
        <v>0</v>
      </c>
      <c r="Z547">
        <f>IF(B547&gt;L547,1,0)</f>
        <v>0</v>
      </c>
      <c r="AA547">
        <f>IF(B547&gt;O547,1,0)</f>
        <v>0</v>
      </c>
      <c r="AB547">
        <f>IF(B547&gt;R547,1,0)</f>
        <v>0</v>
      </c>
      <c r="AC547">
        <f>IF(B547&gt;U547,1,0)</f>
        <v>0</v>
      </c>
    </row>
    <row r="548" spans="1:29" x14ac:dyDescent="0.25">
      <c r="A548" s="2">
        <v>2097.4499999999998</v>
      </c>
      <c r="B548" s="4">
        <f t="shared" si="17"/>
        <v>1.0620666006248658</v>
      </c>
      <c r="C548" s="7"/>
      <c r="D548" s="7"/>
      <c r="E548" s="7"/>
      <c r="F548" s="4">
        <f t="shared" si="16"/>
        <v>7.3114226505774695</v>
      </c>
      <c r="G548" s="4">
        <f t="shared" si="18"/>
        <v>8.7216168843622928</v>
      </c>
      <c r="H548" s="7"/>
      <c r="I548" s="4">
        <f>_xlfn.NORM.S.INV(0.975)*F548</f>
        <v>14.330125070882218</v>
      </c>
      <c r="J548" s="4">
        <f>F548*_xlfn.NORM.S.DIST(_xlfn.NORM.S.INV(a),0)/(1-a)</f>
        <v>17.092664287484684</v>
      </c>
      <c r="K548" s="4">
        <f>(B548*IF(B548&gt;I548,1,0)/J548)</f>
        <v>0</v>
      </c>
      <c r="L548" s="4">
        <f>_xlfn.NORM.S.INV(0.975)*G548</f>
        <v>17.094054980306527</v>
      </c>
      <c r="M548" s="4">
        <f>G548*_xlfn.NORM.S.DIST(_xlfn.NORM.S.INV(a),0)/(1-a)</f>
        <v>20.389420304773175</v>
      </c>
      <c r="N548" s="4">
        <f>(B548*IF(B548&gt;L548,1,0)/M548)</f>
        <v>0</v>
      </c>
      <c r="O548" s="4">
        <f>SQRT((v-2)/v)*F548*_xlfn.T.INV(a,v)</f>
        <v>14.829184297854507</v>
      </c>
      <c r="P548" s="4">
        <f>SQRT((v-2)/v)*F548*(_xlfn.T.DIST(_xlfn.T.INV(a,v),v,0)/(1-a))*((v+_xlfn.T.INV(a,v)^2)/(v-1))</f>
        <v>18.134515590318685</v>
      </c>
      <c r="Q548" s="4">
        <f>(B548*IF(B548&gt;O548,1,0)/P548)</f>
        <v>0</v>
      </c>
      <c r="R548" s="4">
        <f>SQRT((v-2)/v)*G548*_xlfn.T.INV(a,v)</f>
        <v>17.689370500729154</v>
      </c>
      <c r="S548" s="4">
        <f>SQRT((v-2)/v)*G548*(_xlfn.T.DIST(_xlfn.T.INV(a,v),v,0)/(1-a))*((v+_xlfn.T.INV(a,v)^2)/(v-1))</f>
        <v>21.632219189211106</v>
      </c>
      <c r="T548" s="4">
        <f>(B548*IF(B548&gt;R548,1,0)/S548)</f>
        <v>0</v>
      </c>
      <c r="U548" s="4">
        <f>_xlfn.PERCENTILE.INC(B45:B547,a)</f>
        <v>16.006725596886248</v>
      </c>
      <c r="V548" s="4">
        <f>AVERAGEIF(B45:B547, CONCATENATE("&gt;", U548))</f>
        <v>19.616793955795444</v>
      </c>
      <c r="W548" s="4">
        <f>(B548*IF(B548&gt;U548,1,0)/V548)</f>
        <v>0</v>
      </c>
      <c r="Y548">
        <f>IF(B548&gt;I548,1,0)</f>
        <v>0</v>
      </c>
      <c r="Z548">
        <f>IF(B548&gt;L548,1,0)</f>
        <v>0</v>
      </c>
      <c r="AA548">
        <f>IF(B548&gt;O548,1,0)</f>
        <v>0</v>
      </c>
      <c r="AB548">
        <f>IF(B548&gt;R548,1,0)</f>
        <v>0</v>
      </c>
      <c r="AC548">
        <f>IF(B548&gt;U548,1,0)</f>
        <v>0</v>
      </c>
    </row>
    <row r="549" spans="1:29" x14ac:dyDescent="0.25">
      <c r="A549" s="2">
        <v>2110.3000000000002</v>
      </c>
      <c r="B549" s="4">
        <f t="shared" si="17"/>
        <v>-6.1264869245990914</v>
      </c>
      <c r="C549" s="7"/>
      <c r="D549" s="7"/>
      <c r="E549" s="7"/>
      <c r="F549" s="4">
        <f t="shared" si="16"/>
        <v>7.2885213955094468</v>
      </c>
      <c r="G549" s="4">
        <f t="shared" si="18"/>
        <v>8.4599222301855459</v>
      </c>
      <c r="H549" s="7"/>
      <c r="I549" s="4">
        <f>_xlfn.NORM.S.INV(0.975)*F549</f>
        <v>14.285239435748128</v>
      </c>
      <c r="J549" s="4">
        <f>F549*_xlfn.NORM.S.DIST(_xlfn.NORM.S.INV(a),0)/(1-a)</f>
        <v>17.039125669441741</v>
      </c>
      <c r="K549" s="4">
        <f>(B549*IF(B549&gt;I549,1,0)/J549)</f>
        <v>0</v>
      </c>
      <c r="L549" s="4">
        <f>_xlfn.NORM.S.INV(0.975)*G549</f>
        <v>16.581142883173438</v>
      </c>
      <c r="M549" s="4">
        <f>G549*_xlfn.NORM.S.DIST(_xlfn.NORM.S.INV(a),0)/(1-a)</f>
        <v>19.777629811534595</v>
      </c>
      <c r="N549" s="4">
        <f>(B549*IF(B549&gt;L549,1,0)/M549)</f>
        <v>0</v>
      </c>
      <c r="O549" s="4">
        <f>SQRT((v-2)/v)*F549*_xlfn.T.INV(a,v)</f>
        <v>14.782735480943469</v>
      </c>
      <c r="P549" s="4">
        <f>SQRT((v-2)/v)*F549*(_xlfn.T.DIST(_xlfn.T.INV(a,v),v,0)/(1-a))*((v+_xlfn.T.INV(a,v)^2)/(v-1))</f>
        <v>18.077713626198047</v>
      </c>
      <c r="Q549" s="4">
        <f>(B549*IF(B549&gt;O549,1,0)/P549)</f>
        <v>0</v>
      </c>
      <c r="R549" s="4">
        <f>SQRT((v-2)/v)*G549*_xlfn.T.INV(a,v)</f>
        <v>17.158595788061739</v>
      </c>
      <c r="S549" s="4">
        <f>SQRT((v-2)/v)*G549*(_xlfn.T.DIST(_xlfn.T.INV(a,v),v,0)/(1-a))*((v+_xlfn.T.INV(a,v)^2)/(v-1))</f>
        <v>20.983138153566639</v>
      </c>
      <c r="T549" s="4">
        <f>(B549*IF(B549&gt;R549,1,0)/S549)</f>
        <v>0</v>
      </c>
      <c r="U549" s="4">
        <f>_xlfn.PERCENTILE.INC(B46:B548,a)</f>
        <v>16.006725596886248</v>
      </c>
      <c r="V549" s="4">
        <f>AVERAGEIF(B46:B548, CONCATENATE("&gt;", U549))</f>
        <v>19.616793955795444</v>
      </c>
      <c r="W549" s="4">
        <f>(B549*IF(B549&gt;U549,1,0)/V549)</f>
        <v>0</v>
      </c>
      <c r="Y549">
        <f>IF(B549&gt;I549,1,0)</f>
        <v>0</v>
      </c>
      <c r="Z549">
        <f>IF(B549&gt;L549,1,0)</f>
        <v>0</v>
      </c>
      <c r="AA549">
        <f>IF(B549&gt;O549,1,0)</f>
        <v>0</v>
      </c>
      <c r="AB549">
        <f>IF(B549&gt;R549,1,0)</f>
        <v>0</v>
      </c>
      <c r="AC549">
        <f>IF(B549&gt;U549,1,0)</f>
        <v>0</v>
      </c>
    </row>
    <row r="550" spans="1:29" x14ac:dyDescent="0.25">
      <c r="A550" s="2">
        <v>2109.66</v>
      </c>
      <c r="B550" s="4">
        <f t="shared" si="17"/>
        <v>0.30327441595997123</v>
      </c>
      <c r="C550" s="7"/>
      <c r="D550" s="7"/>
      <c r="E550" s="7"/>
      <c r="F550" s="4">
        <f t="shared" si="16"/>
        <v>7.2858774975214073</v>
      </c>
      <c r="G550" s="4">
        <f t="shared" si="18"/>
        <v>8.3383510129148046</v>
      </c>
      <c r="H550" s="7"/>
      <c r="I550" s="4">
        <f>_xlfn.NORM.S.INV(0.975)*F550</f>
        <v>14.280057490912773</v>
      </c>
      <c r="J550" s="4">
        <f>F550*_xlfn.NORM.S.DIST(_xlfn.NORM.S.INV(a),0)/(1-a)</f>
        <v>17.032944757343007</v>
      </c>
      <c r="K550" s="4">
        <f>(B550*IF(B550&gt;I550,1,0)/J550)</f>
        <v>0</v>
      </c>
      <c r="L550" s="4">
        <f>_xlfn.NORM.S.INV(0.975)*G550</f>
        <v>16.342867675766094</v>
      </c>
      <c r="M550" s="4">
        <f>G550*_xlfn.NORM.S.DIST(_xlfn.NORM.S.INV(a),0)/(1-a)</f>
        <v>19.493420280347731</v>
      </c>
      <c r="N550" s="4">
        <f>(B550*IF(B550&gt;L550,1,0)/M550)</f>
        <v>0</v>
      </c>
      <c r="O550" s="4">
        <f>SQRT((v-2)/v)*F550*_xlfn.T.INV(a,v)</f>
        <v>14.777373070315182</v>
      </c>
      <c r="P550" s="4">
        <f>SQRT((v-2)/v)*F550*(_xlfn.T.DIST(_xlfn.T.INV(a,v),v,0)/(1-a))*((v+_xlfn.T.INV(a,v)^2)/(v-1))</f>
        <v>18.071155968191569</v>
      </c>
      <c r="Q550" s="4">
        <f>(B550*IF(B550&gt;O550,1,0)/P550)</f>
        <v>0</v>
      </c>
      <c r="R550" s="4">
        <f>SQRT((v-2)/v)*G550*_xlfn.T.INV(a,v)</f>
        <v>16.91202243669353</v>
      </c>
      <c r="S550" s="4">
        <f>SQRT((v-2)/v)*G550*(_xlfn.T.DIST(_xlfn.T.INV(a,v),v,0)/(1-a))*((v+_xlfn.T.INV(a,v)^2)/(v-1))</f>
        <v>20.681605163300215</v>
      </c>
      <c r="T550" s="4">
        <f>(B550*IF(B550&gt;R550,1,0)/S550)</f>
        <v>0</v>
      </c>
      <c r="U550" s="4">
        <f>_xlfn.PERCENTILE.INC(B47:B549,a)</f>
        <v>16.006725596886248</v>
      </c>
      <c r="V550" s="4">
        <f>AVERAGEIF(B47:B549, CONCATENATE("&gt;", U550))</f>
        <v>19.616793955795444</v>
      </c>
      <c r="W550" s="4">
        <f>(B550*IF(B550&gt;U550,1,0)/V550)</f>
        <v>0</v>
      </c>
      <c r="Y550">
        <f>IF(B550&gt;I550,1,0)</f>
        <v>0</v>
      </c>
      <c r="Z550">
        <f>IF(B550&gt;L550,1,0)</f>
        <v>0</v>
      </c>
      <c r="AA550">
        <f>IF(B550&gt;O550,1,0)</f>
        <v>0</v>
      </c>
      <c r="AB550">
        <f>IF(B550&gt;R550,1,0)</f>
        <v>0</v>
      </c>
      <c r="AC550">
        <f>IF(B550&gt;U550,1,0)</f>
        <v>0</v>
      </c>
    </row>
    <row r="551" spans="1:29" x14ac:dyDescent="0.25">
      <c r="A551" s="2">
        <v>2115.48</v>
      </c>
      <c r="B551" s="4">
        <f t="shared" si="17"/>
        <v>-2.7587383749040906</v>
      </c>
      <c r="C551" s="7"/>
      <c r="D551" s="7"/>
      <c r="E551" s="7"/>
      <c r="F551" s="4">
        <f t="shared" si="16"/>
        <v>7.2770845279452567</v>
      </c>
      <c r="G551" s="4">
        <f t="shared" si="18"/>
        <v>8.0846725524281595</v>
      </c>
      <c r="H551" s="7"/>
      <c r="I551" s="4">
        <f>_xlfn.NORM.S.INV(0.975)*F551</f>
        <v>14.262823587226361</v>
      </c>
      <c r="J551" s="4">
        <f>F551*_xlfn.NORM.S.DIST(_xlfn.NORM.S.INV(a),0)/(1-a)</f>
        <v>17.012388528516141</v>
      </c>
      <c r="K551" s="4">
        <f>(B551*IF(B551&gt;I551,1,0)/J551)</f>
        <v>0</v>
      </c>
      <c r="L551" s="4">
        <f>_xlfn.NORM.S.INV(0.975)*G551</f>
        <v>15.845667029558701</v>
      </c>
      <c r="M551" s="4">
        <f>G551*_xlfn.NORM.S.DIST(_xlfn.NORM.S.INV(a),0)/(1-a)</f>
        <v>18.900370067100695</v>
      </c>
      <c r="N551" s="4">
        <f>(B551*IF(B551&gt;L551,1,0)/M551)</f>
        <v>0</v>
      </c>
      <c r="O551" s="4">
        <f>SQRT((v-2)/v)*F551*_xlfn.T.INV(a,v)</f>
        <v>14.759538980753984</v>
      </c>
      <c r="P551" s="4">
        <f>SQRT((v-2)/v)*F551*(_xlfn.T.DIST(_xlfn.T.INV(a,v),v,0)/(1-a))*((v+_xlfn.T.INV(a,v)^2)/(v-1))</f>
        <v>18.049346772979565</v>
      </c>
      <c r="Q551" s="4">
        <f>(B551*IF(B551&gt;O551,1,0)/P551)</f>
        <v>0</v>
      </c>
      <c r="R551" s="4">
        <f>SQRT((v-2)/v)*G551*_xlfn.T.INV(a,v)</f>
        <v>16.397506340068293</v>
      </c>
      <c r="S551" s="4">
        <f>SQRT((v-2)/v)*G551*(_xlfn.T.DIST(_xlfn.T.INV(a,v),v,0)/(1-a))*((v+_xlfn.T.INV(a,v)^2)/(v-1))</f>
        <v>20.052406686276079</v>
      </c>
      <c r="T551" s="4">
        <f>(B551*IF(B551&gt;R551,1,0)/S551)</f>
        <v>0</v>
      </c>
      <c r="U551" s="4">
        <f>_xlfn.PERCENTILE.INC(B48:B550,a)</f>
        <v>16.006725596886248</v>
      </c>
      <c r="V551" s="4">
        <f>AVERAGEIF(B48:B550, CONCATENATE("&gt;", U551))</f>
        <v>19.616793955795444</v>
      </c>
      <c r="W551" s="4">
        <f>(B551*IF(B551&gt;U551,1,0)/V551)</f>
        <v>0</v>
      </c>
      <c r="Y551">
        <f>IF(B551&gt;I551,1,0)</f>
        <v>0</v>
      </c>
      <c r="Z551">
        <f>IF(B551&gt;L551,1,0)</f>
        <v>0</v>
      </c>
      <c r="AA551">
        <f>IF(B551&gt;O551,1,0)</f>
        <v>0</v>
      </c>
      <c r="AB551">
        <f>IF(B551&gt;R551,1,0)</f>
        <v>0</v>
      </c>
      <c r="AC551">
        <f>IF(B551&gt;U551,1,0)</f>
        <v>0</v>
      </c>
    </row>
    <row r="552" spans="1:29" x14ac:dyDescent="0.25">
      <c r="A552" s="2">
        <v>2113.86</v>
      </c>
      <c r="B552" s="4">
        <f t="shared" si="17"/>
        <v>0.76578365193709741</v>
      </c>
      <c r="C552" s="7"/>
      <c r="D552" s="7"/>
      <c r="E552" s="7"/>
      <c r="F552" s="4">
        <f t="shared" si="16"/>
        <v>7.2280097557865908</v>
      </c>
      <c r="G552" s="4">
        <f t="shared" si="18"/>
        <v>7.8674552879858322</v>
      </c>
      <c r="H552" s="7"/>
      <c r="I552" s="4">
        <f>_xlfn.NORM.S.INV(0.975)*F552</f>
        <v>14.166638801245867</v>
      </c>
      <c r="J552" s="4">
        <f>F552*_xlfn.NORM.S.DIST(_xlfn.NORM.S.INV(a),0)/(1-a)</f>
        <v>16.897661389136964</v>
      </c>
      <c r="K552" s="4">
        <f>(B552*IF(B552&gt;I552,1,0)/J552)</f>
        <v>0</v>
      </c>
      <c r="L552" s="4">
        <f>_xlfn.NORM.S.INV(0.975)*G552</f>
        <v>15.419929014431426</v>
      </c>
      <c r="M552" s="4">
        <f>G552*_xlfn.NORM.S.DIST(_xlfn.NORM.S.INV(a),0)/(1-a)</f>
        <v>18.392558939773068</v>
      </c>
      <c r="N552" s="4">
        <f>(B552*IF(B552&gt;L552,1,0)/M552)</f>
        <v>0</v>
      </c>
      <c r="O552" s="4">
        <f>SQRT((v-2)/v)*F552*_xlfn.T.INV(a,v)</f>
        <v>14.660004474886154</v>
      </c>
      <c r="P552" s="4">
        <f>SQRT((v-2)/v)*F552*(_xlfn.T.DIST(_xlfn.T.INV(a,v),v,0)/(1-a))*((v+_xlfn.T.INV(a,v)^2)/(v-1))</f>
        <v>17.927626655933345</v>
      </c>
      <c r="Q552" s="4">
        <f>(B552*IF(B552&gt;O552,1,0)/P552)</f>
        <v>0</v>
      </c>
      <c r="R552" s="4">
        <f>SQRT((v-2)/v)*G552*_xlfn.T.INV(a,v)</f>
        <v>15.956941623591854</v>
      </c>
      <c r="S552" s="4">
        <f>SQRT((v-2)/v)*G552*(_xlfn.T.DIST(_xlfn.T.INV(a,v),v,0)/(1-a))*((v+_xlfn.T.INV(a,v)^2)/(v-1))</f>
        <v>19.513642883829966</v>
      </c>
      <c r="T552" s="4">
        <f>(B552*IF(B552&gt;R552,1,0)/S552)</f>
        <v>0</v>
      </c>
      <c r="U552" s="4">
        <f>_xlfn.PERCENTILE.INC(B49:B551,a)</f>
        <v>15.46271163781711</v>
      </c>
      <c r="V552" s="4">
        <f>AVERAGEIF(B49:B551, CONCATENATE("&gt;", U552))</f>
        <v>19.429454332402575</v>
      </c>
      <c r="W552" s="4">
        <f>(B552*IF(B552&gt;U552,1,0)/V552)</f>
        <v>0</v>
      </c>
      <c r="Y552">
        <f>IF(B552&gt;I552,1,0)</f>
        <v>0</v>
      </c>
      <c r="Z552">
        <f>IF(B552&gt;L552,1,0)</f>
        <v>0</v>
      </c>
      <c r="AA552">
        <f>IF(B552&gt;O552,1,0)</f>
        <v>0</v>
      </c>
      <c r="AB552">
        <f>IF(B552&gt;R552,1,0)</f>
        <v>0</v>
      </c>
      <c r="AC552">
        <f>IF(B552&gt;U552,1,0)</f>
        <v>0</v>
      </c>
    </row>
    <row r="553" spans="1:29" x14ac:dyDescent="0.25">
      <c r="A553" s="2">
        <v>2110.7399999999998</v>
      </c>
      <c r="B553" s="4">
        <f t="shared" si="17"/>
        <v>1.4759728648067258</v>
      </c>
      <c r="C553" s="7"/>
      <c r="D553" s="7"/>
      <c r="E553" s="7"/>
      <c r="F553" s="4">
        <f t="shared" si="16"/>
        <v>7.2243089463540064</v>
      </c>
      <c r="G553" s="4">
        <f t="shared" si="18"/>
        <v>7.6300869603198693</v>
      </c>
      <c r="H553" s="7"/>
      <c r="I553" s="4">
        <f>_xlfn.NORM.S.INV(0.975)*F553</f>
        <v>14.159385348044355</v>
      </c>
      <c r="J553" s="4">
        <f>F553*_xlfn.NORM.S.DIST(_xlfn.NORM.S.INV(a),0)/(1-a)</f>
        <v>16.889009626512063</v>
      </c>
      <c r="K553" s="4">
        <f>(B553*IF(B553&gt;I553,1,0)/J553)</f>
        <v>0</v>
      </c>
      <c r="L553" s="4">
        <f>_xlfn.NORM.S.INV(0.975)*G553</f>
        <v>14.954695641135636</v>
      </c>
      <c r="M553" s="4">
        <f>G553*_xlfn.NORM.S.DIST(_xlfn.NORM.S.INV(a),0)/(1-a)</f>
        <v>17.837638600575399</v>
      </c>
      <c r="N553" s="4">
        <f>(B553*IF(B553&gt;L553,1,0)/M553)</f>
        <v>0</v>
      </c>
      <c r="O553" s="4">
        <f>SQRT((v-2)/v)*F553*_xlfn.T.INV(a,v)</f>
        <v>14.652498413788361</v>
      </c>
      <c r="P553" s="4">
        <f>SQRT((v-2)/v)*F553*(_xlfn.T.DIST(_xlfn.T.INV(a,v),v,0)/(1-a))*((v+_xlfn.T.INV(a,v)^2)/(v-1))</f>
        <v>17.918447541339734</v>
      </c>
      <c r="Q553" s="4">
        <f>(B553*IF(B553&gt;O553,1,0)/P553)</f>
        <v>0</v>
      </c>
      <c r="R553" s="4">
        <f>SQRT((v-2)/v)*G553*_xlfn.T.INV(a,v)</f>
        <v>15.475506088312812</v>
      </c>
      <c r="S553" s="4">
        <f>SQRT((v-2)/v)*G553*(_xlfn.T.DIST(_xlfn.T.INV(a,v),v,0)/(1-a))*((v+_xlfn.T.INV(a,v)^2)/(v-1))</f>
        <v>18.924898415834218</v>
      </c>
      <c r="T553" s="4">
        <f>(B553*IF(B553&gt;R553,1,0)/S553)</f>
        <v>0</v>
      </c>
      <c r="U553" s="4">
        <f>_xlfn.PERCENTILE.INC(B50:B552,a)</f>
        <v>15.46271163781711</v>
      </c>
      <c r="V553" s="4">
        <f>AVERAGEIF(B50:B552, CONCATENATE("&gt;", U553))</f>
        <v>19.429454332402575</v>
      </c>
      <c r="W553" s="4">
        <f>(B553*IF(B553&gt;U553,1,0)/V553)</f>
        <v>0</v>
      </c>
      <c r="Y553">
        <f>IF(B553&gt;I553,1,0)</f>
        <v>0</v>
      </c>
      <c r="Z553">
        <f>IF(B553&gt;L553,1,0)</f>
        <v>0</v>
      </c>
      <c r="AA553">
        <f>IF(B553&gt;O553,1,0)</f>
        <v>0</v>
      </c>
      <c r="AB553">
        <f>IF(B553&gt;R553,1,0)</f>
        <v>0</v>
      </c>
      <c r="AC553">
        <f>IF(B553&gt;U553,1,0)</f>
        <v>0</v>
      </c>
    </row>
    <row r="554" spans="1:29" x14ac:dyDescent="0.25">
      <c r="A554" s="2">
        <v>2104.5</v>
      </c>
      <c r="B554" s="4">
        <f t="shared" si="17"/>
        <v>2.9563091617156934</v>
      </c>
      <c r="C554" s="7"/>
      <c r="D554" s="7"/>
      <c r="E554" s="7"/>
      <c r="F554" s="4">
        <f t="shared" si="16"/>
        <v>7.2049897005581753</v>
      </c>
      <c r="G554" s="4">
        <f t="shared" si="18"/>
        <v>7.4064730577096851</v>
      </c>
      <c r="H554" s="7"/>
      <c r="I554" s="4">
        <f>_xlfn.NORM.S.INV(0.975)*F554</f>
        <v>14.12152032207605</v>
      </c>
      <c r="J554" s="4">
        <f>F554*_xlfn.NORM.S.DIST(_xlfn.NORM.S.INV(a),0)/(1-a)</f>
        <v>16.84384503974734</v>
      </c>
      <c r="K554" s="4">
        <f>(B554*IF(B554&gt;I554,1,0)/J554)</f>
        <v>0</v>
      </c>
      <c r="L554" s="4">
        <f>_xlfn.NORM.S.INV(0.975)*G554</f>
        <v>14.516420445577229</v>
      </c>
      <c r="M554" s="4">
        <f>G554*_xlfn.NORM.S.DIST(_xlfn.NORM.S.INV(a),0)/(1-a)</f>
        <v>17.314873394678255</v>
      </c>
      <c r="N554" s="4">
        <f>(B554*IF(B554&gt;L554,1,0)/M554)</f>
        <v>0</v>
      </c>
      <c r="O554" s="4">
        <f>SQRT((v-2)/v)*F554*_xlfn.T.INV(a,v)</f>
        <v>14.613314704940768</v>
      </c>
      <c r="P554" s="4">
        <f>SQRT((v-2)/v)*F554*(_xlfn.T.DIST(_xlfn.T.INV(a,v),v,0)/(1-a))*((v+_xlfn.T.INV(a,v)^2)/(v-1))</f>
        <v>17.870530031872541</v>
      </c>
      <c r="Q554" s="4">
        <f>(B554*IF(B554&gt;O554,1,0)/P554)</f>
        <v>0</v>
      </c>
      <c r="R554" s="4">
        <f>SQRT((v-2)/v)*G554*_xlfn.T.INV(a,v)</f>
        <v>15.021967573054498</v>
      </c>
      <c r="S554" s="4">
        <f>SQRT((v-2)/v)*G554*(_xlfn.T.DIST(_xlfn.T.INV(a,v),v,0)/(1-a))*((v+_xlfn.T.INV(a,v)^2)/(v-1))</f>
        <v>18.370269036998337</v>
      </c>
      <c r="T554" s="4">
        <f>(B554*IF(B554&gt;R554,1,0)/S554)</f>
        <v>0</v>
      </c>
      <c r="U554" s="4">
        <f>_xlfn.PERCENTILE.INC(B51:B553,a)</f>
        <v>15.46271163781711</v>
      </c>
      <c r="V554" s="4">
        <f>AVERAGEIF(B51:B553, CONCATENATE("&gt;", U554))</f>
        <v>19.429454332402575</v>
      </c>
      <c r="W554" s="4">
        <f>(B554*IF(B554&gt;U554,1,0)/V554)</f>
        <v>0</v>
      </c>
      <c r="Y554">
        <f>IF(B554&gt;I554,1,0)</f>
        <v>0</v>
      </c>
      <c r="Z554">
        <f>IF(B554&gt;L554,1,0)</f>
        <v>0</v>
      </c>
      <c r="AA554">
        <f>IF(B554&gt;O554,1,0)</f>
        <v>0</v>
      </c>
      <c r="AB554">
        <f>IF(B554&gt;R554,1,0)</f>
        <v>0</v>
      </c>
      <c r="AC554">
        <f>IF(B554&gt;U554,1,0)</f>
        <v>0</v>
      </c>
    </row>
    <row r="555" spans="1:29" x14ac:dyDescent="0.25">
      <c r="A555" s="2">
        <v>2117.39</v>
      </c>
      <c r="B555" s="4">
        <f t="shared" si="17"/>
        <v>-6.1249703017343187</v>
      </c>
      <c r="C555" s="7"/>
      <c r="D555" s="7"/>
      <c r="E555" s="7"/>
      <c r="F555" s="4">
        <f t="shared" si="16"/>
        <v>7.2064890578463094</v>
      </c>
      <c r="G555" s="4">
        <f t="shared" si="18"/>
        <v>7.217262527917585</v>
      </c>
      <c r="H555" s="7"/>
      <c r="I555" s="4">
        <f>_xlfn.NORM.S.INV(0.975)*F555</f>
        <v>14.12445900836075</v>
      </c>
      <c r="J555" s="4">
        <f>F555*_xlfn.NORM.S.DIST(_xlfn.NORM.S.INV(a),0)/(1-a)</f>
        <v>16.847350241402047</v>
      </c>
      <c r="K555" s="4">
        <f>(B555*IF(B555&gt;I555,1,0)/J555)</f>
        <v>0</v>
      </c>
      <c r="L555" s="4">
        <f>_xlfn.NORM.S.INV(0.975)*G555</f>
        <v>14.14557462168897</v>
      </c>
      <c r="M555" s="4">
        <f>G555*_xlfn.NORM.S.DIST(_xlfn.NORM.S.INV(a),0)/(1-a)</f>
        <v>16.872536489816376</v>
      </c>
      <c r="N555" s="4">
        <f>(B555*IF(B555&gt;L555,1,0)/M555)</f>
        <v>0</v>
      </c>
      <c r="O555" s="4">
        <f>SQRT((v-2)/v)*F555*_xlfn.T.INV(a,v)</f>
        <v>14.616355733563605</v>
      </c>
      <c r="P555" s="4">
        <f>SQRT((v-2)/v)*F555*(_xlfn.T.DIST(_xlfn.T.INV(a,v),v,0)/(1-a))*((v+_xlfn.T.INV(a,v)^2)/(v-1))</f>
        <v>17.874248886521841</v>
      </c>
      <c r="Q555" s="4">
        <f>(B555*IF(B555&gt;O555,1,0)/P555)</f>
        <v>0</v>
      </c>
      <c r="R555" s="4">
        <f>SQRT((v-2)/v)*G555*_xlfn.T.INV(a,v)</f>
        <v>14.638206716723737</v>
      </c>
      <c r="S555" s="4">
        <f>SQRT((v-2)/v)*G555*(_xlfn.T.DIST(_xlfn.T.INV(a,v),v,0)/(1-a))*((v+_xlfn.T.INV(a,v)^2)/(v-1))</f>
        <v>17.900970315483956</v>
      </c>
      <c r="T555" s="4">
        <f>(B555*IF(B555&gt;R555,1,0)/S555)</f>
        <v>0</v>
      </c>
      <c r="U555" s="4">
        <f>_xlfn.PERCENTILE.INC(B52:B554,a)</f>
        <v>15.46271163781711</v>
      </c>
      <c r="V555" s="4">
        <f>AVERAGEIF(B52:B554, CONCATENATE("&gt;", U555))</f>
        <v>19.429454332402575</v>
      </c>
      <c r="W555" s="4">
        <f>(B555*IF(B555&gt;U555,1,0)/V555)</f>
        <v>0</v>
      </c>
      <c r="Y555">
        <f>IF(B555&gt;I555,1,0)</f>
        <v>0</v>
      </c>
      <c r="Z555">
        <f>IF(B555&gt;L555,1,0)</f>
        <v>0</v>
      </c>
      <c r="AA555">
        <f>IF(B555&gt;O555,1,0)</f>
        <v>0</v>
      </c>
      <c r="AB555">
        <f>IF(B555&gt;R555,1,0)</f>
        <v>0</v>
      </c>
      <c r="AC555">
        <f>IF(B555&gt;U555,1,0)</f>
        <v>0</v>
      </c>
    </row>
    <row r="556" spans="1:29" x14ac:dyDescent="0.25">
      <c r="A556" s="2">
        <v>2107.7800000000002</v>
      </c>
      <c r="B556" s="4">
        <f t="shared" si="17"/>
        <v>4.5386064919545639</v>
      </c>
      <c r="C556" s="7"/>
      <c r="D556" s="7"/>
      <c r="E556" s="7"/>
      <c r="F556" s="4">
        <f t="shared" si="16"/>
        <v>7.2102083019952747</v>
      </c>
      <c r="G556" s="4">
        <f t="shared" si="18"/>
        <v>7.1564279752470066</v>
      </c>
      <c r="H556" s="7"/>
      <c r="I556" s="4">
        <f>_xlfn.NORM.S.INV(0.975)*F556</f>
        <v>14.131748592942433</v>
      </c>
      <c r="J556" s="4">
        <f>F556*_xlfn.NORM.S.DIST(_xlfn.NORM.S.INV(a),0)/(1-a)</f>
        <v>16.856045100758379</v>
      </c>
      <c r="K556" s="4">
        <f>(B556*IF(B556&gt;I556,1,0)/J556)</f>
        <v>0</v>
      </c>
      <c r="L556" s="4">
        <f>_xlfn.NORM.S.INV(0.975)*G556</f>
        <v>14.026341089439031</v>
      </c>
      <c r="M556" s="4">
        <f>G556*_xlfn.NORM.S.DIST(_xlfn.NORM.S.INV(a),0)/(1-a)</f>
        <v>16.730317302720774</v>
      </c>
      <c r="N556" s="4">
        <f>(B556*IF(B556&gt;L556,1,0)/M556)</f>
        <v>0</v>
      </c>
      <c r="O556" s="4">
        <f>SQRT((v-2)/v)*F556*_xlfn.T.INV(a,v)</f>
        <v>14.62389918434871</v>
      </c>
      <c r="P556" s="4">
        <f>SQRT((v-2)/v)*F556*(_xlfn.T.DIST(_xlfn.T.INV(a,v),v,0)/(1-a))*((v+_xlfn.T.INV(a,v)^2)/(v-1))</f>
        <v>17.883473724727345</v>
      </c>
      <c r="Q556" s="4">
        <f>(B556*IF(B556&gt;O556,1,0)/P556)</f>
        <v>0</v>
      </c>
      <c r="R556" s="4">
        <f>SQRT((v-2)/v)*G556*_xlfn.T.INV(a,v)</f>
        <v>14.514820771697252</v>
      </c>
      <c r="S556" s="4">
        <f>SQRT((v-2)/v)*G556*(_xlfn.T.DIST(_xlfn.T.INV(a,v),v,0)/(1-a))*((v+_xlfn.T.INV(a,v)^2)/(v-1))</f>
        <v>17.750082424500448</v>
      </c>
      <c r="T556" s="4">
        <f>(B556*IF(B556&gt;R556,1,0)/S556)</f>
        <v>0</v>
      </c>
      <c r="U556" s="4">
        <f>_xlfn.PERCENTILE.INC(B53:B555,a)</f>
        <v>15.46271163781711</v>
      </c>
      <c r="V556" s="4">
        <f>AVERAGEIF(B53:B555, CONCATENATE("&gt;", U556))</f>
        <v>19.429454332402575</v>
      </c>
      <c r="W556" s="4">
        <f>(B556*IF(B556&gt;U556,1,0)/V556)</f>
        <v>0</v>
      </c>
      <c r="Y556">
        <f>IF(B556&gt;I556,1,0)</f>
        <v>0</v>
      </c>
      <c r="Z556">
        <f>IF(B556&gt;L556,1,0)</f>
        <v>0</v>
      </c>
      <c r="AA556">
        <f>IF(B556&gt;O556,1,0)</f>
        <v>0</v>
      </c>
      <c r="AB556">
        <f>IF(B556&gt;R556,1,0)</f>
        <v>0</v>
      </c>
      <c r="AC556">
        <f>IF(B556&gt;U556,1,0)</f>
        <v>0</v>
      </c>
    </row>
    <row r="557" spans="1:29" x14ac:dyDescent="0.25">
      <c r="A557" s="2">
        <v>2098.5300000000002</v>
      </c>
      <c r="B557" s="4">
        <f t="shared" si="17"/>
        <v>4.3885035440131315</v>
      </c>
      <c r="C557" s="7"/>
      <c r="D557" s="7"/>
      <c r="E557" s="7"/>
      <c r="F557" s="4">
        <f t="shared" si="16"/>
        <v>7.211831925563148</v>
      </c>
      <c r="G557" s="4">
        <f t="shared" si="18"/>
        <v>7.0269147295475856</v>
      </c>
      <c r="H557" s="7"/>
      <c r="I557" s="4">
        <f>_xlfn.NORM.S.INV(0.975)*F557</f>
        <v>14.134930836659915</v>
      </c>
      <c r="J557" s="4">
        <f>F557*_xlfn.NORM.S.DIST(_xlfn.NORM.S.INV(a),0)/(1-a)</f>
        <v>16.859840812468835</v>
      </c>
      <c r="K557" s="4">
        <f>(B557*IF(B557&gt;I557,1,0)/J557)</f>
        <v>0</v>
      </c>
      <c r="L557" s="4">
        <f>_xlfn.NORM.S.INV(0.975)*G557</f>
        <v>13.772499792347279</v>
      </c>
      <c r="M557" s="4">
        <f>G557*_xlfn.NORM.S.DIST(_xlfn.NORM.S.INV(a),0)/(1-a)</f>
        <v>16.427540875297598</v>
      </c>
      <c r="N557" s="4">
        <f>(B557*IF(B557&gt;L557,1,0)/M557)</f>
        <v>0</v>
      </c>
      <c r="O557" s="4">
        <f>SQRT((v-2)/v)*F557*_xlfn.T.INV(a,v)</f>
        <v>14.627192252506442</v>
      </c>
      <c r="P557" s="4">
        <f>SQRT((v-2)/v)*F557*(_xlfn.T.DIST(_xlfn.T.INV(a,v),v,0)/(1-a))*((v+_xlfn.T.INV(a,v)^2)/(v-1))</f>
        <v>17.887500796928141</v>
      </c>
      <c r="Q557" s="4">
        <f>(B557*IF(B557&gt;O557,1,0)/P557)</f>
        <v>0</v>
      </c>
      <c r="R557" s="4">
        <f>SQRT((v-2)/v)*G557*_xlfn.T.INV(a,v)</f>
        <v>14.252139227861409</v>
      </c>
      <c r="S557" s="4">
        <f>SQRT((v-2)/v)*G557*(_xlfn.T.DIST(_xlfn.T.INV(a,v),v,0)/(1-a))*((v+_xlfn.T.INV(a,v)^2)/(v-1))</f>
        <v>17.428850827650631</v>
      </c>
      <c r="T557" s="4">
        <f>(B557*IF(B557&gt;R557,1,0)/S557)</f>
        <v>0</v>
      </c>
      <c r="U557" s="4">
        <f>_xlfn.PERCENTILE.INC(B54:B556,a)</f>
        <v>15.46271163781711</v>
      </c>
      <c r="V557" s="4">
        <f>AVERAGEIF(B54:B556, CONCATENATE("&gt;", U557))</f>
        <v>19.429454332402575</v>
      </c>
      <c r="W557" s="4">
        <f>(B557*IF(B557&gt;U557,1,0)/V557)</f>
        <v>0</v>
      </c>
      <c r="Y557">
        <f>IF(B557&gt;I557,1,0)</f>
        <v>0</v>
      </c>
      <c r="Z557">
        <f>IF(B557&gt;L557,1,0)</f>
        <v>0</v>
      </c>
      <c r="AA557">
        <f>IF(B557&gt;O557,1,0)</f>
        <v>0</v>
      </c>
      <c r="AB557">
        <f>IF(B557&gt;R557,1,0)</f>
        <v>0</v>
      </c>
      <c r="AC557">
        <f>IF(B557&gt;U557,1,0)</f>
        <v>0</v>
      </c>
    </row>
    <row r="558" spans="1:29" x14ac:dyDescent="0.25">
      <c r="A558" s="2">
        <v>2101.04</v>
      </c>
      <c r="B558" s="4">
        <f t="shared" si="17"/>
        <v>-1.1960753479815696</v>
      </c>
      <c r="C558" s="7"/>
      <c r="D558" s="7"/>
      <c r="E558" s="7"/>
      <c r="F558" s="4">
        <f t="shared" si="16"/>
        <v>7.2043762957538853</v>
      </c>
      <c r="G558" s="4">
        <f t="shared" si="18"/>
        <v>6.897131039838361</v>
      </c>
      <c r="H558" s="7"/>
      <c r="I558" s="4">
        <f>_xlfn.NORM.S.INV(0.975)*F558</f>
        <v>14.120318070751697</v>
      </c>
      <c r="J558" s="4">
        <f>F558*_xlfn.NORM.S.DIST(_xlfn.NORM.S.INV(a),0)/(1-a)</f>
        <v>16.842411020283123</v>
      </c>
      <c r="K558" s="4">
        <f>(B558*IF(B558&gt;I558,1,0)/J558)</f>
        <v>0</v>
      </c>
      <c r="L558" s="4">
        <f>_xlfn.NORM.S.INV(0.975)*G558</f>
        <v>13.518128434736477</v>
      </c>
      <c r="M558" s="4">
        <f>G558*_xlfn.NORM.S.DIST(_xlfn.NORM.S.INV(a),0)/(1-a)</f>
        <v>16.12413220311317</v>
      </c>
      <c r="N558" s="4">
        <f>(B558*IF(B558&gt;L558,1,0)/M558)</f>
        <v>0</v>
      </c>
      <c r="O558" s="4">
        <f>SQRT((v-2)/v)*F558*_xlfn.T.INV(a,v)</f>
        <v>14.612070584155152</v>
      </c>
      <c r="P558" s="4">
        <f>SQRT((v-2)/v)*F558*(_xlfn.T.DIST(_xlfn.T.INV(a,v),v,0)/(1-a))*((v+_xlfn.T.INV(a,v)^2)/(v-1))</f>
        <v>17.869008604440673</v>
      </c>
      <c r="Q558" s="4">
        <f>(B558*IF(B558&gt;O558,1,0)/P558)</f>
        <v>0</v>
      </c>
      <c r="R558" s="4">
        <f>SQRT((v-2)/v)*G558*_xlfn.T.INV(a,v)</f>
        <v>13.98890916368209</v>
      </c>
      <c r="S558" s="4">
        <f>SQRT((v-2)/v)*G558*(_xlfn.T.DIST(_xlfn.T.INV(a,v),v,0)/(1-a))*((v+_xlfn.T.INV(a,v)^2)/(v-1))</f>
        <v>17.106948448745602</v>
      </c>
      <c r="T558" s="4">
        <f>(B558*IF(B558&gt;R558,1,0)/S558)</f>
        <v>0</v>
      </c>
      <c r="U558" s="4">
        <f>_xlfn.PERCENTILE.INC(B55:B557,a)</f>
        <v>15.46271163781711</v>
      </c>
      <c r="V558" s="4">
        <f>AVERAGEIF(B55:B557, CONCATENATE("&gt;", U558))</f>
        <v>19.429454332402575</v>
      </c>
      <c r="W558" s="4">
        <f>(B558*IF(B558&gt;U558,1,0)/V558)</f>
        <v>0</v>
      </c>
      <c r="Y558">
        <f>IF(B558&gt;I558,1,0)</f>
        <v>0</v>
      </c>
      <c r="Z558">
        <f>IF(B558&gt;L558,1,0)</f>
        <v>0</v>
      </c>
      <c r="AA558">
        <f>IF(B558&gt;O558,1,0)</f>
        <v>0</v>
      </c>
      <c r="AB558">
        <f>IF(B558&gt;R558,1,0)</f>
        <v>0</v>
      </c>
      <c r="AC558">
        <f>IF(B558&gt;U558,1,0)</f>
        <v>0</v>
      </c>
    </row>
    <row r="559" spans="1:29" x14ac:dyDescent="0.25">
      <c r="A559" s="2">
        <v>2071.2600000000002</v>
      </c>
      <c r="B559" s="4">
        <f t="shared" si="17"/>
        <v>14.173932909416168</v>
      </c>
      <c r="C559" s="7"/>
      <c r="D559" s="7"/>
      <c r="E559" s="7"/>
      <c r="F559" s="4">
        <f t="shared" si="16"/>
        <v>7.2043916754860513</v>
      </c>
      <c r="G559" s="4">
        <f t="shared" si="18"/>
        <v>6.6934316579870021</v>
      </c>
      <c r="H559" s="7"/>
      <c r="I559" s="4">
        <f>_xlfn.NORM.S.INV(0.975)*F559</f>
        <v>14.120348214472834</v>
      </c>
      <c r="J559" s="4">
        <f>F559*_xlfn.NORM.S.DIST(_xlfn.NORM.S.INV(a),0)/(1-a)</f>
        <v>16.842446975063922</v>
      </c>
      <c r="K559" s="4">
        <f>(B559*IF(B559&gt;I559,1,0)/J559)</f>
        <v>0.84156019196031184</v>
      </c>
      <c r="L559" s="4">
        <f>_xlfn.NORM.S.INV(0.975)*G559</f>
        <v>13.118884982634741</v>
      </c>
      <c r="M559" s="4">
        <f>G559*_xlfn.NORM.S.DIST(_xlfn.NORM.S.INV(a),0)/(1-a)</f>
        <v>15.647923219451362</v>
      </c>
      <c r="N559" s="4">
        <f>(B559*IF(B559&gt;L559,1,0)/M559)</f>
        <v>0.90580281553254738</v>
      </c>
      <c r="O559" s="4">
        <f>SQRT((v-2)/v)*F559*_xlfn.T.INV(a,v)</f>
        <v>14.612101777657927</v>
      </c>
      <c r="P559" s="4">
        <f>SQRT((v-2)/v)*F559*(_xlfn.T.DIST(_xlfn.T.INV(a,v),v,0)/(1-a))*((v+_xlfn.T.INV(a,v)^2)/(v-1))</f>
        <v>17.86904675077772</v>
      </c>
      <c r="Q559" s="4">
        <f>(B559*IF(B559&gt;O559,1,0)/P559)</f>
        <v>0</v>
      </c>
      <c r="R559" s="4">
        <f>SQRT((v-2)/v)*G559*_xlfn.T.INV(a,v)</f>
        <v>13.575761706723865</v>
      </c>
      <c r="S559" s="4">
        <f>SQRT((v-2)/v)*G559*(_xlfn.T.DIST(_xlfn.T.INV(a,v),v,0)/(1-a))*((v+_xlfn.T.INV(a,v)^2)/(v-1))</f>
        <v>16.601713039378318</v>
      </c>
      <c r="T559" s="4">
        <f>(B559*IF(B559&gt;R559,1,0)/S559)</f>
        <v>0.85376327586173828</v>
      </c>
      <c r="U559" s="4">
        <f>_xlfn.PERCENTILE.INC(B56:B558,a)</f>
        <v>15.46271163781711</v>
      </c>
      <c r="V559" s="4">
        <f>AVERAGEIF(B56:B558, CONCATENATE("&gt;", U559))</f>
        <v>19.429454332402575</v>
      </c>
      <c r="W559" s="4">
        <f>(B559*IF(B559&gt;U559,1,0)/V559)</f>
        <v>0</v>
      </c>
      <c r="Y559">
        <f>IF(B559&gt;I559,1,0)</f>
        <v>1</v>
      </c>
      <c r="Z559">
        <f>IF(B559&gt;L559,1,0)</f>
        <v>1</v>
      </c>
      <c r="AA559">
        <f>IF(B559&gt;O559,1,0)</f>
        <v>0</v>
      </c>
      <c r="AB559">
        <f>IF(B559&gt;R559,1,0)</f>
        <v>1</v>
      </c>
      <c r="AC559">
        <f>IF(B559&gt;U559,1,0)</f>
        <v>0</v>
      </c>
    </row>
    <row r="560" spans="1:29" x14ac:dyDescent="0.25">
      <c r="A560" s="2">
        <v>2079.4299999999998</v>
      </c>
      <c r="B560" s="4">
        <f t="shared" si="17"/>
        <v>-3.9444589283815734</v>
      </c>
      <c r="C560" s="7"/>
      <c r="D560" s="7"/>
      <c r="E560" s="7"/>
      <c r="F560" s="4">
        <f t="shared" si="16"/>
        <v>7.2344151592329018</v>
      </c>
      <c r="G560" s="4">
        <f t="shared" si="18"/>
        <v>7.359886423428823</v>
      </c>
      <c r="H560" s="7"/>
      <c r="I560" s="4">
        <f>_xlfn.NORM.S.INV(0.975)*F560</f>
        <v>14.179193161307085</v>
      </c>
      <c r="J560" s="4">
        <f>F560*_xlfn.NORM.S.DIST(_xlfn.NORM.S.INV(a),0)/(1-a)</f>
        <v>16.912635959198926</v>
      </c>
      <c r="K560" s="4">
        <f>(B560*IF(B560&gt;I560,1,0)/J560)</f>
        <v>0</v>
      </c>
      <c r="L560" s="4">
        <f>_xlfn.NORM.S.INV(0.975)*G560</f>
        <v>14.4251123202258</v>
      </c>
      <c r="M560" s="4">
        <f>G560*_xlfn.NORM.S.DIST(_xlfn.NORM.S.INV(a),0)/(1-a)</f>
        <v>17.205963030977191</v>
      </c>
      <c r="N560" s="4">
        <f>(B560*IF(B560&gt;L560,1,0)/M560)</f>
        <v>0</v>
      </c>
      <c r="O560" s="4">
        <f>SQRT((v-2)/v)*F560*_xlfn.T.INV(a,v)</f>
        <v>14.672996051593865</v>
      </c>
      <c r="P560" s="4">
        <f>SQRT((v-2)/v)*F560*(_xlfn.T.DIST(_xlfn.T.INV(a,v),v,0)/(1-a))*((v+_xlfn.T.INV(a,v)^2)/(v-1))</f>
        <v>17.943513972836062</v>
      </c>
      <c r="Q560" s="4">
        <f>(B560*IF(B560&gt;O560,1,0)/P560)</f>
        <v>0</v>
      </c>
      <c r="R560" s="4">
        <f>SQRT((v-2)/v)*G560*_xlfn.T.INV(a,v)</f>
        <v>14.927479561817302</v>
      </c>
      <c r="S560" s="4">
        <f>SQRT((v-2)/v)*G560*(_xlfn.T.DIST(_xlfn.T.INV(a,v),v,0)/(1-a))*((v+_xlfn.T.INV(a,v)^2)/(v-1))</f>
        <v>18.254720246285213</v>
      </c>
      <c r="T560" s="4">
        <f>(B560*IF(B560&gt;R560,1,0)/S560)</f>
        <v>0</v>
      </c>
      <c r="U560" s="4">
        <f>_xlfn.PERCENTILE.INC(B57:B559,a)</f>
        <v>15.46271163781711</v>
      </c>
      <c r="V560" s="4">
        <f>AVERAGEIF(B57:B559, CONCATENATE("&gt;", U560))</f>
        <v>19.429454332402575</v>
      </c>
      <c r="W560" s="4">
        <f>(B560*IF(B560&gt;U560,1,0)/V560)</f>
        <v>0</v>
      </c>
      <c r="Y560">
        <f>IF(B560&gt;I560,1,0)</f>
        <v>0</v>
      </c>
      <c r="Z560">
        <f>IF(B560&gt;L560,1,0)</f>
        <v>0</v>
      </c>
      <c r="AA560">
        <f>IF(B560&gt;O560,1,0)</f>
        <v>0</v>
      </c>
      <c r="AB560">
        <f>IF(B560&gt;R560,1,0)</f>
        <v>0</v>
      </c>
      <c r="AC560">
        <f>IF(B560&gt;U560,1,0)</f>
        <v>0</v>
      </c>
    </row>
    <row r="561" spans="1:29" x14ac:dyDescent="0.25">
      <c r="A561" s="2">
        <v>2044.16</v>
      </c>
      <c r="B561" s="4">
        <f t="shared" si="17"/>
        <v>16.961378839393369</v>
      </c>
      <c r="C561" s="7"/>
      <c r="D561" s="7"/>
      <c r="E561" s="7"/>
      <c r="F561" s="4">
        <f t="shared" si="16"/>
        <v>7.2338826911045615</v>
      </c>
      <c r="G561" s="4">
        <f t="shared" si="18"/>
        <v>7.2007900851286406</v>
      </c>
      <c r="H561" s="7"/>
      <c r="I561" s="4">
        <f>_xlfn.NORM.S.INV(0.975)*F561</f>
        <v>14.178149542952623</v>
      </c>
      <c r="J561" s="4">
        <f>F561*_xlfn.NORM.S.DIST(_xlfn.NORM.S.INV(a),0)/(1-a)</f>
        <v>16.911391153721734</v>
      </c>
      <c r="K561" s="4">
        <f>(B561*IF(B561&gt;I561,1,0)/J561)</f>
        <v>1.0029558588774428</v>
      </c>
      <c r="L561" s="4">
        <f>_xlfn.NORM.S.INV(0.975)*G561</f>
        <v>14.113289227085243</v>
      </c>
      <c r="M561" s="4">
        <f>G561*_xlfn.NORM.S.DIST(_xlfn.NORM.S.INV(a),0)/(1-a)</f>
        <v>16.834027167070005</v>
      </c>
      <c r="N561" s="4">
        <f>(B561*IF(B561&gt;L561,1,0)/M561)</f>
        <v>1.007565134062067</v>
      </c>
      <c r="O561" s="4">
        <f>SQRT((v-2)/v)*F561*_xlfn.T.INV(a,v)</f>
        <v>14.671916088311033</v>
      </c>
      <c r="P561" s="4">
        <f>SQRT((v-2)/v)*F561*(_xlfn.T.DIST(_xlfn.T.INV(a,v),v,0)/(1-a))*((v+_xlfn.T.INV(a,v)^2)/(v-1))</f>
        <v>17.942193292575023</v>
      </c>
      <c r="Q561" s="4">
        <f>(B561*IF(B561&gt;O561,1,0)/P561)</f>
        <v>0.9453347515998759</v>
      </c>
      <c r="R561" s="4">
        <f>SQRT((v-2)/v)*G561*_xlfn.T.INV(a,v)</f>
        <v>14.604796954817301</v>
      </c>
      <c r="S561" s="4">
        <f>SQRT((v-2)/v)*G561*(_xlfn.T.DIST(_xlfn.T.INV(a,v),v,0)/(1-a))*((v+_xlfn.T.INV(a,v)^2)/(v-1))</f>
        <v>17.860113729174703</v>
      </c>
      <c r="T561" s="4">
        <f>(B561*IF(B561&gt;R561,1,0)/S561)</f>
        <v>0.94967921798206467</v>
      </c>
      <c r="U561" s="4">
        <f>_xlfn.PERCENTILE.INC(B58:B560,a)</f>
        <v>15.46271163781711</v>
      </c>
      <c r="V561" s="4">
        <f>AVERAGEIF(B58:B560, CONCATENATE("&gt;", U561))</f>
        <v>19.429454332402575</v>
      </c>
      <c r="W561" s="4">
        <f>(B561*IF(B561&gt;U561,1,0)/V561)</f>
        <v>0.87297247515113241</v>
      </c>
      <c r="Y561">
        <f>IF(B561&gt;I561,1,0)</f>
        <v>1</v>
      </c>
      <c r="Z561">
        <f>IF(B561&gt;L561,1,0)</f>
        <v>1</v>
      </c>
      <c r="AA561">
        <f>IF(B561&gt;O561,1,0)</f>
        <v>1</v>
      </c>
      <c r="AB561">
        <f>IF(B561&gt;R561,1,0)</f>
        <v>1</v>
      </c>
      <c r="AC561">
        <f>IF(B561&gt;U561,1,0)</f>
        <v>1</v>
      </c>
    </row>
    <row r="562" spans="1:29" x14ac:dyDescent="0.25">
      <c r="A562" s="2">
        <v>2040.24</v>
      </c>
      <c r="B562" s="4">
        <f t="shared" si="17"/>
        <v>1.9176581089543248</v>
      </c>
      <c r="C562" s="7"/>
      <c r="D562" s="7"/>
      <c r="E562" s="7"/>
      <c r="F562" s="4">
        <f t="shared" si="16"/>
        <v>7.2751996754762187</v>
      </c>
      <c r="G562" s="4">
        <f t="shared" si="18"/>
        <v>8.1241367238056128</v>
      </c>
      <c r="H562" s="7"/>
      <c r="I562" s="4">
        <f>_xlfn.NORM.S.INV(0.975)*F562</f>
        <v>14.259129344270875</v>
      </c>
      <c r="J562" s="4">
        <f>F562*_xlfn.NORM.S.DIST(_xlfn.NORM.S.INV(a),0)/(1-a)</f>
        <v>17.007982115151133</v>
      </c>
      <c r="K562" s="4">
        <f>(B562*IF(B562&gt;I562,1,0)/J562)</f>
        <v>0</v>
      </c>
      <c r="L562" s="4">
        <f>_xlfn.NORM.S.INV(0.975)*G562</f>
        <v>15.923015384138226</v>
      </c>
      <c r="M562" s="4">
        <f>G562*_xlfn.NORM.S.DIST(_xlfn.NORM.S.INV(a),0)/(1-a)</f>
        <v>18.99262951713882</v>
      </c>
      <c r="N562" s="4">
        <f>(B562*IF(B562&gt;L562,1,0)/M562)</f>
        <v>0</v>
      </c>
      <c r="O562" s="4">
        <f>SQRT((v-2)/v)*F562*_xlfn.T.INV(a,v)</f>
        <v>14.755716082533839</v>
      </c>
      <c r="P562" s="4">
        <f>SQRT((v-2)/v)*F562*(_xlfn.T.DIST(_xlfn.T.INV(a,v),v,0)/(1-a))*((v+_xlfn.T.INV(a,v)^2)/(v-1))</f>
        <v>18.04467177494994</v>
      </c>
      <c r="Q562" s="4">
        <f>(B562*IF(B562&gt;O562,1,0)/P562)</f>
        <v>0</v>
      </c>
      <c r="R562" s="4">
        <f>SQRT((v-2)/v)*G562*_xlfn.T.INV(a,v)</f>
        <v>16.477548419221268</v>
      </c>
      <c r="S562" s="4">
        <f>SQRT((v-2)/v)*G562*(_xlfn.T.DIST(_xlfn.T.INV(a,v),v,0)/(1-a))*((v+_xlfn.T.INV(a,v)^2)/(v-1))</f>
        <v>20.150289638104464</v>
      </c>
      <c r="T562" s="4">
        <f>(B562*IF(B562&gt;R562,1,0)/S562)</f>
        <v>0</v>
      </c>
      <c r="U562" s="4">
        <f>_xlfn.PERCENTILE.INC(B59:B561,a)</f>
        <v>16.006725596886248</v>
      </c>
      <c r="V562" s="4">
        <f>AVERAGEIF(B59:B561, CONCATENATE("&gt;", U562))</f>
        <v>19.513086123891078</v>
      </c>
      <c r="W562" s="4">
        <f>(B562*IF(B562&gt;U562,1,0)/V562)</f>
        <v>0</v>
      </c>
      <c r="Y562">
        <f>IF(B562&gt;I562,1,0)</f>
        <v>0</v>
      </c>
      <c r="Z562">
        <f>IF(B562&gt;L562,1,0)</f>
        <v>0</v>
      </c>
      <c r="AA562">
        <f>IF(B562&gt;O562,1,0)</f>
        <v>0</v>
      </c>
      <c r="AB562">
        <f>IF(B562&gt;R562,1,0)</f>
        <v>0</v>
      </c>
      <c r="AC562">
        <f>IF(B562&gt;U562,1,0)</f>
        <v>0</v>
      </c>
    </row>
    <row r="563" spans="1:29" x14ac:dyDescent="0.25">
      <c r="A563" s="2">
        <v>2065.9499999999998</v>
      </c>
      <c r="B563" s="4">
        <f t="shared" si="17"/>
        <v>-12.60145865192321</v>
      </c>
      <c r="C563" s="7"/>
      <c r="D563" s="7"/>
      <c r="E563" s="7"/>
      <c r="F563" s="4">
        <f t="shared" si="16"/>
        <v>7.2748367126500399</v>
      </c>
      <c r="G563" s="4">
        <f t="shared" si="18"/>
        <v>7.8906366291974228</v>
      </c>
      <c r="H563" s="7"/>
      <c r="I563" s="4">
        <f>_xlfn.NORM.S.INV(0.975)*F563</f>
        <v>14.258417950203837</v>
      </c>
      <c r="J563" s="4">
        <f>F563*_xlfn.NORM.S.DIST(_xlfn.NORM.S.INV(a),0)/(1-a)</f>
        <v>17.007133579642627</v>
      </c>
      <c r="K563" s="4">
        <f>(B563*IF(B563&gt;I563,1,0)/J563)</f>
        <v>0</v>
      </c>
      <c r="L563" s="4">
        <f>_xlfn.NORM.S.INV(0.975)*G563</f>
        <v>15.465363608319478</v>
      </c>
      <c r="M563" s="4">
        <f>G563*_xlfn.NORM.S.DIST(_xlfn.NORM.S.INV(a),0)/(1-a)</f>
        <v>18.4467523439845</v>
      </c>
      <c r="N563" s="4">
        <f>(B563*IF(B563&gt;L563,1,0)/M563)</f>
        <v>0</v>
      </c>
      <c r="O563" s="4">
        <f>SQRT((v-2)/v)*F563*_xlfn.T.INV(a,v)</f>
        <v>14.754979913541851</v>
      </c>
      <c r="P563" s="4">
        <f>SQRT((v-2)/v)*F563*(_xlfn.T.DIST(_xlfn.T.INV(a,v),v,0)/(1-a))*((v+_xlfn.T.INV(a,v)^2)/(v-1))</f>
        <v>18.043771518550521</v>
      </c>
      <c r="Q563" s="4">
        <f>(B563*IF(B563&gt;O563,1,0)/P563)</f>
        <v>0</v>
      </c>
      <c r="R563" s="4">
        <f>SQRT((v-2)/v)*G563*_xlfn.T.INV(a,v)</f>
        <v>16.003958517228959</v>
      </c>
      <c r="S563" s="4">
        <f>SQRT((v-2)/v)*G563*(_xlfn.T.DIST(_xlfn.T.INV(a,v),v,0)/(1-a))*((v+_xlfn.T.INV(a,v)^2)/(v-1))</f>
        <v>19.57113954538227</v>
      </c>
      <c r="T563" s="4">
        <f>(B563*IF(B563&gt;R563,1,0)/S563)</f>
        <v>0</v>
      </c>
      <c r="U563" s="4">
        <f>_xlfn.PERCENTILE.INC(B60:B562,a)</f>
        <v>16.006725596886248</v>
      </c>
      <c r="V563" s="4">
        <f>AVERAGEIF(B60:B562, CONCATENATE("&gt;", U563))</f>
        <v>19.513086123891078</v>
      </c>
      <c r="W563" s="4">
        <f>(B563*IF(B563&gt;U563,1,0)/V563)</f>
        <v>0</v>
      </c>
      <c r="Y563">
        <f>IF(B563&gt;I563,1,0)</f>
        <v>0</v>
      </c>
      <c r="Z563">
        <f>IF(B563&gt;L563,1,0)</f>
        <v>0</v>
      </c>
      <c r="AA563">
        <f>IF(B563&gt;O563,1,0)</f>
        <v>0</v>
      </c>
      <c r="AB563">
        <f>IF(B563&gt;R563,1,0)</f>
        <v>0</v>
      </c>
      <c r="AC563">
        <f>IF(B563&gt;U563,1,0)</f>
        <v>0</v>
      </c>
    </row>
    <row r="564" spans="1:29" x14ac:dyDescent="0.25">
      <c r="A564" s="2">
        <v>2053.4</v>
      </c>
      <c r="B564" s="4">
        <f t="shared" si="17"/>
        <v>6.074687189912499</v>
      </c>
      <c r="C564" s="7"/>
      <c r="D564" s="7"/>
      <c r="E564" s="7"/>
      <c r="F564" s="4">
        <f t="shared" si="16"/>
        <v>7.2945192667900161</v>
      </c>
      <c r="G564" s="4">
        <f t="shared" si="18"/>
        <v>8.2494983628435232</v>
      </c>
      <c r="H564" s="7"/>
      <c r="I564" s="4">
        <f>_xlfn.NORM.S.INV(0.975)*F564</f>
        <v>14.29699504744195</v>
      </c>
      <c r="J564" s="4">
        <f>F564*_xlfn.NORM.S.DIST(_xlfn.NORM.S.INV(a),0)/(1-a)</f>
        <v>17.053147509668719</v>
      </c>
      <c r="K564" s="4">
        <f>(B564*IF(B564&gt;I564,1,0)/J564)</f>
        <v>0</v>
      </c>
      <c r="L564" s="4">
        <f>_xlfn.NORM.S.INV(0.975)*G564</f>
        <v>16.168719681695439</v>
      </c>
      <c r="M564" s="4">
        <f>G564*_xlfn.NORM.S.DIST(_xlfn.NORM.S.INV(a),0)/(1-a)</f>
        <v>19.285700306916596</v>
      </c>
      <c r="N564" s="4">
        <f>(B564*IF(B564&gt;L564,1,0)/M564)</f>
        <v>0</v>
      </c>
      <c r="O564" s="4">
        <f>SQRT((v-2)/v)*F564*_xlfn.T.INV(a,v)</f>
        <v>14.794900492168384</v>
      </c>
      <c r="P564" s="4">
        <f>SQRT((v-2)/v)*F564*(_xlfn.T.DIST(_xlfn.T.INV(a,v),v,0)/(1-a))*((v+_xlfn.T.INV(a,v)^2)/(v-1))</f>
        <v>18.092590141405061</v>
      </c>
      <c r="Q564" s="4">
        <f>(B564*IF(B564&gt;O564,1,0)/P564)</f>
        <v>0</v>
      </c>
      <c r="R564" s="4">
        <f>SQRT((v-2)/v)*G564*_xlfn.T.INV(a,v)</f>
        <v>16.731809585347047</v>
      </c>
      <c r="S564" s="4">
        <f>SQRT((v-2)/v)*G564*(_xlfn.T.DIST(_xlfn.T.INV(a,v),v,0)/(1-a))*((v+_xlfn.T.INV(a,v)^2)/(v-1))</f>
        <v>20.461224008364312</v>
      </c>
      <c r="T564" s="4">
        <f>(B564*IF(B564&gt;R564,1,0)/S564)</f>
        <v>0</v>
      </c>
      <c r="U564" s="4">
        <f>_xlfn.PERCENTILE.INC(B61:B563,a)</f>
        <v>16.006725596886248</v>
      </c>
      <c r="V564" s="4">
        <f>AVERAGEIF(B61:B563, CONCATENATE("&gt;", U564))</f>
        <v>19.513086123891078</v>
      </c>
      <c r="W564" s="4">
        <f>(B564*IF(B564&gt;U564,1,0)/V564)</f>
        <v>0</v>
      </c>
      <c r="Y564">
        <f>IF(B564&gt;I564,1,0)</f>
        <v>0</v>
      </c>
      <c r="Z564">
        <f>IF(B564&gt;L564,1,0)</f>
        <v>0</v>
      </c>
      <c r="AA564">
        <f>IF(B564&gt;O564,1,0)</f>
        <v>0</v>
      </c>
      <c r="AB564">
        <f>IF(B564&gt;R564,1,0)</f>
        <v>0</v>
      </c>
      <c r="AC564">
        <f>IF(B564&gt;U564,1,0)</f>
        <v>0</v>
      </c>
    </row>
    <row r="565" spans="1:29" x14ac:dyDescent="0.25">
      <c r="A565" s="2">
        <v>2081.19</v>
      </c>
      <c r="B565" s="4">
        <f t="shared" si="17"/>
        <v>-13.533651504821254</v>
      </c>
      <c r="C565" s="7"/>
      <c r="D565" s="7"/>
      <c r="E565" s="7"/>
      <c r="F565" s="4">
        <f t="shared" si="16"/>
        <v>7.2971223994424594</v>
      </c>
      <c r="G565" s="4">
        <f t="shared" si="18"/>
        <v>8.1354212743755134</v>
      </c>
      <c r="H565" s="7"/>
      <c r="I565" s="4">
        <f>_xlfn.NORM.S.INV(0.975)*F565</f>
        <v>14.302097093687719</v>
      </c>
      <c r="J565" s="4">
        <f>F565*_xlfn.NORM.S.DIST(_xlfn.NORM.S.INV(a),0)/(1-a)</f>
        <v>17.059233120452074</v>
      </c>
      <c r="K565" s="4">
        <f>(B565*IF(B565&gt;I565,1,0)/J565)</f>
        <v>0</v>
      </c>
      <c r="L565" s="4">
        <f>_xlfn.NORM.S.INV(0.975)*G565</f>
        <v>15.945132696836952</v>
      </c>
      <c r="M565" s="4">
        <f>G565*_xlfn.NORM.S.DIST(_xlfn.NORM.S.INV(a),0)/(1-a)</f>
        <v>19.019010570969872</v>
      </c>
      <c r="N565" s="4">
        <f>(B565*IF(B565&gt;L565,1,0)/M565)</f>
        <v>0</v>
      </c>
      <c r="O565" s="4">
        <f>SQRT((v-2)/v)*F565*_xlfn.T.INV(a,v)</f>
        <v>14.800180221668333</v>
      </c>
      <c r="P565" s="4">
        <f>SQRT((v-2)/v)*F565*(_xlfn.T.DIST(_xlfn.T.INV(a,v),v,0)/(1-a))*((v+_xlfn.T.INV(a,v)^2)/(v-1))</f>
        <v>18.099046689183169</v>
      </c>
      <c r="Q565" s="4">
        <f>(B565*IF(B565&gt;O565,1,0)/P565)</f>
        <v>0</v>
      </c>
      <c r="R565" s="4">
        <f>SQRT((v-2)/v)*G565*_xlfn.T.INV(a,v)</f>
        <v>16.500435986814736</v>
      </c>
      <c r="S565" s="4">
        <f>SQRT((v-2)/v)*G565*(_xlfn.T.DIST(_xlfn.T.INV(a,v),v,0)/(1-a))*((v+_xlfn.T.INV(a,v)^2)/(v-1))</f>
        <v>20.178278699607212</v>
      </c>
      <c r="T565" s="4">
        <f>(B565*IF(B565&gt;R565,1,0)/S565)</f>
        <v>0</v>
      </c>
      <c r="U565" s="4">
        <f>_xlfn.PERCENTILE.INC(B62:B564,a)</f>
        <v>16.006725596886248</v>
      </c>
      <c r="V565" s="4">
        <f>AVERAGEIF(B62:B564, CONCATENATE("&gt;", U565))</f>
        <v>19.513086123891078</v>
      </c>
      <c r="W565" s="4">
        <f>(B565*IF(B565&gt;U565,1,0)/V565)</f>
        <v>0</v>
      </c>
      <c r="Y565">
        <f>IF(B565&gt;I565,1,0)</f>
        <v>0</v>
      </c>
      <c r="Z565">
        <f>IF(B565&gt;L565,1,0)</f>
        <v>0</v>
      </c>
      <c r="AA565">
        <f>IF(B565&gt;O565,1,0)</f>
        <v>0</v>
      </c>
      <c r="AB565">
        <f>IF(B565&gt;R565,1,0)</f>
        <v>0</v>
      </c>
      <c r="AC565">
        <f>IF(B565&gt;U565,1,0)</f>
        <v>0</v>
      </c>
    </row>
    <row r="566" spans="1:29" x14ac:dyDescent="0.25">
      <c r="A566" s="2">
        <v>2074.2800000000002</v>
      </c>
      <c r="B566" s="4">
        <f t="shared" si="17"/>
        <v>3.32021583805412</v>
      </c>
      <c r="C566" s="7"/>
      <c r="D566" s="7"/>
      <c r="E566" s="7"/>
      <c r="F566" s="4">
        <f t="shared" si="16"/>
        <v>7.3193155791402162</v>
      </c>
      <c r="G566" s="4">
        <f t="shared" si="18"/>
        <v>8.5559077797802985</v>
      </c>
      <c r="H566" s="7"/>
      <c r="I566" s="4">
        <f>_xlfn.NORM.S.INV(0.975)*F566</f>
        <v>14.345594926597748</v>
      </c>
      <c r="J566" s="4">
        <f>F566*_xlfn.NORM.S.DIST(_xlfn.NORM.S.INV(a),0)/(1-a)</f>
        <v>17.111116397917318</v>
      </c>
      <c r="K566" s="4">
        <f>(B566*IF(B566&gt;I566,1,0)/J566)</f>
        <v>0</v>
      </c>
      <c r="L566" s="4">
        <f>_xlfn.NORM.S.INV(0.975)*G566</f>
        <v>16.769271103415438</v>
      </c>
      <c r="M566" s="4">
        <f>G566*_xlfn.NORM.S.DIST(_xlfn.NORM.S.INV(a),0)/(1-a)</f>
        <v>20.002025097388195</v>
      </c>
      <c r="N566" s="4">
        <f>(B566*IF(B566&gt;L566,1,0)/M566)</f>
        <v>0</v>
      </c>
      <c r="O566" s="4">
        <f>SQRT((v-2)/v)*F566*_xlfn.T.INV(a,v)</f>
        <v>14.845192904920538</v>
      </c>
      <c r="P566" s="4">
        <f>SQRT((v-2)/v)*F566*(_xlfn.T.DIST(_xlfn.T.INV(a,v),v,0)/(1-a))*((v+_xlfn.T.INV(a,v)^2)/(v-1))</f>
        <v>18.154092414544966</v>
      </c>
      <c r="Q566" s="4">
        <f>(B566*IF(B566&gt;O566,1,0)/P566)</f>
        <v>0</v>
      </c>
      <c r="R566" s="4">
        <f>SQRT((v-2)/v)*G566*_xlfn.T.INV(a,v)</f>
        <v>17.353275739269186</v>
      </c>
      <c r="S566" s="4">
        <f>SQRT((v-2)/v)*G566*(_xlfn.T.DIST(_xlfn.T.INV(a,v),v,0)/(1-a))*((v+_xlfn.T.INV(a,v)^2)/(v-1))</f>
        <v>21.221211033327442</v>
      </c>
      <c r="T566" s="4">
        <f>(B566*IF(B566&gt;R566,1,0)/S566)</f>
        <v>0</v>
      </c>
      <c r="U566" s="4">
        <f>_xlfn.PERCENTILE.INC(B63:B565,a)</f>
        <v>16.006725596886248</v>
      </c>
      <c r="V566" s="4">
        <f>AVERAGEIF(B63:B565, CONCATENATE("&gt;", U566))</f>
        <v>19.513086123891078</v>
      </c>
      <c r="W566" s="4">
        <f>(B566*IF(B566&gt;U566,1,0)/V566)</f>
        <v>0</v>
      </c>
      <c r="Y566">
        <f>IF(B566&gt;I566,1,0)</f>
        <v>0</v>
      </c>
      <c r="Z566">
        <f>IF(B566&gt;L566,1,0)</f>
        <v>0</v>
      </c>
      <c r="AA566">
        <f>IF(B566&gt;O566,1,0)</f>
        <v>0</v>
      </c>
      <c r="AB566">
        <f>IF(B566&gt;R566,1,0)</f>
        <v>0</v>
      </c>
      <c r="AC566">
        <f>IF(B566&gt;U566,1,0)</f>
        <v>0</v>
      </c>
    </row>
    <row r="567" spans="1:29" x14ac:dyDescent="0.25">
      <c r="A567" s="2">
        <v>2099.5</v>
      </c>
      <c r="B567" s="4">
        <f t="shared" si="17"/>
        <v>-12.158435698169869</v>
      </c>
      <c r="C567" s="7"/>
      <c r="D567" s="7"/>
      <c r="E567" s="7"/>
      <c r="F567" s="4">
        <f t="shared" si="16"/>
        <v>7.3163247523940145</v>
      </c>
      <c r="G567" s="4">
        <f t="shared" si="18"/>
        <v>8.3350329604995963</v>
      </c>
      <c r="H567" s="7"/>
      <c r="I567" s="4">
        <f>_xlfn.NORM.S.INV(0.975)*F567</f>
        <v>14.339733013891193</v>
      </c>
      <c r="J567" s="4">
        <f>F567*_xlfn.NORM.S.DIST(_xlfn.NORM.S.INV(a),0)/(1-a)</f>
        <v>17.104124434799054</v>
      </c>
      <c r="K567" s="4">
        <f>(B567*IF(B567&gt;I567,1,0)/J567)</f>
        <v>0</v>
      </c>
      <c r="L567" s="4">
        <f>_xlfn.NORM.S.INV(0.975)*G567</f>
        <v>16.336364412533467</v>
      </c>
      <c r="M567" s="4">
        <f>G567*_xlfn.NORM.S.DIST(_xlfn.NORM.S.INV(a),0)/(1-a)</f>
        <v>19.485663328146785</v>
      </c>
      <c r="N567" s="4">
        <f>(B567*IF(B567&gt;L567,1,0)/M567)</f>
        <v>0</v>
      </c>
      <c r="O567" s="4">
        <f>SQRT((v-2)/v)*F567*_xlfn.T.INV(a,v)</f>
        <v>14.839126845941047</v>
      </c>
      <c r="P567" s="4">
        <f>SQRT((v-2)/v)*F567*(_xlfn.T.DIST(_xlfn.T.INV(a,v),v,0)/(1-a))*((v+_xlfn.T.INV(a,v)^2)/(v-1))</f>
        <v>18.146674269424786</v>
      </c>
      <c r="Q567" s="4">
        <f>(B567*IF(B567&gt;O567,1,0)/P567)</f>
        <v>0</v>
      </c>
      <c r="R567" s="4">
        <f>SQRT((v-2)/v)*G567*_xlfn.T.INV(a,v)</f>
        <v>16.905292691591026</v>
      </c>
      <c r="S567" s="4">
        <f>SQRT((v-2)/v)*G567*(_xlfn.T.DIST(_xlfn.T.INV(a,v),v,0)/(1-a))*((v+_xlfn.T.INV(a,v)^2)/(v-1))</f>
        <v>20.673375400622174</v>
      </c>
      <c r="T567" s="4">
        <f>(B567*IF(B567&gt;R567,1,0)/S567)</f>
        <v>0</v>
      </c>
      <c r="U567" s="4">
        <f>_xlfn.PERCENTILE.INC(B64:B566,a)</f>
        <v>16.006725596886248</v>
      </c>
      <c r="V567" s="4">
        <f>AVERAGEIF(B64:B566, CONCATENATE("&gt;", U567))</f>
        <v>19.513086123891078</v>
      </c>
      <c r="W567" s="4">
        <f>(B567*IF(B567&gt;U567,1,0)/V567)</f>
        <v>0</v>
      </c>
      <c r="Y567">
        <f>IF(B567&gt;I567,1,0)</f>
        <v>0</v>
      </c>
      <c r="Z567">
        <f>IF(B567&gt;L567,1,0)</f>
        <v>0</v>
      </c>
      <c r="AA567">
        <f>IF(B567&gt;O567,1,0)</f>
        <v>0</v>
      </c>
      <c r="AB567">
        <f>IF(B567&gt;R567,1,0)</f>
        <v>0</v>
      </c>
      <c r="AC567">
        <f>IF(B567&gt;U567,1,0)</f>
        <v>0</v>
      </c>
    </row>
    <row r="568" spans="1:29" x14ac:dyDescent="0.25">
      <c r="A568" s="2">
        <v>2089.27</v>
      </c>
      <c r="B568" s="4">
        <f t="shared" si="17"/>
        <v>4.8725887115980084</v>
      </c>
      <c r="C568" s="7"/>
      <c r="D568" s="7"/>
      <c r="E568" s="7"/>
      <c r="F568" s="4">
        <f t="shared" si="16"/>
        <v>7.3331778081199737</v>
      </c>
      <c r="G568" s="4">
        <f t="shared" si="18"/>
        <v>8.6124364440644587</v>
      </c>
      <c r="H568" s="7"/>
      <c r="I568" s="4">
        <f>_xlfn.NORM.S.INV(0.975)*F568</f>
        <v>14.37276439614352</v>
      </c>
      <c r="J568" s="4">
        <f>F568*_xlfn.NORM.S.DIST(_xlfn.NORM.S.INV(a),0)/(1-a)</f>
        <v>17.14352355553233</v>
      </c>
      <c r="K568" s="4">
        <f>(B568*IF(B568&gt;I568,1,0)/J568)</f>
        <v>0</v>
      </c>
      <c r="L568" s="4">
        <f>_xlfn.NORM.S.INV(0.975)*G568</f>
        <v>16.880065249506547</v>
      </c>
      <c r="M568" s="4">
        <f>G568*_xlfn.NORM.S.DIST(_xlfn.NORM.S.INV(a),0)/(1-a)</f>
        <v>20.134177966591121</v>
      </c>
      <c r="N568" s="4">
        <f>(B568*IF(B568&gt;L568,1,0)/M568)</f>
        <v>0</v>
      </c>
      <c r="O568" s="4">
        <f>SQRT((v-2)/v)*F568*_xlfn.T.INV(a,v)</f>
        <v>14.873308575172979</v>
      </c>
      <c r="P568" s="4">
        <f>SQRT((v-2)/v)*F568*(_xlfn.T.DIST(_xlfn.T.INV(a,v),v,0)/(1-a))*((v+_xlfn.T.INV(a,v)^2)/(v-1))</f>
        <v>18.188474889688859</v>
      </c>
      <c r="Q568" s="4">
        <f>(B568*IF(B568&gt;O568,1,0)/P568)</f>
        <v>0</v>
      </c>
      <c r="R568" s="4">
        <f>SQRT((v-2)/v)*G568*_xlfn.T.INV(a,v)</f>
        <v>17.4679283890808</v>
      </c>
      <c r="S568" s="4">
        <f>SQRT((v-2)/v)*G568*(_xlfn.T.DIST(_xlfn.T.INV(a,v),v,0)/(1-a))*((v+_xlfn.T.INV(a,v)^2)/(v-1))</f>
        <v>21.361419032885511</v>
      </c>
      <c r="T568" s="4">
        <f>(B568*IF(B568&gt;R568,1,0)/S568)</f>
        <v>0</v>
      </c>
      <c r="U568" s="4">
        <f>_xlfn.PERCENTILE.INC(B65:B567,a)</f>
        <v>16.006725596886248</v>
      </c>
      <c r="V568" s="4">
        <f>AVERAGEIF(B65:B567, CONCATENATE("&gt;", U568))</f>
        <v>19.513086123891078</v>
      </c>
      <c r="W568" s="4">
        <f>(B568*IF(B568&gt;U568,1,0)/V568)</f>
        <v>0</v>
      </c>
      <c r="Y568">
        <f>IF(B568&gt;I568,1,0)</f>
        <v>0</v>
      </c>
      <c r="Z568">
        <f>IF(B568&gt;L568,1,0)</f>
        <v>0</v>
      </c>
      <c r="AA568">
        <f>IF(B568&gt;O568,1,0)</f>
        <v>0</v>
      </c>
      <c r="AB568">
        <f>IF(B568&gt;R568,1,0)</f>
        <v>0</v>
      </c>
      <c r="AC568">
        <f>IF(B568&gt;U568,1,0)</f>
        <v>0</v>
      </c>
    </row>
    <row r="569" spans="1:29" x14ac:dyDescent="0.25">
      <c r="A569" s="2">
        <v>2108.1</v>
      </c>
      <c r="B569" s="4">
        <f t="shared" si="17"/>
        <v>-9.0127173606091731</v>
      </c>
      <c r="C569" s="7"/>
      <c r="D569" s="7"/>
      <c r="E569" s="7"/>
      <c r="F569" s="4">
        <f t="shared" si="16"/>
        <v>7.3322615531591788</v>
      </c>
      <c r="G569" s="4">
        <f t="shared" si="18"/>
        <v>8.4349359842271596</v>
      </c>
      <c r="H569" s="7"/>
      <c r="I569" s="4">
        <f>_xlfn.NORM.S.INV(0.975)*F569</f>
        <v>14.370968569419706</v>
      </c>
      <c r="J569" s="4">
        <f>F569*_xlfn.NORM.S.DIST(_xlfn.NORM.S.INV(a),0)/(1-a)</f>
        <v>17.141381532126616</v>
      </c>
      <c r="K569" s="4">
        <f>(B569*IF(B569&gt;I569,1,0)/J569)</f>
        <v>0</v>
      </c>
      <c r="L569" s="4">
        <f>_xlfn.NORM.S.INV(0.975)*G569</f>
        <v>16.532170740986142</v>
      </c>
      <c r="M569" s="4">
        <f>G569*_xlfn.NORM.S.DIST(_xlfn.NORM.S.INV(a),0)/(1-a)</f>
        <v>19.719216895966447</v>
      </c>
      <c r="N569" s="4">
        <f>(B569*IF(B569&gt;L569,1,0)/M569)</f>
        <v>0</v>
      </c>
      <c r="O569" s="4">
        <f>SQRT((v-2)/v)*F569*_xlfn.T.INV(a,v)</f>
        <v>14.871450207201821</v>
      </c>
      <c r="P569" s="4">
        <f>SQRT((v-2)/v)*F569*(_xlfn.T.DIST(_xlfn.T.INV(a,v),v,0)/(1-a))*((v+_xlfn.T.INV(a,v)^2)/(v-1))</f>
        <v>18.186202303262753</v>
      </c>
      <c r="Q569" s="4">
        <f>(B569*IF(B569&gt;O569,1,0)/P569)</f>
        <v>0</v>
      </c>
      <c r="R569" s="4">
        <f>SQRT((v-2)/v)*G569*_xlfn.T.INV(a,v)</f>
        <v>17.107918147890143</v>
      </c>
      <c r="S569" s="4">
        <f>SQRT((v-2)/v)*G569*(_xlfn.T.DIST(_xlfn.T.INV(a,v),v,0)/(1-a))*((v+_xlfn.T.INV(a,v)^2)/(v-1))</f>
        <v>20.921164788254469</v>
      </c>
      <c r="T569" s="4">
        <f>(B569*IF(B569&gt;R569,1,0)/S569)</f>
        <v>0</v>
      </c>
      <c r="U569" s="4">
        <f>_xlfn.PERCENTILE.INC(B66:B568,a)</f>
        <v>16.006725596886248</v>
      </c>
      <c r="V569" s="4">
        <f>AVERAGEIF(B66:B568, CONCATENATE("&gt;", U569))</f>
        <v>19.513086123891078</v>
      </c>
      <c r="W569" s="4">
        <f>(B569*IF(B569&gt;U569,1,0)/V569)</f>
        <v>0</v>
      </c>
      <c r="Y569">
        <f>IF(B569&gt;I569,1,0)</f>
        <v>0</v>
      </c>
      <c r="Z569">
        <f>IF(B569&gt;L569,1,0)</f>
        <v>0</v>
      </c>
      <c r="AA569">
        <f>IF(B569&gt;O569,1,0)</f>
        <v>0</v>
      </c>
      <c r="AB569">
        <f>IF(B569&gt;R569,1,0)</f>
        <v>0</v>
      </c>
      <c r="AC569">
        <f>IF(B569&gt;U569,1,0)</f>
        <v>0</v>
      </c>
    </row>
    <row r="570" spans="1:29" x14ac:dyDescent="0.25">
      <c r="A570" s="2">
        <v>2104.42</v>
      </c>
      <c r="B570" s="4">
        <f t="shared" si="17"/>
        <v>1.7456477396707162</v>
      </c>
      <c r="C570" s="7"/>
      <c r="D570" s="7"/>
      <c r="E570" s="7"/>
      <c r="F570" s="4">
        <f t="shared" si="16"/>
        <v>7.3310326098277558</v>
      </c>
      <c r="G570" s="4">
        <f t="shared" si="18"/>
        <v>8.4707143032841774</v>
      </c>
      <c r="H570" s="7"/>
      <c r="I570" s="4">
        <f>_xlfn.NORM.S.INV(0.975)*F570</f>
        <v>14.368559884751077</v>
      </c>
      <c r="J570" s="4">
        <f>F570*_xlfn.NORM.S.DIST(_xlfn.NORM.S.INV(a),0)/(1-a)</f>
        <v>17.138508504974958</v>
      </c>
      <c r="K570" s="4">
        <f>(B570*IF(B570&gt;I570,1,0)/J570)</f>
        <v>0</v>
      </c>
      <c r="L570" s="4">
        <f>_xlfn.NORM.S.INV(0.975)*G570</f>
        <v>16.602294957765281</v>
      </c>
      <c r="M570" s="4">
        <f>G570*_xlfn.NORM.S.DIST(_xlfn.NORM.S.INV(a),0)/(1-a)</f>
        <v>19.802859550158217</v>
      </c>
      <c r="N570" s="4">
        <f>(B570*IF(B570&gt;L570,1,0)/M570)</f>
        <v>0</v>
      </c>
      <c r="O570" s="4">
        <f>SQRT((v-2)/v)*F570*_xlfn.T.INV(a,v)</f>
        <v>14.868957637968137</v>
      </c>
      <c r="P570" s="4">
        <f>SQRT((v-2)/v)*F570*(_xlfn.T.DIST(_xlfn.T.INV(a,v),v,0)/(1-a))*((v+_xlfn.T.INV(a,v)^2)/(v-1))</f>
        <v>18.183154156128001</v>
      </c>
      <c r="Q570" s="4">
        <f>(B570*IF(B570&gt;O570,1,0)/P570)</f>
        <v>0</v>
      </c>
      <c r="R570" s="4">
        <f>SQRT((v-2)/v)*G570*_xlfn.T.INV(a,v)</f>
        <v>17.180484502281111</v>
      </c>
      <c r="S570" s="4">
        <f>SQRT((v-2)/v)*G570*(_xlfn.T.DIST(_xlfn.T.INV(a,v),v,0)/(1-a))*((v+_xlfn.T.INV(a,v)^2)/(v-1))</f>
        <v>21.009905723602209</v>
      </c>
      <c r="T570" s="4">
        <f>(B570*IF(B570&gt;R570,1,0)/S570)</f>
        <v>0</v>
      </c>
      <c r="U570" s="4">
        <f>_xlfn.PERCENTILE.INC(B67:B569,a)</f>
        <v>16.006725596886248</v>
      </c>
      <c r="V570" s="4">
        <f>AVERAGEIF(B67:B569, CONCATENATE("&gt;", U570))</f>
        <v>19.513086123891078</v>
      </c>
      <c r="W570" s="4">
        <f>(B570*IF(B570&gt;U570,1,0)/V570)</f>
        <v>0</v>
      </c>
      <c r="Y570">
        <f>IF(B570&gt;I570,1,0)</f>
        <v>0</v>
      </c>
      <c r="Z570">
        <f>IF(B570&gt;L570,1,0)</f>
        <v>0</v>
      </c>
      <c r="AA570">
        <f>IF(B570&gt;O570,1,0)</f>
        <v>0</v>
      </c>
      <c r="AB570">
        <f>IF(B570&gt;R570,1,0)</f>
        <v>0</v>
      </c>
      <c r="AC570">
        <f>IF(B570&gt;U570,1,0)</f>
        <v>0</v>
      </c>
    </row>
    <row r="571" spans="1:29" x14ac:dyDescent="0.25">
      <c r="A571" s="2">
        <v>2091.5</v>
      </c>
      <c r="B571" s="4">
        <f t="shared" si="17"/>
        <v>6.1394588532707699</v>
      </c>
      <c r="C571" s="7"/>
      <c r="D571" s="7"/>
      <c r="E571" s="7"/>
      <c r="F571" s="4">
        <f t="shared" si="16"/>
        <v>7.3259909922355986</v>
      </c>
      <c r="G571" s="4">
        <f t="shared" si="18"/>
        <v>8.2237861062440327</v>
      </c>
      <c r="H571" s="7"/>
      <c r="I571" s="4">
        <f>_xlfn.NORM.S.INV(0.975)*F571</f>
        <v>14.358678495846625</v>
      </c>
      <c r="J571" s="4">
        <f>F571*_xlfn.NORM.S.DIST(_xlfn.NORM.S.INV(a),0)/(1-a)</f>
        <v>17.1267221972908</v>
      </c>
      <c r="K571" s="4">
        <f>(B571*IF(B571&gt;I571,1,0)/J571)</f>
        <v>0</v>
      </c>
      <c r="L571" s="4">
        <f>_xlfn.NORM.S.INV(0.975)*G571</f>
        <v>16.118324584799186</v>
      </c>
      <c r="M571" s="4">
        <f>G571*_xlfn.NORM.S.DIST(_xlfn.NORM.S.INV(a),0)/(1-a)</f>
        <v>19.225590121644505</v>
      </c>
      <c r="N571" s="4">
        <f>(B571*IF(B571&gt;L571,1,0)/M571)</f>
        <v>0</v>
      </c>
      <c r="O571" s="4">
        <f>SQRT((v-2)/v)*F571*_xlfn.T.INV(a,v)</f>
        <v>14.85873212099197</v>
      </c>
      <c r="P571" s="4">
        <f>SQRT((v-2)/v)*F571*(_xlfn.T.DIST(_xlfn.T.INV(a,v),v,0)/(1-a))*((v+_xlfn.T.INV(a,v)^2)/(v-1))</f>
        <v>18.170649436158328</v>
      </c>
      <c r="Q571" s="4">
        <f>(B571*IF(B571&gt;O571,1,0)/P571)</f>
        <v>0</v>
      </c>
      <c r="R571" s="4">
        <f>SQRT((v-2)/v)*G571*_xlfn.T.INV(a,v)</f>
        <v>16.679659434815477</v>
      </c>
      <c r="S571" s="4">
        <f>SQRT((v-2)/v)*G571*(_xlfn.T.DIST(_xlfn.T.INV(a,v),v,0)/(1-a))*((v+_xlfn.T.INV(a,v)^2)/(v-1))</f>
        <v>20.397449919455788</v>
      </c>
      <c r="T571" s="4">
        <f>(B571*IF(B571&gt;R571,1,0)/S571)</f>
        <v>0</v>
      </c>
      <c r="U571" s="4">
        <f>_xlfn.PERCENTILE.INC(B68:B570,a)</f>
        <v>16.006725596886248</v>
      </c>
      <c r="V571" s="4">
        <f>AVERAGEIF(B68:B570, CONCATENATE("&gt;", U571))</f>
        <v>19.513086123891078</v>
      </c>
      <c r="W571" s="4">
        <f>(B571*IF(B571&gt;U571,1,0)/V571)</f>
        <v>0</v>
      </c>
      <c r="Y571">
        <f>IF(B571&gt;I571,1,0)</f>
        <v>0</v>
      </c>
      <c r="Z571">
        <f>IF(B571&gt;L571,1,0)</f>
        <v>0</v>
      </c>
      <c r="AA571">
        <f>IF(B571&gt;O571,1,0)</f>
        <v>0</v>
      </c>
      <c r="AB571">
        <f>IF(B571&gt;R571,1,0)</f>
        <v>0</v>
      </c>
      <c r="AC571">
        <f>IF(B571&gt;U571,1,0)</f>
        <v>0</v>
      </c>
    </row>
    <row r="572" spans="1:29" x14ac:dyDescent="0.25">
      <c r="A572" s="2">
        <v>2061.0500000000002</v>
      </c>
      <c r="B572" s="4">
        <f t="shared" si="17"/>
        <v>14.558928998326472</v>
      </c>
      <c r="C572" s="7"/>
      <c r="D572" s="7"/>
      <c r="E572" s="7"/>
      <c r="F572" s="4">
        <f t="shared" si="16"/>
        <v>7.3300722613109537</v>
      </c>
      <c r="G572" s="4">
        <f t="shared" si="18"/>
        <v>8.1138397658961399</v>
      </c>
      <c r="H572" s="7"/>
      <c r="I572" s="4">
        <f>_xlfn.NORM.S.INV(0.975)*F572</f>
        <v>14.366677636245537</v>
      </c>
      <c r="J572" s="4">
        <f>F572*_xlfn.NORM.S.DIST(_xlfn.NORM.S.INV(a),0)/(1-a)</f>
        <v>17.13626339953089</v>
      </c>
      <c r="K572" s="4">
        <f>(B572*IF(B572&gt;I572,1,0)/J572)</f>
        <v>0.84959764324847076</v>
      </c>
      <c r="L572" s="4">
        <f>_xlfn.NORM.S.INV(0.975)*G572</f>
        <v>15.902833717485334</v>
      </c>
      <c r="M572" s="4">
        <f>G572*_xlfn.NORM.S.DIST(_xlfn.NORM.S.INV(a),0)/(1-a)</f>
        <v>18.968557260186873</v>
      </c>
      <c r="N572" s="4">
        <f>(B572*IF(B572&gt;L572,1,0)/M572)</f>
        <v>0</v>
      </c>
      <c r="O572" s="4">
        <f>SQRT((v-2)/v)*F572*_xlfn.T.INV(a,v)</f>
        <v>14.867009838500586</v>
      </c>
      <c r="P572" s="4">
        <f>SQRT((v-2)/v)*F572*(_xlfn.T.DIST(_xlfn.T.INV(a,v),v,0)/(1-a))*((v+_xlfn.T.INV(a,v)^2)/(v-1))</f>
        <v>18.180772204491173</v>
      </c>
      <c r="Q572" s="4">
        <f>(B572*IF(B572&gt;O572,1,0)/P572)</f>
        <v>0</v>
      </c>
      <c r="R572" s="4">
        <f>SQRT((v-2)/v)*G572*_xlfn.T.INV(a,v)</f>
        <v>16.456663908252015</v>
      </c>
      <c r="S572" s="4">
        <f>SQRT((v-2)/v)*G572*(_xlfn.T.DIST(_xlfn.T.INV(a,v),v,0)/(1-a))*((v+_xlfn.T.INV(a,v)^2)/(v-1))</f>
        <v>20.124750101865583</v>
      </c>
      <c r="T572" s="4">
        <f>(B572*IF(B572&gt;R572,1,0)/S572)</f>
        <v>0</v>
      </c>
      <c r="U572" s="4">
        <f>_xlfn.PERCENTILE.INC(B69:B571,a)</f>
        <v>16.006725596886248</v>
      </c>
      <c r="V572" s="4">
        <f>AVERAGEIF(B69:B571, CONCATENATE("&gt;", U572))</f>
        <v>19.513086123891078</v>
      </c>
      <c r="W572" s="4">
        <f>(B572*IF(B572&gt;U572,1,0)/V572)</f>
        <v>0</v>
      </c>
      <c r="Y572">
        <f>IF(B572&gt;I572,1,0)</f>
        <v>1</v>
      </c>
      <c r="Z572">
        <f>IF(B572&gt;L572,1,0)</f>
        <v>0</v>
      </c>
      <c r="AA572">
        <f>IF(B572&gt;O572,1,0)</f>
        <v>0</v>
      </c>
      <c r="AB572">
        <f>IF(B572&gt;R572,1,0)</f>
        <v>0</v>
      </c>
      <c r="AC572">
        <f>IF(B572&gt;U572,1,0)</f>
        <v>0</v>
      </c>
    </row>
    <row r="573" spans="1:29" x14ac:dyDescent="0.25">
      <c r="A573" s="2">
        <v>2056.15</v>
      </c>
      <c r="B573" s="4">
        <f t="shared" si="17"/>
        <v>2.3774289803741251</v>
      </c>
      <c r="C573" s="7"/>
      <c r="D573" s="7"/>
      <c r="E573" s="7"/>
      <c r="F573" s="4">
        <f t="shared" si="16"/>
        <v>7.3542318569223371</v>
      </c>
      <c r="G573" s="4">
        <f t="shared" si="18"/>
        <v>8.6372493779291766</v>
      </c>
      <c r="H573" s="7"/>
      <c r="I573" s="4">
        <f>_xlfn.NORM.S.INV(0.975)*F573</f>
        <v>14.414029573524902</v>
      </c>
      <c r="J573" s="4">
        <f>F573*_xlfn.NORM.S.DIST(_xlfn.NORM.S.INV(a),0)/(1-a)</f>
        <v>17.192743769609638</v>
      </c>
      <c r="K573" s="4">
        <f>(B573*IF(B573&gt;I573,1,0)/J573)</f>
        <v>0</v>
      </c>
      <c r="L573" s="4">
        <f>_xlfn.NORM.S.INV(0.975)*G573</f>
        <v>16.928697706232168</v>
      </c>
      <c r="M573" s="4">
        <f>G573*_xlfn.NORM.S.DIST(_xlfn.NORM.S.INV(a),0)/(1-a)</f>
        <v>20.19218571266277</v>
      </c>
      <c r="N573" s="4">
        <f>(B573*IF(B573&gt;L573,1,0)/M573)</f>
        <v>0</v>
      </c>
      <c r="O573" s="4">
        <f>SQRT((v-2)/v)*F573*_xlfn.T.INV(a,v)</f>
        <v>14.916010848701323</v>
      </c>
      <c r="P573" s="4">
        <f>SQRT((v-2)/v)*F573*(_xlfn.T.DIST(_xlfn.T.INV(a,v),v,0)/(1-a))*((v+_xlfn.T.INV(a,v)^2)/(v-1))</f>
        <v>18.240695229627168</v>
      </c>
      <c r="Q573" s="4">
        <f>(B573*IF(B573&gt;O573,1,0)/P573)</f>
        <v>0</v>
      </c>
      <c r="R573" s="4">
        <f>SQRT((v-2)/v)*G573*_xlfn.T.INV(a,v)</f>
        <v>17.51825451394534</v>
      </c>
      <c r="S573" s="4">
        <f>SQRT((v-2)/v)*G573*(_xlfn.T.DIST(_xlfn.T.INV(a,v),v,0)/(1-a))*((v+_xlfn.T.INV(a,v)^2)/(v-1))</f>
        <v>21.422962532354209</v>
      </c>
      <c r="T573" s="4">
        <f>(B573*IF(B573&gt;R573,1,0)/S573)</f>
        <v>0</v>
      </c>
      <c r="U573" s="4">
        <f>_xlfn.PERCENTILE.INC(B70:B572,a)</f>
        <v>16.006725596886248</v>
      </c>
      <c r="V573" s="4">
        <f>AVERAGEIF(B70:B572, CONCATENATE("&gt;", U573))</f>
        <v>19.513086123891078</v>
      </c>
      <c r="W573" s="4">
        <f>(B573*IF(B573&gt;U573,1,0)/V573)</f>
        <v>0</v>
      </c>
      <c r="Y573">
        <f>IF(B573&gt;I573,1,0)</f>
        <v>0</v>
      </c>
      <c r="Z573">
        <f>IF(B573&gt;L573,1,0)</f>
        <v>0</v>
      </c>
      <c r="AA573">
        <f>IF(B573&gt;O573,1,0)</f>
        <v>0</v>
      </c>
      <c r="AB573">
        <f>IF(B573&gt;R573,1,0)</f>
        <v>0</v>
      </c>
      <c r="AC573">
        <f>IF(B573&gt;U573,1,0)</f>
        <v>0</v>
      </c>
    </row>
    <row r="574" spans="1:29" x14ac:dyDescent="0.25">
      <c r="A574" s="2">
        <v>2061.02</v>
      </c>
      <c r="B574" s="4">
        <f t="shared" si="17"/>
        <v>-2.3685042433674051</v>
      </c>
      <c r="C574" s="7"/>
      <c r="D574" s="7"/>
      <c r="E574" s="7"/>
      <c r="F574" s="4">
        <f t="shared" si="16"/>
        <v>7.3552287387902586</v>
      </c>
      <c r="G574" s="4">
        <f t="shared" si="18"/>
        <v>8.3943482368167839</v>
      </c>
      <c r="H574" s="7"/>
      <c r="I574" s="4">
        <f>_xlfn.NORM.S.INV(0.975)*F574</f>
        <v>14.415983426082869</v>
      </c>
      <c r="J574" s="4">
        <f>F574*_xlfn.NORM.S.DIST(_xlfn.NORM.S.INV(a),0)/(1-a)</f>
        <v>17.19507428282396</v>
      </c>
      <c r="K574" s="4">
        <f>(B574*IF(B574&gt;I574,1,0)/J574)</f>
        <v>0</v>
      </c>
      <c r="L574" s="4">
        <f>_xlfn.NORM.S.INV(0.975)*G574</f>
        <v>16.452620217848196</v>
      </c>
      <c r="M574" s="4">
        <f>G574*_xlfn.NORM.S.DIST(_xlfn.NORM.S.INV(a),0)/(1-a)</f>
        <v>19.624330746741304</v>
      </c>
      <c r="N574" s="4">
        <f>(B574*IF(B574&gt;L574,1,0)/M574)</f>
        <v>0</v>
      </c>
      <c r="O574" s="4">
        <f>SQRT((v-2)/v)*F574*_xlfn.T.INV(a,v)</f>
        <v>14.918032745895493</v>
      </c>
      <c r="P574" s="4">
        <f>SQRT((v-2)/v)*F574*(_xlfn.T.DIST(_xlfn.T.INV(a,v),v,0)/(1-a))*((v+_xlfn.T.INV(a,v)^2)/(v-1))</f>
        <v>18.243167794904746</v>
      </c>
      <c r="Q574" s="4">
        <f>(B574*IF(B574&gt;O574,1,0)/P574)</f>
        <v>0</v>
      </c>
      <c r="R574" s="4">
        <f>SQRT((v-2)/v)*G574*_xlfn.T.INV(a,v)</f>
        <v>17.025597207719123</v>
      </c>
      <c r="S574" s="4">
        <f>SQRT((v-2)/v)*G574*(_xlfn.T.DIST(_xlfn.T.INV(a,v),v,0)/(1-a))*((v+_xlfn.T.INV(a,v)^2)/(v-1))</f>
        <v>20.820495031715197</v>
      </c>
      <c r="T574" s="4">
        <f>(B574*IF(B574&gt;R574,1,0)/S574)</f>
        <v>0</v>
      </c>
      <c r="U574" s="4">
        <f>_xlfn.PERCENTILE.INC(B71:B573,a)</f>
        <v>16.006725596886248</v>
      </c>
      <c r="V574" s="4">
        <f>AVERAGEIF(B71:B573, CONCATENATE("&gt;", U574))</f>
        <v>19.513086123891078</v>
      </c>
      <c r="W574" s="4">
        <f>(B574*IF(B574&gt;U574,1,0)/V574)</f>
        <v>0</v>
      </c>
      <c r="Y574">
        <f>IF(B574&gt;I574,1,0)</f>
        <v>0</v>
      </c>
      <c r="Z574">
        <f>IF(B574&gt;L574,1,0)</f>
        <v>0</v>
      </c>
      <c r="AA574">
        <f>IF(B574&gt;O574,1,0)</f>
        <v>0</v>
      </c>
      <c r="AB574">
        <f>IF(B574&gt;R574,1,0)</f>
        <v>0</v>
      </c>
      <c r="AC574">
        <f>IF(B574&gt;U574,1,0)</f>
        <v>0</v>
      </c>
    </row>
    <row r="575" spans="1:29" x14ac:dyDescent="0.25">
      <c r="A575" s="2">
        <v>2086.2399999999998</v>
      </c>
      <c r="B575" s="4">
        <f t="shared" si="17"/>
        <v>-12.236659518102591</v>
      </c>
      <c r="C575" s="7"/>
      <c r="D575" s="7"/>
      <c r="E575" s="7"/>
      <c r="F575" s="4">
        <f t="shared" si="16"/>
        <v>7.3540208034036372</v>
      </c>
      <c r="G575" s="4">
        <f t="shared" si="18"/>
        <v>8.1592748527515031</v>
      </c>
      <c r="H575" s="7"/>
      <c r="I575" s="4">
        <f>_xlfn.NORM.S.INV(0.975)*F575</f>
        <v>14.413615916229439</v>
      </c>
      <c r="J575" s="4">
        <f>F575*_xlfn.NORM.S.DIST(_xlfn.NORM.S.INV(a),0)/(1-a)</f>
        <v>17.192250368104318</v>
      </c>
      <c r="K575" s="4">
        <f>(B575*IF(B575&gt;I575,1,0)/J575)</f>
        <v>0</v>
      </c>
      <c r="L575" s="4">
        <f>_xlfn.NORM.S.INV(0.975)*G575</f>
        <v>15.991884851356295</v>
      </c>
      <c r="M575" s="4">
        <f>G575*_xlfn.NORM.S.DIST(_xlfn.NORM.S.INV(a),0)/(1-a)</f>
        <v>19.074775533101256</v>
      </c>
      <c r="N575" s="4">
        <f>(B575*IF(B575&gt;L575,1,0)/M575)</f>
        <v>0</v>
      </c>
      <c r="O575" s="4">
        <f>SQRT((v-2)/v)*F575*_xlfn.T.INV(a,v)</f>
        <v>14.915582785426214</v>
      </c>
      <c r="P575" s="4">
        <f>SQRT((v-2)/v)*F575*(_xlfn.T.DIST(_xlfn.T.INV(a,v),v,0)/(1-a))*((v+_xlfn.T.INV(a,v)^2)/(v-1))</f>
        <v>18.240171753758219</v>
      </c>
      <c r="Q575" s="4">
        <f>(B575*IF(B575&gt;O575,1,0)/P575)</f>
        <v>0</v>
      </c>
      <c r="R575" s="4">
        <f>SQRT((v-2)/v)*G575*_xlfn.T.INV(a,v)</f>
        <v>16.54881632629257</v>
      </c>
      <c r="S575" s="4">
        <f>SQRT((v-2)/v)*G575*(_xlfn.T.DIST(_xlfn.T.INV(a,v),v,0)/(1-a))*((v+_xlfn.T.INV(a,v)^2)/(v-1))</f>
        <v>20.237442710445801</v>
      </c>
      <c r="T575" s="4">
        <f>(B575*IF(B575&gt;R575,1,0)/S575)</f>
        <v>0</v>
      </c>
      <c r="U575" s="4">
        <f>_xlfn.PERCENTILE.INC(B72:B574,a)</f>
        <v>16.006725596886248</v>
      </c>
      <c r="V575" s="4">
        <f>AVERAGEIF(B72:B574, CONCATENATE("&gt;", U575))</f>
        <v>19.513086123891078</v>
      </c>
      <c r="W575" s="4">
        <f>(B575*IF(B575&gt;U575,1,0)/V575)</f>
        <v>0</v>
      </c>
      <c r="Y575">
        <f>IF(B575&gt;I575,1,0)</f>
        <v>0</v>
      </c>
      <c r="Z575">
        <f>IF(B575&gt;L575,1,0)</f>
        <v>0</v>
      </c>
      <c r="AA575">
        <f>IF(B575&gt;O575,1,0)</f>
        <v>0</v>
      </c>
      <c r="AB575">
        <f>IF(B575&gt;R575,1,0)</f>
        <v>0</v>
      </c>
      <c r="AC575">
        <f>IF(B575&gt;U575,1,0)</f>
        <v>0</v>
      </c>
    </row>
    <row r="576" spans="1:29" x14ac:dyDescent="0.25">
      <c r="A576" s="2">
        <v>2067.89</v>
      </c>
      <c r="B576" s="4">
        <f t="shared" si="17"/>
        <v>8.7957282000152954</v>
      </c>
      <c r="C576" s="7"/>
      <c r="D576" s="7"/>
      <c r="E576" s="7"/>
      <c r="F576" s="4">
        <f t="shared" si="16"/>
        <v>7.368923460024817</v>
      </c>
      <c r="G576" s="4">
        <f t="shared" si="18"/>
        <v>8.4595206912151184</v>
      </c>
      <c r="H576" s="7"/>
      <c r="I576" s="4">
        <f>_xlfn.NORM.S.INV(0.975)*F576</f>
        <v>14.442824586480919</v>
      </c>
      <c r="J576" s="4">
        <f>F576*_xlfn.NORM.S.DIST(_xlfn.NORM.S.INV(a),0)/(1-a)</f>
        <v>17.227089840364531</v>
      </c>
      <c r="K576" s="4">
        <f>(B576*IF(B576&gt;I576,1,0)/J576)</f>
        <v>0</v>
      </c>
      <c r="L576" s="4">
        <f>_xlfn.NORM.S.INV(0.975)*G576</f>
        <v>16.580355881253013</v>
      </c>
      <c r="M576" s="4">
        <f>G576*_xlfn.NORM.S.DIST(_xlfn.NORM.S.INV(a),0)/(1-a)</f>
        <v>19.776691092608353</v>
      </c>
      <c r="N576" s="4">
        <f>(B576*IF(B576&gt;L576,1,0)/M576)</f>
        <v>0</v>
      </c>
      <c r="O576" s="4">
        <f>SQRT((v-2)/v)*F576*_xlfn.T.INV(a,v)</f>
        <v>14.945808673344983</v>
      </c>
      <c r="P576" s="4">
        <f>SQRT((v-2)/v)*F576*(_xlfn.T.DIST(_xlfn.T.INV(a,v),v,0)/(1-a))*((v+_xlfn.T.INV(a,v)^2)/(v-1))</f>
        <v>18.277134800725911</v>
      </c>
      <c r="Q576" s="4">
        <f>(B576*IF(B576&gt;O576,1,0)/P576)</f>
        <v>0</v>
      </c>
      <c r="R576" s="4">
        <f>SQRT((v-2)/v)*G576*_xlfn.T.INV(a,v)</f>
        <v>17.157781378106275</v>
      </c>
      <c r="S576" s="4">
        <f>SQRT((v-2)/v)*G576*(_xlfn.T.DIST(_xlfn.T.INV(a,v),v,0)/(1-a))*((v+_xlfn.T.INV(a,v)^2)/(v-1))</f>
        <v>20.982142216788347</v>
      </c>
      <c r="T576" s="4">
        <f>(B576*IF(B576&gt;R576,1,0)/S576)</f>
        <v>0</v>
      </c>
      <c r="U576" s="4">
        <f>_xlfn.PERCENTILE.INC(B73:B575,a)</f>
        <v>16.006725596886248</v>
      </c>
      <c r="V576" s="4">
        <f>AVERAGEIF(B73:B575, CONCATENATE("&gt;", U576))</f>
        <v>19.513086123891078</v>
      </c>
      <c r="W576" s="4">
        <f>(B576*IF(B576&gt;U576,1,0)/V576)</f>
        <v>0</v>
      </c>
      <c r="Y576">
        <f>IF(B576&gt;I576,1,0)</f>
        <v>0</v>
      </c>
      <c r="Z576">
        <f>IF(B576&gt;L576,1,0)</f>
        <v>0</v>
      </c>
      <c r="AA576">
        <f>IF(B576&gt;O576,1,0)</f>
        <v>0</v>
      </c>
      <c r="AB576">
        <f>IF(B576&gt;R576,1,0)</f>
        <v>0</v>
      </c>
      <c r="AC576">
        <f>IF(B576&gt;U576,1,0)</f>
        <v>0</v>
      </c>
    </row>
    <row r="577" spans="1:29" x14ac:dyDescent="0.25">
      <c r="A577" s="2">
        <v>2059.69</v>
      </c>
      <c r="B577" s="4">
        <f t="shared" si="17"/>
        <v>3.9653946776665188</v>
      </c>
      <c r="C577" s="7"/>
      <c r="D577" s="7"/>
      <c r="E577" s="7"/>
      <c r="F577" s="4">
        <f t="shared" si="16"/>
        <v>7.3779811374468549</v>
      </c>
      <c r="G577" s="4">
        <f t="shared" si="18"/>
        <v>8.4800690433335237</v>
      </c>
      <c r="H577" s="7"/>
      <c r="I577" s="4">
        <f>_xlfn.NORM.S.INV(0.975)*F577</f>
        <v>14.460577308011695</v>
      </c>
      <c r="J577" s="4">
        <f>F577*_xlfn.NORM.S.DIST(_xlfn.NORM.S.INV(a),0)/(1-a)</f>
        <v>17.248264903932633</v>
      </c>
      <c r="K577" s="4">
        <f>(B577*IF(B577&gt;I577,1,0)/J577)</f>
        <v>0</v>
      </c>
      <c r="L577" s="4">
        <f>_xlfn.NORM.S.INV(0.975)*G577</f>
        <v>16.620629911346732</v>
      </c>
      <c r="M577" s="4">
        <f>G577*_xlfn.NORM.S.DIST(_xlfn.NORM.S.INV(a),0)/(1-a)</f>
        <v>19.824729087565899</v>
      </c>
      <c r="N577" s="4">
        <f>(B577*IF(B577&gt;L577,1,0)/M577)</f>
        <v>0</v>
      </c>
      <c r="O577" s="4">
        <f>SQRT((v-2)/v)*F577*_xlfn.T.INV(a,v)</f>
        <v>14.964179649038931</v>
      </c>
      <c r="P577" s="4">
        <f>SQRT((v-2)/v)*F577*(_xlfn.T.DIST(_xlfn.T.INV(a,v),v,0)/(1-a))*((v+_xlfn.T.INV(a,v)^2)/(v-1))</f>
        <v>18.299600550590483</v>
      </c>
      <c r="Q577" s="4">
        <f>(B577*IF(B577&gt;O577,1,0)/P577)</f>
        <v>0</v>
      </c>
      <c r="R577" s="4">
        <f>SQRT((v-2)/v)*G577*_xlfn.T.INV(a,v)</f>
        <v>17.199457986769705</v>
      </c>
      <c r="S577" s="4">
        <f>SQRT((v-2)/v)*G577*(_xlfn.T.DIST(_xlfn.T.INV(a,v),v,0)/(1-a))*((v+_xlfn.T.INV(a,v)^2)/(v-1))</f>
        <v>21.03310827765711</v>
      </c>
      <c r="T577" s="4">
        <f>(B577*IF(B577&gt;R577,1,0)/S577)</f>
        <v>0</v>
      </c>
      <c r="U577" s="4">
        <f>_xlfn.PERCENTILE.INC(B74:B576,a)</f>
        <v>16.006725596886248</v>
      </c>
      <c r="V577" s="4">
        <f>AVERAGEIF(B74:B576, CONCATENATE("&gt;", U577))</f>
        <v>19.513086123891078</v>
      </c>
      <c r="W577" s="4">
        <f>(B577*IF(B577&gt;U577,1,0)/V577)</f>
        <v>0</v>
      </c>
      <c r="Y577">
        <f>IF(B577&gt;I577,1,0)</f>
        <v>0</v>
      </c>
      <c r="Z577">
        <f>IF(B577&gt;L577,1,0)</f>
        <v>0</v>
      </c>
      <c r="AA577">
        <f>IF(B577&gt;O577,1,0)</f>
        <v>0</v>
      </c>
      <c r="AB577">
        <f>IF(B577&gt;R577,1,0)</f>
        <v>0</v>
      </c>
      <c r="AC577">
        <f>IF(B577&gt;U577,1,0)</f>
        <v>0</v>
      </c>
    </row>
    <row r="578" spans="1:29" x14ac:dyDescent="0.25">
      <c r="A578" s="2">
        <v>2066.96</v>
      </c>
      <c r="B578" s="4">
        <f t="shared" si="17"/>
        <v>-3.5296573756244785</v>
      </c>
      <c r="C578" s="7"/>
      <c r="D578" s="7"/>
      <c r="E578" s="7"/>
      <c r="F578" s="4">
        <f t="shared" si="16"/>
        <v>7.364043565573529</v>
      </c>
      <c r="G578" s="4">
        <f t="shared" si="18"/>
        <v>8.2789092287511696</v>
      </c>
      <c r="H578" s="7"/>
      <c r="I578" s="4">
        <f>_xlfn.NORM.S.INV(0.975)*F578</f>
        <v>14.433260169108037</v>
      </c>
      <c r="J578" s="4">
        <f>F578*_xlfn.NORM.S.DIST(_xlfn.NORM.S.INV(a),0)/(1-a)</f>
        <v>17.215681609490662</v>
      </c>
      <c r="K578" s="4">
        <f>(B578*IF(B578&gt;I578,1,0)/J578)</f>
        <v>0</v>
      </c>
      <c r="L578" s="4">
        <f>_xlfn.NORM.S.INV(0.975)*G578</f>
        <v>16.226363919628565</v>
      </c>
      <c r="M578" s="4">
        <f>G578*_xlfn.NORM.S.DIST(_xlfn.NORM.S.INV(a),0)/(1-a)</f>
        <v>19.354457111356552</v>
      </c>
      <c r="N578" s="4">
        <f>(B578*IF(B578&gt;L578,1,0)/M578)</f>
        <v>0</v>
      </c>
      <c r="O578" s="4">
        <f>SQRT((v-2)/v)*F578*_xlfn.T.INV(a,v)</f>
        <v>14.935911166713151</v>
      </c>
      <c r="P578" s="4">
        <f>SQRT((v-2)/v)*F578*(_xlfn.T.DIST(_xlfn.T.INV(a,v),v,0)/(1-a))*((v+_xlfn.T.INV(a,v)^2)/(v-1))</f>
        <v>18.265031202529599</v>
      </c>
      <c r="Q578" s="4">
        <f>(B578*IF(B578&gt;O578,1,0)/P578)</f>
        <v>0</v>
      </c>
      <c r="R578" s="4">
        <f>SQRT((v-2)/v)*G578*_xlfn.T.INV(a,v)</f>
        <v>16.791461334636846</v>
      </c>
      <c r="S578" s="4">
        <f>SQRT((v-2)/v)*G578*(_xlfn.T.DIST(_xlfn.T.INV(a,v),v,0)/(1-a))*((v+_xlfn.T.INV(a,v)^2)/(v-1))</f>
        <v>20.534171754899639</v>
      </c>
      <c r="T578" s="4">
        <f>(B578*IF(B578&gt;R578,1,0)/S578)</f>
        <v>0</v>
      </c>
      <c r="U578" s="4">
        <f>_xlfn.PERCENTILE.INC(B75:B577,a)</f>
        <v>16.006725596886248</v>
      </c>
      <c r="V578" s="4">
        <f>AVERAGEIF(B75:B577, CONCATENATE("&gt;", U578))</f>
        <v>19.513086123891078</v>
      </c>
      <c r="W578" s="4">
        <f>(B578*IF(B578&gt;U578,1,0)/V578)</f>
        <v>0</v>
      </c>
      <c r="Y578">
        <f>IF(B578&gt;I578,1,0)</f>
        <v>0</v>
      </c>
      <c r="Z578">
        <f>IF(B578&gt;L578,1,0)</f>
        <v>0</v>
      </c>
      <c r="AA578">
        <f>IF(B578&gt;O578,1,0)</f>
        <v>0</v>
      </c>
      <c r="AB578">
        <f>IF(B578&gt;R578,1,0)</f>
        <v>0</v>
      </c>
      <c r="AC578">
        <f>IF(B578&gt;U578,1,0)</f>
        <v>0</v>
      </c>
    </row>
    <row r="579" spans="1:29" x14ac:dyDescent="0.25">
      <c r="A579" s="2">
        <v>2080.62</v>
      </c>
      <c r="B579" s="4">
        <f t="shared" si="17"/>
        <v>-6.6087394047295804</v>
      </c>
      <c r="C579" s="7"/>
      <c r="D579" s="7"/>
      <c r="E579" s="7"/>
      <c r="F579" s="4">
        <f t="shared" si="16"/>
        <v>7.3635942357203872</v>
      </c>
      <c r="G579" s="4">
        <f t="shared" si="18"/>
        <v>8.0731299139915507</v>
      </c>
      <c r="H579" s="7"/>
      <c r="I579" s="4">
        <f>_xlfn.NORM.S.INV(0.975)*F579</f>
        <v>14.432379498778701</v>
      </c>
      <c r="J579" s="4">
        <f>F579*_xlfn.NORM.S.DIST(_xlfn.NORM.S.INV(a),0)/(1-a)</f>
        <v>17.214631164905366</v>
      </c>
      <c r="K579" s="4">
        <f>(B579*IF(B579&gt;I579,1,0)/J579)</f>
        <v>0</v>
      </c>
      <c r="L579" s="4">
        <f>_xlfn.NORM.S.INV(0.975)*G579</f>
        <v>15.823043873936379</v>
      </c>
      <c r="M579" s="4">
        <f>G579*_xlfn.NORM.S.DIST(_xlfn.NORM.S.INV(a),0)/(1-a)</f>
        <v>18.873385654734218</v>
      </c>
      <c r="N579" s="4">
        <f>(B579*IF(B579&gt;L579,1,0)/M579)</f>
        <v>0</v>
      </c>
      <c r="O579" s="4">
        <f>SQRT((v-2)/v)*F579*_xlfn.T.INV(a,v)</f>
        <v>14.934999826263937</v>
      </c>
      <c r="P579" s="4">
        <f>SQRT((v-2)/v)*F579*(_xlfn.T.DIST(_xlfn.T.INV(a,v),v,0)/(1-a))*((v+_xlfn.T.INV(a,v)^2)/(v-1))</f>
        <v>18.263916730064199</v>
      </c>
      <c r="Q579" s="4">
        <f>(B579*IF(B579&gt;O579,1,0)/P579)</f>
        <v>0</v>
      </c>
      <c r="R579" s="4">
        <f>SQRT((v-2)/v)*G579*_xlfn.T.INV(a,v)</f>
        <v>16.374095313125888</v>
      </c>
      <c r="S579" s="4">
        <f>SQRT((v-2)/v)*G579*(_xlfn.T.DIST(_xlfn.T.INV(a,v),v,0)/(1-a))*((v+_xlfn.T.INV(a,v)^2)/(v-1))</f>
        <v>20.023777489649682</v>
      </c>
      <c r="T579" s="4">
        <f>(B579*IF(B579&gt;R579,1,0)/S579)</f>
        <v>0</v>
      </c>
      <c r="U579" s="4">
        <f>_xlfn.PERCENTILE.INC(B76:B578,a)</f>
        <v>16.006725596886248</v>
      </c>
      <c r="V579" s="4">
        <f>AVERAGEIF(B76:B578, CONCATENATE("&gt;", U579))</f>
        <v>19.513086123891078</v>
      </c>
      <c r="W579" s="4">
        <f>(B579*IF(B579&gt;U579,1,0)/V579)</f>
        <v>0</v>
      </c>
      <c r="Y579">
        <f>IF(B579&gt;I579,1,0)</f>
        <v>0</v>
      </c>
      <c r="Z579">
        <f>IF(B579&gt;L579,1,0)</f>
        <v>0</v>
      </c>
      <c r="AA579">
        <f>IF(B579&gt;O579,1,0)</f>
        <v>0</v>
      </c>
      <c r="AB579">
        <f>IF(B579&gt;R579,1,0)</f>
        <v>0</v>
      </c>
      <c r="AC579">
        <f>IF(B579&gt;U579,1,0)</f>
        <v>0</v>
      </c>
    </row>
    <row r="580" spans="1:29" x14ac:dyDescent="0.25">
      <c r="A580" s="2">
        <v>2076.33</v>
      </c>
      <c r="B580" s="4">
        <f t="shared" si="17"/>
        <v>2.0618853995443494</v>
      </c>
      <c r="C580" s="7"/>
      <c r="D580" s="7"/>
      <c r="E580" s="7"/>
      <c r="F580" s="4">
        <f t="shared" si="16"/>
        <v>7.365244023527147</v>
      </c>
      <c r="G580" s="4">
        <f t="shared" si="18"/>
        <v>7.9928359924917531</v>
      </c>
      <c r="H580" s="7"/>
      <c r="I580" s="4">
        <f>_xlfn.NORM.S.INV(0.975)*F580</f>
        <v>14.435613023462084</v>
      </c>
      <c r="J580" s="4">
        <f>F580*_xlfn.NORM.S.DIST(_xlfn.NORM.S.INV(a),0)/(1-a)</f>
        <v>17.218488043446552</v>
      </c>
      <c r="K580" s="4">
        <f>(B580*IF(B580&gt;I580,1,0)/J580)</f>
        <v>0</v>
      </c>
      <c r="L580" s="4">
        <f>_xlfn.NORM.S.INV(0.975)*G580</f>
        <v>15.665670679619291</v>
      </c>
      <c r="M580" s="4">
        <f>G580*_xlfn.NORM.S.DIST(_xlfn.NORM.S.INV(a),0)/(1-a)</f>
        <v>18.68567430085519</v>
      </c>
      <c r="N580" s="4">
        <f>(B580*IF(B580&gt;L580,1,0)/M580)</f>
        <v>0</v>
      </c>
      <c r="O580" s="4">
        <f>SQRT((v-2)/v)*F580*_xlfn.T.INV(a,v)</f>
        <v>14.938345961292374</v>
      </c>
      <c r="P580" s="4">
        <f>SQRT((v-2)/v)*F580*(_xlfn.T.DIST(_xlfn.T.INV(a,v),v,0)/(1-a))*((v+_xlfn.T.INV(a,v)^2)/(v-1))</f>
        <v>18.2680086974052</v>
      </c>
      <c r="Q580" s="4">
        <f>(B580*IF(B580&gt;O580,1,0)/P580)</f>
        <v>0</v>
      </c>
      <c r="R580" s="4">
        <f>SQRT((v-2)/v)*G580*_xlfn.T.INV(a,v)</f>
        <v>16.211241458708937</v>
      </c>
      <c r="S580" s="4">
        <f>SQRT((v-2)/v)*G580*(_xlfn.T.DIST(_xlfn.T.INV(a,v),v,0)/(1-a))*((v+_xlfn.T.INV(a,v)^2)/(v-1))</f>
        <v>19.824624542154449</v>
      </c>
      <c r="T580" s="4">
        <f>(B580*IF(B580&gt;R580,1,0)/S580)</f>
        <v>0</v>
      </c>
      <c r="U580" s="4">
        <f>_xlfn.PERCENTILE.INC(B77:B579,a)</f>
        <v>16.006725596886248</v>
      </c>
      <c r="V580" s="4">
        <f>AVERAGEIF(B77:B579, CONCATENATE("&gt;", U580))</f>
        <v>19.513086123891078</v>
      </c>
      <c r="W580" s="4">
        <f>(B580*IF(B580&gt;U580,1,0)/V580)</f>
        <v>0</v>
      </c>
      <c r="Y580">
        <f>IF(B580&gt;I580,1,0)</f>
        <v>0</v>
      </c>
      <c r="Z580">
        <f>IF(B580&gt;L580,1,0)</f>
        <v>0</v>
      </c>
      <c r="AA580">
        <f>IF(B580&gt;O580,1,0)</f>
        <v>0</v>
      </c>
      <c r="AB580">
        <f>IF(B580&gt;R580,1,0)</f>
        <v>0</v>
      </c>
      <c r="AC580">
        <f>IF(B580&gt;U580,1,0)</f>
        <v>0</v>
      </c>
    </row>
    <row r="581" spans="1:29" x14ac:dyDescent="0.25">
      <c r="A581" s="2">
        <v>2081.9</v>
      </c>
      <c r="B581" s="4">
        <f t="shared" si="17"/>
        <v>-2.6826178882933656</v>
      </c>
      <c r="C581" s="7"/>
      <c r="D581" s="7"/>
      <c r="E581" s="7"/>
      <c r="F581" s="4">
        <f t="shared" si="16"/>
        <v>7.3618035748712751</v>
      </c>
      <c r="G581" s="4">
        <f t="shared" si="18"/>
        <v>7.7657828874332155</v>
      </c>
      <c r="H581" s="7"/>
      <c r="I581" s="4">
        <f>_xlfn.NORM.S.INV(0.975)*F581</f>
        <v>14.428869868005915</v>
      </c>
      <c r="J581" s="4">
        <f>F581*_xlfn.NORM.S.DIST(_xlfn.NORM.S.INV(a),0)/(1-a)</f>
        <v>17.210444952972427</v>
      </c>
      <c r="K581" s="4">
        <f>(B581*IF(B581&gt;I581,1,0)/J581)</f>
        <v>0</v>
      </c>
      <c r="L581" s="4">
        <f>_xlfn.NORM.S.INV(0.975)*G581</f>
        <v>15.220654771126569</v>
      </c>
      <c r="M581" s="4">
        <f>G581*_xlfn.NORM.S.DIST(_xlfn.NORM.S.INV(a),0)/(1-a)</f>
        <v>18.15486891787134</v>
      </c>
      <c r="N581" s="4">
        <f>(B581*IF(B581&gt;L581,1,0)/M581)</f>
        <v>0</v>
      </c>
      <c r="O581" s="4">
        <f>SQRT((v-2)/v)*F581*_xlfn.T.INV(a,v)</f>
        <v>14.931367969508353</v>
      </c>
      <c r="P581" s="4">
        <f>SQRT((v-2)/v)*F581*(_xlfn.T.DIST(_xlfn.T.INV(a,v),v,0)/(1-a))*((v+_xlfn.T.INV(a,v)^2)/(v-1))</f>
        <v>18.259475355432052</v>
      </c>
      <c r="Q581" s="4">
        <f>(B581*IF(B581&gt;O581,1,0)/P581)</f>
        <v>0</v>
      </c>
      <c r="R581" s="4">
        <f>SQRT((v-2)/v)*G581*_xlfn.T.INV(a,v)</f>
        <v>15.750727479251431</v>
      </c>
      <c r="S581" s="4">
        <f>SQRT((v-2)/v)*G581*(_xlfn.T.DIST(_xlfn.T.INV(a,v),v,0)/(1-a))*((v+_xlfn.T.INV(a,v)^2)/(v-1))</f>
        <v>19.261464912312899</v>
      </c>
      <c r="T581" s="4">
        <f>(B581*IF(B581&gt;R581,1,0)/S581)</f>
        <v>0</v>
      </c>
      <c r="U581" s="4">
        <f>_xlfn.PERCENTILE.INC(B78:B580,a)</f>
        <v>16.006725596886248</v>
      </c>
      <c r="V581" s="4">
        <f>AVERAGEIF(B78:B580, CONCATENATE("&gt;", U581))</f>
        <v>19.513086123891078</v>
      </c>
      <c r="W581" s="4">
        <f>(B581*IF(B581&gt;U581,1,0)/V581)</f>
        <v>0</v>
      </c>
      <c r="Y581">
        <f>IF(B581&gt;I581,1,0)</f>
        <v>0</v>
      </c>
      <c r="Z581">
        <f>IF(B581&gt;L581,1,0)</f>
        <v>0</v>
      </c>
      <c r="AA581">
        <f>IF(B581&gt;O581,1,0)</f>
        <v>0</v>
      </c>
      <c r="AB581">
        <f>IF(B581&gt;R581,1,0)</f>
        <v>0</v>
      </c>
      <c r="AC581">
        <f>IF(B581&gt;U581,1,0)</f>
        <v>0</v>
      </c>
    </row>
    <row r="582" spans="1:29" x14ac:dyDescent="0.25">
      <c r="A582" s="2">
        <v>2091.1799999999998</v>
      </c>
      <c r="B582" s="4">
        <f t="shared" si="17"/>
        <v>-4.4574667371150127</v>
      </c>
      <c r="C582" s="7"/>
      <c r="D582" s="7"/>
      <c r="E582" s="7"/>
      <c r="F582" s="4">
        <f t="shared" ref="F582:F645" si="19">_xlfn.STDEV.S(B79:B581)</f>
        <v>7.361215376825526</v>
      </c>
      <c r="G582" s="4">
        <f t="shared" si="18"/>
        <v>7.5578255568345201</v>
      </c>
      <c r="H582" s="7"/>
      <c r="I582" s="4">
        <f>_xlfn.NORM.S.INV(0.975)*F582</f>
        <v>14.42771702102047</v>
      </c>
      <c r="J582" s="4">
        <f>F582*_xlfn.NORM.S.DIST(_xlfn.NORM.S.INV(a),0)/(1-a)</f>
        <v>17.209069861938708</v>
      </c>
      <c r="K582" s="4">
        <f>(B582*IF(B582&gt;I582,1,0)/J582)</f>
        <v>0</v>
      </c>
      <c r="L582" s="4">
        <f>_xlfn.NORM.S.INV(0.975)*G582</f>
        <v>14.813065892832036</v>
      </c>
      <c r="M582" s="4">
        <f>G582*_xlfn.NORM.S.DIST(_xlfn.NORM.S.INV(a),0)/(1-a)</f>
        <v>17.668705689738957</v>
      </c>
      <c r="N582" s="4">
        <f>(B582*IF(B582&gt;L582,1,0)/M582)</f>
        <v>0</v>
      </c>
      <c r="O582" s="4">
        <f>SQRT((v-2)/v)*F582*_xlfn.T.INV(a,v)</f>
        <v>14.93017497361126</v>
      </c>
      <c r="P582" s="4">
        <f>SQRT((v-2)/v)*F582*(_xlfn.T.DIST(_xlfn.T.INV(a,v),v,0)/(1-a))*((v+_xlfn.T.INV(a,v)^2)/(v-1))</f>
        <v>18.258016448302669</v>
      </c>
      <c r="Q582" s="4">
        <f>(B582*IF(B582&gt;O582,1,0)/P582)</f>
        <v>0</v>
      </c>
      <c r="R582" s="4">
        <f>SQRT((v-2)/v)*G582*_xlfn.T.INV(a,v)</f>
        <v>15.32894395928294</v>
      </c>
      <c r="S582" s="4">
        <f>SQRT((v-2)/v)*G582*(_xlfn.T.DIST(_xlfn.T.INV(a,v),v,0)/(1-a))*((v+_xlfn.T.INV(a,v)^2)/(v-1))</f>
        <v>18.745668516167584</v>
      </c>
      <c r="T582" s="4">
        <f>(B582*IF(B582&gt;R582,1,0)/S582)</f>
        <v>0</v>
      </c>
      <c r="U582" s="4">
        <f>_xlfn.PERCENTILE.INC(B79:B581,a)</f>
        <v>16.006725596886248</v>
      </c>
      <c r="V582" s="4">
        <f>AVERAGEIF(B79:B581, CONCATENATE("&gt;", U582))</f>
        <v>19.513086123891078</v>
      </c>
      <c r="W582" s="4">
        <f>(B582*IF(B582&gt;U582,1,0)/V582)</f>
        <v>0</v>
      </c>
      <c r="Y582">
        <f>IF(B582&gt;I582,1,0)</f>
        <v>0</v>
      </c>
      <c r="Z582">
        <f>IF(B582&gt;L582,1,0)</f>
        <v>0</v>
      </c>
      <c r="AA582">
        <f>IF(B582&gt;O582,1,0)</f>
        <v>0</v>
      </c>
      <c r="AB582">
        <f>IF(B582&gt;R582,1,0)</f>
        <v>0</v>
      </c>
      <c r="AC582">
        <f>IF(B582&gt;U582,1,0)</f>
        <v>0</v>
      </c>
    </row>
    <row r="583" spans="1:29" x14ac:dyDescent="0.25">
      <c r="A583" s="2">
        <v>2102.06</v>
      </c>
      <c r="B583" s="4">
        <f t="shared" si="17"/>
        <v>-5.2028041584177878</v>
      </c>
      <c r="C583" s="7"/>
      <c r="D583" s="7"/>
      <c r="E583" s="7"/>
      <c r="F583" s="4">
        <f t="shared" si="19"/>
        <v>7.3450012719904461</v>
      </c>
      <c r="G583" s="4">
        <f t="shared" si="18"/>
        <v>7.4084832524233839</v>
      </c>
      <c r="H583" s="7"/>
      <c r="I583" s="4">
        <f>_xlfn.NORM.S.INV(0.975)*F583</f>
        <v>14.395937959502156</v>
      </c>
      <c r="J583" s="4">
        <f>F583*_xlfn.NORM.S.DIST(_xlfn.NORM.S.INV(a),0)/(1-a)</f>
        <v>17.171164482382213</v>
      </c>
      <c r="K583" s="4">
        <f>(B583*IF(B583&gt;I583,1,0)/J583)</f>
        <v>0</v>
      </c>
      <c r="L583" s="4">
        <f>_xlfn.NORM.S.INV(0.975)*G583</f>
        <v>14.520360354817992</v>
      </c>
      <c r="M583" s="4">
        <f>G583*_xlfn.NORM.S.DIST(_xlfn.NORM.S.INV(a),0)/(1-a)</f>
        <v>17.31957283349281</v>
      </c>
      <c r="N583" s="4">
        <f>(B583*IF(B583&gt;L583,1,0)/M583)</f>
        <v>0</v>
      </c>
      <c r="O583" s="4">
        <f>SQRT((v-2)/v)*F583*_xlfn.T.INV(a,v)</f>
        <v>14.897289178285893</v>
      </c>
      <c r="P583" s="4">
        <f>SQRT((v-2)/v)*F583*(_xlfn.T.DIST(_xlfn.T.INV(a,v),v,0)/(1-a))*((v+_xlfn.T.INV(a,v)^2)/(v-1))</f>
        <v>18.217800617408034</v>
      </c>
      <c r="Q583" s="4">
        <f>(B583*IF(B583&gt;O583,1,0)/P583)</f>
        <v>0</v>
      </c>
      <c r="R583" s="4">
        <f>SQRT((v-2)/v)*G583*_xlfn.T.INV(a,v)</f>
        <v>15.026044693104678</v>
      </c>
      <c r="S583" s="4">
        <f>SQRT((v-2)/v)*G583*(_xlfn.T.DIST(_xlfn.T.INV(a,v),v,0)/(1-a))*((v+_xlfn.T.INV(a,v)^2)/(v-1))</f>
        <v>18.375254921294363</v>
      </c>
      <c r="T583" s="4">
        <f>(B583*IF(B583&gt;R583,1,0)/S583)</f>
        <v>0</v>
      </c>
      <c r="U583" s="4">
        <f>_xlfn.PERCENTILE.INC(B80:B582,a)</f>
        <v>16.006725596886248</v>
      </c>
      <c r="V583" s="4">
        <f>AVERAGEIF(B80:B582, CONCATENATE("&gt;", U583))</f>
        <v>19.513086123891078</v>
      </c>
      <c r="W583" s="4">
        <f>(B583*IF(B583&gt;U583,1,0)/V583)</f>
        <v>0</v>
      </c>
      <c r="Y583">
        <f>IF(B583&gt;I583,1,0)</f>
        <v>0</v>
      </c>
      <c r="Z583">
        <f>IF(B583&gt;L583,1,0)</f>
        <v>0</v>
      </c>
      <c r="AA583">
        <f>IF(B583&gt;O583,1,0)</f>
        <v>0</v>
      </c>
      <c r="AB583">
        <f>IF(B583&gt;R583,1,0)</f>
        <v>0</v>
      </c>
      <c r="AC583">
        <f>IF(B583&gt;U583,1,0)</f>
        <v>0</v>
      </c>
    </row>
    <row r="584" spans="1:29" x14ac:dyDescent="0.25">
      <c r="A584" s="2">
        <v>2092.4299999999998</v>
      </c>
      <c r="B584" s="4">
        <f t="shared" si="17"/>
        <v>4.5812203267271672</v>
      </c>
      <c r="C584" s="7"/>
      <c r="D584" s="7"/>
      <c r="E584" s="7"/>
      <c r="F584" s="4">
        <f t="shared" si="19"/>
        <v>7.3467026824069164</v>
      </c>
      <c r="G584" s="4">
        <f t="shared" si="18"/>
        <v>7.2949734010483178</v>
      </c>
      <c r="H584" s="7"/>
      <c r="I584" s="4">
        <f>_xlfn.NORM.S.INV(0.975)*F584</f>
        <v>14.39927266264136</v>
      </c>
      <c r="J584" s="4">
        <f>F584*_xlfn.NORM.S.DIST(_xlfn.NORM.S.INV(a),0)/(1-a)</f>
        <v>17.175142044404517</v>
      </c>
      <c r="K584" s="4">
        <f>(B584*IF(B584&gt;I584,1,0)/J584)</f>
        <v>0</v>
      </c>
      <c r="L584" s="4">
        <f>_xlfn.NORM.S.INV(0.975)*G584</f>
        <v>14.297885134232368</v>
      </c>
      <c r="M584" s="4">
        <f>G584*_xlfn.NORM.S.DIST(_xlfn.NORM.S.INV(a),0)/(1-a)</f>
        <v>17.054209186005814</v>
      </c>
      <c r="N584" s="4">
        <f>(B584*IF(B584&gt;L584,1,0)/M584)</f>
        <v>0</v>
      </c>
      <c r="O584" s="4">
        <f>SQRT((v-2)/v)*F584*_xlfn.T.INV(a,v)</f>
        <v>14.900740015398988</v>
      </c>
      <c r="P584" s="4">
        <f>SQRT((v-2)/v)*F584*(_xlfn.T.DIST(_xlfn.T.INV(a,v),v,0)/(1-a))*((v+_xlfn.T.INV(a,v)^2)/(v-1))</f>
        <v>18.222020624265468</v>
      </c>
      <c r="Q584" s="4">
        <f>(B584*IF(B584&gt;O584,1,0)/P584)</f>
        <v>0</v>
      </c>
      <c r="R584" s="4">
        <f>SQRT((v-2)/v)*G584*_xlfn.T.INV(a,v)</f>
        <v>14.79582157701523</v>
      </c>
      <c r="S584" s="4">
        <f>SQRT((v-2)/v)*G584*(_xlfn.T.DIST(_xlfn.T.INV(a,v),v,0)/(1-a))*((v+_xlfn.T.INV(a,v)^2)/(v-1))</f>
        <v>18.093716530232633</v>
      </c>
      <c r="T584" s="4">
        <f>(B584*IF(B584&gt;R584,1,0)/S584)</f>
        <v>0</v>
      </c>
      <c r="U584" s="4">
        <f>_xlfn.PERCENTILE.INC(B81:B583,a)</f>
        <v>16.006725596886248</v>
      </c>
      <c r="V584" s="4">
        <f>AVERAGEIF(B81:B583, CONCATENATE("&gt;", U584))</f>
        <v>19.513086123891078</v>
      </c>
      <c r="W584" s="4">
        <f>(B584*IF(B584&gt;U584,1,0)/V584)</f>
        <v>0</v>
      </c>
      <c r="Y584">
        <f>IF(B584&gt;I584,1,0)</f>
        <v>0</v>
      </c>
      <c r="Z584">
        <f>IF(B584&gt;L584,1,0)</f>
        <v>0</v>
      </c>
      <c r="AA584">
        <f>IF(B584&gt;O584,1,0)</f>
        <v>0</v>
      </c>
      <c r="AB584">
        <f>IF(B584&gt;R584,1,0)</f>
        <v>0</v>
      </c>
      <c r="AC584">
        <f>IF(B584&gt;U584,1,0)</f>
        <v>0</v>
      </c>
    </row>
    <row r="585" spans="1:29" x14ac:dyDescent="0.25">
      <c r="A585" s="2">
        <v>2095.84</v>
      </c>
      <c r="B585" s="4">
        <f t="shared" si="17"/>
        <v>-1.629684147140076</v>
      </c>
      <c r="C585" s="7"/>
      <c r="D585" s="7"/>
      <c r="E585" s="7"/>
      <c r="F585" s="4">
        <f t="shared" si="19"/>
        <v>7.3487293251301908</v>
      </c>
      <c r="G585" s="4">
        <f t="shared" si="18"/>
        <v>7.1612075439553768</v>
      </c>
      <c r="H585" s="7"/>
      <c r="I585" s="4">
        <f>_xlfn.NORM.S.INV(0.975)*F585</f>
        <v>14.403244809388507</v>
      </c>
      <c r="J585" s="4">
        <f>F585*_xlfn.NORM.S.DIST(_xlfn.NORM.S.INV(a),0)/(1-a)</f>
        <v>17.179879935421784</v>
      </c>
      <c r="K585" s="4">
        <f>(B585*IF(B585&gt;I585,1,0)/J585)</f>
        <v>0</v>
      </c>
      <c r="L585" s="4">
        <f>_xlfn.NORM.S.INV(0.975)*G585</f>
        <v>14.035708871969071</v>
      </c>
      <c r="M585" s="4">
        <f>G585*_xlfn.NORM.S.DIST(_xlfn.NORM.S.INV(a),0)/(1-a)</f>
        <v>16.74149099179272</v>
      </c>
      <c r="N585" s="4">
        <f>(B585*IF(B585&gt;L585,1,0)/M585)</f>
        <v>0</v>
      </c>
      <c r="O585" s="4">
        <f>SQRT((v-2)/v)*F585*_xlfn.T.INV(a,v)</f>
        <v>14.904850495655108</v>
      </c>
      <c r="P585" s="4">
        <f>SQRT((v-2)/v)*F585*(_xlfn.T.DIST(_xlfn.T.INV(a,v),v,0)/(1-a))*((v+_xlfn.T.INV(a,v)^2)/(v-1))</f>
        <v>18.227047304546129</v>
      </c>
      <c r="Q585" s="4">
        <f>(B585*IF(B585&gt;O585,1,0)/P585)</f>
        <v>0</v>
      </c>
      <c r="R585" s="4">
        <f>SQRT((v-2)/v)*G585*_xlfn.T.INV(a,v)</f>
        <v>14.524514795504656</v>
      </c>
      <c r="S585" s="4">
        <f>SQRT((v-2)/v)*G585*(_xlfn.T.DIST(_xlfn.T.INV(a,v),v,0)/(1-a))*((v+_xlfn.T.INV(a,v)^2)/(v-1))</f>
        <v>17.76193718483907</v>
      </c>
      <c r="T585" s="4">
        <f>(B585*IF(B585&gt;R585,1,0)/S585)</f>
        <v>0</v>
      </c>
      <c r="U585" s="4">
        <f>_xlfn.PERCENTILE.INC(B82:B584,a)</f>
        <v>16.006725596886248</v>
      </c>
      <c r="V585" s="4">
        <f>AVERAGEIF(B82:B584, CONCATENATE("&gt;", U585))</f>
        <v>19.513086123891078</v>
      </c>
      <c r="W585" s="4">
        <f>(B585*IF(B585&gt;U585,1,0)/V585)</f>
        <v>0</v>
      </c>
      <c r="Y585">
        <f>IF(B585&gt;I585,1,0)</f>
        <v>0</v>
      </c>
      <c r="Z585">
        <f>IF(B585&gt;L585,1,0)</f>
        <v>0</v>
      </c>
      <c r="AA585">
        <f>IF(B585&gt;O585,1,0)</f>
        <v>0</v>
      </c>
      <c r="AB585">
        <f>IF(B585&gt;R585,1,0)</f>
        <v>0</v>
      </c>
      <c r="AC585">
        <f>IF(B585&gt;U585,1,0)</f>
        <v>0</v>
      </c>
    </row>
    <row r="586" spans="1:29" x14ac:dyDescent="0.25">
      <c r="A586" s="2">
        <v>2106.63</v>
      </c>
      <c r="B586" s="4">
        <f t="shared" si="17"/>
        <v>-5.1482937628826448</v>
      </c>
      <c r="C586" s="7"/>
      <c r="D586" s="7"/>
      <c r="E586" s="7"/>
      <c r="F586" s="4">
        <f t="shared" si="19"/>
        <v>7.2732196889855789</v>
      </c>
      <c r="G586" s="4">
        <f t="shared" si="18"/>
        <v>6.9545145124238239</v>
      </c>
      <c r="H586" s="7"/>
      <c r="I586" s="4">
        <f>_xlfn.NORM.S.INV(0.975)*F586</f>
        <v>14.255248642059344</v>
      </c>
      <c r="J586" s="4">
        <f>F586*_xlfn.NORM.S.DIST(_xlfn.NORM.S.INV(a),0)/(1-a)</f>
        <v>17.003353297204796</v>
      </c>
      <c r="K586" s="4">
        <f>(B586*IF(B586&gt;I586,1,0)/J586)</f>
        <v>0</v>
      </c>
      <c r="L586" s="4">
        <f>_xlfn.NORM.S.INV(0.975)*G586</f>
        <v>13.630597974311826</v>
      </c>
      <c r="M586" s="4">
        <f>G586*_xlfn.NORM.S.DIST(_xlfn.NORM.S.INV(a),0)/(1-a)</f>
        <v>16.258283445549679</v>
      </c>
      <c r="N586" s="4">
        <f>(B586*IF(B586&gt;L586,1,0)/M586)</f>
        <v>0</v>
      </c>
      <c r="O586" s="4">
        <f>SQRT((v-2)/v)*F586*_xlfn.T.INV(a,v)</f>
        <v>14.75170023144983</v>
      </c>
      <c r="P586" s="4">
        <f>SQRT((v-2)/v)*F586*(_xlfn.T.DIST(_xlfn.T.INV(a,v),v,0)/(1-a))*((v+_xlfn.T.INV(a,v)^2)/(v-1))</f>
        <v>18.039760816084733</v>
      </c>
      <c r="Q586" s="4">
        <f>(B586*IF(B586&gt;O586,1,0)/P586)</f>
        <v>0</v>
      </c>
      <c r="R586" s="4">
        <f>SQRT((v-2)/v)*G586*_xlfn.T.INV(a,v)</f>
        <v>14.105295554031647</v>
      </c>
      <c r="S586" s="4">
        <f>SQRT((v-2)/v)*G586*(_xlfn.T.DIST(_xlfn.T.INV(a,v),v,0)/(1-a))*((v+_xlfn.T.INV(a,v)^2)/(v-1))</f>
        <v>17.249276628630742</v>
      </c>
      <c r="T586" s="4">
        <f>(B586*IF(B586&gt;R586,1,0)/S586)</f>
        <v>0</v>
      </c>
      <c r="U586" s="4">
        <f>_xlfn.PERCENTILE.INC(B83:B585,a)</f>
        <v>15.46271163781711</v>
      </c>
      <c r="V586" s="4">
        <f>AVERAGEIF(B83:B585, CONCATENATE("&gt;", U586))</f>
        <v>18.967537598672575</v>
      </c>
      <c r="W586" s="4">
        <f>(B586*IF(B586&gt;U586,1,0)/V586)</f>
        <v>0</v>
      </c>
      <c r="Y586">
        <f>IF(B586&gt;I586,1,0)</f>
        <v>0</v>
      </c>
      <c r="Z586">
        <f>IF(B586&gt;L586,1,0)</f>
        <v>0</v>
      </c>
      <c r="AA586">
        <f>IF(B586&gt;O586,1,0)</f>
        <v>0</v>
      </c>
      <c r="AB586">
        <f>IF(B586&gt;R586,1,0)</f>
        <v>0</v>
      </c>
      <c r="AC586">
        <f>IF(B586&gt;U586,1,0)</f>
        <v>0</v>
      </c>
    </row>
    <row r="587" spans="1:29" x14ac:dyDescent="0.25">
      <c r="A587" s="2">
        <v>2104.9899999999998</v>
      </c>
      <c r="B587" s="4">
        <f t="shared" si="17"/>
        <v>0.77849456240551362</v>
      </c>
      <c r="C587" s="7"/>
      <c r="D587" s="7"/>
      <c r="E587" s="7"/>
      <c r="F587" s="4">
        <f t="shared" si="19"/>
        <v>7.2503223581094938</v>
      </c>
      <c r="G587" s="4">
        <f t="shared" si="18"/>
        <v>6.859566421971504</v>
      </c>
      <c r="H587" s="7"/>
      <c r="I587" s="4">
        <f>_xlfn.NORM.S.INV(0.975)*F587</f>
        <v>14.210370698200121</v>
      </c>
      <c r="J587" s="4">
        <f>F587*_xlfn.NORM.S.DIST(_xlfn.NORM.S.INV(a),0)/(1-a)</f>
        <v>16.949823853148725</v>
      </c>
      <c r="K587" s="4">
        <f>(B587*IF(B587&gt;I587,1,0)/J587)</f>
        <v>0</v>
      </c>
      <c r="L587" s="4">
        <f>_xlfn.NORM.S.INV(0.975)*G587</f>
        <v>13.444503136624428</v>
      </c>
      <c r="M587" s="4">
        <f>G587*_xlfn.NORM.S.DIST(_xlfn.NORM.S.INV(a),0)/(1-a)</f>
        <v>16.036313534576053</v>
      </c>
      <c r="N587" s="4">
        <f>(B587*IF(B587&gt;L587,1,0)/M587)</f>
        <v>0</v>
      </c>
      <c r="O587" s="4">
        <f>SQRT((v-2)/v)*F587*_xlfn.T.INV(a,v)</f>
        <v>14.70525937366908</v>
      </c>
      <c r="P587" s="4">
        <f>SQRT((v-2)/v)*F587*(_xlfn.T.DIST(_xlfn.T.INV(a,v),v,0)/(1-a))*((v+_xlfn.T.INV(a,v)^2)/(v-1))</f>
        <v>17.982968585134131</v>
      </c>
      <c r="Q587" s="4">
        <f>(B587*IF(B587&gt;O587,1,0)/P587)</f>
        <v>0</v>
      </c>
      <c r="R587" s="4">
        <f>SQRT((v-2)/v)*G587*_xlfn.T.INV(a,v)</f>
        <v>13.912719799717182</v>
      </c>
      <c r="S587" s="4">
        <f>SQRT((v-2)/v)*G587*(_xlfn.T.DIST(_xlfn.T.INV(a,v),v,0)/(1-a))*((v+_xlfn.T.INV(a,v)^2)/(v-1))</f>
        <v>17.013776957928137</v>
      </c>
      <c r="T587" s="4">
        <f>(B587*IF(B587&gt;R587,1,0)/S587)</f>
        <v>0</v>
      </c>
      <c r="U587" s="4">
        <f>_xlfn.PERCENTILE.INC(B84:B586,a)</f>
        <v>15.46271163781711</v>
      </c>
      <c r="V587" s="4">
        <f>AVERAGEIF(B84:B586, CONCATENATE("&gt;", U587))</f>
        <v>18.967537598672575</v>
      </c>
      <c r="W587" s="4">
        <f>(B587*IF(B587&gt;U587,1,0)/V587)</f>
        <v>0</v>
      </c>
      <c r="Y587">
        <f>IF(B587&gt;I587,1,0)</f>
        <v>0</v>
      </c>
      <c r="Z587">
        <f>IF(B587&gt;L587,1,0)</f>
        <v>0</v>
      </c>
      <c r="AA587">
        <f>IF(B587&gt;O587,1,0)</f>
        <v>0</v>
      </c>
      <c r="AB587">
        <f>IF(B587&gt;R587,1,0)</f>
        <v>0</v>
      </c>
      <c r="AC587">
        <f>IF(B587&gt;U587,1,0)</f>
        <v>0</v>
      </c>
    </row>
    <row r="588" spans="1:29" x14ac:dyDescent="0.25">
      <c r="A588" s="2">
        <v>2081.1799999999998</v>
      </c>
      <c r="B588" s="4">
        <f t="shared" si="17"/>
        <v>11.31121763048753</v>
      </c>
      <c r="C588" s="7"/>
      <c r="D588" s="7"/>
      <c r="E588" s="7"/>
      <c r="F588" s="4">
        <f t="shared" si="19"/>
        <v>7.2198376440958363</v>
      </c>
      <c r="G588" s="4">
        <f t="shared" si="18"/>
        <v>6.653329665258914</v>
      </c>
      <c r="H588" s="7"/>
      <c r="I588" s="4">
        <f>_xlfn.NORM.S.INV(0.975)*F588</f>
        <v>14.150621756654349</v>
      </c>
      <c r="J588" s="4">
        <f>F588*_xlfn.NORM.S.DIST(_xlfn.NORM.S.INV(a),0)/(1-a)</f>
        <v>16.878556603608136</v>
      </c>
      <c r="K588" s="4">
        <f>(B588*IF(B588&gt;I588,1,0)/J588)</f>
        <v>0</v>
      </c>
      <c r="L588" s="4">
        <f>_xlfn.NORM.S.INV(0.975)*G588</f>
        <v>13.040286521179402</v>
      </c>
      <c r="M588" s="4">
        <f>G588*_xlfn.NORM.S.DIST(_xlfn.NORM.S.INV(a),0)/(1-a)</f>
        <v>15.554172668878797</v>
      </c>
      <c r="N588" s="4">
        <f>(B588*IF(B588&gt;L588,1,0)/M588)</f>
        <v>0</v>
      </c>
      <c r="O588" s="4">
        <f>SQRT((v-2)/v)*F588*_xlfn.T.INV(a,v)</f>
        <v>14.643429622609592</v>
      </c>
      <c r="P588" s="4">
        <f>SQRT((v-2)/v)*F588*(_xlfn.T.DIST(_xlfn.T.INV(a,v),v,0)/(1-a))*((v+_xlfn.T.INV(a,v)^2)/(v-1))</f>
        <v>17.907357374024155</v>
      </c>
      <c r="Q588" s="4">
        <f>(B588*IF(B588&gt;O588,1,0)/P588)</f>
        <v>0</v>
      </c>
      <c r="R588" s="4">
        <f>SQRT((v-2)/v)*G588*_xlfn.T.INV(a,v)</f>
        <v>13.494425984622081</v>
      </c>
      <c r="S588" s="4">
        <f>SQRT((v-2)/v)*G588*(_xlfn.T.DIST(_xlfn.T.INV(a,v),v,0)/(1-a))*((v+_xlfn.T.INV(a,v)^2)/(v-1))</f>
        <v>16.502248099778232</v>
      </c>
      <c r="T588" s="4">
        <f>(B588*IF(B588&gt;R588,1,0)/S588)</f>
        <v>0</v>
      </c>
      <c r="U588" s="4">
        <f>_xlfn.PERCENTILE.INC(B85:B587,a)</f>
        <v>15.46271163781711</v>
      </c>
      <c r="V588" s="4">
        <f>AVERAGEIF(B85:B587, CONCATENATE("&gt;", U588))</f>
        <v>18.967537598672575</v>
      </c>
      <c r="W588" s="4">
        <f>(B588*IF(B588&gt;U588,1,0)/V588)</f>
        <v>0</v>
      </c>
      <c r="Y588">
        <f>IF(B588&gt;I588,1,0)</f>
        <v>0</v>
      </c>
      <c r="Z588">
        <f>IF(B588&gt;L588,1,0)</f>
        <v>0</v>
      </c>
      <c r="AA588">
        <f>IF(B588&gt;O588,1,0)</f>
        <v>0</v>
      </c>
      <c r="AB588">
        <f>IF(B588&gt;R588,1,0)</f>
        <v>0</v>
      </c>
      <c r="AC588">
        <f>IF(B588&gt;U588,1,0)</f>
        <v>0</v>
      </c>
    </row>
    <row r="589" spans="1:29" x14ac:dyDescent="0.25">
      <c r="A589" s="2">
        <v>2100.4</v>
      </c>
      <c r="B589" s="4">
        <f t="shared" si="17"/>
        <v>-9.235145446333453</v>
      </c>
      <c r="C589" s="7"/>
      <c r="D589" s="7"/>
      <c r="E589" s="7"/>
      <c r="F589" s="4">
        <f t="shared" si="19"/>
        <v>7.2320813527274481</v>
      </c>
      <c r="G589" s="4">
        <f t="shared" si="18"/>
        <v>7.0204990245418131</v>
      </c>
      <c r="H589" s="7"/>
      <c r="I589" s="4">
        <f>_xlfn.NORM.S.INV(0.975)*F589</f>
        <v>14.174618984609511</v>
      </c>
      <c r="J589" s="4">
        <f>F589*_xlfn.NORM.S.DIST(_xlfn.NORM.S.INV(a),0)/(1-a)</f>
        <v>16.907179979834019</v>
      </c>
      <c r="K589" s="4">
        <f>(B589*IF(B589&gt;I589,1,0)/J589)</f>
        <v>0</v>
      </c>
      <c r="L589" s="4">
        <f>_xlfn.NORM.S.INV(0.975)*G589</f>
        <v>13.759925241600531</v>
      </c>
      <c r="M589" s="4">
        <f>G589*_xlfn.NORM.S.DIST(_xlfn.NORM.S.INV(a),0)/(1-a)</f>
        <v>16.412542222221163</v>
      </c>
      <c r="N589" s="4">
        <f>(B589*IF(B589&gt;L589,1,0)/M589)</f>
        <v>0</v>
      </c>
      <c r="O589" s="4">
        <f>SQRT((v-2)/v)*F589*_xlfn.T.INV(a,v)</f>
        <v>14.668262575164052</v>
      </c>
      <c r="P589" s="4">
        <f>SQRT((v-2)/v)*F589*(_xlfn.T.DIST(_xlfn.T.INV(a,v),v,0)/(1-a))*((v+_xlfn.T.INV(a,v)^2)/(v-1))</f>
        <v>17.937725434478949</v>
      </c>
      <c r="Q589" s="4">
        <f>(B589*IF(B589&gt;O589,1,0)/P589)</f>
        <v>0</v>
      </c>
      <c r="R589" s="4">
        <f>SQRT((v-2)/v)*G589*_xlfn.T.INV(a,v)</f>
        <v>14.239126757309766</v>
      </c>
      <c r="S589" s="4">
        <f>SQRT((v-2)/v)*G589*(_xlfn.T.DIST(_xlfn.T.INV(a,v),v,0)/(1-a))*((v+_xlfn.T.INV(a,v)^2)/(v-1))</f>
        <v>17.412937959798452</v>
      </c>
      <c r="T589" s="4">
        <f>(B589*IF(B589&gt;R589,1,0)/S589)</f>
        <v>0</v>
      </c>
      <c r="U589" s="4">
        <f>_xlfn.PERCENTILE.INC(B86:B588,a)</f>
        <v>15.46271163781711</v>
      </c>
      <c r="V589" s="4">
        <f>AVERAGEIF(B86:B588, CONCATENATE("&gt;", U589))</f>
        <v>18.967537598672575</v>
      </c>
      <c r="W589" s="4">
        <f>(B589*IF(B589&gt;U589,1,0)/V589)</f>
        <v>0</v>
      </c>
      <c r="Y589">
        <f>IF(B589&gt;I589,1,0)</f>
        <v>0</v>
      </c>
      <c r="Z589">
        <f>IF(B589&gt;L589,1,0)</f>
        <v>0</v>
      </c>
      <c r="AA589">
        <f>IF(B589&gt;O589,1,0)</f>
        <v>0</v>
      </c>
      <c r="AB589">
        <f>IF(B589&gt;R589,1,0)</f>
        <v>0</v>
      </c>
      <c r="AC589">
        <f>IF(B589&gt;U589,1,0)</f>
        <v>0</v>
      </c>
    </row>
    <row r="590" spans="1:29" x14ac:dyDescent="0.25">
      <c r="A590" s="2">
        <v>2097.29</v>
      </c>
      <c r="B590" s="4">
        <f t="shared" ref="B590:B653" si="20">-(A590-A589)/A589*1000</f>
        <v>1.4806703485051074</v>
      </c>
      <c r="C590" s="7"/>
      <c r="D590" s="7"/>
      <c r="E590" s="7"/>
      <c r="F590" s="4">
        <f t="shared" si="19"/>
        <v>7.2329792352040059</v>
      </c>
      <c r="G590" s="4">
        <f t="shared" ref="G590:G653" si="21">SQRT(0.94*G589^2+0.06*B589^2)</f>
        <v>7.1726868637403243</v>
      </c>
      <c r="H590" s="7"/>
      <c r="I590" s="4">
        <f>_xlfn.NORM.S.INV(0.975)*F590</f>
        <v>14.176378801925912</v>
      </c>
      <c r="J590" s="4">
        <f>F590*_xlfn.NORM.S.DIST(_xlfn.NORM.S.INV(a),0)/(1-a)</f>
        <v>16.909279051994783</v>
      </c>
      <c r="K590" s="4">
        <f>(B590*IF(B590&gt;I590,1,0)/J590)</f>
        <v>0</v>
      </c>
      <c r="L590" s="4">
        <f>_xlfn.NORM.S.INV(0.975)*G590</f>
        <v>14.058207925314587</v>
      </c>
      <c r="M590" s="4">
        <f>G590*_xlfn.NORM.S.DIST(_xlfn.NORM.S.INV(a),0)/(1-a)</f>
        <v>16.768327377638546</v>
      </c>
      <c r="N590" s="4">
        <f>(B590*IF(B590&gt;L590,1,0)/M590)</f>
        <v>0</v>
      </c>
      <c r="O590" s="4">
        <f>SQRT((v-2)/v)*F590*_xlfn.T.INV(a,v)</f>
        <v>14.670083679668473</v>
      </c>
      <c r="P590" s="4">
        <f>SQRT((v-2)/v)*F590*(_xlfn.T.DIST(_xlfn.T.INV(a,v),v,0)/(1-a))*((v+_xlfn.T.INV(a,v)^2)/(v-1))</f>
        <v>17.939952451647507</v>
      </c>
      <c r="Q590" s="4">
        <f>(B590*IF(B590&gt;O590,1,0)/P590)</f>
        <v>0</v>
      </c>
      <c r="R590" s="4">
        <f>SQRT((v-2)/v)*G590*_xlfn.T.INV(a,v)</f>
        <v>14.547797398199158</v>
      </c>
      <c r="S590" s="4">
        <f>SQRT((v-2)/v)*G590*(_xlfn.T.DIST(_xlfn.T.INV(a,v),v,0)/(1-a))*((v+_xlfn.T.INV(a,v)^2)/(v-1))</f>
        <v>17.790409332265799</v>
      </c>
      <c r="T590" s="4">
        <f>(B590*IF(B590&gt;R590,1,0)/S590)</f>
        <v>0</v>
      </c>
      <c r="U590" s="4">
        <f>_xlfn.PERCENTILE.INC(B87:B589,a)</f>
        <v>15.46271163781711</v>
      </c>
      <c r="V590" s="4">
        <f>AVERAGEIF(B87:B589, CONCATENATE("&gt;", U590))</f>
        <v>18.967537598672575</v>
      </c>
      <c r="W590" s="4">
        <f>(B590*IF(B590&gt;U590,1,0)/V590)</f>
        <v>0</v>
      </c>
      <c r="Y590">
        <f>IF(B590&gt;I590,1,0)</f>
        <v>0</v>
      </c>
      <c r="Z590">
        <f>IF(B590&gt;L590,1,0)</f>
        <v>0</v>
      </c>
      <c r="AA590">
        <f>IF(B590&gt;O590,1,0)</f>
        <v>0</v>
      </c>
      <c r="AB590">
        <f>IF(B590&gt;R590,1,0)</f>
        <v>0</v>
      </c>
      <c r="AC590">
        <f>IF(B590&gt;U590,1,0)</f>
        <v>0</v>
      </c>
    </row>
    <row r="591" spans="1:29" x14ac:dyDescent="0.25">
      <c r="A591" s="2">
        <v>2107.96</v>
      </c>
      <c r="B591" s="4">
        <f t="shared" si="20"/>
        <v>-5.0875177014147175</v>
      </c>
      <c r="C591" s="7"/>
      <c r="D591" s="7"/>
      <c r="E591" s="7"/>
      <c r="F591" s="4">
        <f t="shared" si="19"/>
        <v>7.2313332802972701</v>
      </c>
      <c r="G591" s="4">
        <f t="shared" si="21"/>
        <v>6.9636293493704242</v>
      </c>
      <c r="H591" s="7"/>
      <c r="I591" s="4">
        <f>_xlfn.NORM.S.INV(0.975)*F591</f>
        <v>14.173152789588533</v>
      </c>
      <c r="J591" s="4">
        <f>F591*_xlfn.NORM.S.DIST(_xlfn.NORM.S.INV(a),0)/(1-a)</f>
        <v>16.905431134017981</v>
      </c>
      <c r="K591" s="4">
        <f>(B591*IF(B591&gt;I591,1,0)/J591)</f>
        <v>0</v>
      </c>
      <c r="L591" s="4">
        <f>_xlfn.NORM.S.INV(0.975)*G591</f>
        <v>13.648462726452118</v>
      </c>
      <c r="M591" s="4">
        <f>G591*_xlfn.NORM.S.DIST(_xlfn.NORM.S.INV(a),0)/(1-a)</f>
        <v>16.279592136813903</v>
      </c>
      <c r="N591" s="4">
        <f>(B591*IF(B591&gt;L591,1,0)/M591)</f>
        <v>0</v>
      </c>
      <c r="O591" s="4">
        <f>SQRT((v-2)/v)*F591*_xlfn.T.INV(a,v)</f>
        <v>14.666745318610108</v>
      </c>
      <c r="P591" s="4">
        <f>SQRT((v-2)/v)*F591*(_xlfn.T.DIST(_xlfn.T.INV(a,v),v,0)/(1-a))*((v+_xlfn.T.INV(a,v)^2)/(v-1))</f>
        <v>17.935869991045287</v>
      </c>
      <c r="Q591" s="4">
        <f>(B591*IF(B591&gt;O591,1,0)/P591)</f>
        <v>0</v>
      </c>
      <c r="R591" s="4">
        <f>SQRT((v-2)/v)*G591*_xlfn.T.INV(a,v)</f>
        <v>14.123782461899756</v>
      </c>
      <c r="S591" s="4">
        <f>SQRT((v-2)/v)*G591*(_xlfn.T.DIST(_xlfn.T.INV(a,v),v,0)/(1-a))*((v+_xlfn.T.INV(a,v)^2)/(v-1))</f>
        <v>17.271884151217101</v>
      </c>
      <c r="T591" s="4">
        <f>(B591*IF(B591&gt;R591,1,0)/S591)</f>
        <v>0</v>
      </c>
      <c r="U591" s="4">
        <f>_xlfn.PERCENTILE.INC(B88:B590,a)</f>
        <v>15.46271163781711</v>
      </c>
      <c r="V591" s="4">
        <f>AVERAGEIF(B88:B590, CONCATENATE("&gt;", U591))</f>
        <v>18.967537598672575</v>
      </c>
      <c r="W591" s="4">
        <f>(B591*IF(B591&gt;U591,1,0)/V591)</f>
        <v>0</v>
      </c>
      <c r="Y591">
        <f>IF(B591&gt;I591,1,0)</f>
        <v>0</v>
      </c>
      <c r="Z591">
        <f>IF(B591&gt;L591,1,0)</f>
        <v>0</v>
      </c>
      <c r="AA591">
        <f>IF(B591&gt;O591,1,0)</f>
        <v>0</v>
      </c>
      <c r="AB591">
        <f>IF(B591&gt;R591,1,0)</f>
        <v>0</v>
      </c>
      <c r="AC591">
        <f>IF(B591&gt;U591,1,0)</f>
        <v>0</v>
      </c>
    </row>
    <row r="592" spans="1:29" x14ac:dyDescent="0.25">
      <c r="A592" s="2">
        <v>2112.9299999999998</v>
      </c>
      <c r="B592" s="4">
        <f t="shared" si="20"/>
        <v>-2.3577297481924706</v>
      </c>
      <c r="C592" s="7"/>
      <c r="D592" s="7"/>
      <c r="E592" s="7"/>
      <c r="F592" s="4">
        <f t="shared" si="19"/>
        <v>7.2208283930498194</v>
      </c>
      <c r="G592" s="4">
        <f t="shared" si="21"/>
        <v>6.8655353669048163</v>
      </c>
      <c r="H592" s="7"/>
      <c r="I592" s="4">
        <f>_xlfn.NORM.S.INV(0.975)*F592</f>
        <v>14.152563588921875</v>
      </c>
      <c r="J592" s="4">
        <f>F592*_xlfn.NORM.S.DIST(_xlfn.NORM.S.INV(a),0)/(1-a)</f>
        <v>16.880872779279127</v>
      </c>
      <c r="K592" s="4">
        <f>(B592*IF(B592&gt;I592,1,0)/J592)</f>
        <v>0</v>
      </c>
      <c r="L592" s="4">
        <f>_xlfn.NORM.S.INV(0.975)*G592</f>
        <v>13.456202053719423</v>
      </c>
      <c r="M592" s="4">
        <f>G592*_xlfn.NORM.S.DIST(_xlfn.NORM.S.INV(a),0)/(1-a)</f>
        <v>16.050267750707647</v>
      </c>
      <c r="N592" s="4">
        <f>(B592*IF(B592&gt;L592,1,0)/M592)</f>
        <v>0</v>
      </c>
      <c r="O592" s="4">
        <f>SQRT((v-2)/v)*F592*_xlfn.T.INV(a,v)</f>
        <v>14.64543908089612</v>
      </c>
      <c r="P592" s="4">
        <f>SQRT((v-2)/v)*F592*(_xlfn.T.DIST(_xlfn.T.INV(a,v),v,0)/(1-a))*((v+_xlfn.T.INV(a,v)^2)/(v-1))</f>
        <v>17.909814727840335</v>
      </c>
      <c r="Q592" s="4">
        <f>(B592*IF(B592&gt;O592,1,0)/P592)</f>
        <v>0</v>
      </c>
      <c r="R592" s="4">
        <f>SQRT((v-2)/v)*G592*_xlfn.T.INV(a,v)</f>
        <v>13.924826141903932</v>
      </c>
      <c r="S592" s="4">
        <f>SQRT((v-2)/v)*G592*(_xlfn.T.DIST(_xlfn.T.INV(a,v),v,0)/(1-a))*((v+_xlfn.T.INV(a,v)^2)/(v-1))</f>
        <v>17.028581727139823</v>
      </c>
      <c r="T592" s="4">
        <f>(B592*IF(B592&gt;R592,1,0)/S592)</f>
        <v>0</v>
      </c>
      <c r="U592" s="4">
        <f>_xlfn.PERCENTILE.INC(B89:B591,a)</f>
        <v>15.46271163781711</v>
      </c>
      <c r="V592" s="4">
        <f>AVERAGEIF(B89:B591, CONCATENATE("&gt;", U592))</f>
        <v>18.967537598672575</v>
      </c>
      <c r="W592" s="4">
        <f>(B592*IF(B592&gt;U592,1,0)/V592)</f>
        <v>0</v>
      </c>
      <c r="Y592">
        <f>IF(B592&gt;I592,1,0)</f>
        <v>0</v>
      </c>
      <c r="Z592">
        <f>IF(B592&gt;L592,1,0)</f>
        <v>0</v>
      </c>
      <c r="AA592">
        <f>IF(B592&gt;O592,1,0)</f>
        <v>0</v>
      </c>
      <c r="AB592">
        <f>IF(B592&gt;R592,1,0)</f>
        <v>0</v>
      </c>
      <c r="AC592">
        <f>IF(B592&gt;U592,1,0)</f>
        <v>0</v>
      </c>
    </row>
    <row r="593" spans="1:29" x14ac:dyDescent="0.25">
      <c r="A593" s="2">
        <v>2117.69</v>
      </c>
      <c r="B593" s="4">
        <f t="shared" si="20"/>
        <v>-2.2527958806019219</v>
      </c>
      <c r="C593" s="7"/>
      <c r="D593" s="7"/>
      <c r="E593" s="7"/>
      <c r="F593" s="4">
        <f t="shared" si="19"/>
        <v>7.2212038419638898</v>
      </c>
      <c r="G593" s="4">
        <f t="shared" si="21"/>
        <v>6.6813901768792325</v>
      </c>
      <c r="H593" s="7"/>
      <c r="I593" s="4">
        <f>_xlfn.NORM.S.INV(0.975)*F593</f>
        <v>14.153299455271489</v>
      </c>
      <c r="J593" s="4">
        <f>F593*_xlfn.NORM.S.DIST(_xlfn.NORM.S.INV(a),0)/(1-a)</f>
        <v>16.88175050479877</v>
      </c>
      <c r="K593" s="4">
        <f>(B593*IF(B593&gt;I593,1,0)/J593)</f>
        <v>0</v>
      </c>
      <c r="L593" s="4">
        <f>_xlfn.NORM.S.INV(0.975)*G593</f>
        <v>13.095284113342995</v>
      </c>
      <c r="M593" s="4">
        <f>G593*_xlfn.NORM.S.DIST(_xlfn.NORM.S.INV(a),0)/(1-a)</f>
        <v>15.619772611295378</v>
      </c>
      <c r="N593" s="4">
        <f>(B593*IF(B593&gt;L593,1,0)/M593)</f>
        <v>0</v>
      </c>
      <c r="O593" s="4">
        <f>SQRT((v-2)/v)*F593*_xlfn.T.INV(a,v)</f>
        <v>14.646200574439479</v>
      </c>
      <c r="P593" s="4">
        <f>SQRT((v-2)/v)*F593*(_xlfn.T.DIST(_xlfn.T.INV(a,v),v,0)/(1-a))*((v+_xlfn.T.INV(a,v)^2)/(v-1))</f>
        <v>17.910745953473288</v>
      </c>
      <c r="Q593" s="4">
        <f>(B593*IF(B593&gt;O593,1,0)/P593)</f>
        <v>0</v>
      </c>
      <c r="R593" s="4">
        <f>SQRT((v-2)/v)*G593*_xlfn.T.INV(a,v)</f>
        <v>13.551338916372366</v>
      </c>
      <c r="S593" s="4">
        <f>SQRT((v-2)/v)*G593*(_xlfn.T.DIST(_xlfn.T.INV(a,v),v,0)/(1-a))*((v+_xlfn.T.INV(a,v)^2)/(v-1))</f>
        <v>16.571846563684677</v>
      </c>
      <c r="T593" s="4">
        <f>(B593*IF(B593&gt;R593,1,0)/S593)</f>
        <v>0</v>
      </c>
      <c r="U593" s="4">
        <f>_xlfn.PERCENTILE.INC(B90:B592,a)</f>
        <v>15.46271163781711</v>
      </c>
      <c r="V593" s="4">
        <f>AVERAGEIF(B90:B592, CONCATENATE("&gt;", U593))</f>
        <v>18.967537598672575</v>
      </c>
      <c r="W593" s="4">
        <f>(B593*IF(B593&gt;U593,1,0)/V593)</f>
        <v>0</v>
      </c>
      <c r="Y593">
        <f>IF(B593&gt;I593,1,0)</f>
        <v>0</v>
      </c>
      <c r="Z593">
        <f>IF(B593&gt;L593,1,0)</f>
        <v>0</v>
      </c>
      <c r="AA593">
        <f>IF(B593&gt;O593,1,0)</f>
        <v>0</v>
      </c>
      <c r="AB593">
        <f>IF(B593&gt;R593,1,0)</f>
        <v>0</v>
      </c>
      <c r="AC593">
        <f>IF(B593&gt;U593,1,0)</f>
        <v>0</v>
      </c>
    </row>
    <row r="594" spans="1:29" x14ac:dyDescent="0.25">
      <c r="A594" s="2">
        <v>2108.92</v>
      </c>
      <c r="B594" s="4">
        <f t="shared" si="20"/>
        <v>4.141304912428156</v>
      </c>
      <c r="C594" s="7"/>
      <c r="D594" s="7"/>
      <c r="E594" s="7"/>
      <c r="F594" s="4">
        <f t="shared" si="19"/>
        <v>7.2199551793996752</v>
      </c>
      <c r="G594" s="4">
        <f t="shared" si="21"/>
        <v>6.5013092197445763</v>
      </c>
      <c r="H594" s="7"/>
      <c r="I594" s="4">
        <f>_xlfn.NORM.S.INV(0.975)*F594</f>
        <v>14.150852121616785</v>
      </c>
      <c r="J594" s="4">
        <f>F594*_xlfn.NORM.S.DIST(_xlfn.NORM.S.INV(a),0)/(1-a)</f>
        <v>16.878831377969632</v>
      </c>
      <c r="K594" s="4">
        <f>(B594*IF(B594&gt;I594,1,0)/J594)</f>
        <v>0</v>
      </c>
      <c r="L594" s="4">
        <f>_xlfn.NORM.S.INV(0.975)*G594</f>
        <v>12.742331923057566</v>
      </c>
      <c r="M594" s="4">
        <f>G594*_xlfn.NORM.S.DIST(_xlfn.NORM.S.INV(a),0)/(1-a)</f>
        <v>15.198778846883675</v>
      </c>
      <c r="N594" s="4">
        <f>(B594*IF(B594&gt;L594,1,0)/M594)</f>
        <v>0</v>
      </c>
      <c r="O594" s="4">
        <f>SQRT((v-2)/v)*F594*_xlfn.T.INV(a,v)</f>
        <v>14.643668010234741</v>
      </c>
      <c r="P594" s="4">
        <f>SQRT((v-2)/v)*F594*(_xlfn.T.DIST(_xlfn.T.INV(a,v),v,0)/(1-a))*((v+_xlfn.T.INV(a,v)^2)/(v-1))</f>
        <v>17.907648896741652</v>
      </c>
      <c r="Q594" s="4">
        <f>(B594*IF(B594&gt;O594,1,0)/P594)</f>
        <v>0</v>
      </c>
      <c r="R594" s="4">
        <f>SQRT((v-2)/v)*G594*_xlfn.T.INV(a,v)</f>
        <v>13.186094855194623</v>
      </c>
      <c r="S594" s="4">
        <f>SQRT((v-2)/v)*G594*(_xlfn.T.DIST(_xlfn.T.INV(a,v),v,0)/(1-a))*((v+_xlfn.T.INV(a,v)^2)/(v-1))</f>
        <v>16.125191913728148</v>
      </c>
      <c r="T594" s="4">
        <f>(B594*IF(B594&gt;R594,1,0)/S594)</f>
        <v>0</v>
      </c>
      <c r="U594" s="4">
        <f>_xlfn.PERCENTILE.INC(B91:B593,a)</f>
        <v>15.46271163781711</v>
      </c>
      <c r="V594" s="4">
        <f>AVERAGEIF(B91:B593, CONCATENATE("&gt;", U594))</f>
        <v>18.967537598672575</v>
      </c>
      <c r="W594" s="4">
        <f>(B594*IF(B594&gt;U594,1,0)/V594)</f>
        <v>0</v>
      </c>
      <c r="Y594">
        <f>IF(B594&gt;I594,1,0)</f>
        <v>0</v>
      </c>
      <c r="Z594">
        <f>IF(B594&gt;L594,1,0)</f>
        <v>0</v>
      </c>
      <c r="AA594">
        <f>IF(B594&gt;O594,1,0)</f>
        <v>0</v>
      </c>
      <c r="AB594">
        <f>IF(B594&gt;R594,1,0)</f>
        <v>0</v>
      </c>
      <c r="AC594">
        <f>IF(B594&gt;U594,1,0)</f>
        <v>0</v>
      </c>
    </row>
    <row r="595" spans="1:29" x14ac:dyDescent="0.25">
      <c r="A595" s="2">
        <v>2114.7600000000002</v>
      </c>
      <c r="B595" s="4">
        <f t="shared" si="20"/>
        <v>-2.7691899171140419</v>
      </c>
      <c r="C595" s="7"/>
      <c r="D595" s="7"/>
      <c r="E595" s="7"/>
      <c r="F595" s="4">
        <f t="shared" si="19"/>
        <v>7.222233118474704</v>
      </c>
      <c r="G595" s="4">
        <f t="shared" si="21"/>
        <v>6.3843578110216992</v>
      </c>
      <c r="H595" s="7"/>
      <c r="I595" s="4">
        <f>_xlfn.NORM.S.INV(0.975)*F595</f>
        <v>14.155316800162819</v>
      </c>
      <c r="J595" s="4">
        <f>F595*_xlfn.NORM.S.DIST(_xlfn.NORM.S.INV(a),0)/(1-a)</f>
        <v>16.884156750299699</v>
      </c>
      <c r="K595" s="4">
        <f>(B595*IF(B595&gt;I595,1,0)/J595)</f>
        <v>0</v>
      </c>
      <c r="L595" s="4">
        <f>_xlfn.NORM.S.INV(0.975)*G595</f>
        <v>12.513111374019504</v>
      </c>
      <c r="M595" s="4">
        <f>G595*_xlfn.NORM.S.DIST(_xlfn.NORM.S.INV(a),0)/(1-a)</f>
        <v>14.925369517019444</v>
      </c>
      <c r="N595" s="4">
        <f>(B595*IF(B595&gt;L595,1,0)/M595)</f>
        <v>0</v>
      </c>
      <c r="O595" s="4">
        <f>SQRT((v-2)/v)*F595*_xlfn.T.INV(a,v)</f>
        <v>14.648288175143442</v>
      </c>
      <c r="P595" s="4">
        <f>SQRT((v-2)/v)*F595*(_xlfn.T.DIST(_xlfn.T.INV(a,v),v,0)/(1-a))*((v+_xlfn.T.INV(a,v)^2)/(v-1))</f>
        <v>17.913298867157007</v>
      </c>
      <c r="Q595" s="4">
        <f>(B595*IF(B595&gt;O595,1,0)/P595)</f>
        <v>0</v>
      </c>
      <c r="R595" s="4">
        <f>SQRT((v-2)/v)*G595*_xlfn.T.INV(a,v)</f>
        <v>12.948891498648374</v>
      </c>
      <c r="S595" s="4">
        <f>SQRT((v-2)/v)*G595*(_xlfn.T.DIST(_xlfn.T.INV(a,v),v,0)/(1-a))*((v+_xlfn.T.INV(a,v)^2)/(v-1))</f>
        <v>15.835117430805562</v>
      </c>
      <c r="T595" s="4">
        <f>(B595*IF(B595&gt;R595,1,0)/S595)</f>
        <v>0</v>
      </c>
      <c r="U595" s="4">
        <f>_xlfn.PERCENTILE.INC(B92:B594,a)</f>
        <v>15.46271163781711</v>
      </c>
      <c r="V595" s="4">
        <f>AVERAGEIF(B92:B594, CONCATENATE("&gt;", U595))</f>
        <v>18.967537598672575</v>
      </c>
      <c r="W595" s="4">
        <f>(B595*IF(B595&gt;U595,1,0)/V595)</f>
        <v>0</v>
      </c>
      <c r="Y595">
        <f>IF(B595&gt;I595,1,0)</f>
        <v>0</v>
      </c>
      <c r="Z595">
        <f>IF(B595&gt;L595,1,0)</f>
        <v>0</v>
      </c>
      <c r="AA595">
        <f>IF(B595&gt;O595,1,0)</f>
        <v>0</v>
      </c>
      <c r="AB595">
        <f>IF(B595&gt;R595,1,0)</f>
        <v>0</v>
      </c>
      <c r="AC595">
        <f>IF(B595&gt;U595,1,0)</f>
        <v>0</v>
      </c>
    </row>
    <row r="596" spans="1:29" x14ac:dyDescent="0.25">
      <c r="A596" s="2">
        <v>2106.85</v>
      </c>
      <c r="B596" s="4">
        <f t="shared" si="20"/>
        <v>3.7403771586375325</v>
      </c>
      <c r="C596" s="7"/>
      <c r="D596" s="7"/>
      <c r="E596" s="7"/>
      <c r="F596" s="4">
        <f t="shared" si="19"/>
        <v>7.2168896995387453</v>
      </c>
      <c r="G596" s="4">
        <f t="shared" si="21"/>
        <v>6.2269196194769787</v>
      </c>
      <c r="H596" s="7"/>
      <c r="I596" s="4">
        <f>_xlfn.NORM.S.INV(0.975)*F596</f>
        <v>14.144843891494029</v>
      </c>
      <c r="J596" s="4">
        <f>F596*_xlfn.NORM.S.DIST(_xlfn.NORM.S.INV(a),0)/(1-a)</f>
        <v>16.871664890591312</v>
      </c>
      <c r="K596" s="4">
        <f>(B596*IF(B596&gt;I596,1,0)/J596)</f>
        <v>0</v>
      </c>
      <c r="L596" s="4">
        <f>_xlfn.NORM.S.INV(0.975)*G596</f>
        <v>12.204538188800733</v>
      </c>
      <c r="M596" s="4">
        <f>G596*_xlfn.NORM.S.DIST(_xlfn.NORM.S.INV(a),0)/(1-a)</f>
        <v>14.557310073227054</v>
      </c>
      <c r="N596" s="4">
        <f>(B596*IF(B596&gt;L596,1,0)/M596)</f>
        <v>0</v>
      </c>
      <c r="O596" s="4">
        <f>SQRT((v-2)/v)*F596*_xlfn.T.INV(a,v)</f>
        <v>14.63745053820616</v>
      </c>
      <c r="P596" s="4">
        <f>SQRT((v-2)/v)*F596*(_xlfn.T.DIST(_xlfn.T.INV(a,v),v,0)/(1-a))*((v+_xlfn.T.INV(a,v)^2)/(v-1))</f>
        <v>17.900045589562378</v>
      </c>
      <c r="Q596" s="4">
        <f>(B596*IF(B596&gt;O596,1,0)/P596)</f>
        <v>0</v>
      </c>
      <c r="R596" s="4">
        <f>SQRT((v-2)/v)*G596*_xlfn.T.INV(a,v)</f>
        <v>12.629571980475918</v>
      </c>
      <c r="S596" s="4">
        <f>SQRT((v-2)/v)*G596*(_xlfn.T.DIST(_xlfn.T.INV(a,v),v,0)/(1-a))*((v+_xlfn.T.INV(a,v)^2)/(v-1))</f>
        <v>15.444623613729645</v>
      </c>
      <c r="T596" s="4">
        <f>(B596*IF(B596&gt;R596,1,0)/S596)</f>
        <v>0</v>
      </c>
      <c r="U596" s="4">
        <f>_xlfn.PERCENTILE.INC(B93:B595,a)</f>
        <v>15.46271163781711</v>
      </c>
      <c r="V596" s="4">
        <f>AVERAGEIF(B93:B595, CONCATENATE("&gt;", U596))</f>
        <v>18.967537598672575</v>
      </c>
      <c r="W596" s="4">
        <f>(B596*IF(B596&gt;U596,1,0)/V596)</f>
        <v>0</v>
      </c>
      <c r="Y596">
        <f>IF(B596&gt;I596,1,0)</f>
        <v>0</v>
      </c>
      <c r="Z596">
        <f>IF(B596&gt;L596,1,0)</f>
        <v>0</v>
      </c>
      <c r="AA596">
        <f>IF(B596&gt;O596,1,0)</f>
        <v>0</v>
      </c>
      <c r="AB596">
        <f>IF(B596&gt;R596,1,0)</f>
        <v>0</v>
      </c>
      <c r="AC596">
        <f>IF(B596&gt;U596,1,0)</f>
        <v>0</v>
      </c>
    </row>
    <row r="597" spans="1:29" x14ac:dyDescent="0.25">
      <c r="A597" s="2">
        <v>2085.5100000000002</v>
      </c>
      <c r="B597" s="4">
        <f t="shared" si="20"/>
        <v>10.128865367728928</v>
      </c>
      <c r="C597" s="7"/>
      <c r="D597" s="7"/>
      <c r="E597" s="7"/>
      <c r="F597" s="4">
        <f t="shared" si="19"/>
        <v>7.2189689484947177</v>
      </c>
      <c r="G597" s="4">
        <f t="shared" si="21"/>
        <v>6.1063476438795332</v>
      </c>
      <c r="H597" s="7"/>
      <c r="I597" s="4">
        <f>_xlfn.NORM.S.INV(0.975)*F597</f>
        <v>14.148919144562628</v>
      </c>
      <c r="J597" s="4">
        <f>F597*_xlfn.NORM.S.DIST(_xlfn.NORM.S.INV(a),0)/(1-a)</f>
        <v>16.876525764606267</v>
      </c>
      <c r="K597" s="4">
        <f>(B597*IF(B597&gt;I597,1,0)/J597)</f>
        <v>0</v>
      </c>
      <c r="L597" s="4">
        <f>_xlfn.NORM.S.INV(0.975)*G597</f>
        <v>11.968221459084898</v>
      </c>
      <c r="M597" s="4">
        <f>G597*_xlfn.NORM.S.DIST(_xlfn.NORM.S.INV(a),0)/(1-a)</f>
        <v>14.275436572014106</v>
      </c>
      <c r="N597" s="4">
        <f>(B597*IF(B597&gt;L597,1,0)/M597)</f>
        <v>0</v>
      </c>
      <c r="O597" s="4">
        <f>SQRT((v-2)/v)*F597*_xlfn.T.INV(a,v)</f>
        <v>14.641667715552186</v>
      </c>
      <c r="P597" s="4">
        <f>SQRT((v-2)/v)*F597*(_xlfn.T.DIST(_xlfn.T.INV(a,v),v,0)/(1-a))*((v+_xlfn.T.INV(a,v)^2)/(v-1))</f>
        <v>17.905202749038761</v>
      </c>
      <c r="Q597" s="4">
        <f>(B597*IF(B597&gt;O597,1,0)/P597)</f>
        <v>0</v>
      </c>
      <c r="R597" s="4">
        <f>SQRT((v-2)/v)*G597*_xlfn.T.INV(a,v)</f>
        <v>12.38502531250977</v>
      </c>
      <c r="S597" s="4">
        <f>SQRT((v-2)/v)*G597*(_xlfn.T.DIST(_xlfn.T.INV(a,v),v,0)/(1-a))*((v+_xlfn.T.INV(a,v)^2)/(v-1))</f>
        <v>15.145569041764134</v>
      </c>
      <c r="T597" s="4">
        <f>(B597*IF(B597&gt;R597,1,0)/S597)</f>
        <v>0</v>
      </c>
      <c r="U597" s="4">
        <f>_xlfn.PERCENTILE.INC(B94:B596,a)</f>
        <v>15.46271163781711</v>
      </c>
      <c r="V597" s="4">
        <f>AVERAGEIF(B94:B596, CONCATENATE("&gt;", U597))</f>
        <v>18.967537598672575</v>
      </c>
      <c r="W597" s="4">
        <f>(B597*IF(B597&gt;U597,1,0)/V597)</f>
        <v>0</v>
      </c>
      <c r="Y597">
        <f>IF(B597&gt;I597,1,0)</f>
        <v>0</v>
      </c>
      <c r="Z597">
        <f>IF(B597&gt;L597,1,0)</f>
        <v>0</v>
      </c>
      <c r="AA597">
        <f>IF(B597&gt;O597,1,0)</f>
        <v>0</v>
      </c>
      <c r="AB597">
        <f>IF(B597&gt;R597,1,0)</f>
        <v>0</v>
      </c>
      <c r="AC597">
        <f>IF(B597&gt;U597,1,0)</f>
        <v>0</v>
      </c>
    </row>
    <row r="598" spans="1:29" x14ac:dyDescent="0.25">
      <c r="A598" s="2">
        <v>2108.29</v>
      </c>
      <c r="B598" s="4">
        <f t="shared" si="20"/>
        <v>-10.922987662490106</v>
      </c>
      <c r="C598" s="7"/>
      <c r="D598" s="7"/>
      <c r="E598" s="7"/>
      <c r="F598" s="4">
        <f t="shared" si="19"/>
        <v>7.2213005873746861</v>
      </c>
      <c r="G598" s="4">
        <f t="shared" si="21"/>
        <v>6.4191796573466489</v>
      </c>
      <c r="H598" s="7"/>
      <c r="I598" s="4">
        <f>_xlfn.NORM.S.INV(0.975)*F598</f>
        <v>14.153489072792318</v>
      </c>
      <c r="J598" s="4">
        <f>F598*_xlfn.NORM.S.DIST(_xlfn.NORM.S.INV(a),0)/(1-a)</f>
        <v>16.881976676490265</v>
      </c>
      <c r="K598" s="4">
        <f>(B598*IF(B598&gt;I598,1,0)/J598)</f>
        <v>0</v>
      </c>
      <c r="L598" s="4">
        <f>_xlfn.NORM.S.INV(0.975)*G598</f>
        <v>12.581360938691594</v>
      </c>
      <c r="M598" s="4">
        <f>G598*_xlfn.NORM.S.DIST(_xlfn.NORM.S.INV(a),0)/(1-a)</f>
        <v>15.006776126587519</v>
      </c>
      <c r="N598" s="4">
        <f>(B598*IF(B598&gt;L598,1,0)/M598)</f>
        <v>0</v>
      </c>
      <c r="O598" s="4">
        <f>SQRT((v-2)/v)*F598*_xlfn.T.INV(a,v)</f>
        <v>14.646396795557481</v>
      </c>
      <c r="P598" s="4">
        <f>SQRT((v-2)/v)*F598*(_xlfn.T.DIST(_xlfn.T.INV(a,v),v,0)/(1-a))*((v+_xlfn.T.INV(a,v)^2)/(v-1))</f>
        <v>17.910985911036164</v>
      </c>
      <c r="Q598" s="4">
        <f>(B598*IF(B598&gt;O598,1,0)/P598)</f>
        <v>0</v>
      </c>
      <c r="R598" s="4">
        <f>SQRT((v-2)/v)*G598*_xlfn.T.INV(a,v)</f>
        <v>13.01951791452155</v>
      </c>
      <c r="S598" s="4">
        <f>SQRT((v-2)/v)*G598*(_xlfn.T.DIST(_xlfn.T.INV(a,v),v,0)/(1-a))*((v+_xlfn.T.INV(a,v)^2)/(v-1))</f>
        <v>15.92148602762216</v>
      </c>
      <c r="T598" s="4">
        <f>(B598*IF(B598&gt;R598,1,0)/S598)</f>
        <v>0</v>
      </c>
      <c r="U598" s="4">
        <f>_xlfn.PERCENTILE.INC(B95:B597,a)</f>
        <v>15.46271163781711</v>
      </c>
      <c r="V598" s="4">
        <f>AVERAGEIF(B95:B597, CONCATENATE("&gt;", U598))</f>
        <v>18.967537598672575</v>
      </c>
      <c r="W598" s="4">
        <f>(B598*IF(B598&gt;U598,1,0)/V598)</f>
        <v>0</v>
      </c>
      <c r="Y598">
        <f>IF(B598&gt;I598,1,0)</f>
        <v>0</v>
      </c>
      <c r="Z598">
        <f>IF(B598&gt;L598,1,0)</f>
        <v>0</v>
      </c>
      <c r="AA598">
        <f>IF(B598&gt;O598,1,0)</f>
        <v>0</v>
      </c>
      <c r="AB598">
        <f>IF(B598&gt;R598,1,0)</f>
        <v>0</v>
      </c>
      <c r="AC598">
        <f>IF(B598&gt;U598,1,0)</f>
        <v>0</v>
      </c>
    </row>
    <row r="599" spans="1:29" x14ac:dyDescent="0.25">
      <c r="A599" s="2">
        <v>2114.4899999999998</v>
      </c>
      <c r="B599" s="4">
        <f t="shared" si="20"/>
        <v>-2.940771905193222</v>
      </c>
      <c r="C599" s="7"/>
      <c r="D599" s="7"/>
      <c r="E599" s="7"/>
      <c r="F599" s="4">
        <f t="shared" si="19"/>
        <v>7.2253070790272984</v>
      </c>
      <c r="G599" s="4">
        <f t="shared" si="21"/>
        <v>6.7743793068730751</v>
      </c>
      <c r="H599" s="7"/>
      <c r="I599" s="4">
        <f>_xlfn.NORM.S.INV(0.975)*F599</f>
        <v>14.1613416521358</v>
      </c>
      <c r="J599" s="4">
        <f>F599*_xlfn.NORM.S.DIST(_xlfn.NORM.S.INV(a),0)/(1-a)</f>
        <v>16.891343063862671</v>
      </c>
      <c r="K599" s="4">
        <f>(B599*IF(B599&gt;I599,1,0)/J599)</f>
        <v>0</v>
      </c>
      <c r="L599" s="4">
        <f>_xlfn.NORM.S.INV(0.975)*G599</f>
        <v>13.27753945908464</v>
      </c>
      <c r="M599" s="4">
        <f>G599*_xlfn.NORM.S.DIST(_xlfn.NORM.S.INV(a),0)/(1-a)</f>
        <v>15.837162859039363</v>
      </c>
      <c r="N599" s="4">
        <f>(B599*IF(B599&gt;L599,1,0)/M599)</f>
        <v>0</v>
      </c>
      <c r="O599" s="4">
        <f>SQRT((v-2)/v)*F599*_xlfn.T.INV(a,v)</f>
        <v>14.654522847892823</v>
      </c>
      <c r="P599" s="4">
        <f>SQRT((v-2)/v)*F599*(_xlfn.T.DIST(_xlfn.T.INV(a,v),v,0)/(1-a))*((v+_xlfn.T.INV(a,v)^2)/(v-1))</f>
        <v>17.920923208988846</v>
      </c>
      <c r="Q599" s="4">
        <f>(B599*IF(B599&gt;O599,1,0)/P599)</f>
        <v>0</v>
      </c>
      <c r="R599" s="4">
        <f>SQRT((v-2)/v)*G599*_xlfn.T.INV(a,v)</f>
        <v>13.7399414650524</v>
      </c>
      <c r="S599" s="4">
        <f>SQRT((v-2)/v)*G599*(_xlfn.T.DIST(_xlfn.T.INV(a,v),v,0)/(1-a))*((v+_xlfn.T.INV(a,v)^2)/(v-1))</f>
        <v>16.80248742637237</v>
      </c>
      <c r="T599" s="4">
        <f>(B599*IF(B599&gt;R599,1,0)/S599)</f>
        <v>0</v>
      </c>
      <c r="U599" s="4">
        <f>_xlfn.PERCENTILE.INC(B96:B598,a)</f>
        <v>15.46271163781711</v>
      </c>
      <c r="V599" s="4">
        <f>AVERAGEIF(B96:B598, CONCATENATE("&gt;", U599))</f>
        <v>18.967537598672575</v>
      </c>
      <c r="W599" s="4">
        <f>(B599*IF(B599&gt;U599,1,0)/V599)</f>
        <v>0</v>
      </c>
      <c r="Y599">
        <f>IF(B599&gt;I599,1,0)</f>
        <v>0</v>
      </c>
      <c r="Z599">
        <f>IF(B599&gt;L599,1,0)</f>
        <v>0</v>
      </c>
      <c r="AA599">
        <f>IF(B599&gt;O599,1,0)</f>
        <v>0</v>
      </c>
      <c r="AB599">
        <f>IF(B599&gt;R599,1,0)</f>
        <v>0</v>
      </c>
      <c r="AC599">
        <f>IF(B599&gt;U599,1,0)</f>
        <v>0</v>
      </c>
    </row>
    <row r="600" spans="1:29" x14ac:dyDescent="0.25">
      <c r="A600" s="2">
        <v>2089.46</v>
      </c>
      <c r="B600" s="4">
        <f t="shared" si="20"/>
        <v>11.837369767650708</v>
      </c>
      <c r="C600" s="7"/>
      <c r="D600" s="7"/>
      <c r="E600" s="7"/>
      <c r="F600" s="4">
        <f t="shared" si="19"/>
        <v>7.2123828700075334</v>
      </c>
      <c r="G600" s="4">
        <f t="shared" si="21"/>
        <v>6.6073875667838005</v>
      </c>
      <c r="H600" s="7"/>
      <c r="I600" s="4">
        <f>_xlfn.NORM.S.INV(0.975)*F600</f>
        <v>14.136010667928392</v>
      </c>
      <c r="J600" s="4">
        <f>F600*_xlfn.NORM.S.DIST(_xlfn.NORM.S.INV(a),0)/(1-a)</f>
        <v>16.861128811929269</v>
      </c>
      <c r="K600" s="4">
        <f>(B600*IF(B600&gt;I600,1,0)/J600)</f>
        <v>0</v>
      </c>
      <c r="L600" s="4">
        <f>_xlfn.NORM.S.INV(0.975)*G600</f>
        <v>12.950241662793987</v>
      </c>
      <c r="M600" s="4">
        <f>G600*_xlfn.NORM.S.DIST(_xlfn.NORM.S.INV(a),0)/(1-a)</f>
        <v>15.446769102784085</v>
      </c>
      <c r="N600" s="4">
        <f>(B600*IF(B600&gt;L600,1,0)/M600)</f>
        <v>0</v>
      </c>
      <c r="O600" s="4">
        <f>SQRT((v-2)/v)*F600*_xlfn.T.INV(a,v)</f>
        <v>14.628309689849914</v>
      </c>
      <c r="P600" s="4">
        <f>SQRT((v-2)/v)*F600*(_xlfn.T.DIST(_xlfn.T.INV(a,v),v,0)/(1-a))*((v+_xlfn.T.INV(a,v)^2)/(v-1))</f>
        <v>17.888867303980678</v>
      </c>
      <c r="Q600" s="4">
        <f>(B600*IF(B600&gt;O600,1,0)/P600)</f>
        <v>0</v>
      </c>
      <c r="R600" s="4">
        <f>SQRT((v-2)/v)*G600*_xlfn.T.INV(a,v)</f>
        <v>13.401245234735626</v>
      </c>
      <c r="S600" s="4">
        <f>SQRT((v-2)/v)*G600*(_xlfn.T.DIST(_xlfn.T.INV(a,v),v,0)/(1-a))*((v+_xlfn.T.INV(a,v)^2)/(v-1))</f>
        <v>16.388297950694305</v>
      </c>
      <c r="T600" s="4">
        <f>(B600*IF(B600&gt;R600,1,0)/S600)</f>
        <v>0</v>
      </c>
      <c r="U600" s="4">
        <f>_xlfn.PERCENTILE.INC(B97:B599,a)</f>
        <v>15.46271163781711</v>
      </c>
      <c r="V600" s="4">
        <f>AVERAGEIF(B97:B599, CONCATENATE("&gt;", U600))</f>
        <v>18.967537598672575</v>
      </c>
      <c r="W600" s="4">
        <f>(B600*IF(B600&gt;U600,1,0)/V600)</f>
        <v>0</v>
      </c>
      <c r="Y600">
        <f>IF(B600&gt;I600,1,0)</f>
        <v>0</v>
      </c>
      <c r="Z600">
        <f>IF(B600&gt;L600,1,0)</f>
        <v>0</v>
      </c>
      <c r="AA600">
        <f>IF(B600&gt;O600,1,0)</f>
        <v>0</v>
      </c>
      <c r="AB600">
        <f>IF(B600&gt;R600,1,0)</f>
        <v>0</v>
      </c>
      <c r="AC600">
        <f>IF(B600&gt;U600,1,0)</f>
        <v>0</v>
      </c>
    </row>
    <row r="601" spans="1:29" x14ac:dyDescent="0.25">
      <c r="A601" s="2">
        <v>2080.15</v>
      </c>
      <c r="B601" s="4">
        <f t="shared" si="20"/>
        <v>4.455696687182308</v>
      </c>
      <c r="C601" s="7"/>
      <c r="D601" s="7"/>
      <c r="E601" s="7"/>
      <c r="F601" s="4">
        <f t="shared" si="19"/>
        <v>7.2332845990617942</v>
      </c>
      <c r="G601" s="4">
        <f t="shared" si="21"/>
        <v>7.0317505367577748</v>
      </c>
      <c r="H601" s="7"/>
      <c r="I601" s="4">
        <f>_xlfn.NORM.S.INV(0.975)*F601</f>
        <v>14.176977304089359</v>
      </c>
      <c r="J601" s="4">
        <f>F601*_xlfn.NORM.S.DIST(_xlfn.NORM.S.INV(a),0)/(1-a)</f>
        <v>16.909992932474157</v>
      </c>
      <c r="K601" s="4">
        <f>(B601*IF(B601&gt;I601,1,0)/J601)</f>
        <v>0</v>
      </c>
      <c r="L601" s="4">
        <f>_xlfn.NORM.S.INV(0.975)*G601</f>
        <v>13.781977800315429</v>
      </c>
      <c r="M601" s="4">
        <f>G601*_xlfn.NORM.S.DIST(_xlfn.NORM.S.INV(a),0)/(1-a)</f>
        <v>16.438846038896127</v>
      </c>
      <c r="N601" s="4">
        <f>(B601*IF(B601&gt;L601,1,0)/M601)</f>
        <v>0</v>
      </c>
      <c r="O601" s="4">
        <f>SQRT((v-2)/v)*F601*_xlfn.T.INV(a,v)</f>
        <v>14.670703025196897</v>
      </c>
      <c r="P601" s="4">
        <f>SQRT((v-2)/v)*F601*(_xlfn.T.DIST(_xlfn.T.INV(a,v),v,0)/(1-a))*((v+_xlfn.T.INV(a,v)^2)/(v-1))</f>
        <v>17.940709845372975</v>
      </c>
      <c r="Q601" s="4">
        <f>(B601*IF(B601&gt;O601,1,0)/P601)</f>
        <v>0</v>
      </c>
      <c r="R601" s="4">
        <f>SQRT((v-2)/v)*G601*_xlfn.T.INV(a,v)</f>
        <v>14.261947315804887</v>
      </c>
      <c r="S601" s="4">
        <f>SQRT((v-2)/v)*G601*(_xlfn.T.DIST(_xlfn.T.INV(a,v),v,0)/(1-a))*((v+_xlfn.T.INV(a,v)^2)/(v-1))</f>
        <v>17.440845076299087</v>
      </c>
      <c r="T601" s="4">
        <f>(B601*IF(B601&gt;R601,1,0)/S601)</f>
        <v>0</v>
      </c>
      <c r="U601" s="4">
        <f>_xlfn.PERCENTILE.INC(B98:B600,a)</f>
        <v>15.46271163781711</v>
      </c>
      <c r="V601" s="4">
        <f>AVERAGEIF(B98:B600, CONCATENATE("&gt;", U601))</f>
        <v>18.967537598672575</v>
      </c>
      <c r="W601" s="4">
        <f>(B601*IF(B601&gt;U601,1,0)/V601)</f>
        <v>0</v>
      </c>
      <c r="Y601">
        <f>IF(B601&gt;I601,1,0)</f>
        <v>0</v>
      </c>
      <c r="Z601">
        <f>IF(B601&gt;L601,1,0)</f>
        <v>0</v>
      </c>
      <c r="AA601">
        <f>IF(B601&gt;O601,1,0)</f>
        <v>0</v>
      </c>
      <c r="AB601">
        <f>IF(B601&gt;R601,1,0)</f>
        <v>0</v>
      </c>
      <c r="AC601">
        <f>IF(B601&gt;U601,1,0)</f>
        <v>0</v>
      </c>
    </row>
    <row r="602" spans="1:29" x14ac:dyDescent="0.25">
      <c r="A602" s="2">
        <v>2088</v>
      </c>
      <c r="B602" s="4">
        <f t="shared" si="20"/>
        <v>-3.7737663149291678</v>
      </c>
      <c r="C602" s="7"/>
      <c r="D602" s="7"/>
      <c r="E602" s="7"/>
      <c r="F602" s="4">
        <f t="shared" si="19"/>
        <v>7.2336535844187724</v>
      </c>
      <c r="G602" s="4">
        <f t="shared" si="21"/>
        <v>6.9043449111853974</v>
      </c>
      <c r="H602" s="7"/>
      <c r="I602" s="4">
        <f>_xlfn.NORM.S.INV(0.975)*F602</f>
        <v>14.177700502099858</v>
      </c>
      <c r="J602" s="4">
        <f>F602*_xlfn.NORM.S.DIST(_xlfn.NORM.S.INV(a),0)/(1-a)</f>
        <v>16.910855547471982</v>
      </c>
      <c r="K602" s="4">
        <f>(B602*IF(B602&gt;I602,1,0)/J602)</f>
        <v>0</v>
      </c>
      <c r="L602" s="4">
        <f>_xlfn.NORM.S.INV(0.975)*G602</f>
        <v>13.532267362765774</v>
      </c>
      <c r="M602" s="4">
        <f>G602*_xlfn.NORM.S.DIST(_xlfn.NORM.S.INV(a),0)/(1-a)</f>
        <v>16.140996811690854</v>
      </c>
      <c r="N602" s="4">
        <f>(B602*IF(B602&gt;L602,1,0)/M602)</f>
        <v>0</v>
      </c>
      <c r="O602" s="4">
        <f>SQRT((v-2)/v)*F602*_xlfn.T.INV(a,v)</f>
        <v>14.671451409215074</v>
      </c>
      <c r="P602" s="4">
        <f>SQRT((v-2)/v)*F602*(_xlfn.T.DIST(_xlfn.T.INV(a,v),v,0)/(1-a))*((v+_xlfn.T.INV(a,v)^2)/(v-1))</f>
        <v>17.941625039450582</v>
      </c>
      <c r="Q602" s="4">
        <f>(B602*IF(B602&gt;O602,1,0)/P602)</f>
        <v>0</v>
      </c>
      <c r="R602" s="4">
        <f>SQRT((v-2)/v)*G602*_xlfn.T.INV(a,v)</f>
        <v>14.003540492332986</v>
      </c>
      <c r="S602" s="4">
        <f>SQRT((v-2)/v)*G602*(_xlfn.T.DIST(_xlfn.T.INV(a,v),v,0)/(1-a))*((v+_xlfn.T.INV(a,v)^2)/(v-1))</f>
        <v>17.124841007917933</v>
      </c>
      <c r="T602" s="4">
        <f>(B602*IF(B602&gt;R602,1,0)/S602)</f>
        <v>0</v>
      </c>
      <c r="U602" s="4">
        <f>_xlfn.PERCENTILE.INC(B99:B601,a)</f>
        <v>15.46271163781711</v>
      </c>
      <c r="V602" s="4">
        <f>AVERAGEIF(B99:B601, CONCATENATE("&gt;", U602))</f>
        <v>18.967537598672575</v>
      </c>
      <c r="W602" s="4">
        <f>(B602*IF(B602&gt;U602,1,0)/V602)</f>
        <v>0</v>
      </c>
      <c r="Y602">
        <f>IF(B602&gt;I602,1,0)</f>
        <v>0</v>
      </c>
      <c r="Z602">
        <f>IF(B602&gt;L602,1,0)</f>
        <v>0</v>
      </c>
      <c r="AA602">
        <f>IF(B602&gt;O602,1,0)</f>
        <v>0</v>
      </c>
      <c r="AB602">
        <f>IF(B602&gt;R602,1,0)</f>
        <v>0</v>
      </c>
      <c r="AC602">
        <f>IF(B602&gt;U602,1,0)</f>
        <v>0</v>
      </c>
    </row>
    <row r="603" spans="1:29" x14ac:dyDescent="0.25">
      <c r="A603" s="2">
        <v>2116.1</v>
      </c>
      <c r="B603" s="4">
        <f t="shared" si="20"/>
        <v>-13.457854406130226</v>
      </c>
      <c r="C603" s="7"/>
      <c r="D603" s="7"/>
      <c r="E603" s="7"/>
      <c r="F603" s="4">
        <f t="shared" si="19"/>
        <v>7.2333074146361556</v>
      </c>
      <c r="G603" s="4">
        <f t="shared" si="21"/>
        <v>6.7575334749771407</v>
      </c>
      <c r="H603" s="7"/>
      <c r="I603" s="4">
        <f>_xlfn.NORM.S.INV(0.975)*F603</f>
        <v>14.177022021793393</v>
      </c>
      <c r="J603" s="4">
        <f>F603*_xlfn.NORM.S.DIST(_xlfn.NORM.S.INV(a),0)/(1-a)</f>
        <v>16.910046270787603</v>
      </c>
      <c r="K603" s="4">
        <f>(B603*IF(B603&gt;I603,1,0)/J603)</f>
        <v>0</v>
      </c>
      <c r="L603" s="4">
        <f>_xlfn.NORM.S.INV(0.975)*G603</f>
        <v>13.244522235278991</v>
      </c>
      <c r="M603" s="4">
        <f>G603*_xlfn.NORM.S.DIST(_xlfn.NORM.S.INV(a),0)/(1-a)</f>
        <v>15.797780626196094</v>
      </c>
      <c r="N603" s="4">
        <f>(B603*IF(B603&gt;L603,1,0)/M603)</f>
        <v>0</v>
      </c>
      <c r="O603" s="4">
        <f>SQRT((v-2)/v)*F603*_xlfn.T.INV(a,v)</f>
        <v>14.670749300234361</v>
      </c>
      <c r="P603" s="4">
        <f>SQRT((v-2)/v)*F603*(_xlfn.T.DIST(_xlfn.T.INV(a,v),v,0)/(1-a))*((v+_xlfn.T.INV(a,v)^2)/(v-1))</f>
        <v>17.940766434823306</v>
      </c>
      <c r="Q603" s="4">
        <f>(B603*IF(B603&gt;O603,1,0)/P603)</f>
        <v>0</v>
      </c>
      <c r="R603" s="4">
        <f>SQRT((v-2)/v)*G603*_xlfn.T.INV(a,v)</f>
        <v>13.705774387347523</v>
      </c>
      <c r="S603" s="4">
        <f>SQRT((v-2)/v)*G603*(_xlfn.T.DIST(_xlfn.T.INV(a,v),v,0)/(1-a))*((v+_xlfn.T.INV(a,v)^2)/(v-1))</f>
        <v>16.760704723367972</v>
      </c>
      <c r="T603" s="4">
        <f>(B603*IF(B603&gt;R603,1,0)/S603)</f>
        <v>0</v>
      </c>
      <c r="U603" s="4">
        <f>_xlfn.PERCENTILE.INC(B100:B602,a)</f>
        <v>15.46271163781711</v>
      </c>
      <c r="V603" s="4">
        <f>AVERAGEIF(B100:B602, CONCATENATE("&gt;", U603))</f>
        <v>18.967537598672575</v>
      </c>
      <c r="W603" s="4">
        <f>(B603*IF(B603&gt;U603,1,0)/V603)</f>
        <v>0</v>
      </c>
      <c r="Y603">
        <f>IF(B603&gt;I603,1,0)</f>
        <v>0</v>
      </c>
      <c r="Z603">
        <f>IF(B603&gt;L603,1,0)</f>
        <v>0</v>
      </c>
      <c r="AA603">
        <f>IF(B603&gt;O603,1,0)</f>
        <v>0</v>
      </c>
      <c r="AB603">
        <f>IF(B603&gt;R603,1,0)</f>
        <v>0</v>
      </c>
      <c r="AC603">
        <f>IF(B603&gt;U603,1,0)</f>
        <v>0</v>
      </c>
    </row>
    <row r="604" spans="1:29" x14ac:dyDescent="0.25">
      <c r="A604" s="2">
        <v>2105.33</v>
      </c>
      <c r="B604" s="4">
        <f t="shared" si="20"/>
        <v>5.0895515334813961</v>
      </c>
      <c r="C604" s="7"/>
      <c r="D604" s="7"/>
      <c r="E604" s="7"/>
      <c r="F604" s="4">
        <f t="shared" si="19"/>
        <v>7.2538319375178553</v>
      </c>
      <c r="G604" s="4">
        <f t="shared" si="21"/>
        <v>7.334250735999305</v>
      </c>
      <c r="H604" s="7"/>
      <c r="I604" s="4">
        <f>_xlfn.NORM.S.INV(0.975)*F604</f>
        <v>14.217249347441392</v>
      </c>
      <c r="J604" s="4">
        <f>F604*_xlfn.NORM.S.DIST(_xlfn.NORM.S.INV(a),0)/(1-a)</f>
        <v>16.958028557689044</v>
      </c>
      <c r="K604" s="4">
        <f>(B604*IF(B604&gt;I604,1,0)/J604)</f>
        <v>0</v>
      </c>
      <c r="L604" s="4">
        <f>_xlfn.NORM.S.INV(0.975)*G604</f>
        <v>14.374867296145018</v>
      </c>
      <c r="M604" s="4">
        <f>G604*_xlfn.NORM.S.DIST(_xlfn.NORM.S.INV(a),0)/(1-a)</f>
        <v>17.146031849324462</v>
      </c>
      <c r="N604" s="4">
        <f>(B604*IF(B604&gt;L604,1,0)/M604)</f>
        <v>0</v>
      </c>
      <c r="O604" s="4">
        <f>SQRT((v-2)/v)*F604*_xlfn.T.INV(a,v)</f>
        <v>14.712377577928606</v>
      </c>
      <c r="P604" s="4">
        <f>SQRT((v-2)/v)*F604*(_xlfn.T.DIST(_xlfn.T.INV(a,v),v,0)/(1-a))*((v+_xlfn.T.INV(a,v)^2)/(v-1))</f>
        <v>17.991673392055851</v>
      </c>
      <c r="Q604" s="4">
        <f>(B604*IF(B604&gt;O604,1,0)/P604)</f>
        <v>0</v>
      </c>
      <c r="R604" s="4">
        <f>SQRT((v-2)/v)*G604*_xlfn.T.INV(a,v)</f>
        <v>14.87548471051918</v>
      </c>
      <c r="S604" s="4">
        <f>SQRT((v-2)/v)*G604*(_xlfn.T.DIST(_xlfn.T.INV(a,v),v,0)/(1-a))*((v+_xlfn.T.INV(a,v)^2)/(v-1))</f>
        <v>18.191136071826033</v>
      </c>
      <c r="T604" s="4">
        <f>(B604*IF(B604&gt;R604,1,0)/S604)</f>
        <v>0</v>
      </c>
      <c r="U604" s="4">
        <f>_xlfn.PERCENTILE.INC(B101:B603,a)</f>
        <v>15.46271163781711</v>
      </c>
      <c r="V604" s="4">
        <f>AVERAGEIF(B101:B603, CONCATENATE("&gt;", U604))</f>
        <v>18.967537598672575</v>
      </c>
      <c r="W604" s="4">
        <f>(B604*IF(B604&gt;U604,1,0)/V604)</f>
        <v>0</v>
      </c>
      <c r="Y604">
        <f>IF(B604&gt;I604,1,0)</f>
        <v>0</v>
      </c>
      <c r="Z604">
        <f>IF(B604&gt;L604,1,0)</f>
        <v>0</v>
      </c>
      <c r="AA604">
        <f>IF(B604&gt;O604,1,0)</f>
        <v>0</v>
      </c>
      <c r="AB604">
        <f>IF(B604&gt;R604,1,0)</f>
        <v>0</v>
      </c>
      <c r="AC604">
        <f>IF(B604&gt;U604,1,0)</f>
        <v>0</v>
      </c>
    </row>
    <row r="605" spans="1:29" x14ac:dyDescent="0.25">
      <c r="A605" s="2">
        <v>2099.12</v>
      </c>
      <c r="B605" s="4">
        <f t="shared" si="20"/>
        <v>2.9496563484109553</v>
      </c>
      <c r="C605" s="7"/>
      <c r="D605" s="7"/>
      <c r="E605" s="7"/>
      <c r="F605" s="4">
        <f t="shared" si="19"/>
        <v>7.2562194263528861</v>
      </c>
      <c r="G605" s="4">
        <f t="shared" si="21"/>
        <v>7.2192777973779156</v>
      </c>
      <c r="H605" s="7"/>
      <c r="I605" s="4">
        <f>_xlfn.NORM.S.INV(0.975)*F605</f>
        <v>14.221928739571545</v>
      </c>
      <c r="J605" s="4">
        <f>F605*_xlfn.NORM.S.DIST(_xlfn.NORM.S.INV(a),0)/(1-a)</f>
        <v>16.963610035753931</v>
      </c>
      <c r="K605" s="4">
        <f>(B605*IF(B605&gt;I605,1,0)/J605)</f>
        <v>0</v>
      </c>
      <c r="L605" s="4">
        <f>_xlfn.NORM.S.INV(0.975)*G605</f>
        <v>14.149524477250361</v>
      </c>
      <c r="M605" s="4">
        <f>G605*_xlfn.NORM.S.DIST(_xlfn.NORM.S.INV(a),0)/(1-a)</f>
        <v>16.877247792387777</v>
      </c>
      <c r="N605" s="4">
        <f>(B605*IF(B605&gt;L605,1,0)/M605)</f>
        <v>0</v>
      </c>
      <c r="O605" s="4">
        <f>SQRT((v-2)/v)*F605*_xlfn.T.INV(a,v)</f>
        <v>14.717219934011107</v>
      </c>
      <c r="P605" s="4">
        <f>SQRT((v-2)/v)*F605*(_xlfn.T.DIST(_xlfn.T.INV(a,v),v,0)/(1-a))*((v+_xlfn.T.INV(a,v)^2)/(v-1))</f>
        <v>17.997595078650892</v>
      </c>
      <c r="Q605" s="4">
        <f>(B605*IF(B605&gt;O605,1,0)/P605)</f>
        <v>0</v>
      </c>
      <c r="R605" s="4">
        <f>SQRT((v-2)/v)*G605*_xlfn.T.INV(a,v)</f>
        <v>14.64229412948392</v>
      </c>
      <c r="S605" s="4">
        <f>SQRT((v-2)/v)*G605*(_xlfn.T.DIST(_xlfn.T.INV(a,v),v,0)/(1-a))*((v+_xlfn.T.INV(a,v)^2)/(v-1))</f>
        <v>17.905968786669881</v>
      </c>
      <c r="T605" s="4">
        <f>(B605*IF(B605&gt;R605,1,0)/S605)</f>
        <v>0</v>
      </c>
      <c r="U605" s="4">
        <f>_xlfn.PERCENTILE.INC(B102:B604,a)</f>
        <v>15.46271163781711</v>
      </c>
      <c r="V605" s="4">
        <f>AVERAGEIF(B102:B604, CONCATENATE("&gt;", U605))</f>
        <v>18.967537598672575</v>
      </c>
      <c r="W605" s="4">
        <f>(B605*IF(B605&gt;U605,1,0)/V605)</f>
        <v>0</v>
      </c>
      <c r="Y605">
        <f>IF(B605&gt;I605,1,0)</f>
        <v>0</v>
      </c>
      <c r="Z605">
        <f>IF(B605&gt;L605,1,0)</f>
        <v>0</v>
      </c>
      <c r="AA605">
        <f>IF(B605&gt;O605,1,0)</f>
        <v>0</v>
      </c>
      <c r="AB605">
        <f>IF(B605&gt;R605,1,0)</f>
        <v>0</v>
      </c>
      <c r="AC605">
        <f>IF(B605&gt;U605,1,0)</f>
        <v>0</v>
      </c>
    </row>
    <row r="606" spans="1:29" x14ac:dyDescent="0.25">
      <c r="A606" s="2">
        <v>2098.48</v>
      </c>
      <c r="B606" s="4">
        <f t="shared" si="20"/>
        <v>0.30488966805131323</v>
      </c>
      <c r="C606" s="7"/>
      <c r="D606" s="7"/>
      <c r="E606" s="7"/>
      <c r="F606" s="4">
        <f t="shared" si="19"/>
        <v>7.2578467488478369</v>
      </c>
      <c r="G606" s="4">
        <f t="shared" si="21"/>
        <v>7.0365419031790157</v>
      </c>
      <c r="H606" s="7"/>
      <c r="I606" s="4">
        <f>_xlfn.NORM.S.INV(0.975)*F606</f>
        <v>14.22511823305288</v>
      </c>
      <c r="J606" s="4">
        <f>F606*_xlfn.NORM.S.DIST(_xlfn.NORM.S.INV(a),0)/(1-a)</f>
        <v>16.967414394826438</v>
      </c>
      <c r="K606" s="4">
        <f>(B606*IF(B606&gt;I606,1,0)/J606)</f>
        <v>0</v>
      </c>
      <c r="L606" s="4">
        <f>_xlfn.NORM.S.INV(0.975)*G606</f>
        <v>13.791368705937796</v>
      </c>
      <c r="M606" s="4">
        <f>G606*_xlfn.NORM.S.DIST(_xlfn.NORM.S.INV(a),0)/(1-a)</f>
        <v>16.450047308694167</v>
      </c>
      <c r="N606" s="4">
        <f>(B606*IF(B606&gt;L606,1,0)/M606)</f>
        <v>0</v>
      </c>
      <c r="O606" s="4">
        <f>SQRT((v-2)/v)*F606*_xlfn.T.INV(a,v)</f>
        <v>14.720520504412104</v>
      </c>
      <c r="P606" s="4">
        <f>SQRT((v-2)/v)*F606*(_xlfn.T.DIST(_xlfn.T.INV(a,v),v,0)/(1-a))*((v+_xlfn.T.INV(a,v)^2)/(v-1))</f>
        <v>18.001631325297478</v>
      </c>
      <c r="Q606" s="4">
        <f>(B606*IF(B606&gt;O606,1,0)/P606)</f>
        <v>0</v>
      </c>
      <c r="R606" s="4">
        <f>SQRT((v-2)/v)*G606*_xlfn.T.INV(a,v)</f>
        <v>14.271665267986672</v>
      </c>
      <c r="S606" s="4">
        <f>SQRT((v-2)/v)*G606*(_xlfn.T.DIST(_xlfn.T.INV(a,v),v,0)/(1-a))*((v+_xlfn.T.INV(a,v)^2)/(v-1))</f>
        <v>17.452729098495237</v>
      </c>
      <c r="T606" s="4">
        <f>(B606*IF(B606&gt;R606,1,0)/S606)</f>
        <v>0</v>
      </c>
      <c r="U606" s="4">
        <f>_xlfn.PERCENTILE.INC(B103:B605,a)</f>
        <v>15.46271163781711</v>
      </c>
      <c r="V606" s="4">
        <f>AVERAGEIF(B103:B605, CONCATENATE("&gt;", U606))</f>
        <v>18.967537598672575</v>
      </c>
      <c r="W606" s="4">
        <f>(B606*IF(B606&gt;U606,1,0)/V606)</f>
        <v>0</v>
      </c>
      <c r="Y606">
        <f>IF(B606&gt;I606,1,0)</f>
        <v>0</v>
      </c>
      <c r="Z606">
        <f>IF(B606&gt;L606,1,0)</f>
        <v>0</v>
      </c>
      <c r="AA606">
        <f>IF(B606&gt;O606,1,0)</f>
        <v>0</v>
      </c>
      <c r="AB606">
        <f>IF(B606&gt;R606,1,0)</f>
        <v>0</v>
      </c>
      <c r="AC606">
        <f>IF(B606&gt;U606,1,0)</f>
        <v>0</v>
      </c>
    </row>
    <row r="607" spans="1:29" x14ac:dyDescent="0.25">
      <c r="A607" s="2">
        <v>2121.1</v>
      </c>
      <c r="B607" s="4">
        <f t="shared" si="20"/>
        <v>-10.779230681254951</v>
      </c>
      <c r="C607" s="7"/>
      <c r="D607" s="7"/>
      <c r="E607" s="7"/>
      <c r="F607" s="4">
        <f t="shared" si="19"/>
        <v>7.2452069027400272</v>
      </c>
      <c r="G607" s="4">
        <f t="shared" si="21"/>
        <v>6.8225892519236107</v>
      </c>
      <c r="H607" s="7"/>
      <c r="I607" s="4">
        <f>_xlfn.NORM.S.INV(0.975)*F607</f>
        <v>14.200344589911444</v>
      </c>
      <c r="J607" s="4">
        <f>F607*_xlfn.NORM.S.DIST(_xlfn.NORM.S.INV(a),0)/(1-a)</f>
        <v>16.937864927302606</v>
      </c>
      <c r="K607" s="4">
        <f>(B607*IF(B607&gt;I607,1,0)/J607)</f>
        <v>0</v>
      </c>
      <c r="L607" s="4">
        <f>_xlfn.NORM.S.INV(0.975)*G607</f>
        <v>13.372029215080344</v>
      </c>
      <c r="M607" s="4">
        <f>G607*_xlfn.NORM.S.DIST(_xlfn.NORM.S.INV(a),0)/(1-a)</f>
        <v>15.949868203190382</v>
      </c>
      <c r="N607" s="4">
        <f>(B607*IF(B607&gt;L607,1,0)/M607)</f>
        <v>0</v>
      </c>
      <c r="O607" s="4">
        <f>SQRT((v-2)/v)*F607*_xlfn.T.INV(a,v)</f>
        <v>14.694884097328671</v>
      </c>
      <c r="P607" s="4">
        <f>SQRT((v-2)/v)*F607*(_xlfn.T.DIST(_xlfn.T.INV(a,v),v,0)/(1-a))*((v+_xlfn.T.INV(a,v)^2)/(v-1))</f>
        <v>17.97028072538609</v>
      </c>
      <c r="Q607" s="4">
        <f>(B607*IF(B607&gt;O607,1,0)/P607)</f>
        <v>0</v>
      </c>
      <c r="R607" s="4">
        <f>SQRT((v-2)/v)*G607*_xlfn.T.INV(a,v)</f>
        <v>13.837721910023308</v>
      </c>
      <c r="S607" s="4">
        <f>SQRT((v-2)/v)*G607*(_xlfn.T.DIST(_xlfn.T.INV(a,v),v,0)/(1-a))*((v+_xlfn.T.INV(a,v)^2)/(v-1))</f>
        <v>16.92206251345317</v>
      </c>
      <c r="T607" s="4">
        <f>(B607*IF(B607&gt;R607,1,0)/S607)</f>
        <v>0</v>
      </c>
      <c r="U607" s="4">
        <f>_xlfn.PERCENTILE.INC(B104:B606,a)</f>
        <v>15.46271163781711</v>
      </c>
      <c r="V607" s="4">
        <f>AVERAGEIF(B104:B606, CONCATENATE("&gt;", U607))</f>
        <v>18.967537598672575</v>
      </c>
      <c r="W607" s="4">
        <f>(B607*IF(B607&gt;U607,1,0)/V607)</f>
        <v>0</v>
      </c>
      <c r="Y607">
        <f>IF(B607&gt;I607,1,0)</f>
        <v>0</v>
      </c>
      <c r="Z607">
        <f>IF(B607&gt;L607,1,0)</f>
        <v>0</v>
      </c>
      <c r="AA607">
        <f>IF(B607&gt;O607,1,0)</f>
        <v>0</v>
      </c>
      <c r="AB607">
        <f>IF(B607&gt;R607,1,0)</f>
        <v>0</v>
      </c>
      <c r="AC607">
        <f>IF(B607&gt;U607,1,0)</f>
        <v>0</v>
      </c>
    </row>
    <row r="608" spans="1:29" x14ac:dyDescent="0.25">
      <c r="A608" s="2">
        <v>2122.73</v>
      </c>
      <c r="B608" s="4">
        <f t="shared" si="20"/>
        <v>-0.76846919051440721</v>
      </c>
      <c r="C608" s="7"/>
      <c r="D608" s="7"/>
      <c r="E608" s="7"/>
      <c r="F608" s="4">
        <f t="shared" si="19"/>
        <v>7.2567816791476751</v>
      </c>
      <c r="G608" s="4">
        <f t="shared" si="21"/>
        <v>7.1222446952641443</v>
      </c>
      <c r="H608" s="7"/>
      <c r="I608" s="4">
        <f>_xlfn.NORM.S.INV(0.975)*F608</f>
        <v>14.223030734799538</v>
      </c>
      <c r="J608" s="4">
        <f>F608*_xlfn.NORM.S.DIST(_xlfn.NORM.S.INV(a),0)/(1-a)</f>
        <v>16.964924471907512</v>
      </c>
      <c r="K608" s="4">
        <f>(B608*IF(B608&gt;I608,1,0)/J608)</f>
        <v>0</v>
      </c>
      <c r="L608" s="4">
        <f>_xlfn.NORM.S.INV(0.975)*G608</f>
        <v>13.959343091799171</v>
      </c>
      <c r="M608" s="4">
        <f>G608*_xlfn.NORM.S.DIST(_xlfn.NORM.S.INV(a),0)/(1-a)</f>
        <v>16.650403535330234</v>
      </c>
      <c r="N608" s="4">
        <f>(B608*IF(B608&gt;L608,1,0)/M608)</f>
        <v>0</v>
      </c>
      <c r="O608" s="4">
        <f>SQRT((v-2)/v)*F608*_xlfn.T.INV(a,v)</f>
        <v>14.718360307193507</v>
      </c>
      <c r="P608" s="4">
        <f>SQRT((v-2)/v)*F608*(_xlfn.T.DIST(_xlfn.T.INV(a,v),v,0)/(1-a))*((v+_xlfn.T.INV(a,v)^2)/(v-1))</f>
        <v>17.998989633795642</v>
      </c>
      <c r="Q608" s="4">
        <f>(B608*IF(B608&gt;O608,1,0)/P608)</f>
        <v>0</v>
      </c>
      <c r="R608" s="4">
        <f>SQRT((v-2)/v)*G608*_xlfn.T.INV(a,v)</f>
        <v>14.445489509780531</v>
      </c>
      <c r="S608" s="4">
        <f>SQRT((v-2)/v)*G608*(_xlfn.T.DIST(_xlfn.T.INV(a,v),v,0)/(1-a))*((v+_xlfn.T.INV(a,v)^2)/(v-1))</f>
        <v>17.665297663257235</v>
      </c>
      <c r="T608" s="4">
        <f>(B608*IF(B608&gt;R608,1,0)/S608)</f>
        <v>0</v>
      </c>
      <c r="U608" s="4">
        <f>_xlfn.PERCENTILE.INC(B105:B607,a)</f>
        <v>15.46271163781711</v>
      </c>
      <c r="V608" s="4">
        <f>AVERAGEIF(B105:B607, CONCATENATE("&gt;", U608))</f>
        <v>18.967537598672575</v>
      </c>
      <c r="W608" s="4">
        <f>(B608*IF(B608&gt;U608,1,0)/V608)</f>
        <v>0</v>
      </c>
      <c r="Y608">
        <f>IF(B608&gt;I608,1,0)</f>
        <v>0</v>
      </c>
      <c r="Z608">
        <f>IF(B608&gt;L608,1,0)</f>
        <v>0</v>
      </c>
      <c r="AA608">
        <f>IF(B608&gt;O608,1,0)</f>
        <v>0</v>
      </c>
      <c r="AB608">
        <f>IF(B608&gt;R608,1,0)</f>
        <v>0</v>
      </c>
      <c r="AC608">
        <f>IF(B608&gt;U608,1,0)</f>
        <v>0</v>
      </c>
    </row>
    <row r="609" spans="1:29" x14ac:dyDescent="0.25">
      <c r="A609" s="2">
        <v>2129.1999999999998</v>
      </c>
      <c r="B609" s="4">
        <f t="shared" si="20"/>
        <v>-3.0479618227470286</v>
      </c>
      <c r="C609" s="7"/>
      <c r="D609" s="7"/>
      <c r="E609" s="7"/>
      <c r="F609" s="4">
        <f t="shared" si="19"/>
        <v>7.2525905794691425</v>
      </c>
      <c r="G609" s="4">
        <f t="shared" si="21"/>
        <v>6.9078375793783211</v>
      </c>
      <c r="H609" s="7"/>
      <c r="I609" s="4">
        <f>_xlfn.NORM.S.INV(0.975)*F609</f>
        <v>14.214816330373997</v>
      </c>
      <c r="J609" s="4">
        <f>F609*_xlfn.NORM.S.DIST(_xlfn.NORM.S.INV(a),0)/(1-a)</f>
        <v>16.95512650737664</v>
      </c>
      <c r="K609" s="4">
        <f>(B609*IF(B609&gt;I609,1,0)/J609)</f>
        <v>0</v>
      </c>
      <c r="L609" s="4">
        <f>_xlfn.NORM.S.INV(0.975)*G609</f>
        <v>13.539112866633854</v>
      </c>
      <c r="M609" s="4">
        <f>G609*_xlfn.NORM.S.DIST(_xlfn.NORM.S.INV(a),0)/(1-a)</f>
        <v>16.149161981144506</v>
      </c>
      <c r="N609" s="4">
        <f>(B609*IF(B609&gt;L609,1,0)/M609)</f>
        <v>0</v>
      </c>
      <c r="O609" s="4">
        <f>SQRT((v-2)/v)*F609*_xlfn.T.INV(a,v)</f>
        <v>14.70985982889894</v>
      </c>
      <c r="P609" s="4">
        <f>SQRT((v-2)/v)*F609*(_xlfn.T.DIST(_xlfn.T.INV(a,v),v,0)/(1-a))*((v+_xlfn.T.INV(a,v)^2)/(v-1))</f>
        <v>17.988594452708018</v>
      </c>
      <c r="Q609" s="4">
        <f>(B609*IF(B609&gt;O609,1,0)/P609)</f>
        <v>0</v>
      </c>
      <c r="R609" s="4">
        <f>SQRT((v-2)/v)*G609*_xlfn.T.INV(a,v)</f>
        <v>14.010624396902505</v>
      </c>
      <c r="S609" s="4">
        <f>SQRT((v-2)/v)*G609*(_xlfn.T.DIST(_xlfn.T.INV(a,v),v,0)/(1-a))*((v+_xlfn.T.INV(a,v)^2)/(v-1))</f>
        <v>17.133503869965907</v>
      </c>
      <c r="T609" s="4">
        <f>(B609*IF(B609&gt;R609,1,0)/S609)</f>
        <v>0</v>
      </c>
      <c r="U609" s="4">
        <f>_xlfn.PERCENTILE.INC(B106:B608,a)</f>
        <v>15.46271163781711</v>
      </c>
      <c r="V609" s="4">
        <f>AVERAGEIF(B106:B608, CONCATENATE("&gt;", U609))</f>
        <v>18.967537598672575</v>
      </c>
      <c r="W609" s="4">
        <f>(B609*IF(B609&gt;U609,1,0)/V609)</f>
        <v>0</v>
      </c>
      <c r="Y609">
        <f>IF(B609&gt;I609,1,0)</f>
        <v>0</v>
      </c>
      <c r="Z609">
        <f>IF(B609&gt;L609,1,0)</f>
        <v>0</v>
      </c>
      <c r="AA609">
        <f>IF(B609&gt;O609,1,0)</f>
        <v>0</v>
      </c>
      <c r="AB609">
        <f>IF(B609&gt;R609,1,0)</f>
        <v>0</v>
      </c>
      <c r="AC609">
        <f>IF(B609&gt;U609,1,0)</f>
        <v>0</v>
      </c>
    </row>
    <row r="610" spans="1:29" x14ac:dyDescent="0.25">
      <c r="A610" s="2">
        <v>2127.83</v>
      </c>
      <c r="B610" s="4">
        <f t="shared" si="20"/>
        <v>0.64343415367268975</v>
      </c>
      <c r="C610" s="7"/>
      <c r="D610" s="7"/>
      <c r="E610" s="7"/>
      <c r="F610" s="4">
        <f t="shared" si="19"/>
        <v>7.2403208964989245</v>
      </c>
      <c r="G610" s="4">
        <f t="shared" si="21"/>
        <v>6.738882036218059</v>
      </c>
      <c r="H610" s="7"/>
      <c r="I610" s="4">
        <f>_xlfn.NORM.S.INV(0.975)*F610</f>
        <v>14.190768193650646</v>
      </c>
      <c r="J610" s="4">
        <f>F610*_xlfn.NORM.S.DIST(_xlfn.NORM.S.INV(a),0)/(1-a)</f>
        <v>16.926442408269441</v>
      </c>
      <c r="K610" s="4">
        <f>(B610*IF(B610&gt;I610,1,0)/J610)</f>
        <v>0</v>
      </c>
      <c r="L610" s="4">
        <f>_xlfn.NORM.S.INV(0.975)*G610</f>
        <v>13.207966087051338</v>
      </c>
      <c r="M610" s="4">
        <f>G610*_xlfn.NORM.S.DIST(_xlfn.NORM.S.INV(a),0)/(1-a)</f>
        <v>15.754177240586538</v>
      </c>
      <c r="N610" s="4">
        <f>(B610*IF(B610&gt;L610,1,0)/M610)</f>
        <v>0</v>
      </c>
      <c r="O610" s="4">
        <f>SQRT((v-2)/v)*F610*_xlfn.T.INV(a,v)</f>
        <v>14.684974194633597</v>
      </c>
      <c r="P610" s="4">
        <f>SQRT((v-2)/v)*F610*(_xlfn.T.DIST(_xlfn.T.INV(a,v),v,0)/(1-a))*((v+_xlfn.T.INV(a,v)^2)/(v-1))</f>
        <v>17.958161968122528</v>
      </c>
      <c r="Q610" s="4">
        <f>(B610*IF(B610&gt;O610,1,0)/P610)</f>
        <v>0</v>
      </c>
      <c r="R610" s="4">
        <f>SQRT((v-2)/v)*G610*_xlfn.T.INV(a,v)</f>
        <v>13.667945139060704</v>
      </c>
      <c r="S610" s="4">
        <f>SQRT((v-2)/v)*G610*(_xlfn.T.DIST(_xlfn.T.INV(a,v),v,0)/(1-a))*((v+_xlfn.T.INV(a,v)^2)/(v-1))</f>
        <v>16.714443575145097</v>
      </c>
      <c r="T610" s="4">
        <f>(B610*IF(B610&gt;R610,1,0)/S610)</f>
        <v>0</v>
      </c>
      <c r="U610" s="4">
        <f>_xlfn.PERCENTILE.INC(B107:B609,a)</f>
        <v>15.46271163781711</v>
      </c>
      <c r="V610" s="4">
        <f>AVERAGEIF(B107:B609, CONCATENATE("&gt;", U610))</f>
        <v>18.967537598672575</v>
      </c>
      <c r="W610" s="4">
        <f>(B610*IF(B610&gt;U610,1,0)/V610)</f>
        <v>0</v>
      </c>
      <c r="Y610">
        <f>IF(B610&gt;I610,1,0)</f>
        <v>0</v>
      </c>
      <c r="Z610">
        <f>IF(B610&gt;L610,1,0)</f>
        <v>0</v>
      </c>
      <c r="AA610">
        <f>IF(B610&gt;O610,1,0)</f>
        <v>0</v>
      </c>
      <c r="AB610">
        <f>IF(B610&gt;R610,1,0)</f>
        <v>0</v>
      </c>
      <c r="AC610">
        <f>IF(B610&gt;U610,1,0)</f>
        <v>0</v>
      </c>
    </row>
    <row r="611" spans="1:29" x14ac:dyDescent="0.25">
      <c r="A611" s="2">
        <v>2125.85</v>
      </c>
      <c r="B611" s="4">
        <f t="shared" si="20"/>
        <v>0.93052546491026922</v>
      </c>
      <c r="C611" s="7"/>
      <c r="D611" s="7"/>
      <c r="E611" s="7"/>
      <c r="F611" s="4">
        <f t="shared" si="19"/>
        <v>7.2402999065444966</v>
      </c>
      <c r="G611" s="4">
        <f t="shared" si="21"/>
        <v>6.5354892458625811</v>
      </c>
      <c r="H611" s="7"/>
      <c r="I611" s="4">
        <f>_xlfn.NORM.S.INV(0.975)*F611</f>
        <v>14.190727054095928</v>
      </c>
      <c r="J611" s="4">
        <f>F611*_xlfn.NORM.S.DIST(_xlfn.NORM.S.INV(a),0)/(1-a)</f>
        <v>16.926393337895373</v>
      </c>
      <c r="K611" s="4">
        <f>(B611*IF(B611&gt;I611,1,0)/J611)</f>
        <v>0</v>
      </c>
      <c r="L611" s="4">
        <f>_xlfn.NORM.S.INV(0.975)*G611</f>
        <v>12.809323543239495</v>
      </c>
      <c r="M611" s="4">
        <f>G611*_xlfn.NORM.S.DIST(_xlfn.NORM.S.INV(a),0)/(1-a)</f>
        <v>15.278685007379863</v>
      </c>
      <c r="N611" s="4">
        <f>(B611*IF(B611&gt;L611,1,0)/M611)</f>
        <v>0</v>
      </c>
      <c r="O611" s="4">
        <f>SQRT((v-2)/v)*F611*_xlfn.T.INV(a,v)</f>
        <v>14.684931622357656</v>
      </c>
      <c r="P611" s="4">
        <f>SQRT((v-2)/v)*F611*(_xlfn.T.DIST(_xlfn.T.INV(a,v),v,0)/(1-a))*((v+_xlfn.T.INV(a,v)^2)/(v-1))</f>
        <v>17.958109906755816</v>
      </c>
      <c r="Q611" s="4">
        <f>(B611*IF(B611&gt;O611,1,0)/P611)</f>
        <v>0</v>
      </c>
      <c r="R611" s="4">
        <f>SQRT((v-2)/v)*G611*_xlfn.T.INV(a,v)</f>
        <v>13.255419517552822</v>
      </c>
      <c r="S611" s="4">
        <f>SQRT((v-2)/v)*G611*(_xlfn.T.DIST(_xlfn.T.INV(a,v),v,0)/(1-a))*((v+_xlfn.T.INV(a,v)^2)/(v-1))</f>
        <v>16.209968604413032</v>
      </c>
      <c r="T611" s="4">
        <f>(B611*IF(B611&gt;R611,1,0)/S611)</f>
        <v>0</v>
      </c>
      <c r="U611" s="4">
        <f>_xlfn.PERCENTILE.INC(B108:B610,a)</f>
        <v>15.46271163781711</v>
      </c>
      <c r="V611" s="4">
        <f>AVERAGEIF(B108:B610, CONCATENATE("&gt;", U611))</f>
        <v>18.967537598672575</v>
      </c>
      <c r="W611" s="4">
        <f>(B611*IF(B611&gt;U611,1,0)/V611)</f>
        <v>0</v>
      </c>
      <c r="Y611">
        <f>IF(B611&gt;I611,1,0)</f>
        <v>0</v>
      </c>
      <c r="Z611">
        <f>IF(B611&gt;L611,1,0)</f>
        <v>0</v>
      </c>
      <c r="AA611">
        <f>IF(B611&gt;O611,1,0)</f>
        <v>0</v>
      </c>
      <c r="AB611">
        <f>IF(B611&gt;R611,1,0)</f>
        <v>0</v>
      </c>
      <c r="AC611">
        <f>IF(B611&gt;U611,1,0)</f>
        <v>0</v>
      </c>
    </row>
    <row r="612" spans="1:29" x14ac:dyDescent="0.25">
      <c r="A612" s="2">
        <v>2130.8200000000002</v>
      </c>
      <c r="B612" s="4">
        <f t="shared" si="20"/>
        <v>-2.3378883740622598</v>
      </c>
      <c r="C612" s="7"/>
      <c r="D612" s="7"/>
      <c r="E612" s="7"/>
      <c r="F612" s="4">
        <f t="shared" si="19"/>
        <v>7.2403829840494227</v>
      </c>
      <c r="G612" s="4">
        <f t="shared" si="21"/>
        <v>6.3404901356495387</v>
      </c>
      <c r="H612" s="7"/>
      <c r="I612" s="4">
        <f>_xlfn.NORM.S.INV(0.975)*F612</f>
        <v>14.19088988301351</v>
      </c>
      <c r="J612" s="4">
        <f>F612*_xlfn.NORM.S.DIST(_xlfn.NORM.S.INV(a),0)/(1-a)</f>
        <v>16.926587556718356</v>
      </c>
      <c r="K612" s="4">
        <f>(B612*IF(B612&gt;I612,1,0)/J612)</f>
        <v>0</v>
      </c>
      <c r="L612" s="4">
        <f>_xlfn.NORM.S.INV(0.975)*G612</f>
        <v>12.427132310204575</v>
      </c>
      <c r="M612" s="4">
        <f>G612*_xlfn.NORM.S.DIST(_xlfn.NORM.S.INV(a),0)/(1-a)</f>
        <v>14.822815543047023</v>
      </c>
      <c r="N612" s="4">
        <f>(B612*IF(B612&gt;L612,1,0)/M612)</f>
        <v>0</v>
      </c>
      <c r="O612" s="4">
        <f>SQRT((v-2)/v)*F612*_xlfn.T.INV(a,v)</f>
        <v>14.685100121935703</v>
      </c>
      <c r="P612" s="4">
        <f>SQRT((v-2)/v)*F612*(_xlfn.T.DIST(_xlfn.T.INV(a,v),v,0)/(1-a))*((v+_xlfn.T.INV(a,v)^2)/(v-1))</f>
        <v>17.958315963822994</v>
      </c>
      <c r="Q612" s="4">
        <f>(B612*IF(B612&gt;O612,1,0)/P612)</f>
        <v>0</v>
      </c>
      <c r="R612" s="4">
        <f>SQRT((v-2)/v)*G612*_xlfn.T.INV(a,v)</f>
        <v>12.859918138209302</v>
      </c>
      <c r="S612" s="4">
        <f>SQRT((v-2)/v)*G612*(_xlfn.T.DIST(_xlfn.T.INV(a,v),v,0)/(1-a))*((v+_xlfn.T.INV(a,v)^2)/(v-1))</f>
        <v>15.726312471638735</v>
      </c>
      <c r="T612" s="4">
        <f>(B612*IF(B612&gt;R612,1,0)/S612)</f>
        <v>0</v>
      </c>
      <c r="U612" s="4">
        <f>_xlfn.PERCENTILE.INC(B109:B611,a)</f>
        <v>15.46271163781711</v>
      </c>
      <c r="V612" s="4">
        <f>AVERAGEIF(B109:B611, CONCATENATE("&gt;", U612))</f>
        <v>18.967537598672575</v>
      </c>
      <c r="W612" s="4">
        <f>(B612*IF(B612&gt;U612,1,0)/V612)</f>
        <v>0</v>
      </c>
      <c r="Y612">
        <f>IF(B612&gt;I612,1,0)</f>
        <v>0</v>
      </c>
      <c r="Z612">
        <f>IF(B612&gt;L612,1,0)</f>
        <v>0</v>
      </c>
      <c r="AA612">
        <f>IF(B612&gt;O612,1,0)</f>
        <v>0</v>
      </c>
      <c r="AB612">
        <f>IF(B612&gt;R612,1,0)</f>
        <v>0</v>
      </c>
      <c r="AC612">
        <f>IF(B612&gt;U612,1,0)</f>
        <v>0</v>
      </c>
    </row>
    <row r="613" spans="1:29" x14ac:dyDescent="0.25">
      <c r="A613" s="2">
        <v>2126.06</v>
      </c>
      <c r="B613" s="4">
        <f t="shared" si="20"/>
        <v>2.2338817919862861</v>
      </c>
      <c r="C613" s="7"/>
      <c r="D613" s="7"/>
      <c r="E613" s="7"/>
      <c r="F613" s="4">
        <f t="shared" si="19"/>
        <v>7.2301997323963718</v>
      </c>
      <c r="G613" s="4">
        <f t="shared" si="21"/>
        <v>6.1739492687928266</v>
      </c>
      <c r="H613" s="7"/>
      <c r="I613" s="4">
        <f>_xlfn.NORM.S.INV(0.975)*F613</f>
        <v>14.170931076528023</v>
      </c>
      <c r="J613" s="4">
        <f>F613*_xlfn.NORM.S.DIST(_xlfn.NORM.S.INV(a),0)/(1-a)</f>
        <v>16.902781122570165</v>
      </c>
      <c r="K613" s="4">
        <f>(B613*IF(B613&gt;I613,1,0)/J613)</f>
        <v>0</v>
      </c>
      <c r="L613" s="4">
        <f>_xlfn.NORM.S.INV(0.975)*G613</f>
        <v>12.100718209211339</v>
      </c>
      <c r="M613" s="4">
        <f>G613*_xlfn.NORM.S.DIST(_xlfn.NORM.S.INV(a),0)/(1-a)</f>
        <v>14.433475839493758</v>
      </c>
      <c r="N613" s="4">
        <f>(B613*IF(B613&gt;L613,1,0)/M613)</f>
        <v>0</v>
      </c>
      <c r="O613" s="4">
        <f>SQRT((v-2)/v)*F613*_xlfn.T.INV(a,v)</f>
        <v>14.664446232435472</v>
      </c>
      <c r="P613" s="4">
        <f>SQRT((v-2)/v)*F613*(_xlfn.T.DIST(_xlfn.T.INV(a,v),v,0)/(1-a))*((v+_xlfn.T.INV(a,v)^2)/(v-1))</f>
        <v>17.933058453118452</v>
      </c>
      <c r="Q613" s="4">
        <f>(B613*IF(B613&gt;O613,1,0)/P613)</f>
        <v>0</v>
      </c>
      <c r="R613" s="4">
        <f>SQRT((v-2)/v)*G613*_xlfn.T.INV(a,v)</f>
        <v>12.522136378656997</v>
      </c>
      <c r="S613" s="4">
        <f>SQRT((v-2)/v)*G613*(_xlfn.T.DIST(_xlfn.T.INV(a,v),v,0)/(1-a))*((v+_xlfn.T.INV(a,v)^2)/(v-1))</f>
        <v>15.313241296468785</v>
      </c>
      <c r="T613" s="4">
        <f>(B613*IF(B613&gt;R613,1,0)/S613)</f>
        <v>0</v>
      </c>
      <c r="U613" s="4">
        <f>_xlfn.PERCENTILE.INC(B110:B612,a)</f>
        <v>15.46271163781711</v>
      </c>
      <c r="V613" s="4">
        <f>AVERAGEIF(B110:B612, CONCATENATE("&gt;", U613))</f>
        <v>18.967537598672575</v>
      </c>
      <c r="W613" s="4">
        <f>(B613*IF(B613&gt;U613,1,0)/V613)</f>
        <v>0</v>
      </c>
      <c r="Y613">
        <f>IF(B613&gt;I613,1,0)</f>
        <v>0</v>
      </c>
      <c r="Z613">
        <f>IF(B613&gt;L613,1,0)</f>
        <v>0</v>
      </c>
      <c r="AA613">
        <f>IF(B613&gt;O613,1,0)</f>
        <v>0</v>
      </c>
      <c r="AB613">
        <f>IF(B613&gt;R613,1,0)</f>
        <v>0</v>
      </c>
      <c r="AC613">
        <f>IF(B613&gt;U613,1,0)</f>
        <v>0</v>
      </c>
    </row>
    <row r="614" spans="1:29" x14ac:dyDescent="0.25">
      <c r="A614" s="2">
        <v>2104.1999999999998</v>
      </c>
      <c r="B614" s="4">
        <f t="shared" si="20"/>
        <v>10.281929954940185</v>
      </c>
      <c r="C614" s="7"/>
      <c r="D614" s="7"/>
      <c r="E614" s="7"/>
      <c r="F614" s="4">
        <f t="shared" si="19"/>
        <v>7.2296089290667842</v>
      </c>
      <c r="G614" s="4">
        <f t="shared" si="21"/>
        <v>6.0108239261222662</v>
      </c>
      <c r="H614" s="7"/>
      <c r="I614" s="4">
        <f>_xlfn.NORM.S.INV(0.975)*F614</f>
        <v>14.169773123280084</v>
      </c>
      <c r="J614" s="4">
        <f>F614*_xlfn.NORM.S.DIST(_xlfn.NORM.S.INV(a),0)/(1-a)</f>
        <v>16.90139994089661</v>
      </c>
      <c r="K614" s="4">
        <f>(B614*IF(B614&gt;I614,1,0)/J614)</f>
        <v>0</v>
      </c>
      <c r="L614" s="4">
        <f>_xlfn.NORM.S.INV(0.975)*G614</f>
        <v>11.780998412611286</v>
      </c>
      <c r="M614" s="4">
        <f>G614*_xlfn.NORM.S.DIST(_xlfn.NORM.S.INV(a),0)/(1-a)</f>
        <v>14.052120957919708</v>
      </c>
      <c r="N614" s="4">
        <f>(B614*IF(B614&gt;L614,1,0)/M614)</f>
        <v>0</v>
      </c>
      <c r="O614" s="4">
        <f>SQRT((v-2)/v)*F614*_xlfn.T.INV(a,v)</f>
        <v>14.663247952445795</v>
      </c>
      <c r="P614" s="4">
        <f>SQRT((v-2)/v)*F614*(_xlfn.T.DIST(_xlfn.T.INV(a,v),v,0)/(1-a))*((v+_xlfn.T.INV(a,v)^2)/(v-1))</f>
        <v>17.93159308410571</v>
      </c>
      <c r="Q614" s="4">
        <f>(B614*IF(B614&gt;O614,1,0)/P614)</f>
        <v>0</v>
      </c>
      <c r="R614" s="4">
        <f>SQRT((v-2)/v)*G614*_xlfn.T.INV(a,v)</f>
        <v>12.191282058544434</v>
      </c>
      <c r="S614" s="4">
        <f>SQRT((v-2)/v)*G614*(_xlfn.T.DIST(_xlfn.T.INV(a,v),v,0)/(1-a))*((v+_xlfn.T.INV(a,v)^2)/(v-1))</f>
        <v>14.908641643130222</v>
      </c>
      <c r="T614" s="4">
        <f>(B614*IF(B614&gt;R614,1,0)/S614)</f>
        <v>0</v>
      </c>
      <c r="U614" s="4">
        <f>_xlfn.PERCENTILE.INC(B111:B613,a)</f>
        <v>15.46271163781711</v>
      </c>
      <c r="V614" s="4">
        <f>AVERAGEIF(B111:B613, CONCATENATE("&gt;", U614))</f>
        <v>18.967537598672575</v>
      </c>
      <c r="W614" s="4">
        <f>(B614*IF(B614&gt;U614,1,0)/V614)</f>
        <v>0</v>
      </c>
      <c r="Y614">
        <f>IF(B614&gt;I614,1,0)</f>
        <v>0</v>
      </c>
      <c r="Z614">
        <f>IF(B614&gt;L614,1,0)</f>
        <v>0</v>
      </c>
      <c r="AA614">
        <f>IF(B614&gt;O614,1,0)</f>
        <v>0</v>
      </c>
      <c r="AB614">
        <f>IF(B614&gt;R614,1,0)</f>
        <v>0</v>
      </c>
      <c r="AC614">
        <f>IF(B614&gt;U614,1,0)</f>
        <v>0</v>
      </c>
    </row>
    <row r="615" spans="1:29" x14ac:dyDescent="0.25">
      <c r="A615" s="2">
        <v>2123.48</v>
      </c>
      <c r="B615" s="4">
        <f t="shared" si="20"/>
        <v>-9.1626271266990802</v>
      </c>
      <c r="C615" s="7"/>
      <c r="D615" s="7"/>
      <c r="E615" s="7"/>
      <c r="F615" s="4">
        <f t="shared" si="19"/>
        <v>7.2455081996830648</v>
      </c>
      <c r="G615" s="4">
        <f t="shared" si="21"/>
        <v>6.348644660909212</v>
      </c>
      <c r="H615" s="7"/>
      <c r="I615" s="4">
        <f>_xlfn.NORM.S.INV(0.975)*F615</f>
        <v>14.200935121068451</v>
      </c>
      <c r="J615" s="4">
        <f>F615*_xlfn.NORM.S.DIST(_xlfn.NORM.S.INV(a),0)/(1-a)</f>
        <v>16.938569300137321</v>
      </c>
      <c r="K615" s="4">
        <f>(B615*IF(B615&gt;I615,1,0)/J615)</f>
        <v>0</v>
      </c>
      <c r="L615" s="4">
        <f>_xlfn.NORM.S.INV(0.975)*G615</f>
        <v>12.443114886024556</v>
      </c>
      <c r="M615" s="4">
        <f>G615*_xlfn.NORM.S.DIST(_xlfn.NORM.S.INV(a),0)/(1-a)</f>
        <v>14.841879214968163</v>
      </c>
      <c r="N615" s="4">
        <f>(B615*IF(B615&gt;L615,1,0)/M615)</f>
        <v>0</v>
      </c>
      <c r="O615" s="4">
        <f>SQRT((v-2)/v)*F615*_xlfn.T.INV(a,v)</f>
        <v>14.695495194253335</v>
      </c>
      <c r="P615" s="4">
        <f>SQRT((v-2)/v)*F615*(_xlfn.T.DIST(_xlfn.T.INV(a,v),v,0)/(1-a))*((v+_xlfn.T.INV(a,v)^2)/(v-1))</f>
        <v>17.971028031946243</v>
      </c>
      <c r="Q615" s="4">
        <f>(B615*IF(B615&gt;O615,1,0)/P615)</f>
        <v>0</v>
      </c>
      <c r="R615" s="4">
        <f>SQRT((v-2)/v)*G615*_xlfn.T.INV(a,v)</f>
        <v>12.876457321309005</v>
      </c>
      <c r="S615" s="4">
        <f>SQRT((v-2)/v)*G615*(_xlfn.T.DIST(_xlfn.T.INV(a,v),v,0)/(1-a))*((v+_xlfn.T.INV(a,v)^2)/(v-1))</f>
        <v>15.746538133937372</v>
      </c>
      <c r="T615" s="4">
        <f>(B615*IF(B615&gt;R615,1,0)/S615)</f>
        <v>0</v>
      </c>
      <c r="U615" s="4">
        <f>_xlfn.PERCENTILE.INC(B112:B614,a)</f>
        <v>15.46271163781711</v>
      </c>
      <c r="V615" s="4">
        <f>AVERAGEIF(B112:B614, CONCATENATE("&gt;", U615))</f>
        <v>18.967537598672575</v>
      </c>
      <c r="W615" s="4">
        <f>(B615*IF(B615&gt;U615,1,0)/V615)</f>
        <v>0</v>
      </c>
      <c r="Y615">
        <f>IF(B615&gt;I615,1,0)</f>
        <v>0</v>
      </c>
      <c r="Z615">
        <f>IF(B615&gt;L615,1,0)</f>
        <v>0</v>
      </c>
      <c r="AA615">
        <f>IF(B615&gt;O615,1,0)</f>
        <v>0</v>
      </c>
      <c r="AB615">
        <f>IF(B615&gt;R615,1,0)</f>
        <v>0</v>
      </c>
      <c r="AC615">
        <f>IF(B615&gt;U615,1,0)</f>
        <v>0</v>
      </c>
    </row>
    <row r="616" spans="1:29" x14ac:dyDescent="0.25">
      <c r="A616" s="2">
        <v>2120.79</v>
      </c>
      <c r="B616" s="4">
        <f t="shared" si="20"/>
        <v>1.2667884792887405</v>
      </c>
      <c r="C616" s="7"/>
      <c r="D616" s="7"/>
      <c r="E616" s="7"/>
      <c r="F616" s="4">
        <f t="shared" si="19"/>
        <v>7.2511216792080413</v>
      </c>
      <c r="G616" s="4">
        <f t="shared" si="21"/>
        <v>6.5516559616967749</v>
      </c>
      <c r="H616" s="7"/>
      <c r="I616" s="4">
        <f>_xlfn.NORM.S.INV(0.975)*F616</f>
        <v>14.211937338765358</v>
      </c>
      <c r="J616" s="4">
        <f>F616*_xlfn.NORM.S.DIST(_xlfn.NORM.S.INV(a),0)/(1-a)</f>
        <v>16.951692508244776</v>
      </c>
      <c r="K616" s="4">
        <f>(B616*IF(B616&gt;I616,1,0)/J616)</f>
        <v>0</v>
      </c>
      <c r="L616" s="4">
        <f>_xlfn.NORM.S.INV(0.975)*G616</f>
        <v>12.841009724022808</v>
      </c>
      <c r="M616" s="4">
        <f>G616*_xlfn.NORM.S.DIST(_xlfn.NORM.S.INV(a),0)/(1-a)</f>
        <v>15.31647960079777</v>
      </c>
      <c r="N616" s="4">
        <f>(B616*IF(B616&gt;L616,1,0)/M616)</f>
        <v>0</v>
      </c>
      <c r="O616" s="4">
        <f>SQRT((v-2)/v)*F616*_xlfn.T.INV(a,v)</f>
        <v>14.706880573871832</v>
      </c>
      <c r="P616" s="4">
        <f>SQRT((v-2)/v)*F616*(_xlfn.T.DIST(_xlfn.T.INV(a,v),v,0)/(1-a))*((v+_xlfn.T.INV(a,v)^2)/(v-1))</f>
        <v>17.984951140597822</v>
      </c>
      <c r="Q616" s="4">
        <f>(B616*IF(B616&gt;O616,1,0)/P616)</f>
        <v>0</v>
      </c>
      <c r="R616" s="4">
        <f>SQRT((v-2)/v)*G616*_xlfn.T.INV(a,v)</f>
        <v>13.288209197489786</v>
      </c>
      <c r="S616" s="4">
        <f>SQRT((v-2)/v)*G616*(_xlfn.T.DIST(_xlfn.T.INV(a,v),v,0)/(1-a))*((v+_xlfn.T.INV(a,v)^2)/(v-1))</f>
        <v>16.25006689640772</v>
      </c>
      <c r="T616" s="4">
        <f>(B616*IF(B616&gt;R616,1,0)/S616)</f>
        <v>0</v>
      </c>
      <c r="U616" s="4">
        <f>_xlfn.PERCENTILE.INC(B113:B615,a)</f>
        <v>15.46271163781711</v>
      </c>
      <c r="V616" s="4">
        <f>AVERAGEIF(B113:B615, CONCATENATE("&gt;", U616))</f>
        <v>18.967537598672575</v>
      </c>
      <c r="W616" s="4">
        <f>(B616*IF(B616&gt;U616,1,0)/V616)</f>
        <v>0</v>
      </c>
      <c r="Y616">
        <f>IF(B616&gt;I616,1,0)</f>
        <v>0</v>
      </c>
      <c r="Z616">
        <f>IF(B616&gt;L616,1,0)</f>
        <v>0</v>
      </c>
      <c r="AA616">
        <f>IF(B616&gt;O616,1,0)</f>
        <v>0</v>
      </c>
      <c r="AB616">
        <f>IF(B616&gt;R616,1,0)</f>
        <v>0</v>
      </c>
      <c r="AC616">
        <f>IF(B616&gt;U616,1,0)</f>
        <v>0</v>
      </c>
    </row>
    <row r="617" spans="1:29" x14ac:dyDescent="0.25">
      <c r="A617" s="2">
        <v>2107.39</v>
      </c>
      <c r="B617" s="4">
        <f t="shared" si="20"/>
        <v>6.3184002187864383</v>
      </c>
      <c r="C617" s="7"/>
      <c r="D617" s="7"/>
      <c r="E617" s="7"/>
      <c r="F617" s="4">
        <f t="shared" si="19"/>
        <v>7.2436867436230408</v>
      </c>
      <c r="G617" s="4">
        <f t="shared" si="21"/>
        <v>6.3596406559715462</v>
      </c>
      <c r="H617" s="7"/>
      <c r="I617" s="4">
        <f>_xlfn.NORM.S.INV(0.975)*F617</f>
        <v>14.197365132791381</v>
      </c>
      <c r="J617" s="4">
        <f>F617*_xlfn.NORM.S.DIST(_xlfn.NORM.S.INV(a),0)/(1-a)</f>
        <v>16.934311095074321</v>
      </c>
      <c r="K617" s="4">
        <f>(B617*IF(B617&gt;I617,1,0)/J617)</f>
        <v>0</v>
      </c>
      <c r="L617" s="4">
        <f>_xlfn.NORM.S.INV(0.975)*G617</f>
        <v>12.464666640320912</v>
      </c>
      <c r="M617" s="4">
        <f>G617*_xlfn.NORM.S.DIST(_xlfn.NORM.S.INV(a),0)/(1-a)</f>
        <v>14.867585682927922</v>
      </c>
      <c r="N617" s="4">
        <f>(B617*IF(B617&gt;L617,1,0)/M617)</f>
        <v>0</v>
      </c>
      <c r="O617" s="4">
        <f>SQRT((v-2)/v)*F617*_xlfn.T.INV(a,v)</f>
        <v>14.691800877990218</v>
      </c>
      <c r="P617" s="4">
        <f>SQRT((v-2)/v)*F617*(_xlfn.T.DIST(_xlfn.T.INV(a,v),v,0)/(1-a))*((v+_xlfn.T.INV(a,v)^2)/(v-1))</f>
        <v>17.966510275977782</v>
      </c>
      <c r="Q617" s="4">
        <f>(B617*IF(B617&gt;O617,1,0)/P617)</f>
        <v>0</v>
      </c>
      <c r="R617" s="4">
        <f>SQRT((v-2)/v)*G617*_xlfn.T.INV(a,v)</f>
        <v>12.898759634430618</v>
      </c>
      <c r="S617" s="4">
        <f>SQRT((v-2)/v)*G617*(_xlfn.T.DIST(_xlfn.T.INV(a,v),v,0)/(1-a))*((v+_xlfn.T.INV(a,v)^2)/(v-1))</f>
        <v>15.773811491451896</v>
      </c>
      <c r="T617" s="4">
        <f>(B617*IF(B617&gt;R617,1,0)/S617)</f>
        <v>0</v>
      </c>
      <c r="U617" s="4">
        <f>_xlfn.PERCENTILE.INC(B114:B616,a)</f>
        <v>15.46271163781711</v>
      </c>
      <c r="V617" s="4">
        <f>AVERAGEIF(B114:B616, CONCATENATE("&gt;", U617))</f>
        <v>18.967537598672575</v>
      </c>
      <c r="W617" s="4">
        <f>(B617*IF(B617&gt;U617,1,0)/V617)</f>
        <v>0</v>
      </c>
      <c r="Y617">
        <f>IF(B617&gt;I617,1,0)</f>
        <v>0</v>
      </c>
      <c r="Z617">
        <f>IF(B617&gt;L617,1,0)</f>
        <v>0</v>
      </c>
      <c r="AA617">
        <f>IF(B617&gt;O617,1,0)</f>
        <v>0</v>
      </c>
      <c r="AB617">
        <f>IF(B617&gt;R617,1,0)</f>
        <v>0</v>
      </c>
      <c r="AC617">
        <f>IF(B617&gt;U617,1,0)</f>
        <v>0</v>
      </c>
    </row>
    <row r="618" spans="1:29" x14ac:dyDescent="0.25">
      <c r="A618" s="2">
        <v>2111.73</v>
      </c>
      <c r="B618" s="4">
        <f t="shared" si="20"/>
        <v>-2.0594194714790075</v>
      </c>
      <c r="C618" s="7"/>
      <c r="D618" s="7"/>
      <c r="E618" s="7"/>
      <c r="F618" s="4">
        <f t="shared" si="19"/>
        <v>7.248743312813291</v>
      </c>
      <c r="G618" s="4">
        <f t="shared" si="21"/>
        <v>6.357173774263738</v>
      </c>
      <c r="H618" s="7"/>
      <c r="I618" s="4">
        <f>_xlfn.NORM.S.INV(0.975)*F618</f>
        <v>14.207275826289607</v>
      </c>
      <c r="J618" s="4">
        <f>F618*_xlfn.NORM.S.DIST(_xlfn.NORM.S.INV(a),0)/(1-a)</f>
        <v>16.946132356646249</v>
      </c>
      <c r="K618" s="4">
        <f>(B618*IF(B618&gt;I618,1,0)/J618)</f>
        <v>0</v>
      </c>
      <c r="L618" s="4">
        <f>_xlfn.NORM.S.INV(0.975)*G618</f>
        <v>12.459831641019488</v>
      </c>
      <c r="M618" s="4">
        <f>G618*_xlfn.NORM.S.DIST(_xlfn.NORM.S.INV(a),0)/(1-a)</f>
        <v>14.861818599983376</v>
      </c>
      <c r="N618" s="4">
        <f>(B618*IF(B618&gt;L618,1,0)/M618)</f>
        <v>0</v>
      </c>
      <c r="O618" s="4">
        <f>SQRT((v-2)/v)*F618*_xlfn.T.INV(a,v)</f>
        <v>14.702056720118447</v>
      </c>
      <c r="P618" s="4">
        <f>SQRT((v-2)/v)*F618*(_xlfn.T.DIST(_xlfn.T.INV(a,v),v,0)/(1-a))*((v+_xlfn.T.INV(a,v)^2)/(v-1))</f>
        <v>17.979052080383919</v>
      </c>
      <c r="Q618" s="4">
        <f>(B618*IF(B618&gt;O618,1,0)/P618)</f>
        <v>0</v>
      </c>
      <c r="R618" s="4">
        <f>SQRT((v-2)/v)*G618*_xlfn.T.INV(a,v)</f>
        <v>12.893756252020056</v>
      </c>
      <c r="S618" s="4">
        <f>SQRT((v-2)/v)*G618*(_xlfn.T.DIST(_xlfn.T.INV(a,v),v,0)/(1-a))*((v+_xlfn.T.INV(a,v)^2)/(v-1))</f>
        <v>15.76769288677977</v>
      </c>
      <c r="T618" s="4">
        <f>(B618*IF(B618&gt;R618,1,0)/S618)</f>
        <v>0</v>
      </c>
      <c r="U618" s="4">
        <f>_xlfn.PERCENTILE.INC(B115:B617,a)</f>
        <v>15.46271163781711</v>
      </c>
      <c r="V618" s="4">
        <f>AVERAGEIF(B115:B617, CONCATENATE("&gt;", U618))</f>
        <v>18.967537598672575</v>
      </c>
      <c r="W618" s="4">
        <f>(B618*IF(B618&gt;U618,1,0)/V618)</f>
        <v>0</v>
      </c>
      <c r="Y618">
        <f>IF(B618&gt;I618,1,0)</f>
        <v>0</v>
      </c>
      <c r="Z618">
        <f>IF(B618&gt;L618,1,0)</f>
        <v>0</v>
      </c>
      <c r="AA618">
        <f>IF(B618&gt;O618,1,0)</f>
        <v>0</v>
      </c>
      <c r="AB618">
        <f>IF(B618&gt;R618,1,0)</f>
        <v>0</v>
      </c>
      <c r="AC618">
        <f>IF(B618&gt;U618,1,0)</f>
        <v>0</v>
      </c>
    </row>
    <row r="619" spans="1:29" x14ac:dyDescent="0.25">
      <c r="A619" s="2">
        <v>2109.6</v>
      </c>
      <c r="B619" s="4">
        <f t="shared" si="20"/>
        <v>1.0086516742197673</v>
      </c>
      <c r="C619" s="7"/>
      <c r="D619" s="7"/>
      <c r="E619" s="7"/>
      <c r="F619" s="4">
        <f t="shared" si="19"/>
        <v>7.2187820849944329</v>
      </c>
      <c r="G619" s="4">
        <f t="shared" si="21"/>
        <v>6.1841176740086272</v>
      </c>
      <c r="H619" s="7"/>
      <c r="I619" s="4">
        <f>_xlfn.NORM.S.INV(0.975)*F619</f>
        <v>14.148552898832044</v>
      </c>
      <c r="J619" s="4">
        <f>F619*_xlfn.NORM.S.DIST(_xlfn.NORM.S.INV(a),0)/(1-a)</f>
        <v>16.876088914593538</v>
      </c>
      <c r="K619" s="4">
        <f>(B619*IF(B619&gt;I619,1,0)/J619)</f>
        <v>0</v>
      </c>
      <c r="L619" s="4">
        <f>_xlfn.NORM.S.INV(0.975)*G619</f>
        <v>12.120647917214518</v>
      </c>
      <c r="M619" s="4">
        <f>G619*_xlfn.NORM.S.DIST(_xlfn.NORM.S.INV(a),0)/(1-a)</f>
        <v>14.457247565599491</v>
      </c>
      <c r="N619" s="4">
        <f>(B619*IF(B619&gt;L619,1,0)/M619)</f>
        <v>0</v>
      </c>
      <c r="O619" s="4">
        <f>SQRT((v-2)/v)*F619*_xlfn.T.INV(a,v)</f>
        <v>14.641288714991463</v>
      </c>
      <c r="P619" s="4">
        <f>SQRT((v-2)/v)*F619*(_xlfn.T.DIST(_xlfn.T.INV(a,v),v,0)/(1-a))*((v+_xlfn.T.INV(a,v)^2)/(v-1))</f>
        <v>17.904739271652602</v>
      </c>
      <c r="Q619" s="4">
        <f>(B619*IF(B619&gt;O619,1,0)/P619)</f>
        <v>0</v>
      </c>
      <c r="R619" s="4">
        <f>SQRT((v-2)/v)*G619*_xlfn.T.INV(a,v)</f>
        <v>12.542760156294646</v>
      </c>
      <c r="S619" s="4">
        <f>SQRT((v-2)/v)*G619*(_xlfn.T.DIST(_xlfn.T.INV(a,v),v,0)/(1-a))*((v+_xlfn.T.INV(a,v)^2)/(v-1))</f>
        <v>15.338461983567219</v>
      </c>
      <c r="T619" s="4">
        <f>(B619*IF(B619&gt;R619,1,0)/S619)</f>
        <v>0</v>
      </c>
      <c r="U619" s="4">
        <f>_xlfn.PERCENTILE.INC(B116:B618,a)</f>
        <v>15.46271163781711</v>
      </c>
      <c r="V619" s="4">
        <f>AVERAGEIF(B116:B618, CONCATENATE("&gt;", U619))</f>
        <v>18.967537598672575</v>
      </c>
      <c r="W619" s="4">
        <f>(B619*IF(B619&gt;U619,1,0)/V619)</f>
        <v>0</v>
      </c>
      <c r="Y619">
        <f>IF(B619&gt;I619,1,0)</f>
        <v>0</v>
      </c>
      <c r="Z619">
        <f>IF(B619&gt;L619,1,0)</f>
        <v>0</v>
      </c>
      <c r="AA619">
        <f>IF(B619&gt;O619,1,0)</f>
        <v>0</v>
      </c>
      <c r="AB619">
        <f>IF(B619&gt;R619,1,0)</f>
        <v>0</v>
      </c>
      <c r="AC619">
        <f>IF(B619&gt;U619,1,0)</f>
        <v>0</v>
      </c>
    </row>
    <row r="620" spans="1:29" x14ac:dyDescent="0.25">
      <c r="A620" s="2">
        <v>2114.0700000000002</v>
      </c>
      <c r="B620" s="4">
        <f t="shared" si="20"/>
        <v>-2.1188850967009172</v>
      </c>
      <c r="C620" s="7"/>
      <c r="D620" s="7"/>
      <c r="E620" s="7"/>
      <c r="F620" s="4">
        <f t="shared" si="19"/>
        <v>7.2150815147802794</v>
      </c>
      <c r="G620" s="4">
        <f t="shared" si="21"/>
        <v>6.0008128960684237</v>
      </c>
      <c r="H620" s="7"/>
      <c r="I620" s="4">
        <f>_xlfn.NORM.S.INV(0.975)*F620</f>
        <v>14.141299914490043</v>
      </c>
      <c r="J620" s="4">
        <f>F620*_xlfn.NORM.S.DIST(_xlfn.NORM.S.INV(a),0)/(1-a)</f>
        <v>16.867437711214155</v>
      </c>
      <c r="K620" s="4">
        <f>(B620*IF(B620&gt;I620,1,0)/J620)</f>
        <v>0</v>
      </c>
      <c r="L620" s="4">
        <f>_xlfn.NORM.S.INV(0.975)*G620</f>
        <v>11.761377154257607</v>
      </c>
      <c r="M620" s="4">
        <f>G620*_xlfn.NORM.S.DIST(_xlfn.NORM.S.INV(a),0)/(1-a)</f>
        <v>14.028717143907022</v>
      </c>
      <c r="N620" s="4">
        <f>(B620*IF(B620&gt;L620,1,0)/M620)</f>
        <v>0</v>
      </c>
      <c r="O620" s="4">
        <f>SQRT((v-2)/v)*F620*_xlfn.T.INV(a,v)</f>
        <v>14.63378313908162</v>
      </c>
      <c r="P620" s="4">
        <f>SQRT((v-2)/v)*F620*(_xlfn.T.DIST(_xlfn.T.INV(a,v),v,0)/(1-a))*((v+_xlfn.T.INV(a,v)^2)/(v-1))</f>
        <v>17.895560750392264</v>
      </c>
      <c r="Q620" s="4">
        <f>(B620*IF(B620&gt;O620,1,0)/P620)</f>
        <v>0</v>
      </c>
      <c r="R620" s="4">
        <f>SQRT((v-2)/v)*G620*_xlfn.T.INV(a,v)</f>
        <v>12.170977472586998</v>
      </c>
      <c r="S620" s="4">
        <f>SQRT((v-2)/v)*G620*(_xlfn.T.DIST(_xlfn.T.INV(a,v),v,0)/(1-a))*((v+_xlfn.T.INV(a,v)^2)/(v-1))</f>
        <v>14.883811293516633</v>
      </c>
      <c r="T620" s="4">
        <f>(B620*IF(B620&gt;R620,1,0)/S620)</f>
        <v>0</v>
      </c>
      <c r="U620" s="4">
        <f>_xlfn.PERCENTILE.INC(B117:B619,a)</f>
        <v>15.46271163781711</v>
      </c>
      <c r="V620" s="4">
        <f>AVERAGEIF(B117:B619, CONCATENATE("&gt;", U620))</f>
        <v>18.967537598672575</v>
      </c>
      <c r="W620" s="4">
        <f>(B620*IF(B620&gt;U620,1,0)/V620)</f>
        <v>0</v>
      </c>
      <c r="Y620">
        <f>IF(B620&gt;I620,1,0)</f>
        <v>0</v>
      </c>
      <c r="Z620">
        <f>IF(B620&gt;L620,1,0)</f>
        <v>0</v>
      </c>
      <c r="AA620">
        <f>IF(B620&gt;O620,1,0)</f>
        <v>0</v>
      </c>
      <c r="AB620">
        <f>IF(B620&gt;R620,1,0)</f>
        <v>0</v>
      </c>
      <c r="AC620">
        <f>IF(B620&gt;U620,1,0)</f>
        <v>0</v>
      </c>
    </row>
    <row r="621" spans="1:29" x14ac:dyDescent="0.25">
      <c r="A621" s="2">
        <v>2095.84</v>
      </c>
      <c r="B621" s="4">
        <f t="shared" si="20"/>
        <v>8.623177094419777</v>
      </c>
      <c r="C621" s="7"/>
      <c r="D621" s="7"/>
      <c r="E621" s="7"/>
      <c r="F621" s="4">
        <f t="shared" si="19"/>
        <v>7.2103830266055615</v>
      </c>
      <c r="G621" s="4">
        <f t="shared" si="21"/>
        <v>5.8411086731874029</v>
      </c>
      <c r="H621" s="7"/>
      <c r="I621" s="4">
        <f>_xlfn.NORM.S.INV(0.975)*F621</f>
        <v>14.132091046885808</v>
      </c>
      <c r="J621" s="4">
        <f>F621*_xlfn.NORM.S.DIST(_xlfn.NORM.S.INV(a),0)/(1-a)</f>
        <v>16.856453572440174</v>
      </c>
      <c r="K621" s="4">
        <f>(B621*IF(B621&gt;I621,1,0)/J621)</f>
        <v>0</v>
      </c>
      <c r="L621" s="4">
        <f>_xlfn.NORM.S.INV(0.975)*G621</f>
        <v>11.448362629231848</v>
      </c>
      <c r="M621" s="4">
        <f>G621*_xlfn.NORM.S.DIST(_xlfn.NORM.S.INV(a),0)/(1-a)</f>
        <v>13.655360165729414</v>
      </c>
      <c r="N621" s="4">
        <f>(B621*IF(B621&gt;L621,1,0)/M621)</f>
        <v>0</v>
      </c>
      <c r="O621" s="4">
        <f>SQRT((v-2)/v)*F621*_xlfn.T.INV(a,v)</f>
        <v>14.624253564552282</v>
      </c>
      <c r="P621" s="4">
        <f>SQRT((v-2)/v)*F621*(_xlfn.T.DIST(_xlfn.T.INV(a,v),v,0)/(1-a))*((v+_xlfn.T.INV(a,v)^2)/(v-1))</f>
        <v>17.883907094034619</v>
      </c>
      <c r="Q621" s="4">
        <f>(B621*IF(B621&gt;O621,1,0)/P621)</f>
        <v>0</v>
      </c>
      <c r="R621" s="4">
        <f>SQRT((v-2)/v)*G621*_xlfn.T.INV(a,v)</f>
        <v>11.847061941037028</v>
      </c>
      <c r="S621" s="4">
        <f>SQRT((v-2)/v)*G621*(_xlfn.T.DIST(_xlfn.T.INV(a,v),v,0)/(1-a))*((v+_xlfn.T.INV(a,v)^2)/(v-1))</f>
        <v>14.487697040779944</v>
      </c>
      <c r="T621" s="4">
        <f>(B621*IF(B621&gt;R621,1,0)/S621)</f>
        <v>0</v>
      </c>
      <c r="U621" s="4">
        <f>_xlfn.PERCENTILE.INC(B118:B620,a)</f>
        <v>15.46271163781711</v>
      </c>
      <c r="V621" s="4">
        <f>AVERAGEIF(B118:B620, CONCATENATE("&gt;", U621))</f>
        <v>18.967537598672575</v>
      </c>
      <c r="W621" s="4">
        <f>(B621*IF(B621&gt;U621,1,0)/V621)</f>
        <v>0</v>
      </c>
      <c r="Y621">
        <f>IF(B621&gt;I621,1,0)</f>
        <v>0</v>
      </c>
      <c r="Z621">
        <f>IF(B621&gt;L621,1,0)</f>
        <v>0</v>
      </c>
      <c r="AA621">
        <f>IF(B621&gt;O621,1,0)</f>
        <v>0</v>
      </c>
      <c r="AB621">
        <f>IF(B621&gt;R621,1,0)</f>
        <v>0</v>
      </c>
      <c r="AC621">
        <f>IF(B621&gt;U621,1,0)</f>
        <v>0</v>
      </c>
    </row>
    <row r="622" spans="1:29" x14ac:dyDescent="0.25">
      <c r="A622" s="2">
        <v>2092.83</v>
      </c>
      <c r="B622" s="4">
        <f t="shared" si="20"/>
        <v>1.4361783342240906</v>
      </c>
      <c r="C622" s="7"/>
      <c r="D622" s="7"/>
      <c r="E622" s="7"/>
      <c r="F622" s="4">
        <f t="shared" si="19"/>
        <v>7.1936271780305425</v>
      </c>
      <c r="G622" s="4">
        <f t="shared" si="21"/>
        <v>6.0442525172406176</v>
      </c>
      <c r="H622" s="7"/>
      <c r="I622" s="4">
        <f>_xlfn.NORM.S.INV(0.975)*F622</f>
        <v>14.099250187148364</v>
      </c>
      <c r="J622" s="4">
        <f>F622*_xlfn.NORM.S.DIST(_xlfn.NORM.S.INV(a),0)/(1-a)</f>
        <v>16.817281702855791</v>
      </c>
      <c r="K622" s="4">
        <f>(B622*IF(B622&gt;I622,1,0)/J622)</f>
        <v>0</v>
      </c>
      <c r="L622" s="4">
        <f>_xlfn.NORM.S.INV(0.975)*G622</f>
        <v>11.84651724725717</v>
      </c>
      <c r="M622" s="4">
        <f>G622*_xlfn.NORM.S.DIST(_xlfn.NORM.S.INV(a),0)/(1-a)</f>
        <v>14.13027041157555</v>
      </c>
      <c r="N622" s="4">
        <f>(B622*IF(B622&gt;L622,1,0)/M622)</f>
        <v>0</v>
      </c>
      <c r="O622" s="4">
        <f>SQRT((v-2)/v)*F622*_xlfn.T.INV(a,v)</f>
        <v>14.590268992949616</v>
      </c>
      <c r="P622" s="4">
        <f>SQRT((v-2)/v)*F622*(_xlfn.T.DIST(_xlfn.T.INV(a,v),v,0)/(1-a))*((v+_xlfn.T.INV(a,v)^2)/(v-1))</f>
        <v>17.842347576587123</v>
      </c>
      <c r="Q622" s="4">
        <f>(B622*IF(B622&gt;O622,1,0)/P622)</f>
        <v>0</v>
      </c>
      <c r="R622" s="4">
        <f>SQRT((v-2)/v)*G622*_xlfn.T.INV(a,v)</f>
        <v>12.259082644313128</v>
      </c>
      <c r="S622" s="4">
        <f>SQRT((v-2)/v)*G622*(_xlfn.T.DIST(_xlfn.T.INV(a,v),v,0)/(1-a))*((v+_xlfn.T.INV(a,v)^2)/(v-1))</f>
        <v>14.991554550203139</v>
      </c>
      <c r="T622" s="4">
        <f>(B622*IF(B622&gt;R622,1,0)/S622)</f>
        <v>0</v>
      </c>
      <c r="U622" s="4">
        <f>_xlfn.PERCENTILE.INC(B119:B621,a)</f>
        <v>15.46271163781711</v>
      </c>
      <c r="V622" s="4">
        <f>AVERAGEIF(B119:B621, CONCATENATE("&gt;", U622))</f>
        <v>18.967537598672575</v>
      </c>
      <c r="W622" s="4">
        <f>(B622*IF(B622&gt;U622,1,0)/V622)</f>
        <v>0</v>
      </c>
      <c r="Y622">
        <f>IF(B622&gt;I622,1,0)</f>
        <v>0</v>
      </c>
      <c r="Z622">
        <f>IF(B622&gt;L622,1,0)</f>
        <v>0</v>
      </c>
      <c r="AA622">
        <f>IF(B622&gt;O622,1,0)</f>
        <v>0</v>
      </c>
      <c r="AB622">
        <f>IF(B622&gt;R622,1,0)</f>
        <v>0</v>
      </c>
      <c r="AC622">
        <f>IF(B622&gt;U622,1,0)</f>
        <v>0</v>
      </c>
    </row>
    <row r="623" spans="1:29" x14ac:dyDescent="0.25">
      <c r="A623" s="2">
        <v>2079.2800000000002</v>
      </c>
      <c r="B623" s="4">
        <f t="shared" si="20"/>
        <v>6.4744866998273762</v>
      </c>
      <c r="C623" s="7"/>
      <c r="D623" s="7"/>
      <c r="E623" s="7"/>
      <c r="F623" s="4">
        <f t="shared" si="19"/>
        <v>7.1854165717819836</v>
      </c>
      <c r="G623" s="4">
        <f t="shared" si="21"/>
        <v>5.8706699511300284</v>
      </c>
      <c r="H623" s="7"/>
      <c r="I623" s="4">
        <f>_xlfn.NORM.S.INV(0.975)*F623</f>
        <v>14.083157694609948</v>
      </c>
      <c r="J623" s="4">
        <f>F623*_xlfn.NORM.S.DIST(_xlfn.NORM.S.INV(a),0)/(1-a)</f>
        <v>16.798086924642242</v>
      </c>
      <c r="K623" s="4">
        <f>(B623*IF(B623&gt;I623,1,0)/J623)</f>
        <v>0</v>
      </c>
      <c r="L623" s="4">
        <f>_xlfn.NORM.S.INV(0.975)*G623</f>
        <v>11.506301669336372</v>
      </c>
      <c r="M623" s="4">
        <f>G623*_xlfn.NORM.S.DIST(_xlfn.NORM.S.INV(a),0)/(1-a)</f>
        <v>13.724468603844727</v>
      </c>
      <c r="N623" s="4">
        <f>(B623*IF(B623&gt;L623,1,0)/M623)</f>
        <v>0</v>
      </c>
      <c r="O623" s="4">
        <f>SQRT((v-2)/v)*F623*_xlfn.T.INV(a,v)</f>
        <v>14.573616065184952</v>
      </c>
      <c r="P623" s="4">
        <f>SQRT((v-2)/v)*F623*(_xlfn.T.DIST(_xlfn.T.INV(a,v),v,0)/(1-a))*((v+_xlfn.T.INV(a,v)^2)/(v-1))</f>
        <v>17.821982816657847</v>
      </c>
      <c r="Q623" s="4">
        <f>(B623*IF(B623&gt;O623,1,0)/P623)</f>
        <v>0</v>
      </c>
      <c r="R623" s="4">
        <f>SQRT((v-2)/v)*G623*_xlfn.T.INV(a,v)</f>
        <v>11.907018759243492</v>
      </c>
      <c r="S623" s="4">
        <f>SQRT((v-2)/v)*G623*(_xlfn.T.DIST(_xlfn.T.INV(a,v),v,0)/(1-a))*((v+_xlfn.T.INV(a,v)^2)/(v-1))</f>
        <v>14.561017854161996</v>
      </c>
      <c r="T623" s="4">
        <f>(B623*IF(B623&gt;R623,1,0)/S623)</f>
        <v>0</v>
      </c>
      <c r="U623" s="4">
        <f>_xlfn.PERCENTILE.INC(B120:B622,a)</f>
        <v>15.46271163781711</v>
      </c>
      <c r="V623" s="4">
        <f>AVERAGEIF(B120:B622, CONCATENATE("&gt;", U623))</f>
        <v>18.967537598672575</v>
      </c>
      <c r="W623" s="4">
        <f>(B623*IF(B623&gt;U623,1,0)/V623)</f>
        <v>0</v>
      </c>
      <c r="Y623">
        <f>IF(B623&gt;I623,1,0)</f>
        <v>0</v>
      </c>
      <c r="Z623">
        <f>IF(B623&gt;L623,1,0)</f>
        <v>0</v>
      </c>
      <c r="AA623">
        <f>IF(B623&gt;O623,1,0)</f>
        <v>0</v>
      </c>
      <c r="AB623">
        <f>IF(B623&gt;R623,1,0)</f>
        <v>0</v>
      </c>
      <c r="AC623">
        <f>IF(B623&gt;U623,1,0)</f>
        <v>0</v>
      </c>
    </row>
    <row r="624" spans="1:29" x14ac:dyDescent="0.25">
      <c r="A624" s="2">
        <v>2080.15</v>
      </c>
      <c r="B624" s="4">
        <f t="shared" si="20"/>
        <v>-0.41841406640755013</v>
      </c>
      <c r="C624" s="7"/>
      <c r="D624" s="7"/>
      <c r="E624" s="7"/>
      <c r="F624" s="4">
        <f t="shared" si="19"/>
        <v>7.1711341134403401</v>
      </c>
      <c r="G624" s="4">
        <f t="shared" si="21"/>
        <v>5.9086393032719036</v>
      </c>
      <c r="H624" s="7"/>
      <c r="I624" s="4">
        <f>_xlfn.NORM.S.INV(0.975)*F624</f>
        <v>14.055164590649634</v>
      </c>
      <c r="J624" s="4">
        <f>F624*_xlfn.NORM.S.DIST(_xlfn.NORM.S.INV(a),0)/(1-a)</f>
        <v>16.764697353651648</v>
      </c>
      <c r="K624" s="4">
        <f>(B624*IF(B624&gt;I624,1,0)/J624)</f>
        <v>0</v>
      </c>
      <c r="L624" s="4">
        <f>_xlfn.NORM.S.INV(0.975)*G624</f>
        <v>11.580720232050766</v>
      </c>
      <c r="M624" s="4">
        <f>G624*_xlfn.NORM.S.DIST(_xlfn.NORM.S.INV(a),0)/(1-a)</f>
        <v>13.813233461300081</v>
      </c>
      <c r="N624" s="4">
        <f>(B624*IF(B624&gt;L624,1,0)/M624)</f>
        <v>0</v>
      </c>
      <c r="O624" s="4">
        <f>SQRT((v-2)/v)*F624*_xlfn.T.INV(a,v)</f>
        <v>14.544648076724055</v>
      </c>
      <c r="P624" s="4">
        <f>SQRT((v-2)/v)*F624*(_xlfn.T.DIST(_xlfn.T.INV(a,v),v,0)/(1-a))*((v+_xlfn.T.INV(a,v)^2)/(v-1))</f>
        <v>17.786558046973092</v>
      </c>
      <c r="Q624" s="4">
        <f>(B624*IF(B624&gt;O624,1,0)/P624)</f>
        <v>0</v>
      </c>
      <c r="R624" s="4">
        <f>SQRT((v-2)/v)*G624*_xlfn.T.INV(a,v)</f>
        <v>11.984029013949193</v>
      </c>
      <c r="S624" s="4">
        <f>SQRT((v-2)/v)*G624*(_xlfn.T.DIST(_xlfn.T.INV(a,v),v,0)/(1-a))*((v+_xlfn.T.INV(a,v)^2)/(v-1))</f>
        <v>14.6551932070691</v>
      </c>
      <c r="T624" s="4">
        <f>(B624*IF(B624&gt;R624,1,0)/S624)</f>
        <v>0</v>
      </c>
      <c r="U624" s="4">
        <f>_xlfn.PERCENTILE.INC(B121:B623,a)</f>
        <v>15.46271163781711</v>
      </c>
      <c r="V624" s="4">
        <f>AVERAGEIF(B121:B623, CONCATENATE("&gt;", U624))</f>
        <v>18.967537598672575</v>
      </c>
      <c r="W624" s="4">
        <f>(B624*IF(B624&gt;U624,1,0)/V624)</f>
        <v>0</v>
      </c>
      <c r="Y624">
        <f>IF(B624&gt;I624,1,0)</f>
        <v>0</v>
      </c>
      <c r="Z624">
        <f>IF(B624&gt;L624,1,0)</f>
        <v>0</v>
      </c>
      <c r="AA624">
        <f>IF(B624&gt;O624,1,0)</f>
        <v>0</v>
      </c>
      <c r="AB624">
        <f>IF(B624&gt;R624,1,0)</f>
        <v>0</v>
      </c>
      <c r="AC624">
        <f>IF(B624&gt;U624,1,0)</f>
        <v>0</v>
      </c>
    </row>
    <row r="625" spans="1:29" x14ac:dyDescent="0.25">
      <c r="A625" s="2">
        <v>2105.1999999999998</v>
      </c>
      <c r="B625" s="4">
        <f t="shared" si="20"/>
        <v>-12.042400788404549</v>
      </c>
      <c r="C625" s="7"/>
      <c r="D625" s="7"/>
      <c r="E625" s="7"/>
      <c r="F625" s="4">
        <f t="shared" si="19"/>
        <v>7.1710366468239872</v>
      </c>
      <c r="G625" s="4">
        <f t="shared" si="21"/>
        <v>5.7295550901494421</v>
      </c>
      <c r="H625" s="7"/>
      <c r="I625" s="4">
        <f>_xlfn.NORM.S.INV(0.975)*F625</f>
        <v>14.054973559591888</v>
      </c>
      <c r="J625" s="4">
        <f>F625*_xlfn.NORM.S.DIST(_xlfn.NORM.S.INV(a),0)/(1-a)</f>
        <v>16.764469495923795</v>
      </c>
      <c r="K625" s="4">
        <f>(B625*IF(B625&gt;I625,1,0)/J625)</f>
        <v>0</v>
      </c>
      <c r="L625" s="4">
        <f>_xlfn.NORM.S.INV(0.975)*G625</f>
        <v>11.229721624131047</v>
      </c>
      <c r="M625" s="4">
        <f>G625*_xlfn.NORM.S.DIST(_xlfn.NORM.S.INV(a),0)/(1-a)</f>
        <v>13.394569887823197</v>
      </c>
      <c r="N625" s="4">
        <f>(B625*IF(B625&gt;L625,1,0)/M625)</f>
        <v>0</v>
      </c>
      <c r="O625" s="4">
        <f>SQRT((v-2)/v)*F625*_xlfn.T.INV(a,v)</f>
        <v>14.544450392841471</v>
      </c>
      <c r="P625" s="4">
        <f>SQRT((v-2)/v)*F625*(_xlfn.T.DIST(_xlfn.T.INV(a,v),v,0)/(1-a))*((v+_xlfn.T.INV(a,v)^2)/(v-1))</f>
        <v>17.786316300604664</v>
      </c>
      <c r="Q625" s="4">
        <f>(B625*IF(B625&gt;O625,1,0)/P625)</f>
        <v>0</v>
      </c>
      <c r="R625" s="4">
        <f>SQRT((v-2)/v)*G625*_xlfn.T.INV(a,v)</f>
        <v>11.620806570363678</v>
      </c>
      <c r="S625" s="4">
        <f>SQRT((v-2)/v)*G625*(_xlfn.T.DIST(_xlfn.T.INV(a,v),v,0)/(1-a))*((v+_xlfn.T.INV(a,v)^2)/(v-1))</f>
        <v>14.211010780466703</v>
      </c>
      <c r="T625" s="4">
        <f>(B625*IF(B625&gt;R625,1,0)/S625)</f>
        <v>0</v>
      </c>
      <c r="U625" s="4">
        <f>_xlfn.PERCENTILE.INC(B122:B624,a)</f>
        <v>15.46271163781711</v>
      </c>
      <c r="V625" s="4">
        <f>AVERAGEIF(B122:B624, CONCATENATE("&gt;", U625))</f>
        <v>18.967537598672575</v>
      </c>
      <c r="W625" s="4">
        <f>(B625*IF(B625&gt;U625,1,0)/V625)</f>
        <v>0</v>
      </c>
      <c r="Y625">
        <f>IF(B625&gt;I625,1,0)</f>
        <v>0</v>
      </c>
      <c r="Z625">
        <f>IF(B625&gt;L625,1,0)</f>
        <v>0</v>
      </c>
      <c r="AA625">
        <f>IF(B625&gt;O625,1,0)</f>
        <v>0</v>
      </c>
      <c r="AB625">
        <f>IF(B625&gt;R625,1,0)</f>
        <v>0</v>
      </c>
      <c r="AC625">
        <f>IF(B625&gt;U625,1,0)</f>
        <v>0</v>
      </c>
    </row>
    <row r="626" spans="1:29" x14ac:dyDescent="0.25">
      <c r="A626" s="2">
        <v>2108.86</v>
      </c>
      <c r="B626" s="4">
        <f t="shared" si="20"/>
        <v>-1.7385521565648441</v>
      </c>
      <c r="C626" s="7"/>
      <c r="D626" s="7"/>
      <c r="E626" s="7"/>
      <c r="F626" s="4">
        <f t="shared" si="19"/>
        <v>7.1736715717001811</v>
      </c>
      <c r="G626" s="4">
        <f t="shared" si="21"/>
        <v>6.2896183067105058</v>
      </c>
      <c r="H626" s="7"/>
      <c r="I626" s="4">
        <f>_xlfn.NORM.S.INV(0.975)*F626</f>
        <v>14.060137917451195</v>
      </c>
      <c r="J626" s="4">
        <f>F626*_xlfn.NORM.S.DIST(_xlfn.NORM.S.INV(a),0)/(1-a)</f>
        <v>16.770629430656598</v>
      </c>
      <c r="K626" s="4">
        <f>(B626*IF(B626&gt;I626,1,0)/J626)</f>
        <v>0</v>
      </c>
      <c r="L626" s="4">
        <f>_xlfn.NORM.S.INV(0.975)*G626</f>
        <v>12.327425357656388</v>
      </c>
      <c r="M626" s="4">
        <f>G626*_xlfn.NORM.S.DIST(_xlfn.NORM.S.INV(a),0)/(1-a)</f>
        <v>14.70388723930896</v>
      </c>
      <c r="N626" s="4">
        <f>(B626*IF(B626&gt;L626,1,0)/M626)</f>
        <v>0</v>
      </c>
      <c r="O626" s="4">
        <f>SQRT((v-2)/v)*F626*_xlfn.T.INV(a,v)</f>
        <v>14.549794604011781</v>
      </c>
      <c r="P626" s="4">
        <f>SQRT((v-2)/v)*F626*(_xlfn.T.DIST(_xlfn.T.INV(a,v),v,0)/(1-a))*((v+_xlfn.T.INV(a,v)^2)/(v-1))</f>
        <v>17.792851702609209</v>
      </c>
      <c r="Q626" s="4">
        <f>(B626*IF(B626&gt;O626,1,0)/P626)</f>
        <v>0</v>
      </c>
      <c r="R626" s="4">
        <f>SQRT((v-2)/v)*G626*_xlfn.T.INV(a,v)</f>
        <v>12.756738803220882</v>
      </c>
      <c r="S626" s="4">
        <f>SQRT((v-2)/v)*G626*(_xlfn.T.DIST(_xlfn.T.INV(a,v),v,0)/(1-a))*((v+_xlfn.T.INV(a,v)^2)/(v-1))</f>
        <v>15.600135116137334</v>
      </c>
      <c r="T626" s="4">
        <f>(B626*IF(B626&gt;R626,1,0)/S626)</f>
        <v>0</v>
      </c>
      <c r="U626" s="4">
        <f>_xlfn.PERCENTILE.INC(B123:B625,a)</f>
        <v>15.46271163781711</v>
      </c>
      <c r="V626" s="4">
        <f>AVERAGEIF(B123:B625, CONCATENATE("&gt;", U626))</f>
        <v>18.967537598672575</v>
      </c>
      <c r="W626" s="4">
        <f>(B626*IF(B626&gt;U626,1,0)/V626)</f>
        <v>0</v>
      </c>
      <c r="Y626">
        <f>IF(B626&gt;I626,1,0)</f>
        <v>0</v>
      </c>
      <c r="Z626">
        <f>IF(B626&gt;L626,1,0)</f>
        <v>0</v>
      </c>
      <c r="AA626">
        <f>IF(B626&gt;O626,1,0)</f>
        <v>0</v>
      </c>
      <c r="AB626">
        <f>IF(B626&gt;R626,1,0)</f>
        <v>0</v>
      </c>
      <c r="AC626">
        <f>IF(B626&gt;U626,1,0)</f>
        <v>0</v>
      </c>
    </row>
    <row r="627" spans="1:29" x14ac:dyDescent="0.25">
      <c r="A627" s="2">
        <v>2094.11</v>
      </c>
      <c r="B627" s="4">
        <f t="shared" si="20"/>
        <v>6.9943002380433024</v>
      </c>
      <c r="C627" s="7"/>
      <c r="D627" s="7"/>
      <c r="E627" s="7"/>
      <c r="F627" s="4">
        <f t="shared" si="19"/>
        <v>7.1628155188546652</v>
      </c>
      <c r="G627" s="4">
        <f t="shared" si="21"/>
        <v>6.1128630242732598</v>
      </c>
      <c r="H627" s="7"/>
      <c r="I627" s="4">
        <f>_xlfn.NORM.S.INV(0.975)*F627</f>
        <v>14.03886044485972</v>
      </c>
      <c r="J627" s="4">
        <f>F627*_xlfn.NORM.S.DIST(_xlfn.NORM.S.INV(a),0)/(1-a)</f>
        <v>16.745250120002066</v>
      </c>
      <c r="K627" s="4">
        <f>(B627*IF(B627&gt;I627,1,0)/J627)</f>
        <v>0</v>
      </c>
      <c r="L627" s="4">
        <f>_xlfn.NORM.S.INV(0.975)*G627</f>
        <v>11.980991370002181</v>
      </c>
      <c r="M627" s="4">
        <f>G627*_xlfn.NORM.S.DIST(_xlfn.NORM.S.INV(a),0)/(1-a)</f>
        <v>14.290668246490815</v>
      </c>
      <c r="N627" s="4">
        <f>(B627*IF(B627&gt;L627,1,0)/M627)</f>
        <v>0</v>
      </c>
      <c r="O627" s="4">
        <f>SQRT((v-2)/v)*F627*_xlfn.T.INV(a,v)</f>
        <v>14.527776124696995</v>
      </c>
      <c r="P627" s="4">
        <f>SQRT((v-2)/v)*F627*(_xlfn.T.DIST(_xlfn.T.INV(a,v),v,0)/(1-a))*((v+_xlfn.T.INV(a,v)^2)/(v-1))</f>
        <v>17.765925443660034</v>
      </c>
      <c r="Q627" s="4">
        <f>(B627*IF(B627&gt;O627,1,0)/P627)</f>
        <v>0</v>
      </c>
      <c r="R627" s="4">
        <f>SQRT((v-2)/v)*G627*_xlfn.T.INV(a,v)</f>
        <v>12.398239946821954</v>
      </c>
      <c r="S627" s="4">
        <f>SQRT((v-2)/v)*G627*(_xlfn.T.DIST(_xlfn.T.INV(a,v),v,0)/(1-a))*((v+_xlfn.T.INV(a,v)^2)/(v-1))</f>
        <v>15.161729134399121</v>
      </c>
      <c r="T627" s="4">
        <f>(B627*IF(B627&gt;R627,1,0)/S627)</f>
        <v>0</v>
      </c>
      <c r="U627" s="4">
        <f>_xlfn.PERCENTILE.INC(B124:B626,a)</f>
        <v>15.46271163781711</v>
      </c>
      <c r="V627" s="4">
        <f>AVERAGEIF(B124:B626, CONCATENATE("&gt;", U627))</f>
        <v>18.967537598672575</v>
      </c>
      <c r="W627" s="4">
        <f>(B627*IF(B627&gt;U627,1,0)/V627)</f>
        <v>0</v>
      </c>
      <c r="Y627">
        <f>IF(B627&gt;I627,1,0)</f>
        <v>0</v>
      </c>
      <c r="Z627">
        <f>IF(B627&gt;L627,1,0)</f>
        <v>0</v>
      </c>
      <c r="AA627">
        <f>IF(B627&gt;O627,1,0)</f>
        <v>0</v>
      </c>
      <c r="AB627">
        <f>IF(B627&gt;R627,1,0)</f>
        <v>0</v>
      </c>
      <c r="AC627">
        <f>IF(B627&gt;U627,1,0)</f>
        <v>0</v>
      </c>
    </row>
    <row r="628" spans="1:29" x14ac:dyDescent="0.25">
      <c r="A628" s="2">
        <v>2084.4299999999998</v>
      </c>
      <c r="B628" s="4">
        <f t="shared" si="20"/>
        <v>4.6224887899872931</v>
      </c>
      <c r="C628" s="7"/>
      <c r="D628" s="7"/>
      <c r="E628" s="7"/>
      <c r="F628" s="4">
        <f t="shared" si="19"/>
        <v>7.1424515420041974</v>
      </c>
      <c r="G628" s="4">
        <f t="shared" si="21"/>
        <v>6.1693016494177959</v>
      </c>
      <c r="H628" s="7"/>
      <c r="I628" s="4">
        <f>_xlfn.NORM.S.INV(0.975)*F628</f>
        <v>13.998947783650797</v>
      </c>
      <c r="J628" s="4">
        <f>F628*_xlfn.NORM.S.DIST(_xlfn.NORM.S.INV(a),0)/(1-a)</f>
        <v>16.697643158060718</v>
      </c>
      <c r="K628" s="4">
        <f>(B628*IF(B628&gt;I628,1,0)/J628)</f>
        <v>0</v>
      </c>
      <c r="L628" s="4">
        <f>_xlfn.NORM.S.INV(0.975)*G628</f>
        <v>12.091609042622428</v>
      </c>
      <c r="M628" s="4">
        <f>G628*_xlfn.NORM.S.DIST(_xlfn.NORM.S.INV(a),0)/(1-a)</f>
        <v>14.422610621941722</v>
      </c>
      <c r="N628" s="4">
        <f>(B628*IF(B628&gt;L628,1,0)/M628)</f>
        <v>0</v>
      </c>
      <c r="O628" s="4">
        <f>SQRT((v-2)/v)*F628*_xlfn.T.INV(a,v)</f>
        <v>14.486473469908056</v>
      </c>
      <c r="P628" s="4">
        <f>SQRT((v-2)/v)*F628*(_xlfn.T.DIST(_xlfn.T.INV(a,v),v,0)/(1-a))*((v+_xlfn.T.INV(a,v)^2)/(v-1))</f>
        <v>17.715416688616784</v>
      </c>
      <c r="Q628" s="4">
        <f>(B628*IF(B628&gt;O628,1,0)/P628)</f>
        <v>0</v>
      </c>
      <c r="R628" s="4">
        <f>SQRT((v-2)/v)*G628*_xlfn.T.INV(a,v)</f>
        <v>12.512709977318652</v>
      </c>
      <c r="S628" s="4">
        <f>SQRT((v-2)/v)*G628*(_xlfn.T.DIST(_xlfn.T.INV(a,v),v,0)/(1-a))*((v+_xlfn.T.INV(a,v)^2)/(v-1))</f>
        <v>15.301713809953187</v>
      </c>
      <c r="T628" s="4">
        <f>(B628*IF(B628&gt;R628,1,0)/S628)</f>
        <v>0</v>
      </c>
      <c r="U628" s="4">
        <f>_xlfn.PERCENTILE.INC(B125:B627,a)</f>
        <v>15.46271163781711</v>
      </c>
      <c r="V628" s="4">
        <f>AVERAGEIF(B125:B627, CONCATENATE("&gt;", U628))</f>
        <v>18.967537598672575</v>
      </c>
      <c r="W628" s="4">
        <f>(B628*IF(B628&gt;U628,1,0)/V628)</f>
        <v>0</v>
      </c>
      <c r="Y628">
        <f>IF(B628&gt;I628,1,0)</f>
        <v>0</v>
      </c>
      <c r="Z628">
        <f>IF(B628&gt;L628,1,0)</f>
        <v>0</v>
      </c>
      <c r="AA628">
        <f>IF(B628&gt;O628,1,0)</f>
        <v>0</v>
      </c>
      <c r="AB628">
        <f>IF(B628&gt;R628,1,0)</f>
        <v>0</v>
      </c>
      <c r="AC628">
        <f>IF(B628&gt;U628,1,0)</f>
        <v>0</v>
      </c>
    </row>
    <row r="629" spans="1:29" x14ac:dyDescent="0.25">
      <c r="A629" s="2">
        <v>2096.29</v>
      </c>
      <c r="B629" s="4">
        <f t="shared" si="20"/>
        <v>-5.689804886707698</v>
      </c>
      <c r="C629" s="7"/>
      <c r="D629" s="7"/>
      <c r="E629" s="7"/>
      <c r="F629" s="4">
        <f t="shared" si="19"/>
        <v>7.1404191876540155</v>
      </c>
      <c r="G629" s="4">
        <f t="shared" si="21"/>
        <v>6.0875865519787133</v>
      </c>
      <c r="H629" s="7"/>
      <c r="I629" s="4">
        <f>_xlfn.NORM.S.INV(0.975)*F629</f>
        <v>13.994964442320617</v>
      </c>
      <c r="J629" s="4">
        <f>F629*_xlfn.NORM.S.DIST(_xlfn.NORM.S.INV(a),0)/(1-a)</f>
        <v>16.69289191438612</v>
      </c>
      <c r="K629" s="4">
        <f>(B629*IF(B629&gt;I629,1,0)/J629)</f>
        <v>0</v>
      </c>
      <c r="L629" s="4">
        <f>_xlfn.NORM.S.INV(0.975)*G629</f>
        <v>11.931450394648644</v>
      </c>
      <c r="M629" s="4">
        <f>G629*_xlfn.NORM.S.DIST(_xlfn.NORM.S.INV(a),0)/(1-a)</f>
        <v>14.231576838983623</v>
      </c>
      <c r="N629" s="4">
        <f>(B629*IF(B629&gt;L629,1,0)/M629)</f>
        <v>0</v>
      </c>
      <c r="O629" s="4">
        <f>SQRT((v-2)/v)*F629*_xlfn.T.INV(a,v)</f>
        <v>14.482351405207691</v>
      </c>
      <c r="P629" s="4">
        <f>SQRT((v-2)/v)*F629*(_xlfn.T.DIST(_xlfn.T.INV(a,v),v,0)/(1-a))*((v+_xlfn.T.INV(a,v)^2)/(v-1))</f>
        <v>17.710375841792601</v>
      </c>
      <c r="Q629" s="4">
        <f>(B629*IF(B629&gt;O629,1,0)/P629)</f>
        <v>0</v>
      </c>
      <c r="R629" s="4">
        <f>SQRT((v-2)/v)*G629*_xlfn.T.INV(a,v)</f>
        <v>12.3469736633681</v>
      </c>
      <c r="S629" s="4">
        <f>SQRT((v-2)/v)*G629*(_xlfn.T.DIST(_xlfn.T.INV(a,v),v,0)/(1-a))*((v+_xlfn.T.INV(a,v)^2)/(v-1))</f>
        <v>15.09903592094394</v>
      </c>
      <c r="T629" s="4">
        <f>(B629*IF(B629&gt;R629,1,0)/S629)</f>
        <v>0</v>
      </c>
      <c r="U629" s="4">
        <f>_xlfn.PERCENTILE.INC(B126:B628,a)</f>
        <v>15.46271163781711</v>
      </c>
      <c r="V629" s="4">
        <f>AVERAGEIF(B126:B628, CONCATENATE("&gt;", U629))</f>
        <v>18.967537598672575</v>
      </c>
      <c r="W629" s="4">
        <f>(B629*IF(B629&gt;U629,1,0)/V629)</f>
        <v>0</v>
      </c>
      <c r="Y629">
        <f>IF(B629&gt;I629,1,0)</f>
        <v>0</v>
      </c>
      <c r="Z629">
        <f>IF(B629&gt;L629,1,0)</f>
        <v>0</v>
      </c>
      <c r="AA629">
        <f>IF(B629&gt;O629,1,0)</f>
        <v>0</v>
      </c>
      <c r="AB629">
        <f>IF(B629&gt;R629,1,0)</f>
        <v>0</v>
      </c>
      <c r="AC629">
        <f>IF(B629&gt;U629,1,0)</f>
        <v>0</v>
      </c>
    </row>
    <row r="630" spans="1:29" x14ac:dyDescent="0.25">
      <c r="A630" s="2">
        <v>2100.44</v>
      </c>
      <c r="B630" s="4">
        <f t="shared" si="20"/>
        <v>-1.9796879248577683</v>
      </c>
      <c r="C630" s="7"/>
      <c r="D630" s="7"/>
      <c r="E630" s="7"/>
      <c r="F630" s="4">
        <f t="shared" si="19"/>
        <v>7.137217081985332</v>
      </c>
      <c r="G630" s="4">
        <f t="shared" si="21"/>
        <v>6.0644554747388755</v>
      </c>
      <c r="H630" s="7"/>
      <c r="I630" s="4">
        <f>_xlfn.NORM.S.INV(0.975)*F630</f>
        <v>13.988688430535305</v>
      </c>
      <c r="J630" s="4">
        <f>F630*_xlfn.NORM.S.DIST(_xlfn.NORM.S.INV(a),0)/(1-a)</f>
        <v>16.685406022812948</v>
      </c>
      <c r="K630" s="4">
        <f>(B630*IF(B630&gt;I630,1,0)/J630)</f>
        <v>0</v>
      </c>
      <c r="L630" s="4">
        <f>_xlfn.NORM.S.INV(0.975)*G630</f>
        <v>11.886114316334949</v>
      </c>
      <c r="M630" s="4">
        <f>G630*_xlfn.NORM.S.DIST(_xlfn.NORM.S.INV(a),0)/(1-a)</f>
        <v>14.177500942025704</v>
      </c>
      <c r="N630" s="4">
        <f>(B630*IF(B630&gt;L630,1,0)/M630)</f>
        <v>0</v>
      </c>
      <c r="O630" s="4">
        <f>SQRT((v-2)/v)*F630*_xlfn.T.INV(a,v)</f>
        <v>14.475856825784305</v>
      </c>
      <c r="P630" s="4">
        <f>SQRT((v-2)/v)*F630*(_xlfn.T.DIST(_xlfn.T.INV(a,v),v,0)/(1-a))*((v+_xlfn.T.INV(a,v)^2)/(v-1))</f>
        <v>17.702433661734659</v>
      </c>
      <c r="Q630" s="4">
        <f>(B630*IF(B630&gt;O630,1,0)/P630)</f>
        <v>0</v>
      </c>
      <c r="R630" s="4">
        <f>SQRT((v-2)/v)*G630*_xlfn.T.INV(a,v)</f>
        <v>12.300058716196995</v>
      </c>
      <c r="S630" s="4">
        <f>SQRT((v-2)/v)*G630*(_xlfn.T.DIST(_xlfn.T.INV(a,v),v,0)/(1-a))*((v+_xlfn.T.INV(a,v)^2)/(v-1))</f>
        <v>15.041663929079458</v>
      </c>
      <c r="T630" s="4">
        <f>(B630*IF(B630&gt;R630,1,0)/S630)</f>
        <v>0</v>
      </c>
      <c r="U630" s="4">
        <f>_xlfn.PERCENTILE.INC(B127:B629,a)</f>
        <v>15.46271163781711</v>
      </c>
      <c r="V630" s="4">
        <f>AVERAGEIF(B127:B629, CONCATENATE("&gt;", U630))</f>
        <v>18.967537598672575</v>
      </c>
      <c r="W630" s="4">
        <f>(B630*IF(B630&gt;U630,1,0)/V630)</f>
        <v>0</v>
      </c>
      <c r="Y630">
        <f>IF(B630&gt;I630,1,0)</f>
        <v>0</v>
      </c>
      <c r="Z630">
        <f>IF(B630&gt;L630,1,0)</f>
        <v>0</v>
      </c>
      <c r="AA630">
        <f>IF(B630&gt;O630,1,0)</f>
        <v>0</v>
      </c>
      <c r="AB630">
        <f>IF(B630&gt;R630,1,0)</f>
        <v>0</v>
      </c>
      <c r="AC630">
        <f>IF(B630&gt;U630,1,0)</f>
        <v>0</v>
      </c>
    </row>
    <row r="631" spans="1:29" x14ac:dyDescent="0.25">
      <c r="A631" s="2">
        <v>2121.2399999999998</v>
      </c>
      <c r="B631" s="4">
        <f t="shared" si="20"/>
        <v>-9.90268705604527</v>
      </c>
      <c r="C631" s="7"/>
      <c r="D631" s="7"/>
      <c r="E631" s="7"/>
      <c r="F631" s="4">
        <f t="shared" si="19"/>
        <v>7.1301149179780428</v>
      </c>
      <c r="G631" s="4">
        <f t="shared" si="21"/>
        <v>5.8996705712755322</v>
      </c>
      <c r="H631" s="7"/>
      <c r="I631" s="4">
        <f>_xlfn.NORM.S.INV(0.975)*F631</f>
        <v>13.974768444868722</v>
      </c>
      <c r="J631" s="4">
        <f>F631*_xlfn.NORM.S.DIST(_xlfn.NORM.S.INV(a),0)/(1-a)</f>
        <v>16.668802563966036</v>
      </c>
      <c r="K631" s="4">
        <f>(B631*IF(B631&gt;I631,1,0)/J631)</f>
        <v>0</v>
      </c>
      <c r="L631" s="4">
        <f>_xlfn.NORM.S.INV(0.975)*G631</f>
        <v>11.563141840350886</v>
      </c>
      <c r="M631" s="4">
        <f>G631*_xlfn.NORM.S.DIST(_xlfn.NORM.S.INV(a),0)/(1-a)</f>
        <v>13.792266334596459</v>
      </c>
      <c r="N631" s="4">
        <f>(B631*IF(B631&gt;L631,1,0)/M631)</f>
        <v>0</v>
      </c>
      <c r="O631" s="4">
        <f>SQRT((v-2)/v)*F631*_xlfn.T.INV(a,v)</f>
        <v>14.461452064356738</v>
      </c>
      <c r="P631" s="4">
        <f>SQRT((v-2)/v)*F631*(_xlfn.T.DIST(_xlfn.T.INV(a,v),v,0)/(1-a))*((v+_xlfn.T.INV(a,v)^2)/(v-1))</f>
        <v>17.684818170185277</v>
      </c>
      <c r="Q631" s="4">
        <f>(B631*IF(B631&gt;O631,1,0)/P631)</f>
        <v>0</v>
      </c>
      <c r="R631" s="4">
        <f>SQRT((v-2)/v)*G631*_xlfn.T.INV(a,v)</f>
        <v>11.965838439276048</v>
      </c>
      <c r="S631" s="4">
        <f>SQRT((v-2)/v)*G631*(_xlfn.T.DIST(_xlfn.T.INV(a,v),v,0)/(1-a))*((v+_xlfn.T.INV(a,v)^2)/(v-1))</f>
        <v>14.632948068470698</v>
      </c>
      <c r="T631" s="4">
        <f>(B631*IF(B631&gt;R631,1,0)/S631)</f>
        <v>0</v>
      </c>
      <c r="U631" s="4">
        <f>_xlfn.PERCENTILE.INC(B128:B630,a)</f>
        <v>15.46271163781711</v>
      </c>
      <c r="V631" s="4">
        <f>AVERAGEIF(B128:B630, CONCATENATE("&gt;", U631))</f>
        <v>18.967537598672575</v>
      </c>
      <c r="W631" s="4">
        <f>(B631*IF(B631&gt;U631,1,0)/V631)</f>
        <v>0</v>
      </c>
      <c r="Y631">
        <f>IF(B631&gt;I631,1,0)</f>
        <v>0</v>
      </c>
      <c r="Z631">
        <f>IF(B631&gt;L631,1,0)</f>
        <v>0</v>
      </c>
      <c r="AA631">
        <f>IF(B631&gt;O631,1,0)</f>
        <v>0</v>
      </c>
      <c r="AB631">
        <f>IF(B631&gt;R631,1,0)</f>
        <v>0</v>
      </c>
      <c r="AC631">
        <f>IF(B631&gt;U631,1,0)</f>
        <v>0</v>
      </c>
    </row>
    <row r="632" spans="1:29" x14ac:dyDescent="0.25">
      <c r="A632" s="2">
        <v>2109.9899999999998</v>
      </c>
      <c r="B632" s="4">
        <f t="shared" si="20"/>
        <v>5.3035017254058952</v>
      </c>
      <c r="C632" s="7"/>
      <c r="D632" s="7"/>
      <c r="E632" s="7"/>
      <c r="F632" s="4">
        <f t="shared" si="19"/>
        <v>7.1134963643135087</v>
      </c>
      <c r="G632" s="4">
        <f t="shared" si="21"/>
        <v>6.2130136596017627</v>
      </c>
      <c r="H632" s="7"/>
      <c r="I632" s="4">
        <f>_xlfn.NORM.S.INV(0.975)*F632</f>
        <v>13.94219667821109</v>
      </c>
      <c r="J632" s="4">
        <f>F632*_xlfn.NORM.S.DIST(_xlfn.NORM.S.INV(a),0)/(1-a)</f>
        <v>16.629951662806736</v>
      </c>
      <c r="K632" s="4">
        <f>(B632*IF(B632&gt;I632,1,0)/J632)</f>
        <v>0</v>
      </c>
      <c r="L632" s="4">
        <f>_xlfn.NORM.S.INV(0.975)*G632</f>
        <v>12.17728300827485</v>
      </c>
      <c r="M632" s="4">
        <f>G632*_xlfn.NORM.S.DIST(_xlfn.NORM.S.INV(a),0)/(1-a)</f>
        <v>14.524800681402535</v>
      </c>
      <c r="N632" s="4">
        <f>(B632*IF(B632&gt;L632,1,0)/M632)</f>
        <v>0</v>
      </c>
      <c r="O632" s="4">
        <f>SQRT((v-2)/v)*F632*_xlfn.T.INV(a,v)</f>
        <v>14.427745957237395</v>
      </c>
      <c r="P632" s="4">
        <f>SQRT((v-2)/v)*F632*(_xlfn.T.DIST(_xlfn.T.INV(a,v),v,0)/(1-a))*((v+_xlfn.T.INV(a,v)^2)/(v-1))</f>
        <v>17.643599185191405</v>
      </c>
      <c r="Q632" s="4">
        <f>(B632*IF(B632&gt;O632,1,0)/P632)</f>
        <v>0</v>
      </c>
      <c r="R632" s="4">
        <f>SQRT((v-2)/v)*G632*_xlfn.T.INV(a,v)</f>
        <v>12.601367614282989</v>
      </c>
      <c r="S632" s="4">
        <f>SQRT((v-2)/v)*G632*(_xlfn.T.DIST(_xlfn.T.INV(a,v),v,0)/(1-a))*((v+_xlfn.T.INV(a,v)^2)/(v-1))</f>
        <v>15.410132672881689</v>
      </c>
      <c r="T632" s="4">
        <f>(B632*IF(B632&gt;R632,1,0)/S632)</f>
        <v>0</v>
      </c>
      <c r="U632" s="4">
        <f>_xlfn.PERCENTILE.INC(B129:B631,a)</f>
        <v>15.46271163781711</v>
      </c>
      <c r="V632" s="4">
        <f>AVERAGEIF(B129:B631, CONCATENATE("&gt;", U632))</f>
        <v>18.967537598672575</v>
      </c>
      <c r="W632" s="4">
        <f>(B632*IF(B632&gt;U632,1,0)/V632)</f>
        <v>0</v>
      </c>
      <c r="Y632">
        <f>IF(B632&gt;I632,1,0)</f>
        <v>0</v>
      </c>
      <c r="Z632">
        <f>IF(B632&gt;L632,1,0)</f>
        <v>0</v>
      </c>
      <c r="AA632">
        <f>IF(B632&gt;O632,1,0)</f>
        <v>0</v>
      </c>
      <c r="AB632">
        <f>IF(B632&gt;R632,1,0)</f>
        <v>0</v>
      </c>
      <c r="AC632">
        <f>IF(B632&gt;U632,1,0)</f>
        <v>0</v>
      </c>
    </row>
    <row r="633" spans="1:29" x14ac:dyDescent="0.25">
      <c r="A633" s="2">
        <v>2122.85</v>
      </c>
      <c r="B633" s="4">
        <f t="shared" si="20"/>
        <v>-6.094815615239944</v>
      </c>
      <c r="C633" s="7"/>
      <c r="D633" s="7"/>
      <c r="E633" s="7"/>
      <c r="F633" s="4">
        <f t="shared" si="19"/>
        <v>7.0261699121347121</v>
      </c>
      <c r="G633" s="4">
        <f t="shared" si="21"/>
        <v>6.1622296487081041</v>
      </c>
      <c r="H633" s="7"/>
      <c r="I633" s="4">
        <f>_xlfn.NORM.S.INV(0.975)*F633</f>
        <v>13.771039977042989</v>
      </c>
      <c r="J633" s="4">
        <f>F633*_xlfn.NORM.S.DIST(_xlfn.NORM.S.INV(a),0)/(1-a)</f>
        <v>16.425799639070103</v>
      </c>
      <c r="K633" s="4">
        <f>(B633*IF(B633&gt;I633,1,0)/J633)</f>
        <v>0</v>
      </c>
      <c r="L633" s="4">
        <f>_xlfn.NORM.S.INV(0.975)*G633</f>
        <v>12.07774817593279</v>
      </c>
      <c r="M633" s="4">
        <f>G633*_xlfn.NORM.S.DIST(_xlfn.NORM.S.INV(a),0)/(1-a)</f>
        <v>14.406077678936153</v>
      </c>
      <c r="N633" s="4">
        <f>(B633*IF(B633&gt;L633,1,0)/M633)</f>
        <v>0</v>
      </c>
      <c r="O633" s="4">
        <f>SQRT((v-2)/v)*F633*_xlfn.T.INV(a,v)</f>
        <v>14.250628573203404</v>
      </c>
      <c r="P633" s="4">
        <f>SQRT((v-2)/v)*F633*(_xlfn.T.DIST(_xlfn.T.INV(a,v),v,0)/(1-a))*((v+_xlfn.T.INV(a,v)^2)/(v-1))</f>
        <v>17.427003457633717</v>
      </c>
      <c r="Q633" s="4">
        <f>(B633*IF(B633&gt;O633,1,0)/P633)</f>
        <v>0</v>
      </c>
      <c r="R633" s="4">
        <f>SQRT((v-2)/v)*G633*_xlfn.T.INV(a,v)</f>
        <v>12.498366393738472</v>
      </c>
      <c r="S633" s="4">
        <f>SQRT((v-2)/v)*G633*(_xlfn.T.DIST(_xlfn.T.INV(a,v),v,0)/(1-a))*((v+_xlfn.T.INV(a,v)^2)/(v-1))</f>
        <v>15.284173132406044</v>
      </c>
      <c r="T633" s="4">
        <f>(B633*IF(B633&gt;R633,1,0)/S633)</f>
        <v>0</v>
      </c>
      <c r="U633" s="4">
        <f>_xlfn.PERCENTILE.INC(B130:B632,a)</f>
        <v>14.814141336595974</v>
      </c>
      <c r="V633" s="4">
        <f>AVERAGEIF(B130:B632, CONCATENATE("&gt;", U633))</f>
        <v>18.207213345143355</v>
      </c>
      <c r="W633" s="4">
        <f>(B633*IF(B633&gt;U633,1,0)/V633)</f>
        <v>0</v>
      </c>
      <c r="Y633">
        <f>IF(B633&gt;I633,1,0)</f>
        <v>0</v>
      </c>
      <c r="Z633">
        <f>IF(B633&gt;L633,1,0)</f>
        <v>0</v>
      </c>
      <c r="AA633">
        <f>IF(B633&gt;O633,1,0)</f>
        <v>0</v>
      </c>
      <c r="AB633">
        <f>IF(B633&gt;R633,1,0)</f>
        <v>0</v>
      </c>
      <c r="AC633">
        <f>IF(B633&gt;U633,1,0)</f>
        <v>0</v>
      </c>
    </row>
    <row r="634" spans="1:29" x14ac:dyDescent="0.25">
      <c r="A634" s="2">
        <v>2124.1999999999998</v>
      </c>
      <c r="B634" s="4">
        <f t="shared" si="20"/>
        <v>-0.63593753680189802</v>
      </c>
      <c r="C634" s="7"/>
      <c r="D634" s="7"/>
      <c r="E634" s="7"/>
      <c r="F634" s="4">
        <f t="shared" si="19"/>
        <v>7.0298486026968305</v>
      </c>
      <c r="G634" s="4">
        <f t="shared" si="21"/>
        <v>6.1582056178596805</v>
      </c>
      <c r="H634" s="7"/>
      <c r="I634" s="4">
        <f>_xlfn.NORM.S.INV(0.975)*F634</f>
        <v>13.778250078055008</v>
      </c>
      <c r="J634" s="4">
        <f>F634*_xlfn.NORM.S.DIST(_xlfn.NORM.S.INV(a),0)/(1-a)</f>
        <v>16.43439969213787</v>
      </c>
      <c r="K634" s="4">
        <f>(B634*IF(B634&gt;I634,1,0)/J634)</f>
        <v>0</v>
      </c>
      <c r="L634" s="4">
        <f>_xlfn.NORM.S.INV(0.975)*G634</f>
        <v>12.069861220397202</v>
      </c>
      <c r="M634" s="4">
        <f>G634*_xlfn.NORM.S.DIST(_xlfn.NORM.S.INV(a),0)/(1-a)</f>
        <v>14.396670288382802</v>
      </c>
      <c r="N634" s="4">
        <f>(B634*IF(B634&gt;L634,1,0)/M634)</f>
        <v>0</v>
      </c>
      <c r="O634" s="4">
        <f>SQRT((v-2)/v)*F634*_xlfn.T.INV(a,v)</f>
        <v>14.258089772333523</v>
      </c>
      <c r="P634" s="4">
        <f>SQRT((v-2)/v)*F634*(_xlfn.T.DIST(_xlfn.T.INV(a,v),v,0)/(1-a))*((v+_xlfn.T.INV(a,v)^2)/(v-1))</f>
        <v>17.436127710811093</v>
      </c>
      <c r="Q634" s="4">
        <f>(B634*IF(B634&gt;O634,1,0)/P634)</f>
        <v>0</v>
      </c>
      <c r="R634" s="4">
        <f>SQRT((v-2)/v)*G634*_xlfn.T.INV(a,v)</f>
        <v>12.490204768029853</v>
      </c>
      <c r="S634" s="4">
        <f>SQRT((v-2)/v)*G634*(_xlfn.T.DIST(_xlfn.T.INV(a,v),v,0)/(1-a))*((v+_xlfn.T.INV(a,v)^2)/(v-1))</f>
        <v>15.274192332000409</v>
      </c>
      <c r="T634" s="4">
        <f>(B634*IF(B634&gt;R634,1,0)/S634)</f>
        <v>0</v>
      </c>
      <c r="U634" s="4">
        <f>_xlfn.PERCENTILE.INC(B131:B633,a)</f>
        <v>14.814141336595974</v>
      </c>
      <c r="V634" s="4">
        <f>AVERAGEIF(B131:B633, CONCATENATE("&gt;", U634))</f>
        <v>18.207213345143355</v>
      </c>
      <c r="W634" s="4">
        <f>(B634*IF(B634&gt;U634,1,0)/V634)</f>
        <v>0</v>
      </c>
      <c r="Y634">
        <f>IF(B634&gt;I634,1,0)</f>
        <v>0</v>
      </c>
      <c r="Z634">
        <f>IF(B634&gt;L634,1,0)</f>
        <v>0</v>
      </c>
      <c r="AA634">
        <f>IF(B634&gt;O634,1,0)</f>
        <v>0</v>
      </c>
      <c r="AB634">
        <f>IF(B634&gt;R634,1,0)</f>
        <v>0</v>
      </c>
      <c r="AC634">
        <f>IF(B634&gt;U634,1,0)</f>
        <v>0</v>
      </c>
    </row>
    <row r="635" spans="1:29" x14ac:dyDescent="0.25">
      <c r="A635" s="2">
        <v>2108.58</v>
      </c>
      <c r="B635" s="4">
        <f t="shared" si="20"/>
        <v>7.3533565577628712</v>
      </c>
      <c r="C635" s="7"/>
      <c r="D635" s="7"/>
      <c r="E635" s="7"/>
      <c r="F635" s="4">
        <f t="shared" si="19"/>
        <v>7.0067636239123177</v>
      </c>
      <c r="G635" s="4">
        <f t="shared" si="21"/>
        <v>5.9726335597432261</v>
      </c>
      <c r="H635" s="7"/>
      <c r="I635" s="4">
        <f>_xlfn.NORM.S.INV(0.975)*F635</f>
        <v>13.733004351053491</v>
      </c>
      <c r="J635" s="4">
        <f>F635*_xlfn.NORM.S.DIST(_xlfn.NORM.S.INV(a),0)/(1-a)</f>
        <v>16.380431564277522</v>
      </c>
      <c r="K635" s="4">
        <f>(B635*IF(B635&gt;I635,1,0)/J635)</f>
        <v>0</v>
      </c>
      <c r="L635" s="4">
        <f>_xlfn.NORM.S.INV(0.975)*G635</f>
        <v>11.706146669951977</v>
      </c>
      <c r="M635" s="4">
        <f>G635*_xlfn.NORM.S.DIST(_xlfn.NORM.S.INV(a),0)/(1-a)</f>
        <v>13.962839412763593</v>
      </c>
      <c r="N635" s="4">
        <f>(B635*IF(B635&gt;L635,1,0)/M635)</f>
        <v>0</v>
      </c>
      <c r="O635" s="4">
        <f>SQRT((v-2)/v)*F635*_xlfn.T.INV(a,v)</f>
        <v>14.211268323038624</v>
      </c>
      <c r="P635" s="4">
        <f>SQRT((v-2)/v)*F635*(_xlfn.T.DIST(_xlfn.T.INV(a,v),v,0)/(1-a))*((v+_xlfn.T.INV(a,v)^2)/(v-1))</f>
        <v>17.378870056907463</v>
      </c>
      <c r="Q635" s="4">
        <f>(B635*IF(B635&gt;O635,1,0)/P635)</f>
        <v>0</v>
      </c>
      <c r="R635" s="4">
        <f>SQRT((v-2)/v)*G635*_xlfn.T.INV(a,v)</f>
        <v>12.113823538020709</v>
      </c>
      <c r="S635" s="4">
        <f>SQRT((v-2)/v)*G635*(_xlfn.T.DIST(_xlfn.T.INV(a,v),v,0)/(1-a))*((v+_xlfn.T.INV(a,v)^2)/(v-1))</f>
        <v>14.81391810879235</v>
      </c>
      <c r="T635" s="4">
        <f>(B635*IF(B635&gt;R635,1,0)/S635)</f>
        <v>0</v>
      </c>
      <c r="U635" s="4">
        <f>_xlfn.PERCENTILE.INC(B132:B634,a)</f>
        <v>14.814141336595974</v>
      </c>
      <c r="V635" s="4">
        <f>AVERAGEIF(B132:B634, CONCATENATE("&gt;", U635))</f>
        <v>18.207213345143355</v>
      </c>
      <c r="W635" s="4">
        <f>(B635*IF(B635&gt;U635,1,0)/V635)</f>
        <v>0</v>
      </c>
      <c r="Y635">
        <f>IF(B635&gt;I635,1,0)</f>
        <v>0</v>
      </c>
      <c r="Z635">
        <f>IF(B635&gt;L635,1,0)</f>
        <v>0</v>
      </c>
      <c r="AA635">
        <f>IF(B635&gt;O635,1,0)</f>
        <v>0</v>
      </c>
      <c r="AB635">
        <f>IF(B635&gt;R635,1,0)</f>
        <v>0</v>
      </c>
      <c r="AC635">
        <f>IF(B635&gt;U635,1,0)</f>
        <v>0</v>
      </c>
    </row>
    <row r="636" spans="1:29" x14ac:dyDescent="0.25">
      <c r="A636" s="2">
        <v>2102.31</v>
      </c>
      <c r="B636" s="4">
        <f t="shared" si="20"/>
        <v>2.9735651481091456</v>
      </c>
      <c r="C636" s="7"/>
      <c r="D636" s="7"/>
      <c r="E636" s="7"/>
      <c r="F636" s="4">
        <f t="shared" si="19"/>
        <v>7.0045266288651167</v>
      </c>
      <c r="G636" s="4">
        <f t="shared" si="21"/>
        <v>6.0643484151694684</v>
      </c>
      <c r="H636" s="7"/>
      <c r="I636" s="4">
        <f>_xlfn.NORM.S.INV(0.975)*F636</f>
        <v>13.728619921327383</v>
      </c>
      <c r="J636" s="4">
        <f>F636*_xlfn.NORM.S.DIST(_xlfn.NORM.S.INV(a),0)/(1-a)</f>
        <v>16.375201911010038</v>
      </c>
      <c r="K636" s="4">
        <f>(B636*IF(B636&gt;I636,1,0)/J636)</f>
        <v>0</v>
      </c>
      <c r="L636" s="4">
        <f>_xlfn.NORM.S.INV(0.975)*G636</f>
        <v>11.885904483434711</v>
      </c>
      <c r="M636" s="4">
        <f>G636*_xlfn.NORM.S.DIST(_xlfn.NORM.S.INV(a),0)/(1-a)</f>
        <v>14.177250657865411</v>
      </c>
      <c r="N636" s="4">
        <f>(B636*IF(B636&gt;L636,1,0)/M636)</f>
        <v>0</v>
      </c>
      <c r="O636" s="4">
        <f>SQRT((v-2)/v)*F636*_xlfn.T.INV(a,v)</f>
        <v>14.206731201685679</v>
      </c>
      <c r="P636" s="4">
        <f>SQRT((v-2)/v)*F636*(_xlfn.T.DIST(_xlfn.T.INV(a,v),v,0)/(1-a))*((v+_xlfn.T.INV(a,v)^2)/(v-1))</f>
        <v>17.373321639930673</v>
      </c>
      <c r="Q636" s="4">
        <f>(B636*IF(B636&gt;O636,1,0)/P636)</f>
        <v>0</v>
      </c>
      <c r="R636" s="4">
        <f>SQRT((v-2)/v)*G636*_xlfn.T.INV(a,v)</f>
        <v>12.299841575681192</v>
      </c>
      <c r="S636" s="4">
        <f>SQRT((v-2)/v)*G636*(_xlfn.T.DIST(_xlfn.T.INV(a,v),v,0)/(1-a))*((v+_xlfn.T.INV(a,v)^2)/(v-1))</f>
        <v>15.041398389317459</v>
      </c>
      <c r="T636" s="4">
        <f>(B636*IF(B636&gt;R636,1,0)/S636)</f>
        <v>0</v>
      </c>
      <c r="U636" s="4">
        <f>_xlfn.PERCENTILE.INC(B133:B635,a)</f>
        <v>14.814141336595974</v>
      </c>
      <c r="V636" s="4">
        <f>AVERAGEIF(B133:B635, CONCATENATE("&gt;", U636))</f>
        <v>18.207213345143355</v>
      </c>
      <c r="W636" s="4">
        <f>(B636*IF(B636&gt;U636,1,0)/V636)</f>
        <v>0</v>
      </c>
      <c r="Y636">
        <f>IF(B636&gt;I636,1,0)</f>
        <v>0</v>
      </c>
      <c r="Z636">
        <f>IF(B636&gt;L636,1,0)</f>
        <v>0</v>
      </c>
      <c r="AA636">
        <f>IF(B636&gt;O636,1,0)</f>
        <v>0</v>
      </c>
      <c r="AB636">
        <f>IF(B636&gt;R636,1,0)</f>
        <v>0</v>
      </c>
      <c r="AC636">
        <f>IF(B636&gt;U636,1,0)</f>
        <v>0</v>
      </c>
    </row>
    <row r="637" spans="1:29" x14ac:dyDescent="0.25">
      <c r="A637" s="2">
        <v>2101.4899999999998</v>
      </c>
      <c r="B637" s="4">
        <f t="shared" si="20"/>
        <v>0.39004713862378232</v>
      </c>
      <c r="C637" s="7"/>
      <c r="D637" s="7"/>
      <c r="E637" s="7"/>
      <c r="F637" s="4">
        <f t="shared" si="19"/>
        <v>6.9947557451625029</v>
      </c>
      <c r="G637" s="4">
        <f t="shared" si="21"/>
        <v>5.924547896670032</v>
      </c>
      <c r="H637" s="7"/>
      <c r="I637" s="4">
        <f>_xlfn.NORM.S.INV(0.975)*F637</f>
        <v>13.709469341173131</v>
      </c>
      <c r="J637" s="4">
        <f>F637*_xlfn.NORM.S.DIST(_xlfn.NORM.S.INV(a),0)/(1-a)</f>
        <v>16.352359511807791</v>
      </c>
      <c r="K637" s="4">
        <f>(B637*IF(B637&gt;I637,1,0)/J637)</f>
        <v>0</v>
      </c>
      <c r="L637" s="4">
        <f>_xlfn.NORM.S.INV(0.975)*G637</f>
        <v>11.611900502155789</v>
      </c>
      <c r="M637" s="4">
        <f>G637*_xlfn.NORM.S.DIST(_xlfn.NORM.S.INV(a),0)/(1-a)</f>
        <v>13.850424615366222</v>
      </c>
      <c r="N637" s="4">
        <f>(B637*IF(B637&gt;L637,1,0)/M637)</f>
        <v>0</v>
      </c>
      <c r="O637" s="4">
        <f>SQRT((v-2)/v)*F637*_xlfn.T.INV(a,v)</f>
        <v>14.18691368571052</v>
      </c>
      <c r="P637" s="4">
        <f>SQRT((v-2)/v)*F637*(_xlfn.T.DIST(_xlfn.T.INV(a,v),v,0)/(1-a))*((v+_xlfn.T.INV(a,v)^2)/(v-1))</f>
        <v>17.349086925114641</v>
      </c>
      <c r="Q637" s="4">
        <f>(B637*IF(B637&gt;O637,1,0)/P637)</f>
        <v>0</v>
      </c>
      <c r="R637" s="4">
        <f>SQRT((v-2)/v)*G637*_xlfn.T.INV(a,v)</f>
        <v>12.01629516442291</v>
      </c>
      <c r="S637" s="4">
        <f>SQRT((v-2)/v)*G637*(_xlfn.T.DIST(_xlfn.T.INV(a,v),v,0)/(1-a))*((v+_xlfn.T.INV(a,v)^2)/(v-1))</f>
        <v>14.69465127819779</v>
      </c>
      <c r="T637" s="4">
        <f>(B637*IF(B637&gt;R637,1,0)/S637)</f>
        <v>0</v>
      </c>
      <c r="U637" s="4">
        <f>_xlfn.PERCENTILE.INC(B134:B636,a)</f>
        <v>14.814141336595974</v>
      </c>
      <c r="V637" s="4">
        <f>AVERAGEIF(B134:B636, CONCATENATE("&gt;", U637))</f>
        <v>18.207213345143355</v>
      </c>
      <c r="W637" s="4">
        <f>(B637*IF(B637&gt;U637,1,0)/V637)</f>
        <v>0</v>
      </c>
      <c r="Y637">
        <f>IF(B637&gt;I637,1,0)</f>
        <v>0</v>
      </c>
      <c r="Z637">
        <f>IF(B637&gt;L637,1,0)</f>
        <v>0</v>
      </c>
      <c r="AA637">
        <f>IF(B637&gt;O637,1,0)</f>
        <v>0</v>
      </c>
      <c r="AB637">
        <f>IF(B637&gt;R637,1,0)</f>
        <v>0</v>
      </c>
      <c r="AC637">
        <f>IF(B637&gt;U637,1,0)</f>
        <v>0</v>
      </c>
    </row>
    <row r="638" spans="1:29" x14ac:dyDescent="0.25">
      <c r="A638" s="2">
        <v>2057.64</v>
      </c>
      <c r="B638" s="4">
        <f t="shared" si="20"/>
        <v>20.866147352592645</v>
      </c>
      <c r="C638" s="7"/>
      <c r="D638" s="7"/>
      <c r="E638" s="7"/>
      <c r="F638" s="4">
        <f t="shared" si="19"/>
        <v>6.9903475360905283</v>
      </c>
      <c r="G638" s="4">
        <f t="shared" si="21"/>
        <v>5.7448568232256214</v>
      </c>
      <c r="H638" s="7"/>
      <c r="I638" s="4">
        <f>_xlfn.NORM.S.INV(0.975)*F638</f>
        <v>13.700829410155738</v>
      </c>
      <c r="J638" s="4">
        <f>F638*_xlfn.NORM.S.DIST(_xlfn.NORM.S.INV(a),0)/(1-a)</f>
        <v>16.342053988330722</v>
      </c>
      <c r="K638" s="4">
        <f>(B638*IF(B638&gt;I638,1,0)/J638)</f>
        <v>1.276837499588021</v>
      </c>
      <c r="L638" s="4">
        <f>_xlfn.NORM.S.INV(0.975)*G638</f>
        <v>11.259712469861404</v>
      </c>
      <c r="M638" s="4">
        <f>G638*_xlfn.NORM.S.DIST(_xlfn.NORM.S.INV(a),0)/(1-a)</f>
        <v>13.430342322134212</v>
      </c>
      <c r="N638" s="4">
        <f>(B638*IF(B638&gt;L638,1,0)/M638)</f>
        <v>1.5536571482771269</v>
      </c>
      <c r="O638" s="4">
        <f>SQRT((v-2)/v)*F638*_xlfn.T.INV(a,v)</f>
        <v>14.177972861485754</v>
      </c>
      <c r="P638" s="4">
        <f>SQRT((v-2)/v)*F638*(_xlfn.T.DIST(_xlfn.T.INV(a,v),v,0)/(1-a))*((v+_xlfn.T.INV(a,v)^2)/(v-1))</f>
        <v>17.338153247776923</v>
      </c>
      <c r="Q638" s="4">
        <f>(B638*IF(B638&gt;O638,1,0)/P638)</f>
        <v>1.2034815389158056</v>
      </c>
      <c r="R638" s="4">
        <f>SQRT((v-2)/v)*G638*_xlfn.T.INV(a,v)</f>
        <v>11.651841873711284</v>
      </c>
      <c r="S638" s="4">
        <f>SQRT((v-2)/v)*G638*(_xlfn.T.DIST(_xlfn.T.INV(a,v),v,0)/(1-a))*((v+_xlfn.T.INV(a,v)^2)/(v-1))</f>
        <v>14.248963656437695</v>
      </c>
      <c r="T638" s="4">
        <f>(B638*IF(B638&gt;R638,1,0)/S638)</f>
        <v>1.4643975418637061</v>
      </c>
      <c r="U638" s="4">
        <f>_xlfn.PERCENTILE.INC(B135:B637,a)</f>
        <v>14.814141336595974</v>
      </c>
      <c r="V638" s="4">
        <f>AVERAGEIF(B135:B637, CONCATENATE("&gt;", U638))</f>
        <v>18.207213345143355</v>
      </c>
      <c r="W638" s="4">
        <f>(B638*IF(B638&gt;U638,1,0)/V638)</f>
        <v>1.1460373950173184</v>
      </c>
      <c r="Y638">
        <f>IF(B638&gt;I638,1,0)</f>
        <v>1</v>
      </c>
      <c r="Z638">
        <f>IF(B638&gt;L638,1,0)</f>
        <v>1</v>
      </c>
      <c r="AA638">
        <f>IF(B638&gt;O638,1,0)</f>
        <v>1</v>
      </c>
      <c r="AB638">
        <f>IF(B638&gt;R638,1,0)</f>
        <v>1</v>
      </c>
      <c r="AC638">
        <f>IF(B638&gt;U638,1,0)</f>
        <v>1</v>
      </c>
    </row>
    <row r="639" spans="1:29" x14ac:dyDescent="0.25">
      <c r="A639" s="2">
        <v>2063.11</v>
      </c>
      <c r="B639" s="4">
        <f t="shared" si="20"/>
        <v>-2.6583853346553599</v>
      </c>
      <c r="C639" s="7"/>
      <c r="D639" s="7"/>
      <c r="E639" s="7"/>
      <c r="F639" s="4">
        <f t="shared" si="19"/>
        <v>7.0520122562958125</v>
      </c>
      <c r="G639" s="4">
        <f t="shared" si="21"/>
        <v>7.5595597388079945</v>
      </c>
      <c r="H639" s="7"/>
      <c r="I639" s="4">
        <f>_xlfn.NORM.S.INV(0.975)*F639</f>
        <v>13.821690040874834</v>
      </c>
      <c r="J639" s="4">
        <f>F639*_xlfn.NORM.S.DIST(_xlfn.NORM.S.INV(a),0)/(1-a)</f>
        <v>16.486213943406955</v>
      </c>
      <c r="K639" s="4">
        <f>(B639*IF(B639&gt;I639,1,0)/J639)</f>
        <v>0</v>
      </c>
      <c r="L639" s="4">
        <f>_xlfn.NORM.S.INV(0.975)*G639</f>
        <v>14.816464827042683</v>
      </c>
      <c r="M639" s="4">
        <f>G639*_xlfn.NORM.S.DIST(_xlfn.NORM.S.INV(a),0)/(1-a)</f>
        <v>17.672759865198731</v>
      </c>
      <c r="N639" s="4">
        <f>(B639*IF(B639&gt;L639,1,0)/M639)</f>
        <v>0</v>
      </c>
      <c r="O639" s="4">
        <f>SQRT((v-2)/v)*F639*_xlfn.T.INV(a,v)</f>
        <v>14.303042570118665</v>
      </c>
      <c r="P639" s="4">
        <f>SQRT((v-2)/v)*F639*(_xlfn.T.DIST(_xlfn.T.INV(a,v),v,0)/(1-a))*((v+_xlfn.T.INV(a,v)^2)/(v-1))</f>
        <v>17.491100202614369</v>
      </c>
      <c r="Q639" s="4">
        <f>(B639*IF(B639&gt;O639,1,0)/P639)</f>
        <v>0</v>
      </c>
      <c r="R639" s="4">
        <f>SQRT((v-2)/v)*G639*_xlfn.T.INV(a,v)</f>
        <v>15.332461264371114</v>
      </c>
      <c r="S639" s="4">
        <f>SQRT((v-2)/v)*G639*(_xlfn.T.DIST(_xlfn.T.INV(a,v),v,0)/(1-a))*((v+_xlfn.T.INV(a,v)^2)/(v-1))</f>
        <v>18.749969806290913</v>
      </c>
      <c r="T639" s="4">
        <f>(B639*IF(B639&gt;R639,1,0)/S639)</f>
        <v>0</v>
      </c>
      <c r="U639" s="4">
        <f>_xlfn.PERCENTILE.INC(B136:B638,a)</f>
        <v>15.46271163781711</v>
      </c>
      <c r="V639" s="4">
        <f>AVERAGEIF(B136:B638, CONCATENATE("&gt;", U639))</f>
        <v>18.648757947049383</v>
      </c>
      <c r="W639" s="4">
        <f>(B639*IF(B639&gt;U639,1,0)/V639)</f>
        <v>0</v>
      </c>
      <c r="Y639">
        <f>IF(B639&gt;I639,1,0)</f>
        <v>0</v>
      </c>
      <c r="Z639">
        <f>IF(B639&gt;L639,1,0)</f>
        <v>0</v>
      </c>
      <c r="AA639">
        <f>IF(B639&gt;O639,1,0)</f>
        <v>0</v>
      </c>
      <c r="AB639">
        <f>IF(B639&gt;R639,1,0)</f>
        <v>0</v>
      </c>
      <c r="AC639">
        <f>IF(B639&gt;U639,1,0)</f>
        <v>0</v>
      </c>
    </row>
    <row r="640" spans="1:29" x14ac:dyDescent="0.25">
      <c r="A640" s="2">
        <v>2077.42</v>
      </c>
      <c r="B640" s="4">
        <f t="shared" si="20"/>
        <v>-6.9361304050680497</v>
      </c>
      <c r="C640" s="7"/>
      <c r="D640" s="7"/>
      <c r="E640" s="7"/>
      <c r="F640" s="4">
        <f t="shared" si="19"/>
        <v>7.0492846026258151</v>
      </c>
      <c r="G640" s="4">
        <f t="shared" si="21"/>
        <v>7.3581347903650842</v>
      </c>
      <c r="H640" s="7"/>
      <c r="I640" s="4">
        <f>_xlfn.NORM.S.INV(0.975)*F640</f>
        <v>13.81634393791934</v>
      </c>
      <c r="J640" s="4">
        <f>F640*_xlfn.NORM.S.DIST(_xlfn.NORM.S.INV(a),0)/(1-a)</f>
        <v>16.479837227041074</v>
      </c>
      <c r="K640" s="4">
        <f>(B640*IF(B640&gt;I640,1,0)/J640)</f>
        <v>0</v>
      </c>
      <c r="L640" s="4">
        <f>_xlfn.NORM.S.INV(0.975)*G640</f>
        <v>14.421679182506743</v>
      </c>
      <c r="M640" s="4">
        <f>G640*_xlfn.NORM.S.DIST(_xlfn.NORM.S.INV(a),0)/(1-a)</f>
        <v>17.20186805830987</v>
      </c>
      <c r="N640" s="4">
        <f>(B640*IF(B640&gt;L640,1,0)/M640)</f>
        <v>0</v>
      </c>
      <c r="O640" s="4">
        <f>SQRT((v-2)/v)*F640*_xlfn.T.INV(a,v)</f>
        <v>14.297510284419122</v>
      </c>
      <c r="P640" s="4">
        <f>SQRT((v-2)/v)*F640*(_xlfn.T.DIST(_xlfn.T.INV(a,v),v,0)/(1-a))*((v+_xlfn.T.INV(a,v)^2)/(v-1))</f>
        <v>17.484334805458776</v>
      </c>
      <c r="Q640" s="4">
        <f>(B640*IF(B640&gt;O640,1,0)/P640)</f>
        <v>0</v>
      </c>
      <c r="R640" s="4">
        <f>SQRT((v-2)/v)*G640*_xlfn.T.INV(a,v)</f>
        <v>14.923926862053415</v>
      </c>
      <c r="S640" s="4">
        <f>SQRT((v-2)/v)*G640*(_xlfn.T.DIST(_xlfn.T.INV(a,v),v,0)/(1-a))*((v+_xlfn.T.INV(a,v)^2)/(v-1))</f>
        <v>18.250375672237045</v>
      </c>
      <c r="T640" s="4">
        <f>(B640*IF(B640&gt;R640,1,0)/S640)</f>
        <v>0</v>
      </c>
      <c r="U640" s="4">
        <f>_xlfn.PERCENTILE.INC(B137:B639,a)</f>
        <v>15.46271163781711</v>
      </c>
      <c r="V640" s="4">
        <f>AVERAGEIF(B137:B639, CONCATENATE("&gt;", U640))</f>
        <v>18.648757947049383</v>
      </c>
      <c r="W640" s="4">
        <f>(B640*IF(B640&gt;U640,1,0)/V640)</f>
        <v>0</v>
      </c>
      <c r="Y640">
        <f>IF(B640&gt;I640,1,0)</f>
        <v>0</v>
      </c>
      <c r="Z640">
        <f>IF(B640&gt;L640,1,0)</f>
        <v>0</v>
      </c>
      <c r="AA640">
        <f>IF(B640&gt;O640,1,0)</f>
        <v>0</v>
      </c>
      <c r="AB640">
        <f>IF(B640&gt;R640,1,0)</f>
        <v>0</v>
      </c>
      <c r="AC640">
        <f>IF(B640&gt;U640,1,0)</f>
        <v>0</v>
      </c>
    </row>
    <row r="641" spans="1:29" x14ac:dyDescent="0.25">
      <c r="A641" s="2">
        <v>2076.7800000000002</v>
      </c>
      <c r="B641" s="4">
        <f t="shared" si="20"/>
        <v>0.30807443848613797</v>
      </c>
      <c r="C641" s="7"/>
      <c r="D641" s="7"/>
      <c r="E641" s="7"/>
      <c r="F641" s="4">
        <f t="shared" si="19"/>
        <v>7.0549402584658978</v>
      </c>
      <c r="G641" s="4">
        <f t="shared" si="21"/>
        <v>7.3334993718794799</v>
      </c>
      <c r="H641" s="7"/>
      <c r="I641" s="4">
        <f>_xlfn.NORM.S.INV(0.975)*F641</f>
        <v>13.827428819674857</v>
      </c>
      <c r="J641" s="4">
        <f>F641*_xlfn.NORM.S.DIST(_xlfn.NORM.S.INV(a),0)/(1-a)</f>
        <v>16.493059035055751</v>
      </c>
      <c r="K641" s="4">
        <f>(B641*IF(B641&gt;I641,1,0)/J641)</f>
        <v>0</v>
      </c>
      <c r="L641" s="4">
        <f>_xlfn.NORM.S.INV(0.975)*G641</f>
        <v>14.373394649530885</v>
      </c>
      <c r="M641" s="4">
        <f>G641*_xlfn.NORM.S.DIST(_xlfn.NORM.S.INV(a),0)/(1-a)</f>
        <v>17.144275308187172</v>
      </c>
      <c r="N641" s="4">
        <f>(B641*IF(B641&gt;L641,1,0)/M641)</f>
        <v>0</v>
      </c>
      <c r="O641" s="4">
        <f>SQRT((v-2)/v)*F641*_xlfn.T.INV(a,v)</f>
        <v>14.308981206944877</v>
      </c>
      <c r="P641" s="4">
        <f>SQRT((v-2)/v)*F641*(_xlfn.T.DIST(_xlfn.T.INV(a,v),v,0)/(1-a))*((v+_xlfn.T.INV(a,v)^2)/(v-1))</f>
        <v>17.498362523990046</v>
      </c>
      <c r="Q641" s="4">
        <f>(B641*IF(B641&gt;O641,1,0)/P641)</f>
        <v>0</v>
      </c>
      <c r="R641" s="4">
        <f>SQRT((v-2)/v)*G641*_xlfn.T.INV(a,v)</f>
        <v>14.873960777689662</v>
      </c>
      <c r="S641" s="4">
        <f>SQRT((v-2)/v)*G641*(_xlfn.T.DIST(_xlfn.T.INV(a,v),v,0)/(1-a))*((v+_xlfn.T.INV(a,v)^2)/(v-1))</f>
        <v>18.18927246401724</v>
      </c>
      <c r="T641" s="4">
        <f>(B641*IF(B641&gt;R641,1,0)/S641)</f>
        <v>0</v>
      </c>
      <c r="U641" s="4">
        <f>_xlfn.PERCENTILE.INC(B138:B640,a)</f>
        <v>15.46271163781711</v>
      </c>
      <c r="V641" s="4">
        <f>AVERAGEIF(B138:B640, CONCATENATE("&gt;", U641))</f>
        <v>18.648757947049383</v>
      </c>
      <c r="W641" s="4">
        <f>(B641*IF(B641&gt;U641,1,0)/V641)</f>
        <v>0</v>
      </c>
      <c r="Y641">
        <f>IF(B641&gt;I641,1,0)</f>
        <v>0</v>
      </c>
      <c r="Z641">
        <f>IF(B641&gt;L641,1,0)</f>
        <v>0</v>
      </c>
      <c r="AA641">
        <f>IF(B641&gt;O641,1,0)</f>
        <v>0</v>
      </c>
      <c r="AB641">
        <f>IF(B641&gt;R641,1,0)</f>
        <v>0</v>
      </c>
      <c r="AC641">
        <f>IF(B641&gt;U641,1,0)</f>
        <v>0</v>
      </c>
    </row>
    <row r="642" spans="1:29" x14ac:dyDescent="0.25">
      <c r="A642" s="2">
        <v>2068.7600000000002</v>
      </c>
      <c r="B642" s="4">
        <f t="shared" si="20"/>
        <v>3.8617475129768106</v>
      </c>
      <c r="C642" s="7"/>
      <c r="D642" s="7"/>
      <c r="E642" s="7"/>
      <c r="F642" s="4">
        <f t="shared" si="19"/>
        <v>7.0550257979748565</v>
      </c>
      <c r="G642" s="4">
        <f t="shared" si="21"/>
        <v>7.110491885003051</v>
      </c>
      <c r="H642" s="7"/>
      <c r="I642" s="4">
        <f>_xlfn.NORM.S.INV(0.975)*F642</f>
        <v>13.827596474031671</v>
      </c>
      <c r="J642" s="4">
        <f>F642*_xlfn.NORM.S.DIST(_xlfn.NORM.S.INV(a),0)/(1-a)</f>
        <v>16.493259009558638</v>
      </c>
      <c r="K642" s="4">
        <f>(B642*IF(B642&gt;I642,1,0)/J642)</f>
        <v>0</v>
      </c>
      <c r="L642" s="4">
        <f>_xlfn.NORM.S.INV(0.975)*G642</f>
        <v>13.936308006970297</v>
      </c>
      <c r="M642" s="4">
        <f>G642*_xlfn.NORM.S.DIST(_xlfn.NORM.S.INV(a),0)/(1-a)</f>
        <v>16.622927782685636</v>
      </c>
      <c r="N642" s="4">
        <f>(B642*IF(B642&gt;L642,1,0)/M642)</f>
        <v>0</v>
      </c>
      <c r="O642" s="4">
        <f>SQRT((v-2)/v)*F642*_xlfn.T.INV(a,v)</f>
        <v>14.30915470001233</v>
      </c>
      <c r="P642" s="4">
        <f>SQRT((v-2)/v)*F642*(_xlfn.T.DIST(_xlfn.T.INV(a,v),v,0)/(1-a))*((v+_xlfn.T.INV(a,v)^2)/(v-1))</f>
        <v>17.498574687563806</v>
      </c>
      <c r="Q642" s="4">
        <f>(B642*IF(B642&gt;O642,1,0)/P642)</f>
        <v>0</v>
      </c>
      <c r="R642" s="4">
        <f>SQRT((v-2)/v)*G642*_xlfn.T.INV(a,v)</f>
        <v>14.421652207834144</v>
      </c>
      <c r="S642" s="4">
        <f>SQRT((v-2)/v)*G642*(_xlfn.T.DIST(_xlfn.T.INV(a,v),v,0)/(1-a))*((v+_xlfn.T.INV(a,v)^2)/(v-1))</f>
        <v>17.636147177627326</v>
      </c>
      <c r="T642" s="4">
        <f>(B642*IF(B642&gt;R642,1,0)/S642)</f>
        <v>0</v>
      </c>
      <c r="U642" s="4">
        <f>_xlfn.PERCENTILE.INC(B139:B641,a)</f>
        <v>15.46271163781711</v>
      </c>
      <c r="V642" s="4">
        <f>AVERAGEIF(B139:B641, CONCATENATE("&gt;", U642))</f>
        <v>18.648757947049383</v>
      </c>
      <c r="W642" s="4">
        <f>(B642*IF(B642&gt;U642,1,0)/V642)</f>
        <v>0</v>
      </c>
      <c r="Y642">
        <f>IF(B642&gt;I642,1,0)</f>
        <v>0</v>
      </c>
      <c r="Z642">
        <f>IF(B642&gt;L642,1,0)</f>
        <v>0</v>
      </c>
      <c r="AA642">
        <f>IF(B642&gt;O642,1,0)</f>
        <v>0</v>
      </c>
      <c r="AB642">
        <f>IF(B642&gt;R642,1,0)</f>
        <v>0</v>
      </c>
      <c r="AC642">
        <f>IF(B642&gt;U642,1,0)</f>
        <v>0</v>
      </c>
    </row>
    <row r="643" spans="1:29" x14ac:dyDescent="0.25">
      <c r="A643" s="2">
        <v>2081.34</v>
      </c>
      <c r="B643" s="4">
        <f t="shared" si="20"/>
        <v>-6.0809373731123602</v>
      </c>
      <c r="C643" s="7"/>
      <c r="D643" s="7"/>
      <c r="E643" s="7"/>
      <c r="F643" s="4">
        <f t="shared" si="19"/>
        <v>7.0444570776726332</v>
      </c>
      <c r="G643" s="4">
        <f t="shared" si="21"/>
        <v>6.9584721589679104</v>
      </c>
      <c r="H643" s="7"/>
      <c r="I643" s="4">
        <f>_xlfn.NORM.S.INV(0.975)*F643</f>
        <v>13.806882162876636</v>
      </c>
      <c r="J643" s="4">
        <f>F643*_xlfn.NORM.S.DIST(_xlfn.NORM.S.INV(a),0)/(1-a)</f>
        <v>16.468551425726105</v>
      </c>
      <c r="K643" s="4">
        <f>(B643*IF(B643&gt;I643,1,0)/J643)</f>
        <v>0</v>
      </c>
      <c r="L643" s="4">
        <f>_xlfn.NORM.S.INV(0.975)*G643</f>
        <v>13.638354819001774</v>
      </c>
      <c r="M643" s="4">
        <f>G643*_xlfn.NORM.S.DIST(_xlfn.NORM.S.INV(a),0)/(1-a)</f>
        <v>16.267535642690991</v>
      </c>
      <c r="N643" s="4">
        <f>(B643*IF(B643&gt;L643,1,0)/M643)</f>
        <v>0</v>
      </c>
      <c r="O643" s="4">
        <f>SQRT((v-2)/v)*F643*_xlfn.T.INV(a,v)</f>
        <v>14.287718994727015</v>
      </c>
      <c r="P643" s="4">
        <f>SQRT((v-2)/v)*F643*(_xlfn.T.DIST(_xlfn.T.INV(a,v),v,0)/(1-a))*((v+_xlfn.T.INV(a,v)^2)/(v-1))</f>
        <v>17.472361099285571</v>
      </c>
      <c r="Q643" s="4">
        <f>(B643*IF(B643&gt;O643,1,0)/P643)</f>
        <v>0</v>
      </c>
      <c r="R643" s="4">
        <f>SQRT((v-2)/v)*G643*_xlfn.T.INV(a,v)</f>
        <v>14.113322537669831</v>
      </c>
      <c r="S643" s="4">
        <f>SQRT((v-2)/v)*G643*(_xlfn.T.DIST(_xlfn.T.INV(a,v),v,0)/(1-a))*((v+_xlfn.T.INV(a,v)^2)/(v-1))</f>
        <v>17.2590927761009</v>
      </c>
      <c r="T643" s="4">
        <f>(B643*IF(B643&gt;R643,1,0)/S643)</f>
        <v>0</v>
      </c>
      <c r="U643" s="4">
        <f>_xlfn.PERCENTILE.INC(B140:B642,a)</f>
        <v>15.46271163781711</v>
      </c>
      <c r="V643" s="4">
        <f>AVERAGEIF(B140:B642, CONCATENATE("&gt;", U643))</f>
        <v>18.648757947049383</v>
      </c>
      <c r="W643" s="4">
        <f>(B643*IF(B643&gt;U643,1,0)/V643)</f>
        <v>0</v>
      </c>
      <c r="Y643">
        <f>IF(B643&gt;I643,1,0)</f>
        <v>0</v>
      </c>
      <c r="Z643">
        <f>IF(B643&gt;L643,1,0)</f>
        <v>0</v>
      </c>
      <c r="AA643">
        <f>IF(B643&gt;O643,1,0)</f>
        <v>0</v>
      </c>
      <c r="AB643">
        <f>IF(B643&gt;R643,1,0)</f>
        <v>0</v>
      </c>
      <c r="AC643">
        <f>IF(B643&gt;U643,1,0)</f>
        <v>0</v>
      </c>
    </row>
    <row r="644" spans="1:29" x14ac:dyDescent="0.25">
      <c r="A644" s="2">
        <v>2046.68</v>
      </c>
      <c r="B644" s="4">
        <f t="shared" si="20"/>
        <v>16.652733335255213</v>
      </c>
      <c r="C644" s="7"/>
      <c r="D644" s="7"/>
      <c r="E644" s="7"/>
      <c r="F644" s="4">
        <f t="shared" si="19"/>
        <v>7.0456692265184326</v>
      </c>
      <c r="G644" s="4">
        <f t="shared" si="21"/>
        <v>6.9089639353557573</v>
      </c>
      <c r="H644" s="7"/>
      <c r="I644" s="4">
        <f>_xlfn.NORM.S.INV(0.975)*F644</f>
        <v>13.809257930958305</v>
      </c>
      <c r="J644" s="4">
        <f>F644*_xlfn.NORM.S.DIST(_xlfn.NORM.S.INV(a),0)/(1-a)</f>
        <v>16.47138519068238</v>
      </c>
      <c r="K644" s="4">
        <f>(B644*IF(B644&gt;I644,1,0)/J644)</f>
        <v>1.0110098903324427</v>
      </c>
      <c r="L644" s="4">
        <f>_xlfn.NORM.S.INV(0.975)*G644</f>
        <v>13.5413204837834</v>
      </c>
      <c r="M644" s="4">
        <f>G644*_xlfn.NORM.S.DIST(_xlfn.NORM.S.INV(a),0)/(1-a)</f>
        <v>16.151795179293568</v>
      </c>
      <c r="N644" s="4">
        <f>(B644*IF(B644&gt;L644,1,0)/M644)</f>
        <v>1.0310143950193129</v>
      </c>
      <c r="O644" s="4">
        <f>SQRT((v-2)/v)*F644*_xlfn.T.INV(a,v)</f>
        <v>14.290177501024607</v>
      </c>
      <c r="P644" s="4">
        <f>SQRT((v-2)/v)*F644*(_xlfn.T.DIST(_xlfn.T.INV(a,v),v,0)/(1-a))*((v+_xlfn.T.INV(a,v)^2)/(v-1))</f>
        <v>17.475367591071436</v>
      </c>
      <c r="Q644" s="4">
        <f>(B644*IF(B644&gt;O644,1,0)/P644)</f>
        <v>0.95292606856312856</v>
      </c>
      <c r="R644" s="4">
        <f>SQRT((v-2)/v)*G644*_xlfn.T.INV(a,v)</f>
        <v>14.012908896263662</v>
      </c>
      <c r="S644" s="4">
        <f>SQRT((v-2)/v)*G644*(_xlfn.T.DIST(_xlfn.T.INV(a,v),v,0)/(1-a))*((v+_xlfn.T.INV(a,v)^2)/(v-1))</f>
        <v>17.136297569770889</v>
      </c>
      <c r="T644" s="4">
        <f>(B644*IF(B644&gt;R644,1,0)/S644)</f>
        <v>0.97178128866245284</v>
      </c>
      <c r="U644" s="4">
        <f>_xlfn.PERCENTILE.INC(B141:B643,a)</f>
        <v>15.46271163781711</v>
      </c>
      <c r="V644" s="4">
        <f>AVERAGEIF(B141:B643, CONCATENATE("&gt;", U644))</f>
        <v>18.648757947049383</v>
      </c>
      <c r="W644" s="4">
        <f>(B644*IF(B644&gt;U644,1,0)/V644)</f>
        <v>0.89296742348945646</v>
      </c>
      <c r="Y644">
        <f>IF(B644&gt;I644,1,0)</f>
        <v>1</v>
      </c>
      <c r="Z644">
        <f>IF(B644&gt;L644,1,0)</f>
        <v>1</v>
      </c>
      <c r="AA644">
        <f>IF(B644&gt;O644,1,0)</f>
        <v>1</v>
      </c>
      <c r="AB644">
        <f>IF(B644&gt;R644,1,0)</f>
        <v>1</v>
      </c>
      <c r="AC644">
        <f>IF(B644&gt;U644,1,0)</f>
        <v>1</v>
      </c>
    </row>
    <row r="645" spans="1:29" x14ac:dyDescent="0.25">
      <c r="A645" s="2">
        <v>2051.31</v>
      </c>
      <c r="B645" s="4">
        <f t="shared" si="20"/>
        <v>-2.2622002462524096</v>
      </c>
      <c r="C645" s="7"/>
      <c r="D645" s="7"/>
      <c r="E645" s="7"/>
      <c r="F645" s="4">
        <f t="shared" si="19"/>
        <v>7.0805995474073624</v>
      </c>
      <c r="G645" s="4">
        <f t="shared" si="21"/>
        <v>7.8427397861047847</v>
      </c>
      <c r="H645" s="7"/>
      <c r="I645" s="4">
        <f>_xlfn.NORM.S.INV(0.975)*F645</f>
        <v>13.877720101869034</v>
      </c>
      <c r="J645" s="4">
        <f>F645*_xlfn.NORM.S.DIST(_xlfn.NORM.S.INV(a),0)/(1-a)</f>
        <v>16.553045392389009</v>
      </c>
      <c r="K645" s="4">
        <f>(B645*IF(B645&gt;I645,1,0)/J645)</f>
        <v>0</v>
      </c>
      <c r="L645" s="4">
        <f>_xlfn.NORM.S.INV(0.975)*G645</f>
        <v>15.371487520884742</v>
      </c>
      <c r="M645" s="4">
        <f>G645*_xlfn.NORM.S.DIST(_xlfn.NORM.S.INV(a),0)/(1-a)</f>
        <v>18.334778970464896</v>
      </c>
      <c r="N645" s="4">
        <f>(B645*IF(B645&gt;L645,1,0)/M645)</f>
        <v>0</v>
      </c>
      <c r="O645" s="4">
        <f>SQRT((v-2)/v)*F645*_xlfn.T.INV(a,v)</f>
        <v>14.361023927335937</v>
      </c>
      <c r="P645" s="4">
        <f>SQRT((v-2)/v)*F645*(_xlfn.T.DIST(_xlfn.T.INV(a,v),v,0)/(1-a))*((v+_xlfn.T.INV(a,v)^2)/(v-1))</f>
        <v>17.562005237259907</v>
      </c>
      <c r="Q645" s="4">
        <f>(B645*IF(B645&gt;O645,1,0)/P645)</f>
        <v>0</v>
      </c>
      <c r="R645" s="4">
        <f>SQRT((v-2)/v)*G645*_xlfn.T.INV(a,v)</f>
        <v>15.90681311236715</v>
      </c>
      <c r="S645" s="4">
        <f>SQRT((v-2)/v)*G645*(_xlfn.T.DIST(_xlfn.T.INV(a,v),v,0)/(1-a))*((v+_xlfn.T.INV(a,v)^2)/(v-1))</f>
        <v>19.45234104483027</v>
      </c>
      <c r="T645" s="4">
        <f>(B645*IF(B645&gt;R645,1,0)/S645)</f>
        <v>0</v>
      </c>
      <c r="U645" s="4">
        <f>_xlfn.PERCENTILE.INC(B142:B644,a)</f>
        <v>16.006725596886248</v>
      </c>
      <c r="V645" s="4">
        <f>AVERAGEIF(B142:B644, CONCATENATE("&gt;", U645))</f>
        <v>18.708647776681104</v>
      </c>
      <c r="W645" s="4">
        <f>(B645*IF(B645&gt;U645,1,0)/V645)</f>
        <v>0</v>
      </c>
      <c r="Y645">
        <f>IF(B645&gt;I645,1,0)</f>
        <v>0</v>
      </c>
      <c r="Z645">
        <f>IF(B645&gt;L645,1,0)</f>
        <v>0</v>
      </c>
      <c r="AA645">
        <f>IF(B645&gt;O645,1,0)</f>
        <v>0</v>
      </c>
      <c r="AB645">
        <f>IF(B645&gt;R645,1,0)</f>
        <v>0</v>
      </c>
      <c r="AC645">
        <f>IF(B645&gt;U645,1,0)</f>
        <v>0</v>
      </c>
    </row>
    <row r="646" spans="1:29" x14ac:dyDescent="0.25">
      <c r="A646" s="2">
        <v>2076.62</v>
      </c>
      <c r="B646" s="4">
        <f t="shared" si="20"/>
        <v>-12.338456888524867</v>
      </c>
      <c r="C646" s="7"/>
      <c r="D646" s="7"/>
      <c r="E646" s="7"/>
      <c r="F646" s="4">
        <f t="shared" ref="F646:F709" si="22">_xlfn.STDEV.S(B143:B645)</f>
        <v>7.0810497700783248</v>
      </c>
      <c r="G646" s="4">
        <f t="shared" si="21"/>
        <v>7.6239823129809619</v>
      </c>
      <c r="H646" s="7"/>
      <c r="I646" s="4">
        <f>_xlfn.NORM.S.INV(0.975)*F646</f>
        <v>13.878602522089144</v>
      </c>
      <c r="J646" s="4">
        <f>F646*_xlfn.NORM.S.DIST(_xlfn.NORM.S.INV(a),0)/(1-a)</f>
        <v>16.554097924206296</v>
      </c>
      <c r="K646" s="4">
        <f>(B646*IF(B646&gt;I646,1,0)/J646)</f>
        <v>0</v>
      </c>
      <c r="L646" s="4">
        <f>_xlfn.NORM.S.INV(0.975)*G646</f>
        <v>14.942730752213061</v>
      </c>
      <c r="M646" s="4">
        <f>G646*_xlfn.NORM.S.DIST(_xlfn.NORM.S.INV(a),0)/(1-a)</f>
        <v>17.823367138981098</v>
      </c>
      <c r="N646" s="4">
        <f>(B646*IF(B646&gt;L646,1,0)/M646)</f>
        <v>0</v>
      </c>
      <c r="O646" s="4">
        <f>SQRT((v-2)/v)*F646*_xlfn.T.INV(a,v)</f>
        <v>14.361937078617412</v>
      </c>
      <c r="P646" s="4">
        <f>SQRT((v-2)/v)*F646*(_xlfn.T.DIST(_xlfn.T.INV(a,v),v,0)/(1-a))*((v+_xlfn.T.INV(a,v)^2)/(v-1))</f>
        <v>17.563121924180617</v>
      </c>
      <c r="Q646" s="4">
        <f>(B646*IF(B646&gt;O646,1,0)/P646)</f>
        <v>0</v>
      </c>
      <c r="R646" s="4">
        <f>SQRT((v-2)/v)*G646*_xlfn.T.INV(a,v)</f>
        <v>15.46312451159533</v>
      </c>
      <c r="S646" s="4">
        <f>SQRT((v-2)/v)*G646*(_xlfn.T.DIST(_xlfn.T.INV(a,v),v,0)/(1-a))*((v+_xlfn.T.INV(a,v)^2)/(v-1))</f>
        <v>18.90975706405748</v>
      </c>
      <c r="T646" s="4">
        <f>(B646*IF(B646&gt;R646,1,0)/S646)</f>
        <v>0</v>
      </c>
      <c r="U646" s="4">
        <f>_xlfn.PERCENTILE.INC(B143:B645,a)</f>
        <v>16.006725596886248</v>
      </c>
      <c r="V646" s="4">
        <f>AVERAGEIF(B143:B645, CONCATENATE("&gt;", U646))</f>
        <v>18.708647776681104</v>
      </c>
      <c r="W646" s="4">
        <f>(B646*IF(B646&gt;U646,1,0)/V646)</f>
        <v>0</v>
      </c>
      <c r="Y646">
        <f>IF(B646&gt;I646,1,0)</f>
        <v>0</v>
      </c>
      <c r="Z646">
        <f>IF(B646&gt;L646,1,0)</f>
        <v>0</v>
      </c>
      <c r="AA646">
        <f>IF(B646&gt;O646,1,0)</f>
        <v>0</v>
      </c>
      <c r="AB646">
        <f>IF(B646&gt;R646,1,0)</f>
        <v>0</v>
      </c>
      <c r="AC646">
        <f>IF(B646&gt;U646,1,0)</f>
        <v>0</v>
      </c>
    </row>
    <row r="647" spans="1:29" x14ac:dyDescent="0.25">
      <c r="A647" s="2">
        <v>2099.6</v>
      </c>
      <c r="B647" s="4">
        <f t="shared" si="20"/>
        <v>-11.06605926938969</v>
      </c>
      <c r="C647" s="7"/>
      <c r="D647" s="7"/>
      <c r="E647" s="7"/>
      <c r="F647" s="4">
        <f t="shared" si="22"/>
        <v>7.0767756890429014</v>
      </c>
      <c r="G647" s="4">
        <f t="shared" si="21"/>
        <v>7.9857279588981083</v>
      </c>
      <c r="H647" s="7"/>
      <c r="I647" s="4">
        <f>_xlfn.NORM.S.INV(0.975)*F647</f>
        <v>13.870225477192708</v>
      </c>
      <c r="J647" s="4">
        <f>F647*_xlfn.NORM.S.DIST(_xlfn.NORM.S.INV(a),0)/(1-a)</f>
        <v>16.54410596562759</v>
      </c>
      <c r="K647" s="4">
        <f>(B647*IF(B647&gt;I647,1,0)/J647)</f>
        <v>0</v>
      </c>
      <c r="L647" s="4">
        <f>_xlfn.NORM.S.INV(0.975)*G647</f>
        <v>15.651739189774846</v>
      </c>
      <c r="M647" s="4">
        <f>G647*_xlfn.NORM.S.DIST(_xlfn.NORM.S.INV(a),0)/(1-a)</f>
        <v>18.669057120072907</v>
      </c>
      <c r="N647" s="4">
        <f>(B647*IF(B647&gt;L647,1,0)/M647)</f>
        <v>0</v>
      </c>
      <c r="O647" s="4">
        <f>SQRT((v-2)/v)*F647*_xlfn.T.INV(a,v)</f>
        <v>14.353268295754305</v>
      </c>
      <c r="P647" s="4">
        <f>SQRT((v-2)/v)*F647*(_xlfn.T.DIST(_xlfn.T.INV(a,v),v,0)/(1-a))*((v+_xlfn.T.INV(a,v)^2)/(v-1))</f>
        <v>17.552520924501703</v>
      </c>
      <c r="Q647" s="4">
        <f>(B647*IF(B647&gt;O647,1,0)/P647)</f>
        <v>0</v>
      </c>
      <c r="R647" s="4">
        <f>SQRT((v-2)/v)*G647*_xlfn.T.INV(a,v)</f>
        <v>16.196824792460379</v>
      </c>
      <c r="S647" s="4">
        <f>SQRT((v-2)/v)*G647*(_xlfn.T.DIST(_xlfn.T.INV(a,v),v,0)/(1-a))*((v+_xlfn.T.INV(a,v)^2)/(v-1))</f>
        <v>19.806994492274857</v>
      </c>
      <c r="T647" s="4">
        <f>(B647*IF(B647&gt;R647,1,0)/S647)</f>
        <v>0</v>
      </c>
      <c r="U647" s="4">
        <f>_xlfn.PERCENTILE.INC(B144:B646,a)</f>
        <v>16.006725596886248</v>
      </c>
      <c r="V647" s="4">
        <f>AVERAGEIF(B144:B646, CONCATENATE("&gt;", U647))</f>
        <v>18.708647776681104</v>
      </c>
      <c r="W647" s="4">
        <f>(B647*IF(B647&gt;U647,1,0)/V647)</f>
        <v>0</v>
      </c>
      <c r="Y647">
        <f>IF(B647&gt;I647,1,0)</f>
        <v>0</v>
      </c>
      <c r="Z647">
        <f>IF(B647&gt;L647,1,0)</f>
        <v>0</v>
      </c>
      <c r="AA647">
        <f>IF(B647&gt;O647,1,0)</f>
        <v>0</v>
      </c>
      <c r="AB647">
        <f>IF(B647&gt;R647,1,0)</f>
        <v>0</v>
      </c>
      <c r="AC647">
        <f>IF(B647&gt;U647,1,0)</f>
        <v>0</v>
      </c>
    </row>
    <row r="648" spans="1:29" x14ac:dyDescent="0.25">
      <c r="A648" s="2">
        <v>2108.9499999999998</v>
      </c>
      <c r="B648" s="4">
        <f t="shared" si="20"/>
        <v>-4.453229186511674</v>
      </c>
      <c r="C648" s="7"/>
      <c r="D648" s="7"/>
      <c r="E648" s="7"/>
      <c r="F648" s="4">
        <f t="shared" si="22"/>
        <v>7.091620610308782</v>
      </c>
      <c r="G648" s="4">
        <f t="shared" si="21"/>
        <v>8.2032310729817954</v>
      </c>
      <c r="H648" s="7"/>
      <c r="I648" s="4">
        <f>_xlfn.NORM.S.INV(0.975)*F648</f>
        <v>13.899320988227167</v>
      </c>
      <c r="J648" s="4">
        <f>F648*_xlfn.NORM.S.DIST(_xlfn.NORM.S.INV(a),0)/(1-a)</f>
        <v>16.578810464012975</v>
      </c>
      <c r="K648" s="4">
        <f>(B648*IF(B648&gt;I648,1,0)/J648)</f>
        <v>0</v>
      </c>
      <c r="L648" s="4">
        <f>_xlfn.NORM.S.INV(0.975)*G648</f>
        <v>16.078037459904181</v>
      </c>
      <c r="M648" s="4">
        <f>G648*_xlfn.NORM.S.DIST(_xlfn.NORM.S.INV(a),0)/(1-a)</f>
        <v>19.177536507490256</v>
      </c>
      <c r="N648" s="4">
        <f>(B648*IF(B648&gt;L648,1,0)/M648)</f>
        <v>0</v>
      </c>
      <c r="O648" s="4">
        <f>SQRT((v-2)/v)*F648*_xlfn.T.INV(a,v)</f>
        <v>14.383377083586657</v>
      </c>
      <c r="P648" s="4">
        <f>SQRT((v-2)/v)*F648*(_xlfn.T.DIST(_xlfn.T.INV(a,v),v,0)/(1-a))*((v+_xlfn.T.INV(a,v)^2)/(v-1))</f>
        <v>17.589340770515111</v>
      </c>
      <c r="Q648" s="4">
        <f>(B648*IF(B648&gt;O648,1,0)/P648)</f>
        <v>0</v>
      </c>
      <c r="R648" s="4">
        <f>SQRT((v-2)/v)*G648*_xlfn.T.INV(a,v)</f>
        <v>16.637969275312773</v>
      </c>
      <c r="S648" s="4">
        <f>SQRT((v-2)/v)*G648*(_xlfn.T.DIST(_xlfn.T.INV(a,v),v,0)/(1-a))*((v+_xlfn.T.INV(a,v)^2)/(v-1))</f>
        <v>20.346467287351469</v>
      </c>
      <c r="T648" s="4">
        <f>(B648*IF(B648&gt;R648,1,0)/S648)</f>
        <v>0</v>
      </c>
      <c r="U648" s="4">
        <f>_xlfn.PERCENTILE.INC(B145:B647,a)</f>
        <v>16.006725596886248</v>
      </c>
      <c r="V648" s="4">
        <f>AVERAGEIF(B145:B647, CONCATENATE("&gt;", U648))</f>
        <v>18.708647776681104</v>
      </c>
      <c r="W648" s="4">
        <f>(B648*IF(B648&gt;U648,1,0)/V648)</f>
        <v>0</v>
      </c>
      <c r="Y648">
        <f>IF(B648&gt;I648,1,0)</f>
        <v>0</v>
      </c>
      <c r="Z648">
        <f>IF(B648&gt;L648,1,0)</f>
        <v>0</v>
      </c>
      <c r="AA648">
        <f>IF(B648&gt;O648,1,0)</f>
        <v>0</v>
      </c>
      <c r="AB648">
        <f>IF(B648&gt;R648,1,0)</f>
        <v>0</v>
      </c>
      <c r="AC648">
        <f>IF(B648&gt;U648,1,0)</f>
        <v>0</v>
      </c>
    </row>
    <row r="649" spans="1:29" x14ac:dyDescent="0.25">
      <c r="A649" s="2">
        <v>2107.4</v>
      </c>
      <c r="B649" s="4">
        <f t="shared" si="20"/>
        <v>0.73496289622785138</v>
      </c>
      <c r="C649" s="7"/>
      <c r="D649" s="7"/>
      <c r="E649" s="7"/>
      <c r="F649" s="4">
        <f t="shared" si="22"/>
        <v>7.0937325760653156</v>
      </c>
      <c r="G649" s="4">
        <f t="shared" si="21"/>
        <v>8.0277826979674778</v>
      </c>
      <c r="H649" s="7"/>
      <c r="I649" s="4">
        <f>_xlfn.NORM.S.INV(0.975)*F649</f>
        <v>13.903460365046556</v>
      </c>
      <c r="J649" s="4">
        <f>F649*_xlfn.NORM.S.DIST(_xlfn.NORM.S.INV(a),0)/(1-a)</f>
        <v>16.583747823455631</v>
      </c>
      <c r="K649" s="4">
        <f>(B649*IF(B649&gt;I649,1,0)/J649)</f>
        <v>0</v>
      </c>
      <c r="L649" s="4">
        <f>_xlfn.NORM.S.INV(0.975)*G649</f>
        <v>15.73416496373004</v>
      </c>
      <c r="M649" s="4">
        <f>G649*_xlfn.NORM.S.DIST(_xlfn.NORM.S.INV(a),0)/(1-a)</f>
        <v>18.767372806494581</v>
      </c>
      <c r="N649" s="4">
        <f>(B649*IF(B649&gt;L649,1,0)/M649)</f>
        <v>0</v>
      </c>
      <c r="O649" s="4">
        <f>SQRT((v-2)/v)*F649*_xlfn.T.INV(a,v)</f>
        <v>14.387660617849571</v>
      </c>
      <c r="P649" s="4">
        <f>SQRT((v-2)/v)*F649*(_xlfn.T.DIST(_xlfn.T.INV(a,v),v,0)/(1-a))*((v+_xlfn.T.INV(a,v)^2)/(v-1))</f>
        <v>17.594579077445026</v>
      </c>
      <c r="Q649" s="4">
        <f>(B649*IF(B649&gt;O649,1,0)/P649)</f>
        <v>0</v>
      </c>
      <c r="R649" s="4">
        <f>SQRT((v-2)/v)*G649*_xlfn.T.INV(a,v)</f>
        <v>16.282121116590762</v>
      </c>
      <c r="S649" s="4">
        <f>SQRT((v-2)/v)*G649*(_xlfn.T.DIST(_xlfn.T.INV(a,v),v,0)/(1-a))*((v+_xlfn.T.INV(a,v)^2)/(v-1))</f>
        <v>19.911302827020084</v>
      </c>
      <c r="T649" s="4">
        <f>(B649*IF(B649&gt;R649,1,0)/S649)</f>
        <v>0</v>
      </c>
      <c r="U649" s="4">
        <f>_xlfn.PERCENTILE.INC(B146:B648,a)</f>
        <v>16.006725596886248</v>
      </c>
      <c r="V649" s="4">
        <f>AVERAGEIF(B146:B648, CONCATENATE("&gt;", U649))</f>
        <v>18.708647776681104</v>
      </c>
      <c r="W649" s="4">
        <f>(B649*IF(B649&gt;U649,1,0)/V649)</f>
        <v>0</v>
      </c>
      <c r="Y649">
        <f>IF(B649&gt;I649,1,0)</f>
        <v>0</v>
      </c>
      <c r="Z649">
        <f>IF(B649&gt;L649,1,0)</f>
        <v>0</v>
      </c>
      <c r="AA649">
        <f>IF(B649&gt;O649,1,0)</f>
        <v>0</v>
      </c>
      <c r="AB649">
        <f>IF(B649&gt;R649,1,0)</f>
        <v>0</v>
      </c>
      <c r="AC649">
        <f>IF(B649&gt;U649,1,0)</f>
        <v>0</v>
      </c>
    </row>
    <row r="650" spans="1:29" x14ac:dyDescent="0.25">
      <c r="A650" s="2">
        <v>2124.29</v>
      </c>
      <c r="B650" s="4">
        <f t="shared" si="20"/>
        <v>-8.0146151656068483</v>
      </c>
      <c r="C650" s="7"/>
      <c r="D650" s="7"/>
      <c r="E650" s="7"/>
      <c r="F650" s="4">
        <f t="shared" si="22"/>
        <v>7.0914781617686335</v>
      </c>
      <c r="G650" s="4">
        <f t="shared" si="21"/>
        <v>7.7853058752093185</v>
      </c>
      <c r="H650" s="7"/>
      <c r="I650" s="4">
        <f>_xlfn.NORM.S.INV(0.975)*F650</f>
        <v>13.899041794218826</v>
      </c>
      <c r="J650" s="4">
        <f>F650*_xlfn.NORM.S.DIST(_xlfn.NORM.S.INV(a),0)/(1-a)</f>
        <v>16.578477447418074</v>
      </c>
      <c r="K650" s="4">
        <f>(B650*IF(B650&gt;I650,1,0)/J650)</f>
        <v>0</v>
      </c>
      <c r="L650" s="4">
        <f>_xlfn.NORM.S.INV(0.975)*G650</f>
        <v>15.258919124038345</v>
      </c>
      <c r="M650" s="4">
        <f>G650*_xlfn.NORM.S.DIST(_xlfn.NORM.S.INV(a),0)/(1-a)</f>
        <v>18.200509813206427</v>
      </c>
      <c r="N650" s="4">
        <f>(B650*IF(B650&gt;L650,1,0)/M650)</f>
        <v>0</v>
      </c>
      <c r="O650" s="4">
        <f>SQRT((v-2)/v)*F650*_xlfn.T.INV(a,v)</f>
        <v>14.383088166401071</v>
      </c>
      <c r="P650" s="4">
        <f>SQRT((v-2)/v)*F650*(_xlfn.T.DIST(_xlfn.T.INV(a,v),v,0)/(1-a))*((v+_xlfn.T.INV(a,v)^2)/(v-1))</f>
        <v>17.588987455518069</v>
      </c>
      <c r="Q650" s="4">
        <f>(B650*IF(B650&gt;O650,1,0)/P650)</f>
        <v>0</v>
      </c>
      <c r="R650" s="4">
        <f>SQRT((v-2)/v)*G650*_xlfn.T.INV(a,v)</f>
        <v>15.790324421955011</v>
      </c>
      <c r="S650" s="4">
        <f>SQRT((v-2)/v)*G650*(_xlfn.T.DIST(_xlfn.T.INV(a,v),v,0)/(1-a))*((v+_xlfn.T.INV(a,v)^2)/(v-1))</f>
        <v>19.309887762846291</v>
      </c>
      <c r="T650" s="4">
        <f>(B650*IF(B650&gt;R650,1,0)/S650)</f>
        <v>0</v>
      </c>
      <c r="U650" s="4">
        <f>_xlfn.PERCENTILE.INC(B147:B649,a)</f>
        <v>16.006725596886248</v>
      </c>
      <c r="V650" s="4">
        <f>AVERAGEIF(B147:B649, CONCATENATE("&gt;", U650))</f>
        <v>18.708647776681104</v>
      </c>
      <c r="W650" s="4">
        <f>(B650*IF(B650&gt;U650,1,0)/V650)</f>
        <v>0</v>
      </c>
      <c r="Y650">
        <f>IF(B650&gt;I650,1,0)</f>
        <v>0</v>
      </c>
      <c r="Z650">
        <f>IF(B650&gt;L650,1,0)</f>
        <v>0</v>
      </c>
      <c r="AA650">
        <f>IF(B650&gt;O650,1,0)</f>
        <v>0</v>
      </c>
      <c r="AB650">
        <f>IF(B650&gt;R650,1,0)</f>
        <v>0</v>
      </c>
      <c r="AC650">
        <f>IF(B650&gt;U650,1,0)</f>
        <v>0</v>
      </c>
    </row>
    <row r="651" spans="1:29" x14ac:dyDescent="0.25">
      <c r="A651" s="2">
        <v>2126.64</v>
      </c>
      <c r="B651" s="4">
        <f t="shared" si="20"/>
        <v>-1.1062519712468211</v>
      </c>
      <c r="C651" s="7"/>
      <c r="D651" s="7"/>
      <c r="E651" s="7"/>
      <c r="F651" s="4">
        <f t="shared" si="22"/>
        <v>7.0987008296219321</v>
      </c>
      <c r="G651" s="4">
        <f t="shared" si="21"/>
        <v>7.7992545599884817</v>
      </c>
      <c r="H651" s="7"/>
      <c r="I651" s="4">
        <f>_xlfn.NORM.S.INV(0.975)*F651</f>
        <v>13.913197963083586</v>
      </c>
      <c r="J651" s="4">
        <f>F651*_xlfn.NORM.S.DIST(_xlfn.NORM.S.INV(a),0)/(1-a)</f>
        <v>16.595362620492654</v>
      </c>
      <c r="K651" s="4">
        <f>(B651*IF(B651&gt;I651,1,0)/J651)</f>
        <v>0</v>
      </c>
      <c r="L651" s="4">
        <f>_xlfn.NORM.S.INV(0.975)*G651</f>
        <v>15.286258043837208</v>
      </c>
      <c r="M651" s="4">
        <f>G651*_xlfn.NORM.S.DIST(_xlfn.NORM.S.INV(a),0)/(1-a)</f>
        <v>18.233119087430694</v>
      </c>
      <c r="N651" s="4">
        <f>(B651*IF(B651&gt;L651,1,0)/M651)</f>
        <v>0</v>
      </c>
      <c r="O651" s="4">
        <f>SQRT((v-2)/v)*F651*_xlfn.T.INV(a,v)</f>
        <v>14.397737336314712</v>
      </c>
      <c r="P651" s="4">
        <f>SQRT((v-2)/v)*F651*(_xlfn.T.DIST(_xlfn.T.INV(a,v),v,0)/(1-a))*((v+_xlfn.T.INV(a,v)^2)/(v-1))</f>
        <v>17.606901832657652</v>
      </c>
      <c r="Q651" s="4">
        <f>(B651*IF(B651&gt;O651,1,0)/P651)</f>
        <v>0</v>
      </c>
      <c r="R651" s="4">
        <f>SQRT((v-2)/v)*G651*_xlfn.T.INV(a,v)</f>
        <v>15.818615443714855</v>
      </c>
      <c r="S651" s="4">
        <f>SQRT((v-2)/v)*G651*(_xlfn.T.DIST(_xlfn.T.INV(a,v),v,0)/(1-a))*((v+_xlfn.T.INV(a,v)^2)/(v-1))</f>
        <v>19.34448467423838</v>
      </c>
      <c r="T651" s="4">
        <f>(B651*IF(B651&gt;R651,1,0)/S651)</f>
        <v>0</v>
      </c>
      <c r="U651" s="4">
        <f>_xlfn.PERCENTILE.INC(B148:B650,a)</f>
        <v>16.006725596886248</v>
      </c>
      <c r="V651" s="4">
        <f>AVERAGEIF(B148:B650, CONCATENATE("&gt;", U651))</f>
        <v>18.708647776681104</v>
      </c>
      <c r="W651" s="4">
        <f>(B651*IF(B651&gt;U651,1,0)/V651)</f>
        <v>0</v>
      </c>
      <c r="Y651">
        <f>IF(B651&gt;I651,1,0)</f>
        <v>0</v>
      </c>
      <c r="Z651">
        <f>IF(B651&gt;L651,1,0)</f>
        <v>0</v>
      </c>
      <c r="AA651">
        <f>IF(B651&gt;O651,1,0)</f>
        <v>0</v>
      </c>
      <c r="AB651">
        <f>IF(B651&gt;R651,1,0)</f>
        <v>0</v>
      </c>
      <c r="AC651">
        <f>IF(B651&gt;U651,1,0)</f>
        <v>0</v>
      </c>
    </row>
    <row r="652" spans="1:29" x14ac:dyDescent="0.25">
      <c r="A652" s="2">
        <v>2128.2800000000002</v>
      </c>
      <c r="B652" s="4">
        <f t="shared" si="20"/>
        <v>-0.7711695444458524</v>
      </c>
      <c r="C652" s="7"/>
      <c r="D652" s="7"/>
      <c r="E652" s="7"/>
      <c r="F652" s="4">
        <f t="shared" si="22"/>
        <v>7.0958541829098474</v>
      </c>
      <c r="G652" s="4">
        <f t="shared" si="21"/>
        <v>7.5665115473013254</v>
      </c>
      <c r="H652" s="7"/>
      <c r="I652" s="4">
        <f>_xlfn.NORM.S.INV(0.975)*F652</f>
        <v>13.90761863805119</v>
      </c>
      <c r="J652" s="4">
        <f>F652*_xlfn.NORM.S.DIST(_xlfn.NORM.S.INV(a),0)/(1-a)</f>
        <v>16.588707721860736</v>
      </c>
      <c r="K652" s="4">
        <f>(B652*IF(B652&gt;I652,1,0)/J652)</f>
        <v>0</v>
      </c>
      <c r="L652" s="4">
        <f>_xlfn.NORM.S.INV(0.975)*G652</f>
        <v>14.830090121317031</v>
      </c>
      <c r="M652" s="4">
        <f>G652*_xlfn.NORM.S.DIST(_xlfn.NORM.S.INV(a),0)/(1-a)</f>
        <v>17.689011822505289</v>
      </c>
      <c r="N652" s="4">
        <f>(B652*IF(B652&gt;L652,1,0)/M652)</f>
        <v>0</v>
      </c>
      <c r="O652" s="4">
        <f>SQRT((v-2)/v)*F652*_xlfn.T.INV(a,v)</f>
        <v>14.391963706374026</v>
      </c>
      <c r="P652" s="4">
        <f>SQRT((v-2)/v)*F652*(_xlfn.T.DIST(_xlfn.T.INV(a,v),v,0)/(1-a))*((v+_xlfn.T.INV(a,v)^2)/(v-1))</f>
        <v>17.599841297157582</v>
      </c>
      <c r="Q652" s="4">
        <f>(B652*IF(B652&gt;O652,1,0)/P652)</f>
        <v>0</v>
      </c>
      <c r="R652" s="4">
        <f>SQRT((v-2)/v)*G652*_xlfn.T.INV(a,v)</f>
        <v>15.34656107151916</v>
      </c>
      <c r="S652" s="4">
        <f>SQRT((v-2)/v)*G652*(_xlfn.T.DIST(_xlfn.T.INV(a,v),v,0)/(1-a))*((v+_xlfn.T.INV(a,v)^2)/(v-1))</f>
        <v>18.767212371182612</v>
      </c>
      <c r="T652" s="4">
        <f>(B652*IF(B652&gt;R652,1,0)/S652)</f>
        <v>0</v>
      </c>
      <c r="U652" s="4">
        <f>_xlfn.PERCENTILE.INC(B149:B651,a)</f>
        <v>16.006725596886248</v>
      </c>
      <c r="V652" s="4">
        <f>AVERAGEIF(B149:B651, CONCATENATE("&gt;", U652))</f>
        <v>18.708647776681104</v>
      </c>
      <c r="W652" s="4">
        <f>(B652*IF(B652&gt;U652,1,0)/V652)</f>
        <v>0</v>
      </c>
      <c r="Y652">
        <f>IF(B652&gt;I652,1,0)</f>
        <v>0</v>
      </c>
      <c r="Z652">
        <f>IF(B652&gt;L652,1,0)</f>
        <v>0</v>
      </c>
      <c r="AA652">
        <f>IF(B652&gt;O652,1,0)</f>
        <v>0</v>
      </c>
      <c r="AB652">
        <f>IF(B652&gt;R652,1,0)</f>
        <v>0</v>
      </c>
      <c r="AC652">
        <f>IF(B652&gt;U652,1,0)</f>
        <v>0</v>
      </c>
    </row>
    <row r="653" spans="1:29" x14ac:dyDescent="0.25">
      <c r="A653" s="2">
        <v>2119.21</v>
      </c>
      <c r="B653" s="4">
        <f t="shared" si="20"/>
        <v>4.2616573007311835</v>
      </c>
      <c r="C653" s="7"/>
      <c r="D653" s="7"/>
      <c r="E653" s="7"/>
      <c r="F653" s="4">
        <f t="shared" si="22"/>
        <v>7.095687307746295</v>
      </c>
      <c r="G653" s="4">
        <f t="shared" si="21"/>
        <v>7.3384367084341946</v>
      </c>
      <c r="H653" s="7"/>
      <c r="I653" s="4">
        <f>_xlfn.NORM.S.INV(0.975)*F653</f>
        <v>13.907291568740714</v>
      </c>
      <c r="J653" s="4">
        <f>F653*_xlfn.NORM.S.DIST(_xlfn.NORM.S.INV(a),0)/(1-a)</f>
        <v>16.588317600637431</v>
      </c>
      <c r="K653" s="4">
        <f>(B653*IF(B653&gt;I653,1,0)/J653)</f>
        <v>0</v>
      </c>
      <c r="L653" s="4">
        <f>_xlfn.NORM.S.INV(0.975)*G653</f>
        <v>14.38307165135768</v>
      </c>
      <c r="M653" s="4">
        <f>G653*_xlfn.NORM.S.DIST(_xlfn.NORM.S.INV(a),0)/(1-a)</f>
        <v>17.155817827370822</v>
      </c>
      <c r="N653" s="4">
        <f>(B653*IF(B653&gt;L653,1,0)/M653)</f>
        <v>0</v>
      </c>
      <c r="O653" s="4">
        <f>SQRT((v-2)/v)*F653*_xlfn.T.INV(a,v)</f>
        <v>14.391625246586743</v>
      </c>
      <c r="P653" s="4">
        <f>SQRT((v-2)/v)*F653*(_xlfn.T.DIST(_xlfn.T.INV(a,v),v,0)/(1-a))*((v+_xlfn.T.INV(a,v)^2)/(v-1))</f>
        <v>17.599427396826592</v>
      </c>
      <c r="Q653" s="4">
        <f>(B653*IF(B653&gt;O653,1,0)/P653)</f>
        <v>0</v>
      </c>
      <c r="R653" s="4">
        <f>SQRT((v-2)/v)*G653*_xlfn.T.INV(a,v)</f>
        <v>14.883974789628176</v>
      </c>
      <c r="S653" s="4">
        <f>SQRT((v-2)/v)*G653*(_xlfn.T.DIST(_xlfn.T.INV(a,v),v,0)/(1-a))*((v+_xlfn.T.INV(a,v)^2)/(v-1))</f>
        <v>18.201518535815467</v>
      </c>
      <c r="T653" s="4">
        <f>(B653*IF(B653&gt;R653,1,0)/S653)</f>
        <v>0</v>
      </c>
      <c r="U653" s="4">
        <f>_xlfn.PERCENTILE.INC(B150:B652,a)</f>
        <v>16.006725596886248</v>
      </c>
      <c r="V653" s="4">
        <f>AVERAGEIF(B150:B652, CONCATENATE("&gt;", U653))</f>
        <v>18.708647776681104</v>
      </c>
      <c r="W653" s="4">
        <f>(B653*IF(B653&gt;U653,1,0)/V653)</f>
        <v>0</v>
      </c>
      <c r="Y653">
        <f>IF(B653&gt;I653,1,0)</f>
        <v>0</v>
      </c>
      <c r="Z653">
        <f>IF(B653&gt;L653,1,0)</f>
        <v>0</v>
      </c>
      <c r="AA653">
        <f>IF(B653&gt;O653,1,0)</f>
        <v>0</v>
      </c>
      <c r="AB653">
        <f>IF(B653&gt;R653,1,0)</f>
        <v>0</v>
      </c>
      <c r="AC653">
        <f>IF(B653&gt;U653,1,0)</f>
        <v>0</v>
      </c>
    </row>
    <row r="654" spans="1:29" x14ac:dyDescent="0.25">
      <c r="A654" s="2">
        <v>2114.15</v>
      </c>
      <c r="B654" s="4">
        <f t="shared" ref="B654:B717" si="23">-(A654-A653)/A653*1000</f>
        <v>2.3876822023300881</v>
      </c>
      <c r="C654" s="7"/>
      <c r="D654" s="7"/>
      <c r="E654" s="7"/>
      <c r="F654" s="4">
        <f t="shared" si="22"/>
        <v>7.0984952587285228</v>
      </c>
      <c r="G654" s="4">
        <f t="shared" ref="G654:G717" si="24">SQRT(0.94*G653^2+0.06*B653^2)</f>
        <v>7.1910498191297041</v>
      </c>
      <c r="H654" s="7"/>
      <c r="I654" s="4">
        <f>_xlfn.NORM.S.INV(0.975)*F654</f>
        <v>13.912795051536234</v>
      </c>
      <c r="J654" s="4">
        <f>F654*_xlfn.NORM.S.DIST(_xlfn.NORM.S.INV(a),0)/(1-a)</f>
        <v>16.594882036284048</v>
      </c>
      <c r="K654" s="4">
        <f>(B654*IF(B654&gt;I654,1,0)/J654)</f>
        <v>0</v>
      </c>
      <c r="L654" s="4">
        <f>_xlfn.NORM.S.INV(0.975)*G654</f>
        <v>14.094198656527487</v>
      </c>
      <c r="M654" s="4">
        <f>G654*_xlfn.NORM.S.DIST(_xlfn.NORM.S.INV(a),0)/(1-a)</f>
        <v>16.811256346020905</v>
      </c>
      <c r="N654" s="4">
        <f>(B654*IF(B654&gt;L654,1,0)/M654)</f>
        <v>0</v>
      </c>
      <c r="O654" s="4">
        <f>SQRT((v-2)/v)*F654*_xlfn.T.INV(a,v)</f>
        <v>14.397320393017857</v>
      </c>
      <c r="P654" s="4">
        <f>SQRT((v-2)/v)*F654*(_xlfn.T.DIST(_xlfn.T.INV(a,v),v,0)/(1-a))*((v+_xlfn.T.INV(a,v)^2)/(v-1))</f>
        <v>17.60639195533971</v>
      </c>
      <c r="Q654" s="4">
        <f>(B654*IF(B654&gt;O654,1,0)/P654)</f>
        <v>0</v>
      </c>
      <c r="R654" s="4">
        <f>SQRT((v-2)/v)*G654*_xlfn.T.INV(a,v)</f>
        <v>14.585041538325688</v>
      </c>
      <c r="S654" s="4">
        <f>SQRT((v-2)/v)*G654*(_xlfn.T.DIST(_xlfn.T.INV(a,v),v,0)/(1-a))*((v+_xlfn.T.INV(a,v)^2)/(v-1))</f>
        <v>17.835954955423929</v>
      </c>
      <c r="T654" s="4">
        <f>(B654*IF(B654&gt;R654,1,0)/S654)</f>
        <v>0</v>
      </c>
      <c r="U654" s="4">
        <f>_xlfn.PERCENTILE.INC(B151:B653,a)</f>
        <v>16.006725596886248</v>
      </c>
      <c r="V654" s="4">
        <f>AVERAGEIF(B151:B653, CONCATENATE("&gt;", U654))</f>
        <v>18.708647776681104</v>
      </c>
      <c r="W654" s="4">
        <f>(B654*IF(B654&gt;U654,1,0)/V654)</f>
        <v>0</v>
      </c>
      <c r="Y654">
        <f>IF(B654&gt;I654,1,0)</f>
        <v>0</v>
      </c>
      <c r="Z654">
        <f>IF(B654&gt;L654,1,0)</f>
        <v>0</v>
      </c>
      <c r="AA654">
        <f>IF(B654&gt;O654,1,0)</f>
        <v>0</v>
      </c>
      <c r="AB654">
        <f>IF(B654&gt;R654,1,0)</f>
        <v>0</v>
      </c>
      <c r="AC654">
        <f>IF(B654&gt;U654,1,0)</f>
        <v>0</v>
      </c>
    </row>
    <row r="655" spans="1:29" x14ac:dyDescent="0.25">
      <c r="A655" s="2">
        <v>2102.15</v>
      </c>
      <c r="B655" s="4">
        <f t="shared" si="23"/>
        <v>5.6760400160821129</v>
      </c>
      <c r="C655" s="7"/>
      <c r="D655" s="7"/>
      <c r="E655" s="7"/>
      <c r="F655" s="4">
        <f t="shared" si="22"/>
        <v>7.0988843418309013</v>
      </c>
      <c r="G655" s="4">
        <f t="shared" si="24"/>
        <v>6.9964696261109038</v>
      </c>
      <c r="H655" s="7"/>
      <c r="I655" s="4">
        <f>_xlfn.NORM.S.INV(0.975)*F655</f>
        <v>13.913557640403889</v>
      </c>
      <c r="J655" s="4">
        <f>F655*_xlfn.NORM.S.DIST(_xlfn.NORM.S.INV(a),0)/(1-a)</f>
        <v>16.595791635847188</v>
      </c>
      <c r="K655" s="4">
        <f>(B655*IF(B655&gt;I655,1,0)/J655)</f>
        <v>0</v>
      </c>
      <c r="L655" s="4">
        <f>_xlfn.NORM.S.INV(0.975)*G655</f>
        <v>13.712828486105787</v>
      </c>
      <c r="M655" s="4">
        <f>G655*_xlfn.NORM.S.DIST(_xlfn.NORM.S.INV(a),0)/(1-a)</f>
        <v>16.356366227474464</v>
      </c>
      <c r="N655" s="4">
        <f>(B655*IF(B655&gt;L655,1,0)/M655)</f>
        <v>0</v>
      </c>
      <c r="O655" s="4">
        <f>SQRT((v-2)/v)*F655*_xlfn.T.INV(a,v)</f>
        <v>14.398109539714484</v>
      </c>
      <c r="P655" s="4">
        <f>SQRT((v-2)/v)*F655*(_xlfn.T.DIST(_xlfn.T.INV(a,v),v,0)/(1-a))*((v+_xlfn.T.INV(a,v)^2)/(v-1))</f>
        <v>17.607356997838714</v>
      </c>
      <c r="Q655" s="4">
        <f>(B655*IF(B655&gt;O655,1,0)/P655)</f>
        <v>0</v>
      </c>
      <c r="R655" s="4">
        <f>SQRT((v-2)/v)*G655*_xlfn.T.INV(a,v)</f>
        <v>14.190389815824052</v>
      </c>
      <c r="S655" s="4">
        <f>SQRT((v-2)/v)*G655*(_xlfn.T.DIST(_xlfn.T.INV(a,v),v,0)/(1-a))*((v+_xlfn.T.INV(a,v)^2)/(v-1))</f>
        <v>17.353337862622169</v>
      </c>
      <c r="T655" s="4">
        <f>(B655*IF(B655&gt;R655,1,0)/S655)</f>
        <v>0</v>
      </c>
      <c r="U655" s="4">
        <f>_xlfn.PERCENTILE.INC(B152:B654,a)</f>
        <v>16.006725596886248</v>
      </c>
      <c r="V655" s="4">
        <f>AVERAGEIF(B152:B654, CONCATENATE("&gt;", U655))</f>
        <v>18.708647776681104</v>
      </c>
      <c r="W655" s="4">
        <f>(B655*IF(B655&gt;U655,1,0)/V655)</f>
        <v>0</v>
      </c>
      <c r="Y655">
        <f>IF(B655&gt;I655,1,0)</f>
        <v>0</v>
      </c>
      <c r="Z655">
        <f>IF(B655&gt;L655,1,0)</f>
        <v>0</v>
      </c>
      <c r="AA655">
        <f>IF(B655&gt;O655,1,0)</f>
        <v>0</v>
      </c>
      <c r="AB655">
        <f>IF(B655&gt;R655,1,0)</f>
        <v>0</v>
      </c>
      <c r="AC655">
        <f>IF(B655&gt;U655,1,0)</f>
        <v>0</v>
      </c>
    </row>
    <row r="656" spans="1:29" x14ac:dyDescent="0.25">
      <c r="A656" s="2">
        <v>2079.65</v>
      </c>
      <c r="B656" s="4">
        <f t="shared" si="23"/>
        <v>10.703327545608067</v>
      </c>
      <c r="C656" s="7"/>
      <c r="D656" s="7"/>
      <c r="E656" s="7"/>
      <c r="F656" s="4">
        <f t="shared" si="22"/>
        <v>7.1016099033241673</v>
      </c>
      <c r="G656" s="4">
        <f t="shared" si="24"/>
        <v>6.924348186739083</v>
      </c>
      <c r="H656" s="7"/>
      <c r="I656" s="4">
        <f>_xlfn.NORM.S.INV(0.975)*F656</f>
        <v>13.91889964276834</v>
      </c>
      <c r="J656" s="4">
        <f>F656*_xlfn.NORM.S.DIST(_xlfn.NORM.S.INV(a),0)/(1-a)</f>
        <v>16.602163461116461</v>
      </c>
      <c r="K656" s="4">
        <f>(B656*IF(B656&gt;I656,1,0)/J656)</f>
        <v>0</v>
      </c>
      <c r="L656" s="4">
        <f>_xlfn.NORM.S.INV(0.975)*G656</f>
        <v>13.571473062423829</v>
      </c>
      <c r="M656" s="4">
        <f>G656*_xlfn.NORM.S.DIST(_xlfn.NORM.S.INV(a),0)/(1-a)</f>
        <v>16.187760525133434</v>
      </c>
      <c r="N656" s="4">
        <f>(B656*IF(B656&gt;L656,1,0)/M656)</f>
        <v>0</v>
      </c>
      <c r="O656" s="4">
        <f>SQRT((v-2)/v)*F656*_xlfn.T.INV(a,v)</f>
        <v>14.403637582016291</v>
      </c>
      <c r="P656" s="4">
        <f>SQRT((v-2)/v)*F656*(_xlfn.T.DIST(_xlfn.T.INV(a,v),v,0)/(1-a))*((v+_xlfn.T.INV(a,v)^2)/(v-1))</f>
        <v>17.614117205770082</v>
      </c>
      <c r="Q656" s="4">
        <f>(B656*IF(B656&gt;O656,1,0)/P656)</f>
        <v>0</v>
      </c>
      <c r="R656" s="4">
        <f>SQRT((v-2)/v)*G656*_xlfn.T.INV(a,v)</f>
        <v>14.044111565012383</v>
      </c>
      <c r="S656" s="4">
        <f>SQRT((v-2)/v)*G656*(_xlfn.T.DIST(_xlfn.T.INV(a,v),v,0)/(1-a))*((v+_xlfn.T.INV(a,v)^2)/(v-1))</f>
        <v>17.174455115831268</v>
      </c>
      <c r="T656" s="4">
        <f>(B656*IF(B656&gt;R656,1,0)/S656)</f>
        <v>0</v>
      </c>
      <c r="U656" s="4">
        <f>_xlfn.PERCENTILE.INC(B153:B655,a)</f>
        <v>16.006725596886248</v>
      </c>
      <c r="V656" s="4">
        <f>AVERAGEIF(B153:B655, CONCATENATE("&gt;", U656))</f>
        <v>18.708647776681104</v>
      </c>
      <c r="W656" s="4">
        <f>(B656*IF(B656&gt;U656,1,0)/V656)</f>
        <v>0</v>
      </c>
      <c r="Y656">
        <f>IF(B656&gt;I656,1,0)</f>
        <v>0</v>
      </c>
      <c r="Z656">
        <f>IF(B656&gt;L656,1,0)</f>
        <v>0</v>
      </c>
      <c r="AA656">
        <f>IF(B656&gt;O656,1,0)</f>
        <v>0</v>
      </c>
      <c r="AB656">
        <f>IF(B656&gt;R656,1,0)</f>
        <v>0</v>
      </c>
      <c r="AC656">
        <f>IF(B656&gt;U656,1,0)</f>
        <v>0</v>
      </c>
    </row>
    <row r="657" spans="1:29" x14ac:dyDescent="0.25">
      <c r="A657" s="2">
        <v>2067.64</v>
      </c>
      <c r="B657" s="4">
        <f t="shared" si="23"/>
        <v>5.7750102180656446</v>
      </c>
      <c r="C657" s="7"/>
      <c r="D657" s="7"/>
      <c r="E657" s="7"/>
      <c r="F657" s="4">
        <f t="shared" si="22"/>
        <v>7.1184173699829678</v>
      </c>
      <c r="G657" s="4">
        <f t="shared" si="24"/>
        <v>7.207182193856303</v>
      </c>
      <c r="H657" s="7"/>
      <c r="I657" s="4">
        <f>_xlfn.NORM.S.INV(0.975)*F657</f>
        <v>13.951841672090946</v>
      </c>
      <c r="J657" s="4">
        <f>F657*_xlfn.NORM.S.DIST(_xlfn.NORM.S.INV(a),0)/(1-a)</f>
        <v>16.641456003601238</v>
      </c>
      <c r="K657" s="4">
        <f>(B657*IF(B657&gt;I657,1,0)/J657)</f>
        <v>0</v>
      </c>
      <c r="L657" s="4">
        <f>_xlfn.NORM.S.INV(0.975)*G657</f>
        <v>14.125817529976725</v>
      </c>
      <c r="M657" s="4">
        <f>G657*_xlfn.NORM.S.DIST(_xlfn.NORM.S.INV(a),0)/(1-a)</f>
        <v>16.848970656701589</v>
      </c>
      <c r="N657" s="4">
        <f>(B657*IF(B657&gt;L657,1,0)/M657)</f>
        <v>0</v>
      </c>
      <c r="O657" s="4">
        <f>SQRT((v-2)/v)*F657*_xlfn.T.INV(a,v)</f>
        <v>14.437726846524029</v>
      </c>
      <c r="P657" s="4">
        <f>SQRT((v-2)/v)*F657*(_xlfn.T.DIST(_xlfn.T.INV(a,v),v,0)/(1-a))*((v+_xlfn.T.INV(a,v)^2)/(v-1))</f>
        <v>17.655804751508352</v>
      </c>
      <c r="Q657" s="4">
        <f>(B657*IF(B657&gt;O657,1,0)/P657)</f>
        <v>0</v>
      </c>
      <c r="R657" s="4">
        <f>SQRT((v-2)/v)*G657*_xlfn.T.INV(a,v)</f>
        <v>14.617761566891387</v>
      </c>
      <c r="S657" s="4">
        <f>SQRT((v-2)/v)*G657*(_xlfn.T.DIST(_xlfn.T.INV(a,v),v,0)/(1-a))*((v+_xlfn.T.INV(a,v)^2)/(v-1))</f>
        <v>17.875968071197683</v>
      </c>
      <c r="T657" s="4">
        <f>(B657*IF(B657&gt;R657,1,0)/S657)</f>
        <v>0</v>
      </c>
      <c r="U657" s="4">
        <f>_xlfn.PERCENTILE.INC(B154:B656,a)</f>
        <v>16.006725596886248</v>
      </c>
      <c r="V657" s="4">
        <f>AVERAGEIF(B154:B656, CONCATENATE("&gt;", U657))</f>
        <v>18.708647776681104</v>
      </c>
      <c r="W657" s="4">
        <f>(B657*IF(B657&gt;U657,1,0)/V657)</f>
        <v>0</v>
      </c>
      <c r="Y657">
        <f>IF(B657&gt;I657,1,0)</f>
        <v>0</v>
      </c>
      <c r="Z657">
        <f>IF(B657&gt;L657,1,0)</f>
        <v>0</v>
      </c>
      <c r="AA657">
        <f>IF(B657&gt;O657,1,0)</f>
        <v>0</v>
      </c>
      <c r="AB657">
        <f>IF(B657&gt;R657,1,0)</f>
        <v>0</v>
      </c>
      <c r="AC657">
        <f>IF(B657&gt;U657,1,0)</f>
        <v>0</v>
      </c>
    </row>
    <row r="658" spans="1:29" x14ac:dyDescent="0.25">
      <c r="A658" s="2">
        <v>2093.25</v>
      </c>
      <c r="B658" s="4">
        <f t="shared" si="23"/>
        <v>-12.386102029366876</v>
      </c>
      <c r="C658" s="7"/>
      <c r="D658" s="7"/>
      <c r="E658" s="7"/>
      <c r="F658" s="4">
        <f t="shared" si="22"/>
        <v>7.1237822555753043</v>
      </c>
      <c r="G658" s="4">
        <f t="shared" si="24"/>
        <v>7.1293696247311198</v>
      </c>
      <c r="H658" s="7"/>
      <c r="I658" s="4">
        <f>_xlfn.NORM.S.INV(0.975)*F658</f>
        <v>13.962356654633105</v>
      </c>
      <c r="J658" s="4">
        <f>F658*_xlfn.NORM.S.DIST(_xlfn.NORM.S.INV(a),0)/(1-a)</f>
        <v>16.653998048118844</v>
      </c>
      <c r="K658" s="4">
        <f>(B658*IF(B658&gt;I658,1,0)/J658)</f>
        <v>0</v>
      </c>
      <c r="L658" s="4">
        <f>_xlfn.NORM.S.INV(0.975)*G658</f>
        <v>13.973307696946833</v>
      </c>
      <c r="M658" s="4">
        <f>G658*_xlfn.NORM.S.DIST(_xlfn.NORM.S.INV(a),0)/(1-a)</f>
        <v>16.66706021533237</v>
      </c>
      <c r="N658" s="4">
        <f>(B658*IF(B658&gt;L658,1,0)/M658)</f>
        <v>0</v>
      </c>
      <c r="O658" s="4">
        <f>SQRT((v-2)/v)*F658*_xlfn.T.INV(a,v)</f>
        <v>14.448608022594376</v>
      </c>
      <c r="P658" s="4">
        <f>SQRT((v-2)/v)*F658*(_xlfn.T.DIST(_xlfn.T.INV(a,v),v,0)/(1-a))*((v+_xlfn.T.INV(a,v)^2)/(v-1))</f>
        <v>17.669111272833149</v>
      </c>
      <c r="Q658" s="4">
        <f>(B658*IF(B658&gt;O658,1,0)/P658)</f>
        <v>0</v>
      </c>
      <c r="R658" s="4">
        <f>SQRT((v-2)/v)*G658*_xlfn.T.INV(a,v)</f>
        <v>14.459940444601902</v>
      </c>
      <c r="S658" s="4">
        <f>SQRT((v-2)/v)*G658*(_xlfn.T.DIST(_xlfn.T.INV(a,v),v,0)/(1-a))*((v+_xlfn.T.INV(a,v)^2)/(v-1))</f>
        <v>17.682969619957561</v>
      </c>
      <c r="T658" s="4">
        <f>(B658*IF(B658&gt;R658,1,0)/S658)</f>
        <v>0</v>
      </c>
      <c r="U658" s="4">
        <f>_xlfn.PERCENTILE.INC(B155:B657,a)</f>
        <v>16.006725596886248</v>
      </c>
      <c r="V658" s="4">
        <f>AVERAGEIF(B155:B657, CONCATENATE("&gt;", U658))</f>
        <v>18.708647776681104</v>
      </c>
      <c r="W658" s="4">
        <f>(B658*IF(B658&gt;U658,1,0)/V658)</f>
        <v>0</v>
      </c>
      <c r="Y658">
        <f>IF(B658&gt;I658,1,0)</f>
        <v>0</v>
      </c>
      <c r="Z658">
        <f>IF(B658&gt;L658,1,0)</f>
        <v>0</v>
      </c>
      <c r="AA658">
        <f>IF(B658&gt;O658,1,0)</f>
        <v>0</v>
      </c>
      <c r="AB658">
        <f>IF(B658&gt;R658,1,0)</f>
        <v>0</v>
      </c>
      <c r="AC658">
        <f>IF(B658&gt;U658,1,0)</f>
        <v>0</v>
      </c>
    </row>
    <row r="659" spans="1:29" x14ac:dyDescent="0.25">
      <c r="A659" s="2">
        <v>2108.5700000000002</v>
      </c>
      <c r="B659" s="4">
        <f t="shared" si="23"/>
        <v>-7.3187626895975937</v>
      </c>
      <c r="C659" s="7"/>
      <c r="D659" s="7"/>
      <c r="E659" s="7"/>
      <c r="F659" s="4">
        <f t="shared" si="22"/>
        <v>7.1412734664660142</v>
      </c>
      <c r="G659" s="4">
        <f t="shared" si="24"/>
        <v>7.5487196252205306</v>
      </c>
      <c r="H659" s="7"/>
      <c r="I659" s="4">
        <f>_xlfn.NORM.S.INV(0.975)*F659</f>
        <v>13.99663879802489</v>
      </c>
      <c r="J659" s="4">
        <f>F659*_xlfn.NORM.S.DIST(_xlfn.NORM.S.INV(a),0)/(1-a)</f>
        <v>16.69488904977813</v>
      </c>
      <c r="K659" s="4">
        <f>(B659*IF(B659&gt;I659,1,0)/J659)</f>
        <v>0</v>
      </c>
      <c r="L659" s="4">
        <f>_xlfn.NORM.S.INV(0.975)*G659</f>
        <v>14.795218594822931</v>
      </c>
      <c r="M659" s="4">
        <f>G659*_xlfn.NORM.S.DIST(_xlfn.NORM.S.INV(a),0)/(1-a)</f>
        <v>17.647417817386181</v>
      </c>
      <c r="N659" s="4">
        <f>(B659*IF(B659&gt;L659,1,0)/M659)</f>
        <v>0</v>
      </c>
      <c r="O659" s="4">
        <f>SQRT((v-2)/v)*F659*_xlfn.T.INV(a,v)</f>
        <v>14.484084071824068</v>
      </c>
      <c r="P659" s="4">
        <f>SQRT((v-2)/v)*F659*(_xlfn.T.DIST(_xlfn.T.INV(a,v),v,0)/(1-a))*((v+_xlfn.T.INV(a,v)^2)/(v-1))</f>
        <v>17.712494708827791</v>
      </c>
      <c r="Q659" s="4">
        <f>(B659*IF(B659&gt;O659,1,0)/P659)</f>
        <v>0</v>
      </c>
      <c r="R659" s="4">
        <f>SQRT((v-2)/v)*G659*_xlfn.T.INV(a,v)</f>
        <v>15.310475113401509</v>
      </c>
      <c r="S659" s="4">
        <f>SQRT((v-2)/v)*G659*(_xlfn.T.DIST(_xlfn.T.INV(a,v),v,0)/(1-a))*((v+_xlfn.T.INV(a,v)^2)/(v-1))</f>
        <v>18.723083081470381</v>
      </c>
      <c r="T659" s="4">
        <f>(B659*IF(B659&gt;R659,1,0)/S659)</f>
        <v>0</v>
      </c>
      <c r="U659" s="4">
        <f>_xlfn.PERCENTILE.INC(B156:B658,a)</f>
        <v>16.006725596886248</v>
      </c>
      <c r="V659" s="4">
        <f>AVERAGEIF(B156:B658, CONCATENATE("&gt;", U659))</f>
        <v>18.708647776681104</v>
      </c>
      <c r="W659" s="4">
        <f>(B659*IF(B659&gt;U659,1,0)/V659)</f>
        <v>0</v>
      </c>
      <c r="Y659">
        <f>IF(B659&gt;I659,1,0)</f>
        <v>0</v>
      </c>
      <c r="Z659">
        <f>IF(B659&gt;L659,1,0)</f>
        <v>0</v>
      </c>
      <c r="AA659">
        <f>IF(B659&gt;O659,1,0)</f>
        <v>0</v>
      </c>
      <c r="AB659">
        <f>IF(B659&gt;R659,1,0)</f>
        <v>0</v>
      </c>
      <c r="AC659">
        <f>IF(B659&gt;U659,1,0)</f>
        <v>0</v>
      </c>
    </row>
    <row r="660" spans="1:29" x14ac:dyDescent="0.25">
      <c r="A660" s="2">
        <v>2108.63</v>
      </c>
      <c r="B660" s="4">
        <f t="shared" si="23"/>
        <v>-2.8455303831480778E-2</v>
      </c>
      <c r="C660" s="7"/>
      <c r="D660" s="7"/>
      <c r="E660" s="7"/>
      <c r="F660" s="4">
        <f t="shared" si="22"/>
        <v>7.1478240436443068</v>
      </c>
      <c r="G660" s="4">
        <f t="shared" si="24"/>
        <v>7.5351201144890156</v>
      </c>
      <c r="H660" s="7"/>
      <c r="I660" s="4">
        <f>_xlfn.NORM.S.INV(0.975)*F660</f>
        <v>14.009477693372293</v>
      </c>
      <c r="J660" s="4">
        <f>F660*_xlfn.NORM.S.DIST(_xlfn.NORM.S.INV(a),0)/(1-a)</f>
        <v>16.710203007396071</v>
      </c>
      <c r="K660" s="4">
        <f>(B660*IF(B660&gt;I660,1,0)/J660)</f>
        <v>0</v>
      </c>
      <c r="L660" s="4">
        <f>_xlfn.NORM.S.INV(0.975)*G660</f>
        <v>14.768564043581796</v>
      </c>
      <c r="M660" s="4">
        <f>G660*_xlfn.NORM.S.DIST(_xlfn.NORM.S.INV(a),0)/(1-a)</f>
        <v>17.615624843225469</v>
      </c>
      <c r="N660" s="4">
        <f>(B660*IF(B660&gt;L660,1,0)/M660)</f>
        <v>0</v>
      </c>
      <c r="O660" s="4">
        <f>SQRT((v-2)/v)*F660*_xlfn.T.INV(a,v)</f>
        <v>14.497370093009911</v>
      </c>
      <c r="P660" s="4">
        <f>SQRT((v-2)/v)*F660*(_xlfn.T.DIST(_xlfn.T.INV(a,v),v,0)/(1-a))*((v+_xlfn.T.INV(a,v)^2)/(v-1))</f>
        <v>17.728742100018611</v>
      </c>
      <c r="Q660" s="4">
        <f>(B660*IF(B660&gt;O660,1,0)/P660)</f>
        <v>0</v>
      </c>
      <c r="R660" s="4">
        <f>SQRT((v-2)/v)*G660*_xlfn.T.INV(a,v)</f>
        <v>15.282892293937181</v>
      </c>
      <c r="S660" s="4">
        <f>SQRT((v-2)/v)*G660*(_xlfn.T.DIST(_xlfn.T.INV(a,v),v,0)/(1-a))*((v+_xlfn.T.INV(a,v)^2)/(v-1))</f>
        <v>18.689352226181651</v>
      </c>
      <c r="T660" s="4">
        <f>(B660*IF(B660&gt;R660,1,0)/S660)</f>
        <v>0</v>
      </c>
      <c r="U660" s="4">
        <f>_xlfn.PERCENTILE.INC(B157:B659,a)</f>
        <v>16.006725596886248</v>
      </c>
      <c r="V660" s="4">
        <f>AVERAGEIF(B157:B659, CONCATENATE("&gt;", U660))</f>
        <v>18.708647776681104</v>
      </c>
      <c r="W660" s="4">
        <f>(B660*IF(B660&gt;U660,1,0)/V660)</f>
        <v>0</v>
      </c>
      <c r="Y660">
        <f>IF(B660&gt;I660,1,0)</f>
        <v>0</v>
      </c>
      <c r="Z660">
        <f>IF(B660&gt;L660,1,0)</f>
        <v>0</v>
      </c>
      <c r="AA660">
        <f>IF(B660&gt;O660,1,0)</f>
        <v>0</v>
      </c>
      <c r="AB660">
        <f>IF(B660&gt;R660,1,0)</f>
        <v>0</v>
      </c>
      <c r="AC660">
        <f>IF(B660&gt;U660,1,0)</f>
        <v>0</v>
      </c>
    </row>
    <row r="661" spans="1:29" x14ac:dyDescent="0.25">
      <c r="A661" s="2">
        <v>2103.84</v>
      </c>
      <c r="B661" s="4">
        <f t="shared" si="23"/>
        <v>2.2716171163266972</v>
      </c>
      <c r="C661" s="7"/>
      <c r="D661" s="7"/>
      <c r="E661" s="7"/>
      <c r="F661" s="4">
        <f t="shared" si="22"/>
        <v>7.1477999459129569</v>
      </c>
      <c r="G661" s="4">
        <f t="shared" si="24"/>
        <v>7.3055733254583997</v>
      </c>
      <c r="H661" s="7"/>
      <c r="I661" s="4">
        <f>_xlfn.NORM.S.INV(0.975)*F661</f>
        <v>14.009430462686739</v>
      </c>
      <c r="J661" s="4">
        <f>F661*_xlfn.NORM.S.DIST(_xlfn.NORM.S.INV(a),0)/(1-a)</f>
        <v>16.710146671652435</v>
      </c>
      <c r="K661" s="4">
        <f>(B661*IF(B661&gt;I661,1,0)/J661)</f>
        <v>0</v>
      </c>
      <c r="L661" s="4">
        <f>_xlfn.NORM.S.INV(0.975)*G661</f>
        <v>14.318660604314974</v>
      </c>
      <c r="M661" s="4">
        <f>G661*_xlfn.NORM.S.DIST(_xlfn.NORM.S.INV(a),0)/(1-a)</f>
        <v>17.078989718888828</v>
      </c>
      <c r="N661" s="4">
        <f>(B661*IF(B661&gt;L661,1,0)/M661)</f>
        <v>0</v>
      </c>
      <c r="O661" s="4">
        <f>SQRT((v-2)/v)*F661*_xlfn.T.INV(a,v)</f>
        <v>14.497321217474132</v>
      </c>
      <c r="P661" s="4">
        <f>SQRT((v-2)/v)*F661*(_xlfn.T.DIST(_xlfn.T.INV(a,v),v,0)/(1-a))*((v+_xlfn.T.INV(a,v)^2)/(v-1))</f>
        <v>17.728682330435348</v>
      </c>
      <c r="Q661" s="4">
        <f>(B661*IF(B661&gt;O661,1,0)/P661)</f>
        <v>0</v>
      </c>
      <c r="R661" s="4">
        <f>SQRT((v-2)/v)*G661*_xlfn.T.INV(a,v)</f>
        <v>14.817320571141634</v>
      </c>
      <c r="S661" s="4">
        <f>SQRT((v-2)/v)*G661*(_xlfn.T.DIST(_xlfn.T.INV(a,v),v,0)/(1-a))*((v+_xlfn.T.INV(a,v)^2)/(v-1))</f>
        <v>18.120007514033937</v>
      </c>
      <c r="T661" s="4">
        <f>(B661*IF(B661&gt;R661,1,0)/S661)</f>
        <v>0</v>
      </c>
      <c r="U661" s="4">
        <f>_xlfn.PERCENTILE.INC(B158:B660,a)</f>
        <v>16.006725596886248</v>
      </c>
      <c r="V661" s="4">
        <f>AVERAGEIF(B158:B660, CONCATENATE("&gt;", U661))</f>
        <v>18.708647776681104</v>
      </c>
      <c r="W661" s="4">
        <f>(B661*IF(B661&gt;U661,1,0)/V661)</f>
        <v>0</v>
      </c>
      <c r="Y661">
        <f>IF(B661&gt;I661,1,0)</f>
        <v>0</v>
      </c>
      <c r="Z661">
        <f>IF(B661&gt;L661,1,0)</f>
        <v>0</v>
      </c>
      <c r="AA661">
        <f>IF(B661&gt;O661,1,0)</f>
        <v>0</v>
      </c>
      <c r="AB661">
        <f>IF(B661&gt;R661,1,0)</f>
        <v>0</v>
      </c>
      <c r="AC661">
        <f>IF(B661&gt;U661,1,0)</f>
        <v>0</v>
      </c>
    </row>
    <row r="662" spans="1:29" x14ac:dyDescent="0.25">
      <c r="A662" s="2">
        <v>2098.04</v>
      </c>
      <c r="B662" s="4">
        <f t="shared" si="23"/>
        <v>2.756863639820605</v>
      </c>
      <c r="C662" s="7"/>
      <c r="D662" s="7"/>
      <c r="E662" s="7"/>
      <c r="F662" s="4">
        <f t="shared" si="22"/>
        <v>7.1284604849225186</v>
      </c>
      <c r="G662" s="4">
        <f t="shared" si="24"/>
        <v>7.1048386453333086</v>
      </c>
      <c r="H662" s="7"/>
      <c r="I662" s="4">
        <f>_xlfn.NORM.S.INV(0.975)*F662</f>
        <v>13.971525815665062</v>
      </c>
      <c r="J662" s="4">
        <f>F662*_xlfn.NORM.S.DIST(_xlfn.NORM.S.INV(a),0)/(1-a)</f>
        <v>16.66493482574932</v>
      </c>
      <c r="K662" s="4">
        <f>(B662*IF(B662&gt;I662,1,0)/J662)</f>
        <v>0</v>
      </c>
      <c r="L662" s="4">
        <f>_xlfn.NORM.S.INV(0.975)*G662</f>
        <v>13.925227860821629</v>
      </c>
      <c r="M662" s="4">
        <f>G662*_xlfn.NORM.S.DIST(_xlfn.NORM.S.INV(a),0)/(1-a)</f>
        <v>16.609711623200731</v>
      </c>
      <c r="N662" s="4">
        <f>(B662*IF(B662&gt;L662,1,0)/M662)</f>
        <v>0</v>
      </c>
      <c r="O662" s="4">
        <f>SQRT((v-2)/v)*F662*_xlfn.T.INV(a,v)</f>
        <v>14.458096507735087</v>
      </c>
      <c r="P662" s="4">
        <f>SQRT((v-2)/v)*F662*(_xlfn.T.DIST(_xlfn.T.INV(a,v),v,0)/(1-a))*((v+_xlfn.T.INV(a,v)^2)/(v-1))</f>
        <v>17.680714681237589</v>
      </c>
      <c r="Q662" s="4">
        <f>(B662*IF(B662&gt;O662,1,0)/P662)</f>
        <v>0</v>
      </c>
      <c r="R662" s="4">
        <f>SQRT((v-2)/v)*G662*_xlfn.T.INV(a,v)</f>
        <v>14.410186185836915</v>
      </c>
      <c r="S662" s="4">
        <f>SQRT((v-2)/v)*G662*(_xlfn.T.DIST(_xlfn.T.INV(a,v),v,0)/(1-a))*((v+_xlfn.T.INV(a,v)^2)/(v-1))</f>
        <v>17.622125451921363</v>
      </c>
      <c r="T662" s="4">
        <f>(B662*IF(B662&gt;R662,1,0)/S662)</f>
        <v>0</v>
      </c>
      <c r="U662" s="4">
        <f>_xlfn.PERCENTILE.INC(B159:B661,a)</f>
        <v>16.006725596886248</v>
      </c>
      <c r="V662" s="4">
        <f>AVERAGEIF(B159:B661, CONCATENATE("&gt;", U662))</f>
        <v>18.708647776681104</v>
      </c>
      <c r="W662" s="4">
        <f>(B662*IF(B662&gt;U662,1,0)/V662)</f>
        <v>0</v>
      </c>
      <c r="Y662">
        <f>IF(B662&gt;I662,1,0)</f>
        <v>0</v>
      </c>
      <c r="Z662">
        <f>IF(B662&gt;L662,1,0)</f>
        <v>0</v>
      </c>
      <c r="AA662">
        <f>IF(B662&gt;O662,1,0)</f>
        <v>0</v>
      </c>
      <c r="AB662">
        <f>IF(B662&gt;R662,1,0)</f>
        <v>0</v>
      </c>
      <c r="AC662">
        <f>IF(B662&gt;U662,1,0)</f>
        <v>0</v>
      </c>
    </row>
    <row r="663" spans="1:29" x14ac:dyDescent="0.25">
      <c r="A663" s="2">
        <v>2093.3200000000002</v>
      </c>
      <c r="B663" s="4">
        <f t="shared" si="23"/>
        <v>2.249718785151761</v>
      </c>
      <c r="C663" s="7"/>
      <c r="D663" s="7"/>
      <c r="E663" s="7"/>
      <c r="F663" s="4">
        <f t="shared" si="22"/>
        <v>7.1296830726213551</v>
      </c>
      <c r="G663" s="4">
        <f t="shared" si="24"/>
        <v>6.92141792361668</v>
      </c>
      <c r="H663" s="7"/>
      <c r="I663" s="4">
        <f>_xlfn.NORM.S.INV(0.975)*F663</f>
        <v>13.973922043522723</v>
      </c>
      <c r="J663" s="4">
        <f>F663*_xlfn.NORM.S.DIST(_xlfn.NORM.S.INV(a),0)/(1-a)</f>
        <v>16.667792994685371</v>
      </c>
      <c r="K663" s="4">
        <f>(B663*IF(B663&gt;I663,1,0)/J663)</f>
        <v>0</v>
      </c>
      <c r="L663" s="4">
        <f>_xlfn.NORM.S.INV(0.975)*G663</f>
        <v>13.565729852238693</v>
      </c>
      <c r="M663" s="4">
        <f>G663*_xlfn.NORM.S.DIST(_xlfn.NORM.S.INV(a),0)/(1-a)</f>
        <v>16.180910147823997</v>
      </c>
      <c r="N663" s="4">
        <f>(B663*IF(B663&gt;L663,1,0)/M663)</f>
        <v>0</v>
      </c>
      <c r="O663" s="4">
        <f>SQRT((v-2)/v)*F663*_xlfn.T.INV(a,v)</f>
        <v>14.460576186338391</v>
      </c>
      <c r="P663" s="4">
        <f>SQRT((v-2)/v)*F663*(_xlfn.T.DIST(_xlfn.T.INV(a,v),v,0)/(1-a))*((v+_xlfn.T.INV(a,v)^2)/(v-1))</f>
        <v>17.683747064502061</v>
      </c>
      <c r="Q663" s="4">
        <f>(B663*IF(B663&gt;O663,1,0)/P663)</f>
        <v>0</v>
      </c>
      <c r="R663" s="4">
        <f>SQRT((v-2)/v)*G663*_xlfn.T.INV(a,v)</f>
        <v>14.038168342474171</v>
      </c>
      <c r="S663" s="4">
        <f>SQRT((v-2)/v)*G663*(_xlfn.T.DIST(_xlfn.T.INV(a,v),v,0)/(1-a))*((v+_xlfn.T.INV(a,v)^2)/(v-1))</f>
        <v>17.167187186617415</v>
      </c>
      <c r="T663" s="4">
        <f>(B663*IF(B663&gt;R663,1,0)/S663)</f>
        <v>0</v>
      </c>
      <c r="U663" s="4">
        <f>_xlfn.PERCENTILE.INC(B160:B662,a)</f>
        <v>16.006725596886248</v>
      </c>
      <c r="V663" s="4">
        <f>AVERAGEIF(B160:B662, CONCATENATE("&gt;", U663))</f>
        <v>18.708647776681104</v>
      </c>
      <c r="W663" s="4">
        <f>(B663*IF(B663&gt;U663,1,0)/V663)</f>
        <v>0</v>
      </c>
      <c r="Y663">
        <f>IF(B663&gt;I663,1,0)</f>
        <v>0</v>
      </c>
      <c r="Z663">
        <f>IF(B663&gt;L663,1,0)</f>
        <v>0</v>
      </c>
      <c r="AA663">
        <f>IF(B663&gt;O663,1,0)</f>
        <v>0</v>
      </c>
      <c r="AB663">
        <f>IF(B663&gt;R663,1,0)</f>
        <v>0</v>
      </c>
      <c r="AC663">
        <f>IF(B663&gt;U663,1,0)</f>
        <v>0</v>
      </c>
    </row>
    <row r="664" spans="1:29" x14ac:dyDescent="0.25">
      <c r="A664" s="2">
        <v>2099.84</v>
      </c>
      <c r="B664" s="4">
        <f t="shared" si="23"/>
        <v>-3.1146695201880177</v>
      </c>
      <c r="C664" s="7"/>
      <c r="D664" s="7"/>
      <c r="E664" s="7"/>
      <c r="F664" s="4">
        <f t="shared" si="22"/>
        <v>7.1301770417744681</v>
      </c>
      <c r="G664" s="4">
        <f t="shared" si="24"/>
        <v>6.7331522027722182</v>
      </c>
      <c r="H664" s="7"/>
      <c r="I664" s="4">
        <f>_xlfn.NORM.S.INV(0.975)*F664</f>
        <v>13.974890205272299</v>
      </c>
      <c r="J664" s="4">
        <f>F664*_xlfn.NORM.S.DIST(_xlfn.NORM.S.INV(a),0)/(1-a)</f>
        <v>16.668947797150778</v>
      </c>
      <c r="K664" s="4">
        <f>(B664*IF(B664&gt;I664,1,0)/J664)</f>
        <v>0</v>
      </c>
      <c r="L664" s="4">
        <f>_xlfn.NORM.S.INV(0.975)*G664</f>
        <v>13.196735819860075</v>
      </c>
      <c r="M664" s="4">
        <f>G664*_xlfn.NORM.S.DIST(_xlfn.NORM.S.INV(a),0)/(1-a)</f>
        <v>15.740782019958001</v>
      </c>
      <c r="N664" s="4">
        <f>(B664*IF(B664&gt;L664,1,0)/M664)</f>
        <v>0</v>
      </c>
      <c r="O664" s="4">
        <f>SQRT((v-2)/v)*F664*_xlfn.T.INV(a,v)</f>
        <v>14.461578065173612</v>
      </c>
      <c r="P664" s="4">
        <f>SQRT((v-2)/v)*F664*(_xlfn.T.DIST(_xlfn.T.INV(a,v),v,0)/(1-a))*((v+_xlfn.T.INV(a,v)^2)/(v-1))</f>
        <v>17.684972255786491</v>
      </c>
      <c r="Q664" s="4">
        <f>(B664*IF(B664&gt;O664,1,0)/P664)</f>
        <v>0</v>
      </c>
      <c r="R664" s="4">
        <f>SQRT((v-2)/v)*G664*_xlfn.T.INV(a,v)</f>
        <v>13.656323767923354</v>
      </c>
      <c r="S664" s="4">
        <f>SQRT((v-2)/v)*G664*(_xlfn.T.DIST(_xlfn.T.INV(a,v),v,0)/(1-a))*((v+_xlfn.T.INV(a,v)^2)/(v-1))</f>
        <v>16.70023187395924</v>
      </c>
      <c r="T664" s="4">
        <f>(B664*IF(B664&gt;R664,1,0)/S664)</f>
        <v>0</v>
      </c>
      <c r="U664" s="4">
        <f>_xlfn.PERCENTILE.INC(B161:B663,a)</f>
        <v>16.006725596886248</v>
      </c>
      <c r="V664" s="4">
        <f>AVERAGEIF(B161:B663, CONCATENATE("&gt;", U664))</f>
        <v>18.708647776681104</v>
      </c>
      <c r="W664" s="4">
        <f>(B664*IF(B664&gt;U664,1,0)/V664)</f>
        <v>0</v>
      </c>
      <c r="Y664">
        <f>IF(B664&gt;I664,1,0)</f>
        <v>0</v>
      </c>
      <c r="Z664">
        <f>IF(B664&gt;L664,1,0)</f>
        <v>0</v>
      </c>
      <c r="AA664">
        <f>IF(B664&gt;O664,1,0)</f>
        <v>0</v>
      </c>
      <c r="AB664">
        <f>IF(B664&gt;R664,1,0)</f>
        <v>0</v>
      </c>
      <c r="AC664">
        <f>IF(B664&gt;U664,1,0)</f>
        <v>0</v>
      </c>
    </row>
    <row r="665" spans="1:29" x14ac:dyDescent="0.25">
      <c r="A665" s="2">
        <v>2083.56</v>
      </c>
      <c r="B665" s="4">
        <f t="shared" si="23"/>
        <v>7.7529716549833312</v>
      </c>
      <c r="C665" s="7"/>
      <c r="D665" s="7"/>
      <c r="E665" s="7"/>
      <c r="F665" s="4">
        <f t="shared" si="22"/>
        <v>7.1258700110743787</v>
      </c>
      <c r="G665" s="4">
        <f t="shared" si="24"/>
        <v>6.5724643965375646</v>
      </c>
      <c r="H665" s="7"/>
      <c r="I665" s="4">
        <f>_xlfn.NORM.S.INV(0.975)*F665</f>
        <v>13.966448580219815</v>
      </c>
      <c r="J665" s="4">
        <f>F665*_xlfn.NORM.S.DIST(_xlfn.NORM.S.INV(a),0)/(1-a)</f>
        <v>16.658878808754011</v>
      </c>
      <c r="K665" s="4">
        <f>(B665*IF(B665&gt;I665,1,0)/J665)</f>
        <v>0</v>
      </c>
      <c r="L665" s="4">
        <f>_xlfn.NORM.S.INV(0.975)*G665</f>
        <v>12.881793506885405</v>
      </c>
      <c r="M665" s="4">
        <f>G665*_xlfn.NORM.S.DIST(_xlfn.NORM.S.INV(a),0)/(1-a)</f>
        <v>15.365125617869911</v>
      </c>
      <c r="N665" s="4">
        <f>(B665*IF(B665&gt;L665,1,0)/M665)</f>
        <v>0</v>
      </c>
      <c r="O665" s="4">
        <f>SQRT((v-2)/v)*F665*_xlfn.T.INV(a,v)</f>
        <v>14.452842453093643</v>
      </c>
      <c r="P665" s="4">
        <f>SQRT((v-2)/v)*F665*(_xlfn.T.DIST(_xlfn.T.INV(a,v),v,0)/(1-a))*((v+_xlfn.T.INV(a,v)^2)/(v-1))</f>
        <v>17.674289531081389</v>
      </c>
      <c r="Q665" s="4">
        <f>(B665*IF(B665&gt;O665,1,0)/P665)</f>
        <v>0</v>
      </c>
      <c r="R665" s="4">
        <f>SQRT((v-2)/v)*G665*_xlfn.T.INV(a,v)</f>
        <v>13.330413311511233</v>
      </c>
      <c r="S665" s="4">
        <f>SQRT((v-2)/v)*G665*(_xlfn.T.DIST(_xlfn.T.INV(a,v),v,0)/(1-a))*((v+_xlfn.T.INV(a,v)^2)/(v-1))</f>
        <v>16.301678040239025</v>
      </c>
      <c r="T665" s="4">
        <f>(B665*IF(B665&gt;R665,1,0)/S665)</f>
        <v>0</v>
      </c>
      <c r="U665" s="4">
        <f>_xlfn.PERCENTILE.INC(B162:B664,a)</f>
        <v>16.006725596886248</v>
      </c>
      <c r="V665" s="4">
        <f>AVERAGEIF(B162:B664, CONCATENATE("&gt;", U665))</f>
        <v>18.708647776681104</v>
      </c>
      <c r="W665" s="4">
        <f>(B665*IF(B665&gt;U665,1,0)/V665)</f>
        <v>0</v>
      </c>
      <c r="Y665">
        <f>IF(B665&gt;I665,1,0)</f>
        <v>0</v>
      </c>
      <c r="Z665">
        <f>IF(B665&gt;L665,1,0)</f>
        <v>0</v>
      </c>
      <c r="AA665">
        <f>IF(B665&gt;O665,1,0)</f>
        <v>0</v>
      </c>
      <c r="AB665">
        <f>IF(B665&gt;R665,1,0)</f>
        <v>0</v>
      </c>
      <c r="AC665">
        <f>IF(B665&gt;U665,1,0)</f>
        <v>0</v>
      </c>
    </row>
    <row r="666" spans="1:29" x14ac:dyDescent="0.25">
      <c r="A666" s="2">
        <v>2077.5700000000002</v>
      </c>
      <c r="B666" s="4">
        <f t="shared" si="23"/>
        <v>2.8748872122712004</v>
      </c>
      <c r="C666" s="7"/>
      <c r="D666" s="7"/>
      <c r="E666" s="7"/>
      <c r="F666" s="4">
        <f t="shared" si="22"/>
        <v>7.1327342680352466</v>
      </c>
      <c r="G666" s="4">
        <f t="shared" si="24"/>
        <v>6.6492078564372736</v>
      </c>
      <c r="H666" s="7"/>
      <c r="I666" s="4">
        <f>_xlfn.NORM.S.INV(0.975)*F666</f>
        <v>13.979902276643745</v>
      </c>
      <c r="J666" s="4">
        <f>F666*_xlfn.NORM.S.DIST(_xlfn.NORM.S.INV(a),0)/(1-a)</f>
        <v>16.67492608784352</v>
      </c>
      <c r="K666" s="4">
        <f>(B666*IF(B666&gt;I666,1,0)/J666)</f>
        <v>0</v>
      </c>
      <c r="L666" s="4">
        <f>_xlfn.NORM.S.INV(0.975)*G666</f>
        <v>13.032207924337827</v>
      </c>
      <c r="M666" s="4">
        <f>G666*_xlfn.NORM.S.DIST(_xlfn.NORM.S.INV(a),0)/(1-a)</f>
        <v>15.544536692706647</v>
      </c>
      <c r="N666" s="4">
        <f>(B666*IF(B666&gt;L666,1,0)/M666)</f>
        <v>0</v>
      </c>
      <c r="O666" s="4">
        <f>SQRT((v-2)/v)*F666*_xlfn.T.INV(a,v)</f>
        <v>14.466764686344993</v>
      </c>
      <c r="P666" s="4">
        <f>SQRT((v-2)/v)*F666*(_xlfn.T.DIST(_xlfn.T.INV(a,v),v,0)/(1-a))*((v+_xlfn.T.INV(a,v)^2)/(v-1))</f>
        <v>17.691314941979087</v>
      </c>
      <c r="Q666" s="4">
        <f>(B666*IF(B666&gt;O666,1,0)/P666)</f>
        <v>0</v>
      </c>
      <c r="R666" s="4">
        <f>SQRT((v-2)/v)*G666*_xlfn.T.INV(a,v)</f>
        <v>13.486066043530208</v>
      </c>
      <c r="S666" s="4">
        <f>SQRT((v-2)/v)*G666*(_xlfn.T.DIST(_xlfn.T.INV(a,v),v,0)/(1-a))*((v+_xlfn.T.INV(a,v)^2)/(v-1))</f>
        <v>16.492024780746</v>
      </c>
      <c r="T666" s="4">
        <f>(B666*IF(B666&gt;R666,1,0)/S666)</f>
        <v>0</v>
      </c>
      <c r="U666" s="4">
        <f>_xlfn.PERCENTILE.INC(B163:B665,a)</f>
        <v>16.006725596886248</v>
      </c>
      <c r="V666" s="4">
        <f>AVERAGEIF(B163:B665, CONCATENATE("&gt;", U666))</f>
        <v>18.708647776681104</v>
      </c>
      <c r="W666" s="4">
        <f>(B666*IF(B666&gt;U666,1,0)/V666)</f>
        <v>0</v>
      </c>
      <c r="Y666">
        <f>IF(B666&gt;I666,1,0)</f>
        <v>0</v>
      </c>
      <c r="Z666">
        <f>IF(B666&gt;L666,1,0)</f>
        <v>0</v>
      </c>
      <c r="AA666">
        <f>IF(B666&gt;O666,1,0)</f>
        <v>0</v>
      </c>
      <c r="AB666">
        <f>IF(B666&gt;R666,1,0)</f>
        <v>0</v>
      </c>
      <c r="AC666">
        <f>IF(B666&gt;U666,1,0)</f>
        <v>0</v>
      </c>
    </row>
    <row r="667" spans="1:29" x14ac:dyDescent="0.25">
      <c r="A667" s="2">
        <v>2104.1799999999998</v>
      </c>
      <c r="B667" s="4">
        <f t="shared" si="23"/>
        <v>-12.808232694927087</v>
      </c>
      <c r="C667" s="7"/>
      <c r="D667" s="7"/>
      <c r="E667" s="7"/>
      <c r="F667" s="4">
        <f t="shared" si="22"/>
        <v>7.132599471554455</v>
      </c>
      <c r="G667" s="4">
        <f t="shared" si="24"/>
        <v>6.4849938935990963</v>
      </c>
      <c r="H667" s="7"/>
      <c r="I667" s="4">
        <f>_xlfn.NORM.S.INV(0.975)*F667</f>
        <v>13.97963808039615</v>
      </c>
      <c r="J667" s="4">
        <f>F667*_xlfn.NORM.S.DIST(_xlfn.NORM.S.INV(a),0)/(1-a)</f>
        <v>16.674610960254345</v>
      </c>
      <c r="K667" s="4">
        <f>(B667*IF(B667&gt;I667,1,0)/J667)</f>
        <v>0</v>
      </c>
      <c r="L667" s="4">
        <f>_xlfn.NORM.S.INV(0.975)*G667</f>
        <v>12.710354471416402</v>
      </c>
      <c r="M667" s="4">
        <f>G667*_xlfn.NORM.S.DIST(_xlfn.NORM.S.INV(a),0)/(1-a)</f>
        <v>15.160636831865094</v>
      </c>
      <c r="N667" s="4">
        <f>(B667*IF(B667&gt;L667,1,0)/M667)</f>
        <v>0</v>
      </c>
      <c r="O667" s="4">
        <f>SQRT((v-2)/v)*F667*_xlfn.T.INV(a,v)</f>
        <v>14.466491289230381</v>
      </c>
      <c r="P667" s="4">
        <f>SQRT((v-2)/v)*F667*(_xlfn.T.DIST(_xlfn.T.INV(a,v),v,0)/(1-a))*((v+_xlfn.T.INV(a,v)^2)/(v-1))</f>
        <v>17.690980606378577</v>
      </c>
      <c r="Q667" s="4">
        <f>(B667*IF(B667&gt;O667,1,0)/P667)</f>
        <v>0</v>
      </c>
      <c r="R667" s="4">
        <f>SQRT((v-2)/v)*G667*_xlfn.T.INV(a,v)</f>
        <v>13.153003760635643</v>
      </c>
      <c r="S667" s="4">
        <f>SQRT((v-2)/v)*G667*(_xlfn.T.DIST(_xlfn.T.INV(a,v),v,0)/(1-a))*((v+_xlfn.T.INV(a,v)^2)/(v-1))</f>
        <v>16.084725023700532</v>
      </c>
      <c r="T667" s="4">
        <f>(B667*IF(B667&gt;R667,1,0)/S667)</f>
        <v>0</v>
      </c>
      <c r="U667" s="4">
        <f>_xlfn.PERCENTILE.INC(B164:B666,a)</f>
        <v>16.006725596886248</v>
      </c>
      <c r="V667" s="4">
        <f>AVERAGEIF(B164:B666, CONCATENATE("&gt;", U667))</f>
        <v>18.708647776681104</v>
      </c>
      <c r="W667" s="4">
        <f>(B667*IF(B667&gt;U667,1,0)/V667)</f>
        <v>0</v>
      </c>
      <c r="Y667">
        <f>IF(B667&gt;I667,1,0)</f>
        <v>0</v>
      </c>
      <c r="Z667">
        <f>IF(B667&gt;L667,1,0)</f>
        <v>0</v>
      </c>
      <c r="AA667">
        <f>IF(B667&gt;O667,1,0)</f>
        <v>0</v>
      </c>
      <c r="AB667">
        <f>IF(B667&gt;R667,1,0)</f>
        <v>0</v>
      </c>
      <c r="AC667">
        <f>IF(B667&gt;U667,1,0)</f>
        <v>0</v>
      </c>
    </row>
    <row r="668" spans="1:29" x14ac:dyDescent="0.25">
      <c r="A668" s="2">
        <v>2084.0700000000002</v>
      </c>
      <c r="B668" s="4">
        <f t="shared" si="23"/>
        <v>9.5571671625049532</v>
      </c>
      <c r="C668" s="7"/>
      <c r="D668" s="7"/>
      <c r="E668" s="7"/>
      <c r="F668" s="4">
        <f t="shared" si="22"/>
        <v>7.1516742541839706</v>
      </c>
      <c r="G668" s="4">
        <f t="shared" si="24"/>
        <v>7.0267265876836609</v>
      </c>
      <c r="H668" s="7"/>
      <c r="I668" s="4">
        <f>_xlfn.NORM.S.INV(0.975)*F668</f>
        <v>14.017023967362931</v>
      </c>
      <c r="J668" s="4">
        <f>F668*_xlfn.NORM.S.DIST(_xlfn.NORM.S.INV(a),0)/(1-a)</f>
        <v>16.719204040346263</v>
      </c>
      <c r="K668" s="4">
        <f>(B668*IF(B668&gt;I668,1,0)/J668)</f>
        <v>0</v>
      </c>
      <c r="L668" s="4">
        <f>_xlfn.NORM.S.INV(0.975)*G668</f>
        <v>13.772131041070002</v>
      </c>
      <c r="M668" s="4">
        <f>G668*_xlfn.NORM.S.DIST(_xlfn.NORM.S.INV(a),0)/(1-a)</f>
        <v>16.427101036722785</v>
      </c>
      <c r="N668" s="4">
        <f>(B668*IF(B668&gt;L668,1,0)/M668)</f>
        <v>0</v>
      </c>
      <c r="O668" s="4">
        <f>SQRT((v-2)/v)*F668*_xlfn.T.INV(a,v)</f>
        <v>14.505179172638718</v>
      </c>
      <c r="P668" s="4">
        <f>SQRT((v-2)/v)*F668*(_xlfn.T.DIST(_xlfn.T.INV(a,v),v,0)/(1-a))*((v+_xlfn.T.INV(a,v)^2)/(v-1))</f>
        <v>17.738291774055309</v>
      </c>
      <c r="Q668" s="4">
        <f>(B668*IF(B668&gt;O668,1,0)/P668)</f>
        <v>0</v>
      </c>
      <c r="R668" s="4">
        <f>SQRT((v-2)/v)*G668*_xlfn.T.INV(a,v)</f>
        <v>14.251757634496121</v>
      </c>
      <c r="S668" s="4">
        <f>SQRT((v-2)/v)*G668*(_xlfn.T.DIST(_xlfn.T.INV(a,v),v,0)/(1-a))*((v+_xlfn.T.INV(a,v)^2)/(v-1))</f>
        <v>17.428384179540188</v>
      </c>
      <c r="T668" s="4">
        <f>(B668*IF(B668&gt;R668,1,0)/S668)</f>
        <v>0</v>
      </c>
      <c r="U668" s="4">
        <f>_xlfn.PERCENTILE.INC(B165:B667,a)</f>
        <v>16.006725596886248</v>
      </c>
      <c r="V668" s="4">
        <f>AVERAGEIF(B165:B667, CONCATENATE("&gt;", U668))</f>
        <v>18.708647776681104</v>
      </c>
      <c r="W668" s="4">
        <f>(B668*IF(B668&gt;U668,1,0)/V668)</f>
        <v>0</v>
      </c>
      <c r="Y668">
        <f>IF(B668&gt;I668,1,0)</f>
        <v>0</v>
      </c>
      <c r="Z668">
        <f>IF(B668&gt;L668,1,0)</f>
        <v>0</v>
      </c>
      <c r="AA668">
        <f>IF(B668&gt;O668,1,0)</f>
        <v>0</v>
      </c>
      <c r="AB668">
        <f>IF(B668&gt;R668,1,0)</f>
        <v>0</v>
      </c>
      <c r="AC668">
        <f>IF(B668&gt;U668,1,0)</f>
        <v>0</v>
      </c>
    </row>
    <row r="669" spans="1:29" x14ac:dyDescent="0.25">
      <c r="A669" s="2">
        <v>2086.0500000000002</v>
      </c>
      <c r="B669" s="4">
        <f t="shared" si="23"/>
        <v>-0.95006405734932997</v>
      </c>
      <c r="C669" s="7"/>
      <c r="D669" s="7"/>
      <c r="E669" s="7"/>
      <c r="F669" s="4">
        <f t="shared" si="22"/>
        <v>7.1652538020002829</v>
      </c>
      <c r="G669" s="4">
        <f t="shared" si="24"/>
        <v>7.2036629568644184</v>
      </c>
      <c r="H669" s="7"/>
      <c r="I669" s="4">
        <f>_xlfn.NORM.S.INV(0.975)*F669</f>
        <v>14.043639392009243</v>
      </c>
      <c r="J669" s="4">
        <f>F669*_xlfn.NORM.S.DIST(_xlfn.NORM.S.INV(a),0)/(1-a)</f>
        <v>16.75095034514807</v>
      </c>
      <c r="K669" s="4">
        <f>(B669*IF(B669&gt;I669,1,0)/J669)</f>
        <v>0</v>
      </c>
      <c r="L669" s="4">
        <f>_xlfn.NORM.S.INV(0.975)*G669</f>
        <v>14.118919952219569</v>
      </c>
      <c r="M669" s="4">
        <f>G669*_xlfn.NORM.S.DIST(_xlfn.NORM.S.INV(a),0)/(1-a)</f>
        <v>16.84074337463554</v>
      </c>
      <c r="N669" s="4">
        <f>(B669*IF(B669&gt;L669,1,0)/M669)</f>
        <v>0</v>
      </c>
      <c r="O669" s="4">
        <f>SQRT((v-2)/v)*F669*_xlfn.T.INV(a,v)</f>
        <v>14.532721502890096</v>
      </c>
      <c r="P669" s="4">
        <f>SQRT((v-2)/v)*F669*(_xlfn.T.DIST(_xlfn.T.INV(a,v),v,0)/(1-a))*((v+_xlfn.T.INV(a,v)^2)/(v-1))</f>
        <v>17.771973115341869</v>
      </c>
      <c r="Q669" s="4">
        <f>(B669*IF(B669&gt;O669,1,0)/P669)</f>
        <v>0</v>
      </c>
      <c r="R669" s="4">
        <f>SQRT((v-2)/v)*G669*_xlfn.T.INV(a,v)</f>
        <v>14.610623774913737</v>
      </c>
      <c r="S669" s="4">
        <f>SQRT((v-2)/v)*G669*(_xlfn.T.DIST(_xlfn.T.INV(a,v),v,0)/(1-a))*((v+_xlfn.T.INV(a,v)^2)/(v-1))</f>
        <v>17.867239310579482</v>
      </c>
      <c r="T669" s="4">
        <f>(B669*IF(B669&gt;R669,1,0)/S669)</f>
        <v>0</v>
      </c>
      <c r="U669" s="4">
        <f>_xlfn.PERCENTILE.INC(B166:B668,a)</f>
        <v>16.006725596886248</v>
      </c>
      <c r="V669" s="4">
        <f>AVERAGEIF(B166:B668, CONCATENATE("&gt;", U669))</f>
        <v>18.708647776681104</v>
      </c>
      <c r="W669" s="4">
        <f>(B669*IF(B669&gt;U669,1,0)/V669)</f>
        <v>0</v>
      </c>
      <c r="Y669">
        <f>IF(B669&gt;I669,1,0)</f>
        <v>0</v>
      </c>
      <c r="Z669">
        <f>IF(B669&gt;L669,1,0)</f>
        <v>0</v>
      </c>
      <c r="AA669">
        <f>IF(B669&gt;O669,1,0)</f>
        <v>0</v>
      </c>
      <c r="AB669">
        <f>IF(B669&gt;R669,1,0)</f>
        <v>0</v>
      </c>
      <c r="AC669">
        <f>IF(B669&gt;U669,1,0)</f>
        <v>0</v>
      </c>
    </row>
    <row r="670" spans="1:29" x14ac:dyDescent="0.25">
      <c r="A670" s="2">
        <v>2083.39</v>
      </c>
      <c r="B670" s="4">
        <f t="shared" si="23"/>
        <v>1.2751372210638809</v>
      </c>
      <c r="C670" s="7"/>
      <c r="D670" s="7"/>
      <c r="E670" s="7"/>
      <c r="F670" s="4">
        <f t="shared" si="22"/>
        <v>7.1645319945641566</v>
      </c>
      <c r="G670" s="4">
        <f t="shared" si="24"/>
        <v>6.9880864118239554</v>
      </c>
      <c r="H670" s="7"/>
      <c r="I670" s="4">
        <f>_xlfn.NORM.S.INV(0.975)*F670</f>
        <v>14.042224675430662</v>
      </c>
      <c r="J670" s="4">
        <f>F670*_xlfn.NORM.S.DIST(_xlfn.NORM.S.INV(a),0)/(1-a)</f>
        <v>16.749262901708459</v>
      </c>
      <c r="K670" s="4">
        <f>(B670*IF(B670&gt;I670,1,0)/J670)</f>
        <v>0</v>
      </c>
      <c r="L670" s="4">
        <f>_xlfn.NORM.S.INV(0.975)*G670</f>
        <v>13.696397688028686</v>
      </c>
      <c r="M670" s="4">
        <f>G670*_xlfn.NORM.S.DIST(_xlfn.NORM.S.INV(a),0)/(1-a)</f>
        <v>16.336767925706813</v>
      </c>
      <c r="N670" s="4">
        <f>(B670*IF(B670&gt;L670,1,0)/M670)</f>
        <v>0</v>
      </c>
      <c r="O670" s="4">
        <f>SQRT((v-2)/v)*F670*_xlfn.T.INV(a,v)</f>
        <v>14.531257517560645</v>
      </c>
      <c r="P670" s="4">
        <f>SQRT((v-2)/v)*F670*(_xlfn.T.DIST(_xlfn.T.INV(a,v),v,0)/(1-a))*((v+_xlfn.T.INV(a,v)^2)/(v-1))</f>
        <v>17.770182816951362</v>
      </c>
      <c r="Q670" s="4">
        <f>(B670*IF(B670&gt;O670,1,0)/P670)</f>
        <v>0</v>
      </c>
      <c r="R670" s="4">
        <f>SQRT((v-2)/v)*G670*_xlfn.T.INV(a,v)</f>
        <v>14.17338680073235</v>
      </c>
      <c r="S670" s="4">
        <f>SQRT((v-2)/v)*G670*(_xlfn.T.DIST(_xlfn.T.INV(a,v),v,0)/(1-a))*((v+_xlfn.T.INV(a,v)^2)/(v-1))</f>
        <v>17.33254498311716</v>
      </c>
      <c r="T670" s="4">
        <f>(B670*IF(B670&gt;R670,1,0)/S670)</f>
        <v>0</v>
      </c>
      <c r="U670" s="4">
        <f>_xlfn.PERCENTILE.INC(B167:B669,a)</f>
        <v>16.006725596886248</v>
      </c>
      <c r="V670" s="4">
        <f>AVERAGEIF(B167:B669, CONCATENATE("&gt;", U670))</f>
        <v>18.708647776681104</v>
      </c>
      <c r="W670" s="4">
        <f>(B670*IF(B670&gt;U670,1,0)/V670)</f>
        <v>0</v>
      </c>
      <c r="Y670">
        <f>IF(B670&gt;I670,1,0)</f>
        <v>0</v>
      </c>
      <c r="Z670">
        <f>IF(B670&gt;L670,1,0)</f>
        <v>0</v>
      </c>
      <c r="AA670">
        <f>IF(B670&gt;O670,1,0)</f>
        <v>0</v>
      </c>
      <c r="AB670">
        <f>IF(B670&gt;R670,1,0)</f>
        <v>0</v>
      </c>
      <c r="AC670">
        <f>IF(B670&gt;U670,1,0)</f>
        <v>0</v>
      </c>
    </row>
    <row r="671" spans="1:29" x14ac:dyDescent="0.25">
      <c r="A671" s="2">
        <v>2091.54</v>
      </c>
      <c r="B671" s="4">
        <f t="shared" si="23"/>
        <v>-3.911893596494219</v>
      </c>
      <c r="C671" s="7"/>
      <c r="D671" s="7"/>
      <c r="E671" s="7"/>
      <c r="F671" s="4">
        <f t="shared" si="22"/>
        <v>7.1605507074908408</v>
      </c>
      <c r="G671" s="4">
        <f t="shared" si="24"/>
        <v>6.7823970020284152</v>
      </c>
      <c r="H671" s="7"/>
      <c r="I671" s="4">
        <f>_xlfn.NORM.S.INV(0.975)*F671</f>
        <v>14.034421496154849</v>
      </c>
      <c r="J671" s="4">
        <f>F671*_xlfn.NORM.S.DIST(_xlfn.NORM.S.INV(a),0)/(1-a)</f>
        <v>16.73995543767191</v>
      </c>
      <c r="K671" s="4">
        <f>(B671*IF(B671&gt;I671,1,0)/J671)</f>
        <v>0</v>
      </c>
      <c r="L671" s="4">
        <f>_xlfn.NORM.S.INV(0.975)*G671</f>
        <v>13.293253852828126</v>
      </c>
      <c r="M671" s="4">
        <f>G671*_xlfn.NORM.S.DIST(_xlfn.NORM.S.INV(a),0)/(1-a)</f>
        <v>15.855906649160538</v>
      </c>
      <c r="N671" s="4">
        <f>(B671*IF(B671&gt;L671,1,0)/M671)</f>
        <v>0</v>
      </c>
      <c r="O671" s="4">
        <f>SQRT((v-2)/v)*F671*_xlfn.T.INV(a,v)</f>
        <v>14.523182585693833</v>
      </c>
      <c r="P671" s="4">
        <f>SQRT((v-2)/v)*F671*(_xlfn.T.DIST(_xlfn.T.INV(a,v),v,0)/(1-a))*((v+_xlfn.T.INV(a,v)^2)/(v-1))</f>
        <v>17.760308033895992</v>
      </c>
      <c r="Q671" s="4">
        <f>(B671*IF(B671&gt;O671,1,0)/P671)</f>
        <v>0</v>
      </c>
      <c r="R671" s="4">
        <f>SQRT((v-2)/v)*G671*_xlfn.T.INV(a,v)</f>
        <v>13.75620312639859</v>
      </c>
      <c r="S671" s="4">
        <f>SQRT((v-2)/v)*G671*(_xlfn.T.DIST(_xlfn.T.INV(a,v),v,0)/(1-a))*((v+_xlfn.T.INV(a,v)^2)/(v-1))</f>
        <v>16.822373709075702</v>
      </c>
      <c r="T671" s="4">
        <f>(B671*IF(B671&gt;R671,1,0)/S671)</f>
        <v>0</v>
      </c>
      <c r="U671" s="4">
        <f>_xlfn.PERCENTILE.INC(B168:B670,a)</f>
        <v>16.006725596886248</v>
      </c>
      <c r="V671" s="4">
        <f>AVERAGEIF(B168:B670, CONCATENATE("&gt;", U671))</f>
        <v>18.708647776681104</v>
      </c>
      <c r="W671" s="4">
        <f>(B671*IF(B671&gt;U671,1,0)/V671)</f>
        <v>0</v>
      </c>
      <c r="Y671">
        <f>IF(B671&gt;I671,1,0)</f>
        <v>0</v>
      </c>
      <c r="Z671">
        <f>IF(B671&gt;L671,1,0)</f>
        <v>0</v>
      </c>
      <c r="AA671">
        <f>IF(B671&gt;O671,1,0)</f>
        <v>0</v>
      </c>
      <c r="AB671">
        <f>IF(B671&gt;R671,1,0)</f>
        <v>0</v>
      </c>
      <c r="AC671">
        <f>IF(B671&gt;U671,1,0)</f>
        <v>0</v>
      </c>
    </row>
    <row r="672" spans="1:29" x14ac:dyDescent="0.25">
      <c r="A672" s="2">
        <v>2102.44</v>
      </c>
      <c r="B672" s="4">
        <f t="shared" si="23"/>
        <v>-5.2114709735410711</v>
      </c>
      <c r="C672" s="7"/>
      <c r="D672" s="7"/>
      <c r="E672" s="7"/>
      <c r="F672" s="4">
        <f t="shared" si="22"/>
        <v>7.1318964279664643</v>
      </c>
      <c r="G672" s="4">
        <f t="shared" si="24"/>
        <v>6.6452260486874444</v>
      </c>
      <c r="H672" s="7"/>
      <c r="I672" s="4">
        <f>_xlfn.NORM.S.INV(0.975)*F672</f>
        <v>13.978260140284126</v>
      </c>
      <c r="J672" s="4">
        <f>F672*_xlfn.NORM.S.DIST(_xlfn.NORM.S.INV(a),0)/(1-a)</f>
        <v>16.672967382991299</v>
      </c>
      <c r="K672" s="4">
        <f>(B672*IF(B672&gt;I672,1,0)/J672)</f>
        <v>0</v>
      </c>
      <c r="L672" s="4">
        <f>_xlfn.NORM.S.INV(0.975)*G672</f>
        <v>13.0244037245548</v>
      </c>
      <c r="M672" s="4">
        <f>G672*_xlfn.NORM.S.DIST(_xlfn.NORM.S.INV(a),0)/(1-a)</f>
        <v>15.535228011431085</v>
      </c>
      <c r="N672" s="4">
        <f>(B672*IF(B672&gt;L672,1,0)/M672)</f>
        <v>0</v>
      </c>
      <c r="O672" s="4">
        <f>SQRT((v-2)/v)*F672*_xlfn.T.INV(a,v)</f>
        <v>14.465065361140326</v>
      </c>
      <c r="P672" s="4">
        <f>SQRT((v-2)/v)*F672*(_xlfn.T.DIST(_xlfn.T.INV(a,v),v,0)/(1-a))*((v+_xlfn.T.INV(a,v)^2)/(v-1))</f>
        <v>17.689236847945182</v>
      </c>
      <c r="Q672" s="4">
        <f>(B672*IF(B672&gt;O672,1,0)/P672)</f>
        <v>0</v>
      </c>
      <c r="R672" s="4">
        <f>SQRT((v-2)/v)*G672*_xlfn.T.INV(a,v)</f>
        <v>13.477990055616122</v>
      </c>
      <c r="S672" s="4">
        <f>SQRT((v-2)/v)*G672*(_xlfn.T.DIST(_xlfn.T.INV(a,v),v,0)/(1-a))*((v+_xlfn.T.INV(a,v)^2)/(v-1))</f>
        <v>16.482148706257103</v>
      </c>
      <c r="T672" s="4">
        <f>(B672*IF(B672&gt;R672,1,0)/S672)</f>
        <v>0</v>
      </c>
      <c r="U672" s="4">
        <f>_xlfn.PERCENTILE.INC(B169:B671,a)</f>
        <v>16.006725596886248</v>
      </c>
      <c r="V672" s="4">
        <f>AVERAGEIF(B169:B671, CONCATENATE("&gt;", U672))</f>
        <v>18.708647776681104</v>
      </c>
      <c r="W672" s="4">
        <f>(B672*IF(B672&gt;U672,1,0)/V672)</f>
        <v>0</v>
      </c>
      <c r="Y672">
        <f>IF(B672&gt;I672,1,0)</f>
        <v>0</v>
      </c>
      <c r="Z672">
        <f>IF(B672&gt;L672,1,0)</f>
        <v>0</v>
      </c>
      <c r="AA672">
        <f>IF(B672&gt;O672,1,0)</f>
        <v>0</v>
      </c>
      <c r="AB672">
        <f>IF(B672&gt;R672,1,0)</f>
        <v>0</v>
      </c>
      <c r="AC672">
        <f>IF(B672&gt;U672,1,0)</f>
        <v>0</v>
      </c>
    </row>
    <row r="673" spans="1:29" x14ac:dyDescent="0.25">
      <c r="A673" s="2">
        <v>2096.92</v>
      </c>
      <c r="B673" s="4">
        <f t="shared" si="23"/>
        <v>2.6255208234242029</v>
      </c>
      <c r="C673" s="7"/>
      <c r="D673" s="7"/>
      <c r="E673" s="7"/>
      <c r="F673" s="4">
        <f t="shared" si="22"/>
        <v>7.1329944183247109</v>
      </c>
      <c r="G673" s="4">
        <f t="shared" si="24"/>
        <v>6.5680326785384189</v>
      </c>
      <c r="H673" s="7"/>
      <c r="I673" s="4">
        <f>_xlfn.NORM.S.INV(0.975)*F673</f>
        <v>13.980412161841663</v>
      </c>
      <c r="J673" s="4">
        <f>F673*_xlfn.NORM.S.DIST(_xlfn.NORM.S.INV(a),0)/(1-a)</f>
        <v>16.675534267916618</v>
      </c>
      <c r="K673" s="4">
        <f>(B673*IF(B673&gt;I673,1,0)/J673)</f>
        <v>0</v>
      </c>
      <c r="L673" s="4">
        <f>_xlfn.NORM.S.INV(0.975)*G673</f>
        <v>12.87310749921744</v>
      </c>
      <c r="M673" s="4">
        <f>G673*_xlfn.NORM.S.DIST(_xlfn.NORM.S.INV(a),0)/(1-a)</f>
        <v>15.354765135157258</v>
      </c>
      <c r="N673" s="4">
        <f>(B673*IF(B673&gt;L673,1,0)/M673)</f>
        <v>0</v>
      </c>
      <c r="O673" s="4">
        <f>SQRT((v-2)/v)*F673*_xlfn.T.INV(a,v)</f>
        <v>14.467292328744014</v>
      </c>
      <c r="P673" s="4">
        <f>SQRT((v-2)/v)*F673*(_xlfn.T.DIST(_xlfn.T.INV(a,v),v,0)/(1-a))*((v+_xlfn.T.INV(a,v)^2)/(v-1))</f>
        <v>17.691960192528203</v>
      </c>
      <c r="Q673" s="4">
        <f>(B673*IF(B673&gt;O673,1,0)/P673)</f>
        <v>0</v>
      </c>
      <c r="R673" s="4">
        <f>SQRT((v-2)/v)*G673*_xlfn.T.INV(a,v)</f>
        <v>13.321424805975958</v>
      </c>
      <c r="S673" s="4">
        <f>SQRT((v-2)/v)*G673*(_xlfn.T.DIST(_xlfn.T.INV(a,v),v,0)/(1-a))*((v+_xlfn.T.INV(a,v)^2)/(v-1))</f>
        <v>16.290686053728571</v>
      </c>
      <c r="T673" s="4">
        <f>(B673*IF(B673&gt;R673,1,0)/S673)</f>
        <v>0</v>
      </c>
      <c r="U673" s="4">
        <f>_xlfn.PERCENTILE.INC(B170:B672,a)</f>
        <v>16.006725596886248</v>
      </c>
      <c r="V673" s="4">
        <f>AVERAGEIF(B170:B672, CONCATENATE("&gt;", U673))</f>
        <v>18.708647776681104</v>
      </c>
      <c r="W673" s="4">
        <f>(B673*IF(B673&gt;U673,1,0)/V673)</f>
        <v>0</v>
      </c>
      <c r="Y673">
        <f>IF(B673&gt;I673,1,0)</f>
        <v>0</v>
      </c>
      <c r="Z673">
        <f>IF(B673&gt;L673,1,0)</f>
        <v>0</v>
      </c>
      <c r="AA673">
        <f>IF(B673&gt;O673,1,0)</f>
        <v>0</v>
      </c>
      <c r="AB673">
        <f>IF(B673&gt;R673,1,0)</f>
        <v>0</v>
      </c>
      <c r="AC673">
        <f>IF(B673&gt;U673,1,0)</f>
        <v>0</v>
      </c>
    </row>
    <row r="674" spans="1:29" x14ac:dyDescent="0.25">
      <c r="A674" s="2">
        <v>2079.61</v>
      </c>
      <c r="B674" s="4">
        <f t="shared" si="23"/>
        <v>8.2549644240123339</v>
      </c>
      <c r="C674" s="7"/>
      <c r="D674" s="7"/>
      <c r="E674" s="7"/>
      <c r="F674" s="4">
        <f t="shared" si="22"/>
        <v>7.1286338442732475</v>
      </c>
      <c r="G674" s="4">
        <f t="shared" si="24"/>
        <v>6.400336838481369</v>
      </c>
      <c r="H674" s="7"/>
      <c r="I674" s="4">
        <f>_xlfn.NORM.S.INV(0.975)*F674</f>
        <v>13.971865593748873</v>
      </c>
      <c r="J674" s="4">
        <f>F674*_xlfn.NORM.S.DIST(_xlfn.NORM.S.INV(a),0)/(1-a)</f>
        <v>16.665340105723509</v>
      </c>
      <c r="K674" s="4">
        <f>(B674*IF(B674&gt;I674,1,0)/J674)</f>
        <v>0</v>
      </c>
      <c r="L674" s="4">
        <f>_xlfn.NORM.S.INV(0.975)*G674</f>
        <v>12.544429692348434</v>
      </c>
      <c r="M674" s="4">
        <f>G674*_xlfn.NORM.S.DIST(_xlfn.NORM.S.INV(a),0)/(1-a)</f>
        <v>14.962725332031324</v>
      </c>
      <c r="N674" s="4">
        <f>(B674*IF(B674&gt;L674,1,0)/M674)</f>
        <v>0</v>
      </c>
      <c r="O674" s="4">
        <f>SQRT((v-2)/v)*F674*_xlfn.T.INV(a,v)</f>
        <v>14.458448118889931</v>
      </c>
      <c r="P674" s="4">
        <f>SQRT((v-2)/v)*F674*(_xlfn.T.DIST(_xlfn.T.INV(a,v),v,0)/(1-a))*((v+_xlfn.T.INV(a,v)^2)/(v-1))</f>
        <v>17.681144664292702</v>
      </c>
      <c r="Q674" s="4">
        <f>(B674*IF(B674&gt;O674,1,0)/P674)</f>
        <v>0</v>
      </c>
      <c r="R674" s="4">
        <f>SQRT((v-2)/v)*G674*_xlfn.T.INV(a,v)</f>
        <v>12.981300504996982</v>
      </c>
      <c r="S674" s="4">
        <f>SQRT((v-2)/v)*G674*(_xlfn.T.DIST(_xlfn.T.INV(a,v),v,0)/(1-a))*((v+_xlfn.T.INV(a,v)^2)/(v-1))</f>
        <v>15.874750199479196</v>
      </c>
      <c r="T674" s="4">
        <f>(B674*IF(B674&gt;R674,1,0)/S674)</f>
        <v>0</v>
      </c>
      <c r="U674" s="4">
        <f>_xlfn.PERCENTILE.INC(B171:B673,a)</f>
        <v>16.006725596886248</v>
      </c>
      <c r="V674" s="4">
        <f>AVERAGEIF(B171:B673, CONCATENATE("&gt;", U674))</f>
        <v>18.708647776681104</v>
      </c>
      <c r="W674" s="4">
        <f>(B674*IF(B674&gt;U674,1,0)/V674)</f>
        <v>0</v>
      </c>
      <c r="Y674">
        <f>IF(B674&gt;I674,1,0)</f>
        <v>0</v>
      </c>
      <c r="Z674">
        <f>IF(B674&gt;L674,1,0)</f>
        <v>0</v>
      </c>
      <c r="AA674">
        <f>IF(B674&gt;O674,1,0)</f>
        <v>0</v>
      </c>
      <c r="AB674">
        <f>IF(B674&gt;R674,1,0)</f>
        <v>0</v>
      </c>
      <c r="AC674">
        <f>IF(B674&gt;U674,1,0)</f>
        <v>0</v>
      </c>
    </row>
    <row r="675" spans="1:29" x14ac:dyDescent="0.25">
      <c r="A675" s="2">
        <v>2035.73</v>
      </c>
      <c r="B675" s="4">
        <f t="shared" si="23"/>
        <v>21.100110116800796</v>
      </c>
      <c r="C675" s="7"/>
      <c r="D675" s="7"/>
      <c r="E675" s="7"/>
      <c r="F675" s="4">
        <f t="shared" si="22"/>
        <v>7.1377786039017677</v>
      </c>
      <c r="G675" s="4">
        <f t="shared" si="24"/>
        <v>6.526493637916376</v>
      </c>
      <c r="H675" s="7"/>
      <c r="I675" s="4">
        <f>_xlfn.NORM.S.INV(0.975)*F675</f>
        <v>13.98978899326805</v>
      </c>
      <c r="J675" s="4">
        <f>F675*_xlfn.NORM.S.DIST(_xlfn.NORM.S.INV(a),0)/(1-a)</f>
        <v>16.686718750317073</v>
      </c>
      <c r="K675" s="4">
        <f>(B675*IF(B675&gt;I675,1,0)/J675)</f>
        <v>1.2644852731397453</v>
      </c>
      <c r="L675" s="4">
        <f>_xlfn.NORM.S.INV(0.975)*G675</f>
        <v>12.79169247564589</v>
      </c>
      <c r="M675" s="4">
        <f>G675*_xlfn.NORM.S.DIST(_xlfn.NORM.S.INV(a),0)/(1-a)</f>
        <v>15.257655050005678</v>
      </c>
      <c r="N675" s="4">
        <f>(B675*IF(B675&gt;L675,1,0)/M675)</f>
        <v>1.3829195933219727</v>
      </c>
      <c r="O675" s="4">
        <f>SQRT((v-2)/v)*F675*_xlfn.T.INV(a,v)</f>
        <v>14.476995716583549</v>
      </c>
      <c r="P675" s="4">
        <f>SQRT((v-2)/v)*F675*(_xlfn.T.DIST(_xlfn.T.INV(a,v),v,0)/(1-a))*((v+_xlfn.T.INV(a,v)^2)/(v-1))</f>
        <v>17.703826404082431</v>
      </c>
      <c r="Q675" s="4">
        <f>(B675*IF(B675&gt;O675,1,0)/P675)</f>
        <v>1.1918389638036213</v>
      </c>
      <c r="R675" s="4">
        <f>SQRT((v-2)/v)*G675*_xlfn.T.INV(a,v)</f>
        <v>13.237174432501559</v>
      </c>
      <c r="S675" s="4">
        <f>SQRT((v-2)/v)*G675*(_xlfn.T.DIST(_xlfn.T.INV(a,v),v,0)/(1-a))*((v+_xlfn.T.INV(a,v)^2)/(v-1))</f>
        <v>16.187656805418349</v>
      </c>
      <c r="T675" s="4">
        <f>(B675*IF(B675&gt;R675,1,0)/S675)</f>
        <v>1.3034690795852644</v>
      </c>
      <c r="U675" s="4">
        <f>_xlfn.PERCENTILE.INC(B172:B674,a)</f>
        <v>16.006725596886248</v>
      </c>
      <c r="V675" s="4">
        <f>AVERAGEIF(B172:B674, CONCATENATE("&gt;", U675))</f>
        <v>18.708647776681104</v>
      </c>
      <c r="W675" s="4">
        <f>(B675*IF(B675&gt;U675,1,0)/V675)</f>
        <v>1.1278265735004358</v>
      </c>
      <c r="Y675">
        <f>IF(B675&gt;I675,1,0)</f>
        <v>1</v>
      </c>
      <c r="Z675">
        <f>IF(B675&gt;L675,1,0)</f>
        <v>1</v>
      </c>
      <c r="AA675">
        <f>IF(B675&gt;O675,1,0)</f>
        <v>1</v>
      </c>
      <c r="AB675">
        <f>IF(B675&gt;R675,1,0)</f>
        <v>1</v>
      </c>
      <c r="AC675">
        <f>IF(B675&gt;U675,1,0)</f>
        <v>1</v>
      </c>
    </row>
    <row r="676" spans="1:29" x14ac:dyDescent="0.25">
      <c r="A676" s="2">
        <v>1970.89</v>
      </c>
      <c r="B676" s="4">
        <f t="shared" si="23"/>
        <v>31.850982202944355</v>
      </c>
      <c r="C676" s="7"/>
      <c r="D676" s="7"/>
      <c r="E676" s="7"/>
      <c r="F676" s="4">
        <f t="shared" si="22"/>
        <v>7.1969965948969179</v>
      </c>
      <c r="G676" s="4">
        <f t="shared" si="24"/>
        <v>8.1702075169413124</v>
      </c>
      <c r="H676" s="7"/>
      <c r="I676" s="4">
        <f>_xlfn.NORM.S.INV(0.975)*F676</f>
        <v>14.10585412285536</v>
      </c>
      <c r="J676" s="4">
        <f>F676*_xlfn.NORM.S.DIST(_xlfn.NORM.S.INV(a),0)/(1-a)</f>
        <v>16.825158735014092</v>
      </c>
      <c r="K676" s="4">
        <f>(B676*IF(B676&gt;I676,1,0)/J676)</f>
        <v>1.8930568623201567</v>
      </c>
      <c r="L676" s="4">
        <f>_xlfn.NORM.S.INV(0.975)*G676</f>
        <v>16.013312479423391</v>
      </c>
      <c r="M676" s="4">
        <f>G676*_xlfn.NORM.S.DIST(_xlfn.NORM.S.INV(a),0)/(1-a)</f>
        <v>19.100333945970391</v>
      </c>
      <c r="N676" s="4">
        <f>(B676*IF(B676&gt;L676,1,0)/M676)</f>
        <v>1.667561535470639</v>
      </c>
      <c r="O676" s="4">
        <f>SQRT((v-2)/v)*F676*_xlfn.T.INV(a,v)</f>
        <v>14.597102916534082</v>
      </c>
      <c r="P676" s="4">
        <f>SQRT((v-2)/v)*F676*(_xlfn.T.DIST(_xlfn.T.INV(a,v),v,0)/(1-a))*((v+_xlfn.T.INV(a,v)^2)/(v-1))</f>
        <v>17.850704738471169</v>
      </c>
      <c r="Q676" s="4">
        <f>(B676*IF(B676&gt;O676,1,0)/P676)</f>
        <v>1.7842983047218475</v>
      </c>
      <c r="R676" s="4">
        <f>SQRT((v-2)/v)*G676*_xlfn.T.INV(a,v)</f>
        <v>16.570990190379671</v>
      </c>
      <c r="S676" s="4">
        <f>SQRT((v-2)/v)*G676*(_xlfn.T.DIST(_xlfn.T.INV(a,v),v,0)/(1-a))*((v+_xlfn.T.INV(a,v)^2)/(v-1))</f>
        <v>20.264558988449256</v>
      </c>
      <c r="T676" s="4">
        <f>(B676*IF(B676&gt;R676,1,0)/S676)</f>
        <v>1.5717579751476125</v>
      </c>
      <c r="U676" s="4">
        <f>_xlfn.PERCENTILE.INC(B173:B675,a)</f>
        <v>16.188923031206787</v>
      </c>
      <c r="V676" s="4">
        <f>AVERAGEIF(B173:B675, CONCATENATE("&gt;", U676))</f>
        <v>19.087983675518313</v>
      </c>
      <c r="W676" s="4">
        <f>(B676*IF(B676&gt;U676,1,0)/V676)</f>
        <v>1.6686404779251509</v>
      </c>
      <c r="Y676">
        <f>IF(B676&gt;I676,1,0)</f>
        <v>1</v>
      </c>
      <c r="Z676">
        <f>IF(B676&gt;L676,1,0)</f>
        <v>1</v>
      </c>
      <c r="AA676">
        <f>IF(B676&gt;O676,1,0)</f>
        <v>1</v>
      </c>
      <c r="AB676">
        <f>IF(B676&gt;R676,1,0)</f>
        <v>1</v>
      </c>
      <c r="AC676">
        <f>IF(B676&gt;U676,1,0)</f>
        <v>1</v>
      </c>
    </row>
    <row r="677" spans="1:29" x14ac:dyDescent="0.25">
      <c r="A677" s="2">
        <v>1893.21</v>
      </c>
      <c r="B677" s="4">
        <f t="shared" si="23"/>
        <v>39.413665907280496</v>
      </c>
      <c r="C677" s="7"/>
      <c r="D677" s="7"/>
      <c r="E677" s="7"/>
      <c r="F677" s="4">
        <f t="shared" si="22"/>
        <v>7.3304905301510512</v>
      </c>
      <c r="G677" s="4">
        <f t="shared" si="24"/>
        <v>11.118284825242963</v>
      </c>
      <c r="H677" s="7"/>
      <c r="I677" s="4">
        <f>_xlfn.NORM.S.INV(0.975)*F677</f>
        <v>14.367497428107985</v>
      </c>
      <c r="J677" s="4">
        <f>F677*_xlfn.NORM.S.DIST(_xlfn.NORM.S.INV(a),0)/(1-a)</f>
        <v>17.137241229593162</v>
      </c>
      <c r="K677" s="4">
        <f>(B677*IF(B677&gt;I677,1,0)/J677)</f>
        <v>2.2998839416008021</v>
      </c>
      <c r="L677" s="4">
        <f>_xlfn.NORM.S.INV(0.975)*G677</f>
        <v>21.791437827334413</v>
      </c>
      <c r="M677" s="4">
        <f>G677*_xlfn.NORM.S.DIST(_xlfn.NORM.S.INV(a),0)/(1-a)</f>
        <v>25.992357308943625</v>
      </c>
      <c r="N677" s="4">
        <f>(B677*IF(B677&gt;L677,1,0)/M677)</f>
        <v>1.5163559595157912</v>
      </c>
      <c r="O677" s="4">
        <f>SQRT((v-2)/v)*F677*_xlfn.T.INV(a,v)</f>
        <v>14.867858180336681</v>
      </c>
      <c r="P677" s="4">
        <f>SQRT((v-2)/v)*F677*(_xlfn.T.DIST(_xlfn.T.INV(a,v),v,0)/(1-a))*((v+_xlfn.T.INV(a,v)^2)/(v-1))</f>
        <v>18.181809636351453</v>
      </c>
      <c r="Q677" s="4">
        <f>(B677*IF(B677&gt;O677,1,0)/P677)</f>
        <v>2.1677526437456223</v>
      </c>
      <c r="R677" s="4">
        <f>SQRT((v-2)/v)*G677*_xlfn.T.INV(a,v)</f>
        <v>22.550343842664446</v>
      </c>
      <c r="S677" s="4">
        <f>SQRT((v-2)/v)*G677*(_xlfn.T.DIST(_xlfn.T.INV(a,v),v,0)/(1-a))*((v+_xlfn.T.INV(a,v)^2)/(v-1))</f>
        <v>27.576672712942877</v>
      </c>
      <c r="T677" s="4">
        <f>(B677*IF(B677&gt;R677,1,0)/S677)</f>
        <v>1.4292393544918864</v>
      </c>
      <c r="U677" s="4">
        <f>_xlfn.PERCENTILE.INC(B174:B676,a)</f>
        <v>16.275397321079769</v>
      </c>
      <c r="V677" s="4">
        <f>AVERAGEIF(B174:B676, CONCATENATE("&gt;", U677))</f>
        <v>20.290860230676021</v>
      </c>
      <c r="W677" s="4">
        <f>(B677*IF(B677&gt;U677,1,0)/V677)</f>
        <v>1.9424344487718828</v>
      </c>
      <c r="Y677">
        <f>IF(B677&gt;I677,1,0)</f>
        <v>1</v>
      </c>
      <c r="Z677">
        <f>IF(B677&gt;L677,1,0)</f>
        <v>1</v>
      </c>
      <c r="AA677">
        <f>IF(B677&gt;O677,1,0)</f>
        <v>1</v>
      </c>
      <c r="AB677">
        <f>IF(B677&gt;R677,1,0)</f>
        <v>1</v>
      </c>
      <c r="AC677">
        <f>IF(B677&gt;U677,1,0)</f>
        <v>1</v>
      </c>
    </row>
    <row r="678" spans="1:29" x14ac:dyDescent="0.25">
      <c r="A678" s="2">
        <v>1867.61</v>
      </c>
      <c r="B678" s="4">
        <f t="shared" si="23"/>
        <v>13.522007595565277</v>
      </c>
      <c r="C678" s="7"/>
      <c r="D678" s="7"/>
      <c r="E678" s="7"/>
      <c r="F678" s="4">
        <f t="shared" si="22"/>
        <v>7.5403146965447645</v>
      </c>
      <c r="G678" s="4">
        <f t="shared" si="24"/>
        <v>14.470850203873916</v>
      </c>
      <c r="H678" s="7"/>
      <c r="I678" s="4">
        <f>_xlfn.NORM.S.INV(0.975)*F678</f>
        <v>14.778745237325802</v>
      </c>
      <c r="J678" s="4">
        <f>F678*_xlfn.NORM.S.DIST(_xlfn.NORM.S.INV(a),0)/(1-a)</f>
        <v>17.627768751659719</v>
      </c>
      <c r="K678" s="4">
        <f>(B678*IF(B678&gt;I678,1,0)/J678)</f>
        <v>0</v>
      </c>
      <c r="L678" s="4">
        <f>_xlfn.NORM.S.INV(0.975)*G678</f>
        <v>28.362345225266967</v>
      </c>
      <c r="M678" s="4">
        <f>G678*_xlfn.NORM.S.DIST(_xlfn.NORM.S.INV(a),0)/(1-a)</f>
        <v>33.829994012144859</v>
      </c>
      <c r="N678" s="4">
        <f>(B678*IF(B678&gt;L678,1,0)/M678)</f>
        <v>0</v>
      </c>
      <c r="O678" s="4">
        <f>SQRT((v-2)/v)*F678*_xlfn.T.INV(a,v)</f>
        <v>15.293428056720494</v>
      </c>
      <c r="P678" s="4">
        <f>SQRT((v-2)/v)*F678*(_xlfn.T.DIST(_xlfn.T.INV(a,v),v,0)/(1-a))*((v+_xlfn.T.INV(a,v)^2)/(v-1))</f>
        <v>18.702236343784637</v>
      </c>
      <c r="Q678" s="4">
        <f>(B678*IF(B678&gt;O678,1,0)/P678)</f>
        <v>0</v>
      </c>
      <c r="R678" s="4">
        <f>SQRT((v-2)/v)*G678*_xlfn.T.INV(a,v)</f>
        <v>29.350088878112249</v>
      </c>
      <c r="S678" s="4">
        <f>SQRT((v-2)/v)*G678*(_xlfn.T.DIST(_xlfn.T.INV(a,v),v,0)/(1-a))*((v+_xlfn.T.INV(a,v)^2)/(v-1))</f>
        <v>35.89203786578954</v>
      </c>
      <c r="T678" s="4">
        <f>(B678*IF(B678&gt;R678,1,0)/S678)</f>
        <v>0</v>
      </c>
      <c r="U678" s="4">
        <f>_xlfn.PERCENTILE.INC(B175:B677,a)</f>
        <v>16.403583669256673</v>
      </c>
      <c r="V678" s="4">
        <f>AVERAGEIF(B175:B677, CONCATENATE("&gt;", U678))</f>
        <v>22.064915816904779</v>
      </c>
      <c r="W678" s="4">
        <f>(B678*IF(B678&gt;U678,1,0)/V678)</f>
        <v>0</v>
      </c>
      <c r="Y678">
        <f>IF(B678&gt;I678,1,0)</f>
        <v>0</v>
      </c>
      <c r="Z678">
        <f>IF(B678&gt;L678,1,0)</f>
        <v>0</v>
      </c>
      <c r="AA678">
        <f>IF(B678&gt;O678,1,0)</f>
        <v>0</v>
      </c>
      <c r="AB678">
        <f>IF(B678&gt;R678,1,0)</f>
        <v>0</v>
      </c>
      <c r="AC678">
        <f>IF(B678&gt;U678,1,0)</f>
        <v>0</v>
      </c>
    </row>
    <row r="679" spans="1:29" x14ac:dyDescent="0.25">
      <c r="A679" s="2">
        <v>1940.51</v>
      </c>
      <c r="B679" s="4">
        <f t="shared" si="23"/>
        <v>-39.033845395987434</v>
      </c>
      <c r="C679" s="7"/>
      <c r="D679" s="7"/>
      <c r="E679" s="7"/>
      <c r="F679" s="4">
        <f t="shared" si="22"/>
        <v>7.5629693435943128</v>
      </c>
      <c r="G679" s="4">
        <f t="shared" si="24"/>
        <v>14.415680929128939</v>
      </c>
      <c r="H679" s="7"/>
      <c r="I679" s="4">
        <f>_xlfn.NORM.S.INV(0.975)*F679</f>
        <v>14.823147529625382</v>
      </c>
      <c r="J679" s="4">
        <f>F679*_xlfn.NORM.S.DIST(_xlfn.NORM.S.INV(a),0)/(1-a)</f>
        <v>17.680730848788489</v>
      </c>
      <c r="K679" s="4">
        <f>(B679*IF(B679&gt;I679,1,0)/J679)</f>
        <v>0</v>
      </c>
      <c r="L679" s="4">
        <f>_xlfn.NORM.S.INV(0.975)*G679</f>
        <v>28.254215433713618</v>
      </c>
      <c r="M679" s="4">
        <f>G679*_xlfn.NORM.S.DIST(_xlfn.NORM.S.INV(a),0)/(1-a)</f>
        <v>33.701019127602329</v>
      </c>
      <c r="N679" s="4">
        <f>(B679*IF(B679&gt;L679,1,0)/M679)</f>
        <v>0</v>
      </c>
      <c r="O679" s="4">
        <f>SQRT((v-2)/v)*F679*_xlfn.T.INV(a,v)</f>
        <v>15.339376697957102</v>
      </c>
      <c r="P679" s="4">
        <f>SQRT((v-2)/v)*F679*(_xlfn.T.DIST(_xlfn.T.INV(a,v),v,0)/(1-a))*((v+_xlfn.T.INV(a,v)^2)/(v-1))</f>
        <v>18.758426646239759</v>
      </c>
      <c r="Q679" s="4">
        <f>(B679*IF(B679&gt;O679,1,0)/P679)</f>
        <v>0</v>
      </c>
      <c r="R679" s="4">
        <f>SQRT((v-2)/v)*G679*_xlfn.T.INV(a,v)</f>
        <v>29.238193371331825</v>
      </c>
      <c r="S679" s="4">
        <f>SQRT((v-2)/v)*G679*(_xlfn.T.DIST(_xlfn.T.INV(a,v),v,0)/(1-a))*((v+_xlfn.T.INV(a,v)^2)/(v-1))</f>
        <v>35.755201558988105</v>
      </c>
      <c r="T679" s="4">
        <f>(B679*IF(B679&gt;R679,1,0)/S679)</f>
        <v>0</v>
      </c>
      <c r="U679" s="4">
        <f>_xlfn.PERCENTILE.INC(B176:B678,a)</f>
        <v>16.403583669256673</v>
      </c>
      <c r="V679" s="4">
        <f>AVERAGEIF(B176:B678, CONCATENATE("&gt;", U679))</f>
        <v>22.064915816904779</v>
      </c>
      <c r="W679" s="4">
        <f>(B679*IF(B679&gt;U679,1,0)/V679)</f>
        <v>0</v>
      </c>
      <c r="Y679">
        <f>IF(B679&gt;I679,1,0)</f>
        <v>0</v>
      </c>
      <c r="Z679">
        <f>IF(B679&gt;L679,1,0)</f>
        <v>0</v>
      </c>
      <c r="AA679">
        <f>IF(B679&gt;O679,1,0)</f>
        <v>0</v>
      </c>
      <c r="AB679">
        <f>IF(B679&gt;R679,1,0)</f>
        <v>0</v>
      </c>
      <c r="AC679">
        <f>IF(B679&gt;U679,1,0)</f>
        <v>0</v>
      </c>
    </row>
    <row r="680" spans="1:29" x14ac:dyDescent="0.25">
      <c r="A680" s="2">
        <v>1987.66</v>
      </c>
      <c r="B680" s="4">
        <f t="shared" si="23"/>
        <v>-24.297736162142989</v>
      </c>
      <c r="C680" s="7"/>
      <c r="D680" s="7"/>
      <c r="E680" s="7"/>
      <c r="F680" s="4">
        <f t="shared" si="22"/>
        <v>7.7240775409593079</v>
      </c>
      <c r="G680" s="4">
        <f t="shared" si="24"/>
        <v>16.934037038913541</v>
      </c>
      <c r="H680" s="7"/>
      <c r="I680" s="4">
        <f>_xlfn.NORM.S.INV(0.975)*F680</f>
        <v>15.138913794074945</v>
      </c>
      <c r="J680" s="4">
        <f>F680*_xlfn.NORM.S.DIST(_xlfn.NORM.S.INV(a),0)/(1-a)</f>
        <v>18.057370042434911</v>
      </c>
      <c r="K680" s="4">
        <f>(B680*IF(B680&gt;I680,1,0)/J680)</f>
        <v>0</v>
      </c>
      <c r="L680" s="4">
        <f>_xlfn.NORM.S.INV(0.975)*G680</f>
        <v>33.190102709137832</v>
      </c>
      <c r="M680" s="4">
        <f>G680*_xlfn.NORM.S.DIST(_xlfn.NORM.S.INV(a),0)/(1-a)</f>
        <v>39.588439072814261</v>
      </c>
      <c r="N680" s="4">
        <f>(B680*IF(B680&gt;L680,1,0)/M680)</f>
        <v>0</v>
      </c>
      <c r="O680" s="4">
        <f>SQRT((v-2)/v)*F680*_xlfn.T.INV(a,v)</f>
        <v>15.666139800679927</v>
      </c>
      <c r="P680" s="4">
        <f>SQRT((v-2)/v)*F680*(_xlfn.T.DIST(_xlfn.T.INV(a,v),v,0)/(1-a))*((v+_xlfn.T.INV(a,v)^2)/(v-1))</f>
        <v>19.158023175735</v>
      </c>
      <c r="Q680" s="4">
        <f>(B680*IF(B680&gt;O680,1,0)/P680)</f>
        <v>0</v>
      </c>
      <c r="R680" s="4">
        <f>SQRT((v-2)/v)*G680*_xlfn.T.INV(a,v)</f>
        <v>34.345977268447143</v>
      </c>
      <c r="S680" s="4">
        <f>SQRT((v-2)/v)*G680*(_xlfn.T.DIST(_xlfn.T.INV(a,v),v,0)/(1-a))*((v+_xlfn.T.INV(a,v)^2)/(v-1))</f>
        <v>42.001478148025974</v>
      </c>
      <c r="T680" s="4">
        <f>(B680*IF(B680&gt;R680,1,0)/S680)</f>
        <v>0</v>
      </c>
      <c r="U680" s="4">
        <f>_xlfn.PERCENTILE.INC(B177:B679,a)</f>
        <v>16.403583669256673</v>
      </c>
      <c r="V680" s="4">
        <f>AVERAGEIF(B177:B679, CONCATENATE("&gt;", U680))</f>
        <v>22.064915816904779</v>
      </c>
      <c r="W680" s="4">
        <f>(B680*IF(B680&gt;U680,1,0)/V680)</f>
        <v>0</v>
      </c>
      <c r="Y680">
        <f>IF(B680&gt;I680,1,0)</f>
        <v>0</v>
      </c>
      <c r="Z680">
        <f>IF(B680&gt;L680,1,0)</f>
        <v>0</v>
      </c>
      <c r="AA680">
        <f>IF(B680&gt;O680,1,0)</f>
        <v>0</v>
      </c>
      <c r="AB680">
        <f>IF(B680&gt;R680,1,0)</f>
        <v>0</v>
      </c>
      <c r="AC680">
        <f>IF(B680&gt;U680,1,0)</f>
        <v>0</v>
      </c>
    </row>
    <row r="681" spans="1:29" x14ac:dyDescent="0.25">
      <c r="A681" s="2">
        <v>1988.87</v>
      </c>
      <c r="B681" s="4">
        <f t="shared" si="23"/>
        <v>-0.60875602467213152</v>
      </c>
      <c r="C681" s="7"/>
      <c r="D681" s="7"/>
      <c r="E681" s="7"/>
      <c r="F681" s="4">
        <f t="shared" si="22"/>
        <v>7.7966834684351491</v>
      </c>
      <c r="G681" s="4">
        <f t="shared" si="24"/>
        <v>17.463639734187275</v>
      </c>
      <c r="H681" s="7"/>
      <c r="I681" s="4">
        <f>_xlfn.NORM.S.INV(0.975)*F681</f>
        <v>15.28121879699172</v>
      </c>
      <c r="J681" s="4">
        <f>F681*_xlfn.NORM.S.DIST(_xlfn.NORM.S.INV(a),0)/(1-a)</f>
        <v>18.227108382418308</v>
      </c>
      <c r="K681" s="4">
        <f>(B681*IF(B681&gt;I681,1,0)/J681)</f>
        <v>0</v>
      </c>
      <c r="L681" s="4">
        <f>_xlfn.NORM.S.INV(0.975)*G681</f>
        <v>34.228104917989697</v>
      </c>
      <c r="M681" s="4">
        <f>G681*_xlfn.NORM.S.DIST(_xlfn.NORM.S.INV(a),0)/(1-a)</f>
        <v>40.826545732582595</v>
      </c>
      <c r="N681" s="4">
        <f>(B681*IF(B681&gt;L681,1,0)/M681)</f>
        <v>0</v>
      </c>
      <c r="O681" s="4">
        <f>SQRT((v-2)/v)*F681*_xlfn.T.INV(a,v)</f>
        <v>15.813400700659614</v>
      </c>
      <c r="P681" s="4">
        <f>SQRT((v-2)/v)*F681*(_xlfn.T.DIST(_xlfn.T.INV(a,v),v,0)/(1-a))*((v+_xlfn.T.INV(a,v)^2)/(v-1))</f>
        <v>19.338107597972062</v>
      </c>
      <c r="Q681" s="4">
        <f>(B681*IF(B681&gt;O681,1,0)/P681)</f>
        <v>0</v>
      </c>
      <c r="R681" s="4">
        <f>SQRT((v-2)/v)*G681*_xlfn.T.INV(a,v)</f>
        <v>35.420128818451488</v>
      </c>
      <c r="S681" s="4">
        <f>SQRT((v-2)/v)*G681*(_xlfn.T.DIST(_xlfn.T.INV(a,v),v,0)/(1-a))*((v+_xlfn.T.INV(a,v)^2)/(v-1))</f>
        <v>43.315051277785848</v>
      </c>
      <c r="T681" s="4">
        <f>(B681*IF(B681&gt;R681,1,0)/S681)</f>
        <v>0</v>
      </c>
      <c r="U681" s="4">
        <f>_xlfn.PERCENTILE.INC(B178:B680,a)</f>
        <v>16.403583669256673</v>
      </c>
      <c r="V681" s="4">
        <f>AVERAGEIF(B178:B680, CONCATENATE("&gt;", U681))</f>
        <v>22.064915816904779</v>
      </c>
      <c r="W681" s="4">
        <f>(B681*IF(B681&gt;U681,1,0)/V681)</f>
        <v>0</v>
      </c>
      <c r="Y681">
        <f>IF(B681&gt;I681,1,0)</f>
        <v>0</v>
      </c>
      <c r="Z681">
        <f>IF(B681&gt;L681,1,0)</f>
        <v>0</v>
      </c>
      <c r="AA681">
        <f>IF(B681&gt;O681,1,0)</f>
        <v>0</v>
      </c>
      <c r="AB681">
        <f>IF(B681&gt;R681,1,0)</f>
        <v>0</v>
      </c>
      <c r="AC681">
        <f>IF(B681&gt;U681,1,0)</f>
        <v>0</v>
      </c>
    </row>
    <row r="682" spans="1:29" x14ac:dyDescent="0.25">
      <c r="A682" s="2">
        <v>1972.18</v>
      </c>
      <c r="B682" s="4">
        <f t="shared" si="23"/>
        <v>8.3916998094394444</v>
      </c>
      <c r="C682" s="7"/>
      <c r="D682" s="7"/>
      <c r="E682" s="7"/>
      <c r="F682" s="4">
        <f t="shared" si="22"/>
        <v>7.7963828431670983</v>
      </c>
      <c r="G682" s="4">
        <f t="shared" si="24"/>
        <v>16.932283515031575</v>
      </c>
      <c r="H682" s="7"/>
      <c r="I682" s="4">
        <f>_xlfn.NORM.S.INV(0.975)*F682</f>
        <v>15.280629582293498</v>
      </c>
      <c r="J682" s="4">
        <f>F682*_xlfn.NORM.S.DIST(_xlfn.NORM.S.INV(a),0)/(1-a)</f>
        <v>18.226405579827251</v>
      </c>
      <c r="K682" s="4">
        <f>(B682*IF(B682&gt;I682,1,0)/J682)</f>
        <v>0</v>
      </c>
      <c r="L682" s="4">
        <f>_xlfn.NORM.S.INV(0.975)*G682</f>
        <v>33.18666586548315</v>
      </c>
      <c r="M682" s="4">
        <f>G682*_xlfn.NORM.S.DIST(_xlfn.NORM.S.INV(a),0)/(1-a)</f>
        <v>39.584339679786808</v>
      </c>
      <c r="N682" s="4">
        <f>(B682*IF(B682&gt;L682,1,0)/M682)</f>
        <v>0</v>
      </c>
      <c r="O682" s="4">
        <f>SQRT((v-2)/v)*F682*_xlfn.T.INV(a,v)</f>
        <v>15.81279096604057</v>
      </c>
      <c r="P682" s="4">
        <f>SQRT((v-2)/v)*F682*(_xlfn.T.DIST(_xlfn.T.INV(a,v),v,0)/(1-a))*((v+_xlfn.T.INV(a,v)^2)/(v-1))</f>
        <v>19.337361957366824</v>
      </c>
      <c r="Q682" s="4">
        <f>(B682*IF(B682&gt;O682,1,0)/P682)</f>
        <v>0</v>
      </c>
      <c r="R682" s="4">
        <f>SQRT((v-2)/v)*G682*_xlfn.T.INV(a,v)</f>
        <v>34.342420733685152</v>
      </c>
      <c r="S682" s="4">
        <f>SQRT((v-2)/v)*G682*(_xlfn.T.DIST(_xlfn.T.INV(a,v),v,0)/(1-a))*((v+_xlfn.T.INV(a,v)^2)/(v-1))</f>
        <v>41.997128884182906</v>
      </c>
      <c r="T682" s="4">
        <f>(B682*IF(B682&gt;R682,1,0)/S682)</f>
        <v>0</v>
      </c>
      <c r="U682" s="4">
        <f>_xlfn.PERCENTILE.INC(B179:B681,a)</f>
        <v>16.403583669256673</v>
      </c>
      <c r="V682" s="4">
        <f>AVERAGEIF(B179:B681, CONCATENATE("&gt;", U682))</f>
        <v>22.064915816904779</v>
      </c>
      <c r="W682" s="4">
        <f>(B682*IF(B682&gt;U682,1,0)/V682)</f>
        <v>0</v>
      </c>
      <c r="Y682">
        <f>IF(B682&gt;I682,1,0)</f>
        <v>0</v>
      </c>
      <c r="Z682">
        <f>IF(B682&gt;L682,1,0)</f>
        <v>0</v>
      </c>
      <c r="AA682">
        <f>IF(B682&gt;O682,1,0)</f>
        <v>0</v>
      </c>
      <c r="AB682">
        <f>IF(B682&gt;R682,1,0)</f>
        <v>0</v>
      </c>
      <c r="AC682">
        <f>IF(B682&gt;U682,1,0)</f>
        <v>0</v>
      </c>
    </row>
    <row r="683" spans="1:29" x14ac:dyDescent="0.25">
      <c r="A683" s="2">
        <v>1913.85</v>
      </c>
      <c r="B683" s="4">
        <f t="shared" si="23"/>
        <v>29.576407832956502</v>
      </c>
      <c r="C683" s="7"/>
      <c r="D683" s="7"/>
      <c r="E683" s="7"/>
      <c r="F683" s="4">
        <f t="shared" si="22"/>
        <v>7.8046355064970543</v>
      </c>
      <c r="G683" s="4">
        <f t="shared" si="24"/>
        <v>16.544646538167871</v>
      </c>
      <c r="H683" s="7"/>
      <c r="I683" s="4">
        <f>_xlfn.NORM.S.INV(0.975)*F683</f>
        <v>15.296804505196747</v>
      </c>
      <c r="J683" s="4">
        <f>F683*_xlfn.NORM.S.DIST(_xlfn.NORM.S.INV(a),0)/(1-a)</f>
        <v>18.245698679203119</v>
      </c>
      <c r="K683" s="4">
        <f>(B683*IF(B683&gt;I683,1,0)/J683)</f>
        <v>1.6210071399824437</v>
      </c>
      <c r="L683" s="4">
        <f>_xlfn.NORM.S.INV(0.975)*G683</f>
        <v>32.426911351754306</v>
      </c>
      <c r="M683" s="4">
        <f>G683*_xlfn.NORM.S.DIST(_xlfn.NORM.S.INV(a),0)/(1-a)</f>
        <v>38.678120872914334</v>
      </c>
      <c r="N683" s="4">
        <f>(B683*IF(B683&gt;L683,1,0)/M683)</f>
        <v>0</v>
      </c>
      <c r="O683" s="4">
        <f>SQRT((v-2)/v)*F683*_xlfn.T.INV(a,v)</f>
        <v>15.829529194880124</v>
      </c>
      <c r="P683" s="4">
        <f>SQRT((v-2)/v)*F683*(_xlfn.T.DIST(_xlfn.T.INV(a,v),v,0)/(1-a))*((v+_xlfn.T.INV(a,v)^2)/(v-1))</f>
        <v>19.357831031440515</v>
      </c>
      <c r="Q683" s="4">
        <f>(B683*IF(B683&gt;O683,1,0)/P683)</f>
        <v>1.5278781897062343</v>
      </c>
      <c r="R683" s="4">
        <f>SQRT((v-2)/v)*G683*_xlfn.T.INV(a,v)</f>
        <v>33.556207099855492</v>
      </c>
      <c r="S683" s="4">
        <f>SQRT((v-2)/v)*G683*(_xlfn.T.DIST(_xlfn.T.INV(a,v),v,0)/(1-a))*((v+_xlfn.T.INV(a,v)^2)/(v-1))</f>
        <v>41.035673209101169</v>
      </c>
      <c r="T683" s="4">
        <f>(B683*IF(B683&gt;R683,1,0)/S683)</f>
        <v>0</v>
      </c>
      <c r="U683" s="4">
        <f>_xlfn.PERCENTILE.INC(B180:B682,a)</f>
        <v>16.403583669256673</v>
      </c>
      <c r="V683" s="4">
        <f>AVERAGEIF(B180:B682, CONCATENATE("&gt;", U683))</f>
        <v>22.064915816904779</v>
      </c>
      <c r="W683" s="4">
        <f>(B683*IF(B683&gt;U683,1,0)/V683)</f>
        <v>1.3404269510195403</v>
      </c>
      <c r="Y683">
        <f>IF(B683&gt;I683,1,0)</f>
        <v>1</v>
      </c>
      <c r="Z683">
        <f>IF(B683&gt;L683,1,0)</f>
        <v>0</v>
      </c>
      <c r="AA683">
        <f>IF(B683&gt;O683,1,0)</f>
        <v>1</v>
      </c>
      <c r="AB683">
        <f>IF(B683&gt;R683,1,0)</f>
        <v>0</v>
      </c>
      <c r="AC683">
        <f>IF(B683&gt;U683,1,0)</f>
        <v>1</v>
      </c>
    </row>
    <row r="684" spans="1:29" x14ac:dyDescent="0.25">
      <c r="A684" s="2">
        <v>1948.86</v>
      </c>
      <c r="B684" s="4">
        <f t="shared" si="23"/>
        <v>-18.292969668469311</v>
      </c>
      <c r="C684" s="7"/>
      <c r="D684" s="7"/>
      <c r="E684" s="7"/>
      <c r="F684" s="4">
        <f t="shared" si="22"/>
        <v>7.9164627157163805</v>
      </c>
      <c r="G684" s="4">
        <f t="shared" si="24"/>
        <v>17.600785304827106</v>
      </c>
      <c r="H684" s="7"/>
      <c r="I684" s="4">
        <f>_xlfn.NORM.S.INV(0.975)*F684</f>
        <v>15.515981807758251</v>
      </c>
      <c r="J684" s="4">
        <f>F684*_xlfn.NORM.S.DIST(_xlfn.NORM.S.INV(a),0)/(1-a)</f>
        <v>18.507128641160154</v>
      </c>
      <c r="K684" s="4">
        <f>(B684*IF(B684&gt;I684,1,0)/J684)</f>
        <v>0</v>
      </c>
      <c r="L684" s="4">
        <f>_xlfn.NORM.S.INV(0.975)*G684</f>
        <v>34.496905297082954</v>
      </c>
      <c r="M684" s="4">
        <f>G684*_xlfn.NORM.S.DIST(_xlfn.NORM.S.INV(a),0)/(1-a)</f>
        <v>41.147165030562448</v>
      </c>
      <c r="N684" s="4">
        <f>(B684*IF(B684&gt;L684,1,0)/M684)</f>
        <v>0</v>
      </c>
      <c r="O684" s="4">
        <f>SQRT((v-2)/v)*F684*_xlfn.T.INV(a,v)</f>
        <v>16.056339540045595</v>
      </c>
      <c r="P684" s="4">
        <f>SQRT((v-2)/v)*F684*(_xlfn.T.DIST(_xlfn.T.INV(a,v),v,0)/(1-a))*((v+_xlfn.T.INV(a,v)^2)/(v-1))</f>
        <v>19.635195966546483</v>
      </c>
      <c r="Q684" s="4">
        <f>(B684*IF(B684&gt;O684,1,0)/P684)</f>
        <v>0</v>
      </c>
      <c r="R684" s="4">
        <f>SQRT((v-2)/v)*G684*_xlfn.T.INV(a,v)</f>
        <v>35.698290407494881</v>
      </c>
      <c r="S684" s="4">
        <f>SQRT((v-2)/v)*G684*(_xlfn.T.DIST(_xlfn.T.INV(a,v),v,0)/(1-a))*((v+_xlfn.T.INV(a,v)^2)/(v-1))</f>
        <v>43.655213323911674</v>
      </c>
      <c r="T684" s="4">
        <f>(B684*IF(B684&gt;R684,1,0)/S684)</f>
        <v>0</v>
      </c>
      <c r="U684" s="4">
        <f>_xlfn.PERCENTILE.INC(B181:B683,a)</f>
        <v>16.551087054161343</v>
      </c>
      <c r="V684" s="4">
        <f>AVERAGEIF(B181:B683, CONCATENATE("&gt;", U684))</f>
        <v>23.073260887510312</v>
      </c>
      <c r="W684" s="4">
        <f>(B684*IF(B684&gt;U684,1,0)/V684)</f>
        <v>0</v>
      </c>
      <c r="Y684">
        <f>IF(B684&gt;I684,1,0)</f>
        <v>0</v>
      </c>
      <c r="Z684">
        <f>IF(B684&gt;L684,1,0)</f>
        <v>0</v>
      </c>
      <c r="AA684">
        <f>IF(B684&gt;O684,1,0)</f>
        <v>0</v>
      </c>
      <c r="AB684">
        <f>IF(B684&gt;R684,1,0)</f>
        <v>0</v>
      </c>
      <c r="AC684">
        <f>IF(B684&gt;U684,1,0)</f>
        <v>0</v>
      </c>
    </row>
    <row r="685" spans="1:29" x14ac:dyDescent="0.25">
      <c r="A685" s="2">
        <v>1951.13</v>
      </c>
      <c r="B685" s="4">
        <f t="shared" si="23"/>
        <v>-1.1647835144649741</v>
      </c>
      <c r="C685" s="7"/>
      <c r="D685" s="7"/>
      <c r="E685" s="7"/>
      <c r="F685" s="4">
        <f t="shared" si="22"/>
        <v>7.949314135333525</v>
      </c>
      <c r="G685" s="4">
        <f t="shared" si="24"/>
        <v>17.64308218830579</v>
      </c>
      <c r="H685" s="7"/>
      <c r="I685" s="4">
        <f>_xlfn.NORM.S.INV(0.975)*F685</f>
        <v>15.580369407048867</v>
      </c>
      <c r="J685" s="4">
        <f>F685*_xlfn.NORM.S.DIST(_xlfn.NORM.S.INV(a),0)/(1-a)</f>
        <v>18.583928781668895</v>
      </c>
      <c r="K685" s="4">
        <f>(B685*IF(B685&gt;I685,1,0)/J685)</f>
        <v>0</v>
      </c>
      <c r="L685" s="4">
        <f>_xlfn.NORM.S.INV(0.975)*G685</f>
        <v>34.579805665359466</v>
      </c>
      <c r="M685" s="4">
        <f>G685*_xlfn.NORM.S.DIST(_xlfn.NORM.S.INV(a),0)/(1-a)</f>
        <v>41.246046802860334</v>
      </c>
      <c r="N685" s="4">
        <f>(B685*IF(B685&gt;L685,1,0)/M685)</f>
        <v>0</v>
      </c>
      <c r="O685" s="4">
        <f>SQRT((v-2)/v)*F685*_xlfn.T.INV(a,v)</f>
        <v>16.12296949419143</v>
      </c>
      <c r="P685" s="4">
        <f>SQRT((v-2)/v)*F685*(_xlfn.T.DIST(_xlfn.T.INV(a,v),v,0)/(1-a))*((v+_xlfn.T.INV(a,v)^2)/(v-1))</f>
        <v>19.716677315619382</v>
      </c>
      <c r="Q685" s="4">
        <f>(B685*IF(B685&gt;O685,1,0)/P685)</f>
        <v>0</v>
      </c>
      <c r="R685" s="4">
        <f>SQRT((v-2)/v)*G685*_xlfn.T.INV(a,v)</f>
        <v>35.784077854111814</v>
      </c>
      <c r="S685" s="4">
        <f>SQRT((v-2)/v)*G685*(_xlfn.T.DIST(_xlfn.T.INV(a,v),v,0)/(1-a))*((v+_xlfn.T.INV(a,v)^2)/(v-1))</f>
        <v>43.760122249236289</v>
      </c>
      <c r="T685" s="4">
        <f>(B685*IF(B685&gt;R685,1,0)/S685)</f>
        <v>0</v>
      </c>
      <c r="U685" s="4">
        <f>_xlfn.PERCENTILE.INC(B182:B684,a)</f>
        <v>16.551087054161343</v>
      </c>
      <c r="V685" s="4">
        <f>AVERAGEIF(B182:B684, CONCATENATE("&gt;", U685))</f>
        <v>23.073260887510312</v>
      </c>
      <c r="W685" s="4">
        <f>(B685*IF(B685&gt;U685,1,0)/V685)</f>
        <v>0</v>
      </c>
      <c r="Y685">
        <f>IF(B685&gt;I685,1,0)</f>
        <v>0</v>
      </c>
      <c r="Z685">
        <f>IF(B685&gt;L685,1,0)</f>
        <v>0</v>
      </c>
      <c r="AA685">
        <f>IF(B685&gt;O685,1,0)</f>
        <v>0</v>
      </c>
      <c r="AB685">
        <f>IF(B685&gt;R685,1,0)</f>
        <v>0</v>
      </c>
      <c r="AC685">
        <f>IF(B685&gt;U685,1,0)</f>
        <v>0</v>
      </c>
    </row>
    <row r="686" spans="1:29" x14ac:dyDescent="0.25">
      <c r="A686" s="2">
        <v>1921.22</v>
      </c>
      <c r="B686" s="4">
        <f t="shared" si="23"/>
        <v>15.329578244402004</v>
      </c>
      <c r="C686" s="7"/>
      <c r="D686" s="7"/>
      <c r="E686" s="7"/>
      <c r="F686" s="4">
        <f t="shared" si="22"/>
        <v>7.9493047763538982</v>
      </c>
      <c r="G686" s="4">
        <f t="shared" si="24"/>
        <v>17.107982095947154</v>
      </c>
      <c r="H686" s="7"/>
      <c r="I686" s="4">
        <f>_xlfn.NORM.S.INV(0.975)*F686</f>
        <v>15.580351063785866</v>
      </c>
      <c r="J686" s="4">
        <f>F686*_xlfn.NORM.S.DIST(_xlfn.NORM.S.INV(a),0)/(1-a)</f>
        <v>18.583906902220193</v>
      </c>
      <c r="K686" s="4">
        <f>(B686*IF(B686&gt;I686,1,0)/J686)</f>
        <v>0</v>
      </c>
      <c r="L686" s="4">
        <f>_xlfn.NORM.S.INV(0.975)*G686</f>
        <v>33.531028756212478</v>
      </c>
      <c r="M686" s="4">
        <f>G686*_xlfn.NORM.S.DIST(_xlfn.NORM.S.INV(a),0)/(1-a)</f>
        <v>39.995088312837076</v>
      </c>
      <c r="N686" s="4">
        <f>(B686*IF(B686&gt;L686,1,0)/M686)</f>
        <v>0</v>
      </c>
      <c r="O686" s="4">
        <f>SQRT((v-2)/v)*F686*_xlfn.T.INV(a,v)</f>
        <v>16.12295051210814</v>
      </c>
      <c r="P686" s="4">
        <f>SQRT((v-2)/v)*F686*(_xlfn.T.DIST(_xlfn.T.INV(a,v),v,0)/(1-a))*((v+_xlfn.T.INV(a,v)^2)/(v-1))</f>
        <v>19.716654102549906</v>
      </c>
      <c r="Q686" s="4">
        <f>(B686*IF(B686&gt;O686,1,0)/P686)</f>
        <v>0</v>
      </c>
      <c r="R686" s="4">
        <f>SQRT((v-2)/v)*G686*_xlfn.T.INV(a,v)</f>
        <v>34.69877636538466</v>
      </c>
      <c r="S686" s="4">
        <f>SQRT((v-2)/v)*G686*(_xlfn.T.DIST(_xlfn.T.INV(a,v),v,0)/(1-a))*((v+_xlfn.T.INV(a,v)^2)/(v-1))</f>
        <v>42.432913930005519</v>
      </c>
      <c r="T686" s="4">
        <f>(B686*IF(B686&gt;R686,1,0)/S686)</f>
        <v>0</v>
      </c>
      <c r="U686" s="4">
        <f>_xlfn.PERCENTILE.INC(B183:B685,a)</f>
        <v>16.551087054161343</v>
      </c>
      <c r="V686" s="4">
        <f>AVERAGEIF(B183:B685, CONCATENATE("&gt;", U686))</f>
        <v>23.073260887510312</v>
      </c>
      <c r="W686" s="4">
        <f>(B686*IF(B686&gt;U686,1,0)/V686)</f>
        <v>0</v>
      </c>
      <c r="Y686">
        <f>IF(B686&gt;I686,1,0)</f>
        <v>0</v>
      </c>
      <c r="Z686">
        <f>IF(B686&gt;L686,1,0)</f>
        <v>0</v>
      </c>
      <c r="AA686">
        <f>IF(B686&gt;O686,1,0)</f>
        <v>0</v>
      </c>
      <c r="AB686">
        <f>IF(B686&gt;R686,1,0)</f>
        <v>0</v>
      </c>
      <c r="AC686">
        <f>IF(B686&gt;U686,1,0)</f>
        <v>0</v>
      </c>
    </row>
    <row r="687" spans="1:29" x14ac:dyDescent="0.25">
      <c r="A687" s="2">
        <v>1969.41</v>
      </c>
      <c r="B687" s="4">
        <f t="shared" si="23"/>
        <v>-25.083020164270646</v>
      </c>
      <c r="C687" s="7"/>
      <c r="D687" s="7"/>
      <c r="E687" s="7"/>
      <c r="F687" s="4">
        <f t="shared" si="22"/>
        <v>7.9800133720372477</v>
      </c>
      <c r="G687" s="4">
        <f t="shared" si="24"/>
        <v>17.006523056186648</v>
      </c>
      <c r="H687" s="7"/>
      <c r="I687" s="4">
        <f>_xlfn.NORM.S.INV(0.975)*F687</f>
        <v>15.640538805341032</v>
      </c>
      <c r="J687" s="4">
        <f>F687*_xlfn.NORM.S.DIST(_xlfn.NORM.S.INV(a),0)/(1-a)</f>
        <v>18.655697542953309</v>
      </c>
      <c r="K687" s="4">
        <f>(B687*IF(B687&gt;I687,1,0)/J687)</f>
        <v>0</v>
      </c>
      <c r="L687" s="4">
        <f>_xlfn.NORM.S.INV(0.975)*G687</f>
        <v>33.33217269237587</v>
      </c>
      <c r="M687" s="4">
        <f>G687*_xlfn.NORM.S.DIST(_xlfn.NORM.S.INV(a),0)/(1-a)</f>
        <v>39.757897086390898</v>
      </c>
      <c r="N687" s="4">
        <f>(B687*IF(B687&gt;L687,1,0)/M687)</f>
        <v>0</v>
      </c>
      <c r="O687" s="4">
        <f>SQRT((v-2)/v)*F687*_xlfn.T.INV(a,v)</f>
        <v>16.185234344773828</v>
      </c>
      <c r="P687" s="4">
        <f>SQRT((v-2)/v)*F687*(_xlfn.T.DIST(_xlfn.T.INV(a,v),v,0)/(1-a))*((v+_xlfn.T.INV(a,v)^2)/(v-1))</f>
        <v>19.792820607181191</v>
      </c>
      <c r="Q687" s="4">
        <f>(B687*IF(B687&gt;O687,1,0)/P687)</f>
        <v>0</v>
      </c>
      <c r="R687" s="4">
        <f>SQRT((v-2)/v)*G687*_xlfn.T.INV(a,v)</f>
        <v>34.492994963980777</v>
      </c>
      <c r="S687" s="4">
        <f>SQRT((v-2)/v)*G687*(_xlfn.T.DIST(_xlfn.T.INV(a,v),v,0)/(1-a))*((v+_xlfn.T.INV(a,v)^2)/(v-1))</f>
        <v>42.181265157085747</v>
      </c>
      <c r="T687" s="4">
        <f>(B687*IF(B687&gt;R687,1,0)/S687)</f>
        <v>0</v>
      </c>
      <c r="U687" s="4">
        <f>_xlfn.PERCENTILE.INC(B184:B686,a)</f>
        <v>16.551087054161343</v>
      </c>
      <c r="V687" s="4">
        <f>AVERAGEIF(B184:B686, CONCATENATE("&gt;", U687))</f>
        <v>23.073260887510312</v>
      </c>
      <c r="W687" s="4">
        <f>(B687*IF(B687&gt;U687,1,0)/V687)</f>
        <v>0</v>
      </c>
      <c r="Y687">
        <f>IF(B687&gt;I687,1,0)</f>
        <v>0</v>
      </c>
      <c r="Z687">
        <f>IF(B687&gt;L687,1,0)</f>
        <v>0</v>
      </c>
      <c r="AA687">
        <f>IF(B687&gt;O687,1,0)</f>
        <v>0</v>
      </c>
      <c r="AB687">
        <f>IF(B687&gt;R687,1,0)</f>
        <v>0</v>
      </c>
      <c r="AC687">
        <f>IF(B687&gt;U687,1,0)</f>
        <v>0</v>
      </c>
    </row>
    <row r="688" spans="1:29" x14ac:dyDescent="0.25">
      <c r="A688" s="2">
        <v>1942.04</v>
      </c>
      <c r="B688" s="4">
        <f t="shared" si="23"/>
        <v>13.897563229596742</v>
      </c>
      <c r="C688" s="7"/>
      <c r="D688" s="7"/>
      <c r="E688" s="7"/>
      <c r="F688" s="4">
        <f t="shared" si="22"/>
        <v>8.0445236436848244</v>
      </c>
      <c r="G688" s="4">
        <f t="shared" si="24"/>
        <v>17.595965188265293</v>
      </c>
      <c r="H688" s="7"/>
      <c r="I688" s="4">
        <f>_xlfn.NORM.S.INV(0.975)*F688</f>
        <v>15.766976614403179</v>
      </c>
      <c r="J688" s="4">
        <f>F688*_xlfn.NORM.S.DIST(_xlfn.NORM.S.INV(a),0)/(1-a)</f>
        <v>18.806509836136687</v>
      </c>
      <c r="K688" s="4">
        <f>(B688*IF(B688&gt;I688,1,0)/J688)</f>
        <v>0</v>
      </c>
      <c r="L688" s="4">
        <f>_xlfn.NORM.S.INV(0.975)*G688</f>
        <v>34.487458042220517</v>
      </c>
      <c r="M688" s="4">
        <f>G688*_xlfn.NORM.S.DIST(_xlfn.NORM.S.INV(a),0)/(1-a)</f>
        <v>41.135896548605508</v>
      </c>
      <c r="N688" s="4">
        <f>(B688*IF(B688&gt;L688,1,0)/M688)</f>
        <v>0</v>
      </c>
      <c r="O688" s="4">
        <f>SQRT((v-2)/v)*F688*_xlfn.T.INV(a,v)</f>
        <v>16.316075461897732</v>
      </c>
      <c r="P688" s="4">
        <f>SQRT((v-2)/v)*F688*(_xlfn.T.DIST(_xlfn.T.INV(a,v),v,0)/(1-a))*((v+_xlfn.T.INV(a,v)^2)/(v-1))</f>
        <v>19.952825380921944</v>
      </c>
      <c r="Q688" s="4">
        <f>(B688*IF(B688&gt;O688,1,0)/P688)</f>
        <v>0</v>
      </c>
      <c r="R688" s="4">
        <f>SQRT((v-2)/v)*G688*_xlfn.T.INV(a,v)</f>
        <v>35.688514143661109</v>
      </c>
      <c r="S688" s="4">
        <f>SQRT((v-2)/v)*G688*(_xlfn.T.DIST(_xlfn.T.INV(a,v),v,0)/(1-a))*((v+_xlfn.T.INV(a,v)^2)/(v-1))</f>
        <v>43.643257992765498</v>
      </c>
      <c r="T688" s="4">
        <f>(B688*IF(B688&gt;R688,1,0)/S688)</f>
        <v>0</v>
      </c>
      <c r="U688" s="4">
        <f>_xlfn.PERCENTILE.INC(B185:B687,a)</f>
        <v>16.551087054161343</v>
      </c>
      <c r="V688" s="4">
        <f>AVERAGEIF(B185:B687, CONCATENATE("&gt;", U688))</f>
        <v>23.073260887510312</v>
      </c>
      <c r="W688" s="4">
        <f>(B688*IF(B688&gt;U688,1,0)/V688)</f>
        <v>0</v>
      </c>
      <c r="Y688">
        <f>IF(B688&gt;I688,1,0)</f>
        <v>0</v>
      </c>
      <c r="Z688">
        <f>IF(B688&gt;L688,1,0)</f>
        <v>0</v>
      </c>
      <c r="AA688">
        <f>IF(B688&gt;O688,1,0)</f>
        <v>0</v>
      </c>
      <c r="AB688">
        <f>IF(B688&gt;R688,1,0)</f>
        <v>0</v>
      </c>
      <c r="AC688">
        <f>IF(B688&gt;U688,1,0)</f>
        <v>0</v>
      </c>
    </row>
    <row r="689" spans="1:29" x14ac:dyDescent="0.25">
      <c r="A689" s="2">
        <v>1952.29</v>
      </c>
      <c r="B689" s="4">
        <f t="shared" si="23"/>
        <v>-5.2779551399559228</v>
      </c>
      <c r="C689" s="7"/>
      <c r="D689" s="7"/>
      <c r="E689" s="7"/>
      <c r="F689" s="4">
        <f t="shared" si="22"/>
        <v>8.0635070040442365</v>
      </c>
      <c r="G689" s="4">
        <f t="shared" si="24"/>
        <v>17.396248080419056</v>
      </c>
      <c r="H689" s="7"/>
      <c r="I689" s="4">
        <f>_xlfn.NORM.S.INV(0.975)*F689</f>
        <v>15.804183317013171</v>
      </c>
      <c r="J689" s="4">
        <f>F689*_xlfn.NORM.S.DIST(_xlfn.NORM.S.INV(a),0)/(1-a)</f>
        <v>18.850889188990287</v>
      </c>
      <c r="K689" s="4">
        <f>(B689*IF(B689&gt;I689,1,0)/J689)</f>
        <v>0</v>
      </c>
      <c r="L689" s="4">
        <f>_xlfn.NORM.S.INV(0.975)*G689</f>
        <v>34.096019703745391</v>
      </c>
      <c r="M689" s="4">
        <f>G689*_xlfn.NORM.S.DIST(_xlfn.NORM.S.INV(a),0)/(1-a)</f>
        <v>40.668997336232181</v>
      </c>
      <c r="N689" s="4">
        <f>(B689*IF(B689&gt;L689,1,0)/M689)</f>
        <v>0</v>
      </c>
      <c r="O689" s="4">
        <f>SQRT((v-2)/v)*F689*_xlfn.T.INV(a,v)</f>
        <v>16.354577920696237</v>
      </c>
      <c r="P689" s="4">
        <f>SQRT((v-2)/v)*F689*(_xlfn.T.DIST(_xlfn.T.INV(a,v),v,0)/(1-a))*((v+_xlfn.T.INV(a,v)^2)/(v-1))</f>
        <v>19.999909794017281</v>
      </c>
      <c r="Q689" s="4">
        <f>(B689*IF(B689&gt;O689,1,0)/P689)</f>
        <v>0</v>
      </c>
      <c r="R689" s="4">
        <f>SQRT((v-2)/v)*G689*_xlfn.T.INV(a,v)</f>
        <v>35.283443620285958</v>
      </c>
      <c r="S689" s="4">
        <f>SQRT((v-2)/v)*G689*(_xlfn.T.DIST(_xlfn.T.INV(a,v),v,0)/(1-a))*((v+_xlfn.T.INV(a,v)^2)/(v-1))</f>
        <v>43.147899814339731</v>
      </c>
      <c r="T689" s="4">
        <f>(B689*IF(B689&gt;R689,1,0)/S689)</f>
        <v>0</v>
      </c>
      <c r="U689" s="4">
        <f>_xlfn.PERCENTILE.INC(B186:B688,a)</f>
        <v>16.551087054161343</v>
      </c>
      <c r="V689" s="4">
        <f>AVERAGEIF(B186:B688, CONCATENATE("&gt;", U689))</f>
        <v>23.073260887510312</v>
      </c>
      <c r="W689" s="4">
        <f>(B689*IF(B689&gt;U689,1,0)/V689)</f>
        <v>0</v>
      </c>
      <c r="Y689">
        <f>IF(B689&gt;I689,1,0)</f>
        <v>0</v>
      </c>
      <c r="Z689">
        <f>IF(B689&gt;L689,1,0)</f>
        <v>0</v>
      </c>
      <c r="AA689">
        <f>IF(B689&gt;O689,1,0)</f>
        <v>0</v>
      </c>
      <c r="AB689">
        <f>IF(B689&gt;R689,1,0)</f>
        <v>0</v>
      </c>
      <c r="AC689">
        <f>IF(B689&gt;U689,1,0)</f>
        <v>0</v>
      </c>
    </row>
    <row r="690" spans="1:29" x14ac:dyDescent="0.25">
      <c r="A690" s="2">
        <v>1961.05</v>
      </c>
      <c r="B690" s="4">
        <f t="shared" si="23"/>
        <v>-4.4870382986134185</v>
      </c>
      <c r="C690" s="7"/>
      <c r="D690" s="7"/>
      <c r="E690" s="7"/>
      <c r="F690" s="4">
        <f t="shared" si="22"/>
        <v>8.0656219149343524</v>
      </c>
      <c r="G690" s="4">
        <f t="shared" si="24"/>
        <v>16.915764513214231</v>
      </c>
      <c r="H690" s="7"/>
      <c r="I690" s="4">
        <f>_xlfn.NORM.S.INV(0.975)*F690</f>
        <v>15.808328466188311</v>
      </c>
      <c r="J690" s="4">
        <f>F690*_xlfn.NORM.S.DIST(_xlfn.NORM.S.INV(a),0)/(1-a)</f>
        <v>18.855833433574457</v>
      </c>
      <c r="K690" s="4">
        <f>(B690*IF(B690&gt;I690,1,0)/J690)</f>
        <v>0</v>
      </c>
      <c r="L690" s="4">
        <f>_xlfn.NORM.S.INV(0.975)*G690</f>
        <v>33.154289216860604</v>
      </c>
      <c r="M690" s="4">
        <f>G690*_xlfn.NORM.S.DIST(_xlfn.NORM.S.INV(a),0)/(1-a)</f>
        <v>39.545721511213848</v>
      </c>
      <c r="N690" s="4">
        <f>(B690*IF(B690&gt;L690,1,0)/M690)</f>
        <v>0</v>
      </c>
      <c r="O690" s="4">
        <f>SQRT((v-2)/v)*F690*_xlfn.T.INV(a,v)</f>
        <v>16.358867428342272</v>
      </c>
      <c r="P690" s="4">
        <f>SQRT((v-2)/v)*F690*(_xlfn.T.DIST(_xlfn.T.INV(a,v),v,0)/(1-a))*((v+_xlfn.T.INV(a,v)^2)/(v-1))</f>
        <v>20.005155405759602</v>
      </c>
      <c r="Q690" s="4">
        <f>(B690*IF(B690&gt;O690,1,0)/P690)</f>
        <v>0</v>
      </c>
      <c r="R690" s="4">
        <f>SQRT((v-2)/v)*G690*_xlfn.T.INV(a,v)</f>
        <v>34.308916539758322</v>
      </c>
      <c r="S690" s="4">
        <f>SQRT((v-2)/v)*G690*(_xlfn.T.DIST(_xlfn.T.INV(a,v),v,0)/(1-a))*((v+_xlfn.T.INV(a,v)^2)/(v-1))</f>
        <v>41.95615681755379</v>
      </c>
      <c r="T690" s="4">
        <f>(B690*IF(B690&gt;R690,1,0)/S690)</f>
        <v>0</v>
      </c>
      <c r="U690" s="4">
        <f>_xlfn.PERCENTILE.INC(B187:B689,a)</f>
        <v>16.551087054161343</v>
      </c>
      <c r="V690" s="4">
        <f>AVERAGEIF(B187:B689, CONCATENATE("&gt;", U690))</f>
        <v>23.073260887510312</v>
      </c>
      <c r="W690" s="4">
        <f>(B690*IF(B690&gt;U690,1,0)/V690)</f>
        <v>0</v>
      </c>
      <c r="Y690">
        <f>IF(B690&gt;I690,1,0)</f>
        <v>0</v>
      </c>
      <c r="Z690">
        <f>IF(B690&gt;L690,1,0)</f>
        <v>0</v>
      </c>
      <c r="AA690">
        <f>IF(B690&gt;O690,1,0)</f>
        <v>0</v>
      </c>
      <c r="AB690">
        <f>IF(B690&gt;R690,1,0)</f>
        <v>0</v>
      </c>
      <c r="AC690">
        <f>IF(B690&gt;U690,1,0)</f>
        <v>0</v>
      </c>
    </row>
    <row r="691" spans="1:29" x14ac:dyDescent="0.25">
      <c r="A691" s="2">
        <v>1953.03</v>
      </c>
      <c r="B691" s="4">
        <f t="shared" si="23"/>
        <v>4.0896458529869113</v>
      </c>
      <c r="C691" s="7"/>
      <c r="D691" s="7"/>
      <c r="E691" s="7"/>
      <c r="F691" s="4">
        <f t="shared" si="22"/>
        <v>8.0660592520047327</v>
      </c>
      <c r="G691" s="4">
        <f t="shared" si="24"/>
        <v>16.437229525808789</v>
      </c>
      <c r="H691" s="7"/>
      <c r="I691" s="4">
        <f>_xlfn.NORM.S.INV(0.975)*F691</f>
        <v>15.80918563109536</v>
      </c>
      <c r="J691" s="4">
        <f>F691*_xlfn.NORM.S.DIST(_xlfn.NORM.S.INV(a),0)/(1-a)</f>
        <v>18.856855841398723</v>
      </c>
      <c r="K691" s="4">
        <f>(B691*IF(B691&gt;I691,1,0)/J691)</f>
        <v>0</v>
      </c>
      <c r="L691" s="4">
        <f>_xlfn.NORM.S.INV(0.975)*G691</f>
        <v>32.216377876203609</v>
      </c>
      <c r="M691" s="4">
        <f>G691*_xlfn.NORM.S.DIST(_xlfn.NORM.S.INV(a),0)/(1-a)</f>
        <v>38.427001081491333</v>
      </c>
      <c r="N691" s="4">
        <f>(B691*IF(B691&gt;L691,1,0)/M691)</f>
        <v>0</v>
      </c>
      <c r="O691" s="4">
        <f>SQRT((v-2)/v)*F691*_xlfn.T.INV(a,v)</f>
        <v>16.359754444772165</v>
      </c>
      <c r="P691" s="4">
        <f>SQRT((v-2)/v)*F691*(_xlfn.T.DIST(_xlfn.T.INV(a,v),v,0)/(1-a))*((v+_xlfn.T.INV(a,v)^2)/(v-1))</f>
        <v>20.00624013253578</v>
      </c>
      <c r="Q691" s="4">
        <f>(B691*IF(B691&gt;O691,1,0)/P691)</f>
        <v>0</v>
      </c>
      <c r="R691" s="4">
        <f>SQRT((v-2)/v)*G691*_xlfn.T.INV(a,v)</f>
        <v>33.338341610589602</v>
      </c>
      <c r="S691" s="4">
        <f>SQRT((v-2)/v)*G691*(_xlfn.T.DIST(_xlfn.T.INV(a,v),v,0)/(1-a))*((v+_xlfn.T.INV(a,v)^2)/(v-1))</f>
        <v>40.769246881642538</v>
      </c>
      <c r="T691" s="4">
        <f>(B691*IF(B691&gt;R691,1,0)/S691)</f>
        <v>0</v>
      </c>
      <c r="U691" s="4">
        <f>_xlfn.PERCENTILE.INC(B188:B690,a)</f>
        <v>16.551087054161343</v>
      </c>
      <c r="V691" s="4">
        <f>AVERAGEIF(B188:B690, CONCATENATE("&gt;", U691))</f>
        <v>23.073260887510312</v>
      </c>
      <c r="W691" s="4">
        <f>(B691*IF(B691&gt;U691,1,0)/V691)</f>
        <v>0</v>
      </c>
      <c r="Y691">
        <f>IF(B691&gt;I691,1,0)</f>
        <v>0</v>
      </c>
      <c r="Z691">
        <f>IF(B691&gt;L691,1,0)</f>
        <v>0</v>
      </c>
      <c r="AA691">
        <f>IF(B691&gt;O691,1,0)</f>
        <v>0</v>
      </c>
      <c r="AB691">
        <f>IF(B691&gt;R691,1,0)</f>
        <v>0</v>
      </c>
      <c r="AC691">
        <f>IF(B691&gt;U691,1,0)</f>
        <v>0</v>
      </c>
    </row>
    <row r="692" spans="1:29" x14ac:dyDescent="0.25">
      <c r="A692" s="2">
        <v>1978.09</v>
      </c>
      <c r="B692" s="4">
        <f t="shared" si="23"/>
        <v>-12.831344116577803</v>
      </c>
      <c r="C692" s="7"/>
      <c r="D692" s="7"/>
      <c r="E692" s="7"/>
      <c r="F692" s="4">
        <f t="shared" si="22"/>
        <v>8.0677676464005721</v>
      </c>
      <c r="G692" s="4">
        <f t="shared" si="24"/>
        <v>15.967938996853796</v>
      </c>
      <c r="H692" s="7"/>
      <c r="I692" s="4">
        <f>_xlfn.NORM.S.INV(0.975)*F692</f>
        <v>15.812534022582595</v>
      </c>
      <c r="J692" s="4">
        <f>F692*_xlfn.NORM.S.DIST(_xlfn.NORM.S.INV(a),0)/(1-a)</f>
        <v>18.860849730587496</v>
      </c>
      <c r="K692" s="4">
        <f>(B692*IF(B692&gt;I692,1,0)/J692)</f>
        <v>0</v>
      </c>
      <c r="L692" s="4">
        <f>_xlfn.NORM.S.INV(0.975)*G692</f>
        <v>31.296585341166072</v>
      </c>
      <c r="M692" s="4">
        <f>G692*_xlfn.NORM.S.DIST(_xlfn.NORM.S.INV(a),0)/(1-a)</f>
        <v>37.329892372546674</v>
      </c>
      <c r="N692" s="4">
        <f>(B692*IF(B692&gt;L692,1,0)/M692)</f>
        <v>0</v>
      </c>
      <c r="O692" s="4">
        <f>SQRT((v-2)/v)*F692*_xlfn.T.INV(a,v)</f>
        <v>16.363219446942068</v>
      </c>
      <c r="P692" s="4">
        <f>SQRT((v-2)/v)*F692*(_xlfn.T.DIST(_xlfn.T.INV(a,v),v,0)/(1-a))*((v+_xlfn.T.INV(a,v)^2)/(v-1))</f>
        <v>20.010477461751499</v>
      </c>
      <c r="Q692" s="4">
        <f>(B692*IF(B692&gt;O692,1,0)/P692)</f>
        <v>0</v>
      </c>
      <c r="R692" s="4">
        <f>SQRT((v-2)/v)*G692*_xlfn.T.INV(a,v)</f>
        <v>32.386516490404333</v>
      </c>
      <c r="S692" s="4">
        <f>SQRT((v-2)/v)*G692*(_xlfn.T.DIST(_xlfn.T.INV(a,v),v,0)/(1-a))*((v+_xlfn.T.INV(a,v)^2)/(v-1))</f>
        <v>39.605265968427098</v>
      </c>
      <c r="T692" s="4">
        <f>(B692*IF(B692&gt;R692,1,0)/S692)</f>
        <v>0</v>
      </c>
      <c r="U692" s="4">
        <f>_xlfn.PERCENTILE.INC(B189:B691,a)</f>
        <v>16.551087054161343</v>
      </c>
      <c r="V692" s="4">
        <f>AVERAGEIF(B189:B691, CONCATENATE("&gt;", U692))</f>
        <v>23.073260887510312</v>
      </c>
      <c r="W692" s="4">
        <f>(B692*IF(B692&gt;U692,1,0)/V692)</f>
        <v>0</v>
      </c>
      <c r="Y692">
        <f>IF(B692&gt;I692,1,0)</f>
        <v>0</v>
      </c>
      <c r="Z692">
        <f>IF(B692&gt;L692,1,0)</f>
        <v>0</v>
      </c>
      <c r="AA692">
        <f>IF(B692&gt;O692,1,0)</f>
        <v>0</v>
      </c>
      <c r="AB692">
        <f>IF(B692&gt;R692,1,0)</f>
        <v>0</v>
      </c>
      <c r="AC692">
        <f>IF(B692&gt;U692,1,0)</f>
        <v>0</v>
      </c>
    </row>
    <row r="693" spans="1:29" x14ac:dyDescent="0.25">
      <c r="A693" s="2">
        <v>1995.31</v>
      </c>
      <c r="B693" s="4">
        <f t="shared" si="23"/>
        <v>-8.705367298757908</v>
      </c>
      <c r="C693" s="7"/>
      <c r="D693" s="7"/>
      <c r="E693" s="7"/>
      <c r="F693" s="4">
        <f t="shared" si="22"/>
        <v>8.0834961492704895</v>
      </c>
      <c r="G693" s="4">
        <f t="shared" si="24"/>
        <v>15.797315429182634</v>
      </c>
      <c r="H693" s="7"/>
      <c r="I693" s="4">
        <f>_xlfn.NORM.S.INV(0.975)*F693</f>
        <v>15.843361321738369</v>
      </c>
      <c r="J693" s="4">
        <f>F693*_xlfn.NORM.S.DIST(_xlfn.NORM.S.INV(a),0)/(1-a)</f>
        <v>18.897619868513942</v>
      </c>
      <c r="K693" s="4">
        <f>(B693*IF(B693&gt;I693,1,0)/J693)</f>
        <v>0</v>
      </c>
      <c r="L693" s="4">
        <f>_xlfn.NORM.S.INV(0.975)*G693</f>
        <v>30.96216929361686</v>
      </c>
      <c r="M693" s="4">
        <f>G693*_xlfn.NORM.S.DIST(_xlfn.NORM.S.INV(a),0)/(1-a)</f>
        <v>36.931008119629666</v>
      </c>
      <c r="N693" s="4">
        <f>(B693*IF(B693&gt;L693,1,0)/M693)</f>
        <v>0</v>
      </c>
      <c r="O693" s="4">
        <f>SQRT((v-2)/v)*F693*_xlfn.T.INV(a,v)</f>
        <v>16.395120333942348</v>
      </c>
      <c r="P693" s="4">
        <f>SQRT((v-2)/v)*F693*(_xlfn.T.DIST(_xlfn.T.INV(a,v),v,0)/(1-a))*((v+_xlfn.T.INV(a,v)^2)/(v-1))</f>
        <v>20.049488854491102</v>
      </c>
      <c r="Q693" s="4">
        <f>(B693*IF(B693&gt;O693,1,0)/P693)</f>
        <v>0</v>
      </c>
      <c r="R693" s="4">
        <f>SQRT((v-2)/v)*G693*_xlfn.T.INV(a,v)</f>
        <v>32.040454109459453</v>
      </c>
      <c r="S693" s="4">
        <f>SQRT((v-2)/v)*G693*(_xlfn.T.DIST(_xlfn.T.INV(a,v),v,0)/(1-a))*((v+_xlfn.T.INV(a,v)^2)/(v-1))</f>
        <v>39.182068473782998</v>
      </c>
      <c r="T693" s="4">
        <f>(B693*IF(B693&gt;R693,1,0)/S693)</f>
        <v>0</v>
      </c>
      <c r="U693" s="4">
        <f>_xlfn.PERCENTILE.INC(B190:B692,a)</f>
        <v>16.551087054161343</v>
      </c>
      <c r="V693" s="4">
        <f>AVERAGEIF(B190:B692, CONCATENATE("&gt;", U693))</f>
        <v>23.073260887510312</v>
      </c>
      <c r="W693" s="4">
        <f>(B693*IF(B693&gt;U693,1,0)/V693)</f>
        <v>0</v>
      </c>
      <c r="Y693">
        <f>IF(B693&gt;I693,1,0)</f>
        <v>0</v>
      </c>
      <c r="Z693">
        <f>IF(B693&gt;L693,1,0)</f>
        <v>0</v>
      </c>
      <c r="AA693">
        <f>IF(B693&gt;O693,1,0)</f>
        <v>0</v>
      </c>
      <c r="AB693">
        <f>IF(B693&gt;R693,1,0)</f>
        <v>0</v>
      </c>
      <c r="AC693">
        <f>IF(B693&gt;U693,1,0)</f>
        <v>0</v>
      </c>
    </row>
    <row r="694" spans="1:29" x14ac:dyDescent="0.25">
      <c r="A694" s="2">
        <v>1990.2</v>
      </c>
      <c r="B694" s="4">
        <f t="shared" si="23"/>
        <v>2.5610055580335387</v>
      </c>
      <c r="C694" s="7"/>
      <c r="D694" s="7"/>
      <c r="E694" s="7"/>
      <c r="F694" s="4">
        <f t="shared" si="22"/>
        <v>8.0902618424199737</v>
      </c>
      <c r="G694" s="4">
        <f t="shared" si="24"/>
        <v>15.463792208618273</v>
      </c>
      <c r="H694" s="7"/>
      <c r="I694" s="4">
        <f>_xlfn.NORM.S.INV(0.975)*F694</f>
        <v>15.856621836641807</v>
      </c>
      <c r="J694" s="4">
        <f>F694*_xlfn.NORM.S.DIST(_xlfn.NORM.S.INV(a),0)/(1-a)</f>
        <v>18.913436724849984</v>
      </c>
      <c r="K694" s="4">
        <f>(B694*IF(B694&gt;I694,1,0)/J694)</f>
        <v>0</v>
      </c>
      <c r="L694" s="4">
        <f>_xlfn.NORM.S.INV(0.975)*G694</f>
        <v>30.308475793302904</v>
      </c>
      <c r="M694" s="4">
        <f>G694*_xlfn.NORM.S.DIST(_xlfn.NORM.S.INV(a),0)/(1-a)</f>
        <v>36.151296603330287</v>
      </c>
      <c r="N694" s="4">
        <f>(B694*IF(B694&gt;L694,1,0)/M694)</f>
        <v>0</v>
      </c>
      <c r="O694" s="4">
        <f>SQRT((v-2)/v)*F694*_xlfn.T.INV(a,v)</f>
        <v>16.408842657956608</v>
      </c>
      <c r="P694" s="4">
        <f>SQRT((v-2)/v)*F694*(_xlfn.T.DIST(_xlfn.T.INV(a,v),v,0)/(1-a))*((v+_xlfn.T.INV(a,v)^2)/(v-1))</f>
        <v>20.066269797648442</v>
      </c>
      <c r="Q694" s="4">
        <f>(B694*IF(B694&gt;O694,1,0)/P694)</f>
        <v>0</v>
      </c>
      <c r="R694" s="4">
        <f>SQRT((v-2)/v)*G694*_xlfn.T.INV(a,v)</f>
        <v>31.363995157250994</v>
      </c>
      <c r="S694" s="4">
        <f>SQRT((v-2)/v)*G694*(_xlfn.T.DIST(_xlfn.T.INV(a,v),v,0)/(1-a))*((v+_xlfn.T.INV(a,v)^2)/(v-1))</f>
        <v>38.354831103969616</v>
      </c>
      <c r="T694" s="4">
        <f>(B694*IF(B694&gt;R694,1,0)/S694)</f>
        <v>0</v>
      </c>
      <c r="U694" s="4">
        <f>_xlfn.PERCENTILE.INC(B191:B693,a)</f>
        <v>16.551087054161343</v>
      </c>
      <c r="V694" s="4">
        <f>AVERAGEIF(B191:B693, CONCATENATE("&gt;", U694))</f>
        <v>23.073260887510312</v>
      </c>
      <c r="W694" s="4">
        <f>(B694*IF(B694&gt;U694,1,0)/V694)</f>
        <v>0</v>
      </c>
      <c r="Y694">
        <f>IF(B694&gt;I694,1,0)</f>
        <v>0</v>
      </c>
      <c r="Z694">
        <f>IF(B694&gt;L694,1,0)</f>
        <v>0</v>
      </c>
      <c r="AA694">
        <f>IF(B694&gt;O694,1,0)</f>
        <v>0</v>
      </c>
      <c r="AB694">
        <f>IF(B694&gt;R694,1,0)</f>
        <v>0</v>
      </c>
      <c r="AC694">
        <f>IF(B694&gt;U694,1,0)</f>
        <v>0</v>
      </c>
    </row>
    <row r="695" spans="1:29" x14ac:dyDescent="0.25">
      <c r="A695" s="2">
        <v>1958.03</v>
      </c>
      <c r="B695" s="4">
        <f t="shared" si="23"/>
        <v>16.164204602552545</v>
      </c>
      <c r="C695" s="7"/>
      <c r="D695" s="7"/>
      <c r="E695" s="7"/>
      <c r="F695" s="4">
        <f t="shared" si="22"/>
        <v>8.0739969827561939</v>
      </c>
      <c r="G695" s="4">
        <f t="shared" si="24"/>
        <v>15.005820946257506</v>
      </c>
      <c r="H695" s="7"/>
      <c r="I695" s="4">
        <f>_xlfn.NORM.S.INV(0.975)*F695</f>
        <v>15.824743297487201</v>
      </c>
      <c r="J695" s="4">
        <f>F695*_xlfn.NORM.S.DIST(_xlfn.NORM.S.INV(a),0)/(1-a)</f>
        <v>18.875412690513233</v>
      </c>
      <c r="K695" s="4">
        <f>(B695*IF(B695&gt;I695,1,0)/J695)</f>
        <v>0.856362976936481</v>
      </c>
      <c r="L695" s="4">
        <f>_xlfn.NORM.S.INV(0.975)*G695</f>
        <v>29.410868613121458</v>
      </c>
      <c r="M695" s="4">
        <f>G695*_xlfn.NORM.S.DIST(_xlfn.NORM.S.INV(a),0)/(1-a)</f>
        <v>35.080650107435282</v>
      </c>
      <c r="N695" s="4">
        <f>(B695*IF(B695&gt;L695,1,0)/M695)</f>
        <v>0</v>
      </c>
      <c r="O695" s="4">
        <f>SQRT((v-2)/v)*F695*_xlfn.T.INV(a,v)</f>
        <v>16.375853920598647</v>
      </c>
      <c r="P695" s="4">
        <f>SQRT((v-2)/v)*F695*(_xlfn.T.DIST(_xlfn.T.INV(a,v),v,0)/(1-a))*((v+_xlfn.T.INV(a,v)^2)/(v-1))</f>
        <v>20.025928079593903</v>
      </c>
      <c r="Q695" s="4">
        <f>(B695*IF(B695&gt;O695,1,0)/P695)</f>
        <v>0</v>
      </c>
      <c r="R695" s="4">
        <f>SQRT((v-2)/v)*G695*_xlfn.T.INV(a,v)</f>
        <v>30.435128016444612</v>
      </c>
      <c r="S695" s="4">
        <f>SQRT((v-2)/v)*G695*(_xlfn.T.DIST(_xlfn.T.INV(a,v),v,0)/(1-a))*((v+_xlfn.T.INV(a,v)^2)/(v-1))</f>
        <v>37.218925358383522</v>
      </c>
      <c r="T695" s="4">
        <f>(B695*IF(B695&gt;R695,1,0)/S695)</f>
        <v>0</v>
      </c>
      <c r="U695" s="4">
        <f>_xlfn.PERCENTILE.INC(B192:B694,a)</f>
        <v>16.551087054161343</v>
      </c>
      <c r="V695" s="4">
        <f>AVERAGEIF(B192:B694, CONCATENATE("&gt;", U695))</f>
        <v>23.073260887510312</v>
      </c>
      <c r="W695" s="4">
        <f>(B695*IF(B695&gt;U695,1,0)/V695)</f>
        <v>0</v>
      </c>
      <c r="Y695">
        <f>IF(B695&gt;I695,1,0)</f>
        <v>1</v>
      </c>
      <c r="Z695">
        <f>IF(B695&gt;L695,1,0)</f>
        <v>0</v>
      </c>
      <c r="AA695">
        <f>IF(B695&gt;O695,1,0)</f>
        <v>0</v>
      </c>
      <c r="AB695">
        <f>IF(B695&gt;R695,1,0)</f>
        <v>0</v>
      </c>
      <c r="AC695">
        <f>IF(B695&gt;U695,1,0)</f>
        <v>0</v>
      </c>
    </row>
    <row r="696" spans="1:29" x14ac:dyDescent="0.25">
      <c r="A696" s="2">
        <v>1966.97</v>
      </c>
      <c r="B696" s="4">
        <f t="shared" si="23"/>
        <v>-4.5658135983616468</v>
      </c>
      <c r="C696" s="7"/>
      <c r="D696" s="7"/>
      <c r="E696" s="7"/>
      <c r="F696" s="4">
        <f t="shared" si="22"/>
        <v>8.106810656663864</v>
      </c>
      <c r="G696" s="4">
        <f t="shared" si="24"/>
        <v>15.077833835165544</v>
      </c>
      <c r="H696" s="7"/>
      <c r="I696" s="4">
        <f>_xlfn.NORM.S.INV(0.975)*F696</f>
        <v>15.889056916546675</v>
      </c>
      <c r="J696" s="4">
        <f>F696*_xlfn.NORM.S.DIST(_xlfn.NORM.S.INV(a),0)/(1-a)</f>
        <v>18.95212458899697</v>
      </c>
      <c r="K696" s="4">
        <f>(B696*IF(B696&gt;I696,1,0)/J696)</f>
        <v>0</v>
      </c>
      <c r="L696" s="4">
        <f>_xlfn.NORM.S.INV(0.975)*G696</f>
        <v>29.552011281803896</v>
      </c>
      <c r="M696" s="4">
        <f>G696*_xlfn.NORM.S.DIST(_xlfn.NORM.S.INV(a),0)/(1-a)</f>
        <v>35.249002040198981</v>
      </c>
      <c r="N696" s="4">
        <f>(B696*IF(B696&gt;L696,1,0)/M696)</f>
        <v>0</v>
      </c>
      <c r="O696" s="4">
        <f>SQRT((v-2)/v)*F696*_xlfn.T.INV(a,v)</f>
        <v>16.442407318086634</v>
      </c>
      <c r="P696" s="4">
        <f>SQRT((v-2)/v)*F696*(_xlfn.T.DIST(_xlfn.T.INV(a,v),v,0)/(1-a))*((v+_xlfn.T.INV(a,v)^2)/(v-1))</f>
        <v>20.107315808014622</v>
      </c>
      <c r="Q696" s="4">
        <f>(B696*IF(B696&gt;O696,1,0)/P696)</f>
        <v>0</v>
      </c>
      <c r="R696" s="4">
        <f>SQRT((v-2)/v)*G696*_xlfn.T.INV(a,v)</f>
        <v>30.581186102876512</v>
      </c>
      <c r="S696" s="4">
        <f>SQRT((v-2)/v)*G696*(_xlfn.T.DIST(_xlfn.T.INV(a,v),v,0)/(1-a))*((v+_xlfn.T.INV(a,v)^2)/(v-1))</f>
        <v>37.397538867548327</v>
      </c>
      <c r="T696" s="4">
        <f>(B696*IF(B696&gt;R696,1,0)/S696)</f>
        <v>0</v>
      </c>
      <c r="U696" s="4">
        <f>_xlfn.PERCENTILE.INC(B193:B695,a)</f>
        <v>16.551087054161343</v>
      </c>
      <c r="V696" s="4">
        <f>AVERAGEIF(B193:B695, CONCATENATE("&gt;", U696))</f>
        <v>23.073260887510312</v>
      </c>
      <c r="W696" s="4">
        <f>(B696*IF(B696&gt;U696,1,0)/V696)</f>
        <v>0</v>
      </c>
      <c r="Y696">
        <f>IF(B696&gt;I696,1,0)</f>
        <v>0</v>
      </c>
      <c r="Z696">
        <f>IF(B696&gt;L696,1,0)</f>
        <v>0</v>
      </c>
      <c r="AA696">
        <f>IF(B696&gt;O696,1,0)</f>
        <v>0</v>
      </c>
      <c r="AB696">
        <f>IF(B696&gt;R696,1,0)</f>
        <v>0</v>
      </c>
      <c r="AC696">
        <f>IF(B696&gt;U696,1,0)</f>
        <v>0</v>
      </c>
    </row>
    <row r="697" spans="1:29" x14ac:dyDescent="0.25">
      <c r="A697" s="2">
        <v>1942.74</v>
      </c>
      <c r="B697" s="4">
        <f t="shared" si="23"/>
        <v>12.318439020422282</v>
      </c>
      <c r="C697" s="7"/>
      <c r="D697" s="7"/>
      <c r="E697" s="7"/>
      <c r="F697" s="4">
        <f t="shared" si="22"/>
        <v>8.1021040841881007</v>
      </c>
      <c r="G697" s="4">
        <f t="shared" si="24"/>
        <v>14.661221231538324</v>
      </c>
      <c r="H697" s="7"/>
      <c r="I697" s="4">
        <f>_xlfn.NORM.S.INV(0.975)*F697</f>
        <v>15.879832204003552</v>
      </c>
      <c r="J697" s="4">
        <f>F697*_xlfn.NORM.S.DIST(_xlfn.NORM.S.INV(a),0)/(1-a)</f>
        <v>18.941121550721434</v>
      </c>
      <c r="K697" s="4">
        <f>(B697*IF(B697&gt;I697,1,0)/J697)</f>
        <v>0</v>
      </c>
      <c r="L697" s="4">
        <f>_xlfn.NORM.S.INV(0.975)*G697</f>
        <v>28.735465583189086</v>
      </c>
      <c r="M697" s="4">
        <f>G697*_xlfn.NORM.S.DIST(_xlfn.NORM.S.INV(a),0)/(1-a)</f>
        <v>34.27504393217297</v>
      </c>
      <c r="N697" s="4">
        <f>(B697*IF(B697&gt;L697,1,0)/M697)</f>
        <v>0</v>
      </c>
      <c r="O697" s="4">
        <f>SQRT((v-2)/v)*F697*_xlfn.T.INV(a,v)</f>
        <v>16.432861346804451</v>
      </c>
      <c r="P697" s="4">
        <f>SQRT((v-2)/v)*F697*(_xlfn.T.DIST(_xlfn.T.INV(a,v),v,0)/(1-a))*((v+_xlfn.T.INV(a,v)^2)/(v-1))</f>
        <v>20.095642100171734</v>
      </c>
      <c r="Q697" s="4">
        <f>(B697*IF(B697&gt;O697,1,0)/P697)</f>
        <v>0</v>
      </c>
      <c r="R697" s="4">
        <f>SQRT((v-2)/v)*G697*_xlfn.T.INV(a,v)</f>
        <v>29.736203481127912</v>
      </c>
      <c r="S697" s="4">
        <f>SQRT((v-2)/v)*G697*(_xlfn.T.DIST(_xlfn.T.INV(a,v),v,0)/(1-a))*((v+_xlfn.T.INV(a,v)^2)/(v-1))</f>
        <v>36.364214969222694</v>
      </c>
      <c r="T697" s="4">
        <f>(B697*IF(B697&gt;R697,1,0)/S697)</f>
        <v>0</v>
      </c>
      <c r="U697" s="4">
        <f>_xlfn.PERCENTILE.INC(B194:B696,a)</f>
        <v>16.551087054161343</v>
      </c>
      <c r="V697" s="4">
        <f>AVERAGEIF(B194:B696, CONCATENATE("&gt;", U697))</f>
        <v>23.073260887510312</v>
      </c>
      <c r="W697" s="4">
        <f>(B697*IF(B697&gt;U697,1,0)/V697)</f>
        <v>0</v>
      </c>
      <c r="Y697">
        <f>IF(B697&gt;I697,1,0)</f>
        <v>0</v>
      </c>
      <c r="Z697">
        <f>IF(B697&gt;L697,1,0)</f>
        <v>0</v>
      </c>
      <c r="AA697">
        <f>IF(B697&gt;O697,1,0)</f>
        <v>0</v>
      </c>
      <c r="AB697">
        <f>IF(B697&gt;R697,1,0)</f>
        <v>0</v>
      </c>
      <c r="AC697">
        <f>IF(B697&gt;U697,1,0)</f>
        <v>0</v>
      </c>
    </row>
    <row r="698" spans="1:29" x14ac:dyDescent="0.25">
      <c r="A698" s="2">
        <v>1938.76</v>
      </c>
      <c r="B698" s="4">
        <f t="shared" si="23"/>
        <v>2.0486529334857049</v>
      </c>
      <c r="C698" s="7"/>
      <c r="D698" s="7"/>
      <c r="E698" s="7"/>
      <c r="F698" s="4">
        <f t="shared" si="22"/>
        <v>8.1185709163761768</v>
      </c>
      <c r="G698" s="4">
        <f t="shared" si="24"/>
        <v>14.531309642083031</v>
      </c>
      <c r="H698" s="7"/>
      <c r="I698" s="4">
        <f>_xlfn.NORM.S.INV(0.975)*F698</f>
        <v>15.912106602031646</v>
      </c>
      <c r="J698" s="4">
        <f>F698*_xlfn.NORM.S.DIST(_xlfn.NORM.S.INV(a),0)/(1-a)</f>
        <v>18.97961775698943</v>
      </c>
      <c r="K698" s="4">
        <f>(B698*IF(B698&gt;I698,1,0)/J698)</f>
        <v>0</v>
      </c>
      <c r="L698" s="4">
        <f>_xlfn.NORM.S.INV(0.975)*G698</f>
        <v>28.480843546682358</v>
      </c>
      <c r="M698" s="4">
        <f>G698*_xlfn.NORM.S.DIST(_xlfn.NORM.S.INV(a),0)/(1-a)</f>
        <v>33.97133625560506</v>
      </c>
      <c r="N698" s="4">
        <f>(B698*IF(B698&gt;L698,1,0)/M698)</f>
        <v>0</v>
      </c>
      <c r="O698" s="4">
        <f>SQRT((v-2)/v)*F698*_xlfn.T.INV(a,v)</f>
        <v>16.466259729169824</v>
      </c>
      <c r="P698" s="4">
        <f>SQRT((v-2)/v)*F698*(_xlfn.T.DIST(_xlfn.T.INV(a,v),v,0)/(1-a))*((v+_xlfn.T.INV(a,v)^2)/(v-1))</f>
        <v>20.136484770512268</v>
      </c>
      <c r="Q698" s="4">
        <f>(B698*IF(B698&gt;O698,1,0)/P698)</f>
        <v>0</v>
      </c>
      <c r="R698" s="4">
        <f>SQRT((v-2)/v)*G698*_xlfn.T.INV(a,v)</f>
        <v>29.472714007939327</v>
      </c>
      <c r="S698" s="4">
        <f>SQRT((v-2)/v)*G698*(_xlfn.T.DIST(_xlfn.T.INV(a,v),v,0)/(1-a))*((v+_xlfn.T.INV(a,v)^2)/(v-1))</f>
        <v>36.04199536068262</v>
      </c>
      <c r="T698" s="4">
        <f>(B698*IF(B698&gt;R698,1,0)/S698)</f>
        <v>0</v>
      </c>
      <c r="U698" s="4">
        <f>_xlfn.PERCENTILE.INC(B195:B697,a)</f>
        <v>16.551087054161343</v>
      </c>
      <c r="V698" s="4">
        <f>AVERAGEIF(B195:B697, CONCATENATE("&gt;", U698))</f>
        <v>23.073260887510312</v>
      </c>
      <c r="W698" s="4">
        <f>(B698*IF(B698&gt;U698,1,0)/V698)</f>
        <v>0</v>
      </c>
      <c r="Y698">
        <f>IF(B698&gt;I698,1,0)</f>
        <v>0</v>
      </c>
      <c r="Z698">
        <f>IF(B698&gt;L698,1,0)</f>
        <v>0</v>
      </c>
      <c r="AA698">
        <f>IF(B698&gt;O698,1,0)</f>
        <v>0</v>
      </c>
      <c r="AB698">
        <f>IF(B698&gt;R698,1,0)</f>
        <v>0</v>
      </c>
      <c r="AC698">
        <f>IF(B698&gt;U698,1,0)</f>
        <v>0</v>
      </c>
    </row>
    <row r="699" spans="1:29" x14ac:dyDescent="0.25">
      <c r="A699" s="2">
        <v>1932.24</v>
      </c>
      <c r="B699" s="4">
        <f t="shared" si="23"/>
        <v>3.3629742722152214</v>
      </c>
      <c r="C699" s="7"/>
      <c r="D699" s="7"/>
      <c r="E699" s="7"/>
      <c r="F699" s="4">
        <f t="shared" si="22"/>
        <v>8.1182183243054151</v>
      </c>
      <c r="G699" s="4">
        <f t="shared" si="24"/>
        <v>14.097561528497128</v>
      </c>
      <c r="H699" s="7"/>
      <c r="I699" s="4">
        <f>_xlfn.NORM.S.INV(0.975)*F699</f>
        <v>15.911415534271718</v>
      </c>
      <c r="J699" s="4">
        <f>F699*_xlfn.NORM.S.DIST(_xlfn.NORM.S.INV(a),0)/(1-a)</f>
        <v>18.978793466261894</v>
      </c>
      <c r="K699" s="4">
        <f>(B699*IF(B699&gt;I699,1,0)/J699)</f>
        <v>0</v>
      </c>
      <c r="L699" s="4">
        <f>_xlfn.NORM.S.INV(0.975)*G699</f>
        <v>27.630712865691798</v>
      </c>
      <c r="M699" s="4">
        <f>G699*_xlfn.NORM.S.DIST(_xlfn.NORM.S.INV(a),0)/(1-a)</f>
        <v>32.957318704551838</v>
      </c>
      <c r="N699" s="4">
        <f>(B699*IF(B699&gt;L699,1,0)/M699)</f>
        <v>0</v>
      </c>
      <c r="O699" s="4">
        <f>SQRT((v-2)/v)*F699*_xlfn.T.INV(a,v)</f>
        <v>16.465544594366492</v>
      </c>
      <c r="P699" s="4">
        <f>SQRT((v-2)/v)*F699*(_xlfn.T.DIST(_xlfn.T.INV(a,v),v,0)/(1-a))*((v+_xlfn.T.INV(a,v)^2)/(v-1))</f>
        <v>20.135610236688983</v>
      </c>
      <c r="Q699" s="4">
        <f>(B699*IF(B699&gt;O699,1,0)/P699)</f>
        <v>0</v>
      </c>
      <c r="R699" s="4">
        <f>SQRT((v-2)/v)*G699*_xlfn.T.INV(a,v)</f>
        <v>28.592976777223491</v>
      </c>
      <c r="S699" s="4">
        <f>SQRT((v-2)/v)*G699*(_xlfn.T.DIST(_xlfn.T.INV(a,v),v,0)/(1-a))*((v+_xlfn.T.INV(a,v)^2)/(v-1))</f>
        <v>34.966170271091663</v>
      </c>
      <c r="T699" s="4">
        <f>(B699*IF(B699&gt;R699,1,0)/S699)</f>
        <v>0</v>
      </c>
      <c r="U699" s="4">
        <f>_xlfn.PERCENTILE.INC(B196:B698,a)</f>
        <v>16.551087054161343</v>
      </c>
      <c r="V699" s="4">
        <f>AVERAGEIF(B196:B698, CONCATENATE("&gt;", U699))</f>
        <v>23.073260887510312</v>
      </c>
      <c r="W699" s="4">
        <f>(B699*IF(B699&gt;U699,1,0)/V699)</f>
        <v>0</v>
      </c>
      <c r="Y699">
        <f>IF(B699&gt;I699,1,0)</f>
        <v>0</v>
      </c>
      <c r="Z699">
        <f>IF(B699&gt;L699,1,0)</f>
        <v>0</v>
      </c>
      <c r="AA699">
        <f>IF(B699&gt;O699,1,0)</f>
        <v>0</v>
      </c>
      <c r="AB699">
        <f>IF(B699&gt;R699,1,0)</f>
        <v>0</v>
      </c>
      <c r="AC699">
        <f>IF(B699&gt;U699,1,0)</f>
        <v>0</v>
      </c>
    </row>
    <row r="700" spans="1:29" x14ac:dyDescent="0.25">
      <c r="A700" s="2">
        <v>1931.34</v>
      </c>
      <c r="B700" s="4">
        <f t="shared" si="23"/>
        <v>0.46578064836670963</v>
      </c>
      <c r="C700" s="7"/>
      <c r="D700" s="7"/>
      <c r="E700" s="7"/>
      <c r="F700" s="4">
        <f t="shared" si="22"/>
        <v>8.1187305257356766</v>
      </c>
      <c r="G700" s="4">
        <f t="shared" si="24"/>
        <v>13.692893863026596</v>
      </c>
      <c r="H700" s="7"/>
      <c r="I700" s="4">
        <f>_xlfn.NORM.S.INV(0.975)*F700</f>
        <v>15.91241943062786</v>
      </c>
      <c r="J700" s="4">
        <f>F700*_xlfn.NORM.S.DIST(_xlfn.NORM.S.INV(a),0)/(1-a)</f>
        <v>18.97999089219573</v>
      </c>
      <c r="K700" s="4">
        <f>(B700*IF(B700&gt;I700,1,0)/J700)</f>
        <v>0</v>
      </c>
      <c r="L700" s="4">
        <f>_xlfn.NORM.S.INV(0.975)*G700</f>
        <v>26.837578815661654</v>
      </c>
      <c r="M700" s="4">
        <f>G700*_xlfn.NORM.S.DIST(_xlfn.NORM.S.INV(a),0)/(1-a)</f>
        <v>32.011285506301199</v>
      </c>
      <c r="N700" s="4">
        <f>(B700*IF(B700&gt;L700,1,0)/M700)</f>
        <v>0</v>
      </c>
      <c r="O700" s="4">
        <f>SQRT((v-2)/v)*F700*_xlfn.T.INV(a,v)</f>
        <v>16.466583452297428</v>
      </c>
      <c r="P700" s="4">
        <f>SQRT((v-2)/v)*F700*(_xlfn.T.DIST(_xlfn.T.INV(a,v),v,0)/(1-a))*((v+_xlfn.T.INV(a,v)^2)/(v-1))</f>
        <v>20.136880649475437</v>
      </c>
      <c r="Q700" s="4">
        <f>(B700*IF(B700&gt;O700,1,0)/P700)</f>
        <v>0</v>
      </c>
      <c r="R700" s="4">
        <f>SQRT((v-2)/v)*G700*_xlfn.T.INV(a,v)</f>
        <v>27.772221135341525</v>
      </c>
      <c r="S700" s="4">
        <f>SQRT((v-2)/v)*G700*(_xlfn.T.DIST(_xlfn.T.INV(a,v),v,0)/(1-a))*((v+_xlfn.T.INV(a,v)^2)/(v-1))</f>
        <v>33.962473393057444</v>
      </c>
      <c r="T700" s="4">
        <f>(B700*IF(B700&gt;R700,1,0)/S700)</f>
        <v>0</v>
      </c>
      <c r="U700" s="4">
        <f>_xlfn.PERCENTILE.INC(B197:B699,a)</f>
        <v>16.551087054161343</v>
      </c>
      <c r="V700" s="4">
        <f>AVERAGEIF(B197:B699, CONCATENATE("&gt;", U700))</f>
        <v>23.073260887510312</v>
      </c>
      <c r="W700" s="4">
        <f>(B700*IF(B700&gt;U700,1,0)/V700)</f>
        <v>0</v>
      </c>
      <c r="Y700">
        <f>IF(B700&gt;I700,1,0)</f>
        <v>0</v>
      </c>
      <c r="Z700">
        <f>IF(B700&gt;L700,1,0)</f>
        <v>0</v>
      </c>
      <c r="AA700">
        <f>IF(B700&gt;O700,1,0)</f>
        <v>0</v>
      </c>
      <c r="AB700">
        <f>IF(B700&gt;R700,1,0)</f>
        <v>0</v>
      </c>
      <c r="AC700">
        <f>IF(B700&gt;U700,1,0)</f>
        <v>0</v>
      </c>
    </row>
    <row r="701" spans="1:29" x14ac:dyDescent="0.25">
      <c r="A701" s="2">
        <v>1881.77</v>
      </c>
      <c r="B701" s="4">
        <f t="shared" si="23"/>
        <v>25.66611782492981</v>
      </c>
      <c r="C701" s="7"/>
      <c r="D701" s="7"/>
      <c r="E701" s="7"/>
      <c r="F701" s="4">
        <f t="shared" si="22"/>
        <v>8.1175498913650088</v>
      </c>
      <c r="G701" s="4">
        <f t="shared" si="24"/>
        <v>13.276243403169749</v>
      </c>
      <c r="H701" s="7"/>
      <c r="I701" s="4">
        <f>_xlfn.NORM.S.INV(0.975)*F701</f>
        <v>15.910105429782442</v>
      </c>
      <c r="J701" s="4">
        <f>F701*_xlfn.NORM.S.DIST(_xlfn.NORM.S.INV(a),0)/(1-a)</f>
        <v>18.977230801867414</v>
      </c>
      <c r="K701" s="4">
        <f>(B701*IF(B701&gt;I701,1,0)/J701)</f>
        <v>1.3524690769110628</v>
      </c>
      <c r="L701" s="4">
        <f>_xlfn.NORM.S.INV(0.975)*G701</f>
        <v>26.020958920200183</v>
      </c>
      <c r="M701" s="4">
        <f>G701*_xlfn.NORM.S.DIST(_xlfn.NORM.S.INV(a),0)/(1-a)</f>
        <v>31.037238897875863</v>
      </c>
      <c r="N701" s="4">
        <f>(B701*IF(B701&gt;L701,1,0)/M701)</f>
        <v>0</v>
      </c>
      <c r="O701" s="4">
        <f>SQRT((v-2)/v)*F701*_xlfn.T.INV(a,v)</f>
        <v>16.464188864334492</v>
      </c>
      <c r="P701" s="4">
        <f>SQRT((v-2)/v)*F701*(_xlfn.T.DIST(_xlfn.T.INV(a,v),v,0)/(1-a))*((v+_xlfn.T.INV(a,v)^2)/(v-1))</f>
        <v>20.133952323016338</v>
      </c>
      <c r="Q701" s="4">
        <f>(B701*IF(B701&gt;O701,1,0)/P701)</f>
        <v>1.2747679846042608</v>
      </c>
      <c r="R701" s="4">
        <f>SQRT((v-2)/v)*G701*_xlfn.T.INV(a,v)</f>
        <v>26.92716173277573</v>
      </c>
      <c r="S701" s="4">
        <f>SQRT((v-2)/v)*G701*(_xlfn.T.DIST(_xlfn.T.INV(a,v),v,0)/(1-a))*((v+_xlfn.T.INV(a,v)^2)/(v-1))</f>
        <v>32.929055599956584</v>
      </c>
      <c r="T701" s="4">
        <f>(B701*IF(B701&gt;R701,1,0)/S701)</f>
        <v>0</v>
      </c>
      <c r="U701" s="4">
        <f>_xlfn.PERCENTILE.INC(B198:B700,a)</f>
        <v>16.551087054161343</v>
      </c>
      <c r="V701" s="4">
        <f>AVERAGEIF(B198:B700, CONCATENATE("&gt;", U701))</f>
        <v>23.073260887510312</v>
      </c>
      <c r="W701" s="4">
        <f>(B701*IF(B701&gt;U701,1,0)/V701)</f>
        <v>1.1123749672861813</v>
      </c>
      <c r="Y701">
        <f>IF(B701&gt;I701,1,0)</f>
        <v>1</v>
      </c>
      <c r="Z701">
        <f>IF(B701&gt;L701,1,0)</f>
        <v>0</v>
      </c>
      <c r="AA701">
        <f>IF(B701&gt;O701,1,0)</f>
        <v>1</v>
      </c>
      <c r="AB701">
        <f>IF(B701&gt;R701,1,0)</f>
        <v>0</v>
      </c>
      <c r="AC701">
        <f>IF(B701&gt;U701,1,0)</f>
        <v>1</v>
      </c>
    </row>
    <row r="702" spans="1:29" x14ac:dyDescent="0.25">
      <c r="A702" s="2">
        <v>1884.09</v>
      </c>
      <c r="B702" s="4">
        <f t="shared" si="23"/>
        <v>-1.2328818080849075</v>
      </c>
      <c r="C702" s="7"/>
      <c r="D702" s="7"/>
      <c r="E702" s="7"/>
      <c r="F702" s="4">
        <f t="shared" si="22"/>
        <v>8.1973624215514018</v>
      </c>
      <c r="G702" s="4">
        <f t="shared" si="24"/>
        <v>14.325086276123665</v>
      </c>
      <c r="H702" s="7"/>
      <c r="I702" s="4">
        <f>_xlfn.NORM.S.INV(0.975)*F702</f>
        <v>16.066535114462788</v>
      </c>
      <c r="J702" s="4">
        <f>F702*_xlfn.NORM.S.DIST(_xlfn.NORM.S.INV(a),0)/(1-a)</f>
        <v>19.163816757789824</v>
      </c>
      <c r="K702" s="4">
        <f>(B702*IF(B702&gt;I702,1,0)/J702)</f>
        <v>0</v>
      </c>
      <c r="L702" s="4">
        <f>_xlfn.NORM.S.INV(0.975)*G702</f>
        <v>28.076653176631378</v>
      </c>
      <c r="M702" s="4">
        <f>G702*_xlfn.NORM.S.DIST(_xlfn.NORM.S.INV(a),0)/(1-a)</f>
        <v>33.489226694848078</v>
      </c>
      <c r="N702" s="4">
        <f>(B702*IF(B702&gt;L702,1,0)/M702)</f>
        <v>0</v>
      </c>
      <c r="O702" s="4">
        <f>SQRT((v-2)/v)*F702*_xlfn.T.INV(a,v)</f>
        <v>16.626066350560599</v>
      </c>
      <c r="P702" s="4">
        <f>SQRT((v-2)/v)*F702*(_xlfn.T.DIST(_xlfn.T.INV(a,v),v,0)/(1-a))*((v+_xlfn.T.INV(a,v)^2)/(v-1))</f>
        <v>20.331911276032631</v>
      </c>
      <c r="Q702" s="4">
        <f>(B702*IF(B702&gt;O702,1,0)/P702)</f>
        <v>0</v>
      </c>
      <c r="R702" s="4">
        <f>SQRT((v-2)/v)*G702*_xlfn.T.INV(a,v)</f>
        <v>29.054447352257238</v>
      </c>
      <c r="S702" s="4">
        <f>SQRT((v-2)/v)*G702*(_xlfn.T.DIST(_xlfn.T.INV(a,v),v,0)/(1-a))*((v+_xlfn.T.INV(a,v)^2)/(v-1))</f>
        <v>35.530499715606936</v>
      </c>
      <c r="T702" s="4">
        <f>(B702*IF(B702&gt;R702,1,0)/S702)</f>
        <v>0</v>
      </c>
      <c r="U702" s="4">
        <f>_xlfn.PERCENTILE.INC(B199:B701,a)</f>
        <v>16.791623812117379</v>
      </c>
      <c r="V702" s="4">
        <f>AVERAGEIF(B199:B701, CONCATENATE("&gt;", U702))</f>
        <v>23.76659815594682</v>
      </c>
      <c r="W702" s="4">
        <f>(B702*IF(B702&gt;U702,1,0)/V702)</f>
        <v>0</v>
      </c>
      <c r="Y702">
        <f>IF(B702&gt;I702,1,0)</f>
        <v>0</v>
      </c>
      <c r="Z702">
        <f>IF(B702&gt;L702,1,0)</f>
        <v>0</v>
      </c>
      <c r="AA702">
        <f>IF(B702&gt;O702,1,0)</f>
        <v>0</v>
      </c>
      <c r="AB702">
        <f>IF(B702&gt;R702,1,0)</f>
        <v>0</v>
      </c>
      <c r="AC702">
        <f>IF(B702&gt;U702,1,0)</f>
        <v>0</v>
      </c>
    </row>
    <row r="703" spans="1:29" x14ac:dyDescent="0.25">
      <c r="A703" s="2">
        <v>1920.03</v>
      </c>
      <c r="B703" s="4">
        <f t="shared" si="23"/>
        <v>-19.075521869974391</v>
      </c>
      <c r="C703" s="7"/>
      <c r="D703" s="7"/>
      <c r="E703" s="7"/>
      <c r="F703" s="4">
        <f t="shared" si="22"/>
        <v>8.1926833154050378</v>
      </c>
      <c r="G703" s="4">
        <f t="shared" si="24"/>
        <v>13.891969293892272</v>
      </c>
      <c r="H703" s="7"/>
      <c r="I703" s="4">
        <f>_xlfn.NORM.S.INV(0.975)*F703</f>
        <v>16.057364234936074</v>
      </c>
      <c r="J703" s="4">
        <f>F703*_xlfn.NORM.S.DIST(_xlfn.NORM.S.INV(a),0)/(1-a)</f>
        <v>19.152877930375848</v>
      </c>
      <c r="K703" s="4">
        <f>(B703*IF(B703&gt;I703,1,0)/J703)</f>
        <v>0</v>
      </c>
      <c r="L703" s="4">
        <f>_xlfn.NORM.S.INV(0.975)*G703</f>
        <v>27.227759490365173</v>
      </c>
      <c r="M703" s="4">
        <f>G703*_xlfn.NORM.S.DIST(_xlfn.NORM.S.INV(a),0)/(1-a)</f>
        <v>32.476684604437679</v>
      </c>
      <c r="N703" s="4">
        <f>(B703*IF(B703&gt;L703,1,0)/M703)</f>
        <v>0</v>
      </c>
      <c r="O703" s="4">
        <f>SQRT((v-2)/v)*F703*_xlfn.T.INV(a,v)</f>
        <v>16.616576087077036</v>
      </c>
      <c r="P703" s="4">
        <f>SQRT((v-2)/v)*F703*(_xlfn.T.DIST(_xlfn.T.INV(a,v),v,0)/(1-a))*((v+_xlfn.T.INV(a,v)^2)/(v-1))</f>
        <v>20.320305692903979</v>
      </c>
      <c r="Q703" s="4">
        <f>(B703*IF(B703&gt;O703,1,0)/P703)</f>
        <v>0</v>
      </c>
      <c r="R703" s="4">
        <f>SQRT((v-2)/v)*G703*_xlfn.T.INV(a,v)</f>
        <v>28.175990195696517</v>
      </c>
      <c r="S703" s="4">
        <f>SQRT((v-2)/v)*G703*(_xlfn.T.DIST(_xlfn.T.INV(a,v),v,0)/(1-a))*((v+_xlfn.T.INV(a,v)^2)/(v-1))</f>
        <v>34.456240020595779</v>
      </c>
      <c r="T703" s="4">
        <f>(B703*IF(B703&gt;R703,1,0)/S703)</f>
        <v>0</v>
      </c>
      <c r="U703" s="4">
        <f>_xlfn.PERCENTILE.INC(B200:B702,a)</f>
        <v>16.791623812117379</v>
      </c>
      <c r="V703" s="4">
        <f>AVERAGEIF(B200:B702, CONCATENATE("&gt;", U703))</f>
        <v>23.76659815594682</v>
      </c>
      <c r="W703" s="4">
        <f>(B703*IF(B703&gt;U703,1,0)/V703)</f>
        <v>0</v>
      </c>
      <c r="Y703">
        <f>IF(B703&gt;I703,1,0)</f>
        <v>0</v>
      </c>
      <c r="Z703">
        <f>IF(B703&gt;L703,1,0)</f>
        <v>0</v>
      </c>
      <c r="AA703">
        <f>IF(B703&gt;O703,1,0)</f>
        <v>0</v>
      </c>
      <c r="AB703">
        <f>IF(B703&gt;R703,1,0)</f>
        <v>0</v>
      </c>
      <c r="AC703">
        <f>IF(B703&gt;U703,1,0)</f>
        <v>0</v>
      </c>
    </row>
    <row r="704" spans="1:29" x14ac:dyDescent="0.25">
      <c r="A704" s="2">
        <v>1923.82</v>
      </c>
      <c r="B704" s="4">
        <f t="shared" si="23"/>
        <v>-1.9739274907162718</v>
      </c>
      <c r="C704" s="7"/>
      <c r="D704" s="7"/>
      <c r="E704" s="7"/>
      <c r="F704" s="4">
        <f t="shared" si="22"/>
        <v>8.2283364763893836</v>
      </c>
      <c r="G704" s="4">
        <f t="shared" si="24"/>
        <v>14.256231419537606</v>
      </c>
      <c r="H704" s="7"/>
      <c r="I704" s="4">
        <f>_xlfn.NORM.S.INV(0.975)*F704</f>
        <v>16.127243146400399</v>
      </c>
      <c r="J704" s="4">
        <f>F704*_xlfn.NORM.S.DIST(_xlfn.NORM.S.INV(a),0)/(1-a)</f>
        <v>19.236227989675857</v>
      </c>
      <c r="K704" s="4">
        <f>(B704*IF(B704&gt;I704,1,0)/J704)</f>
        <v>0</v>
      </c>
      <c r="L704" s="4">
        <f>_xlfn.NORM.S.INV(0.975)*G704</f>
        <v>27.94170013756203</v>
      </c>
      <c r="M704" s="4">
        <f>G704*_xlfn.NORM.S.DIST(_xlfn.NORM.S.INV(a),0)/(1-a)</f>
        <v>33.328257618864562</v>
      </c>
      <c r="N704" s="4">
        <f>(B704*IF(B704&gt;L704,1,0)/M704)</f>
        <v>0</v>
      </c>
      <c r="O704" s="4">
        <f>SQRT((v-2)/v)*F704*_xlfn.T.INV(a,v)</f>
        <v>16.688888593179552</v>
      </c>
      <c r="P704" s="4">
        <f>SQRT((v-2)/v)*F704*(_xlfn.T.DIST(_xlfn.T.INV(a,v),v,0)/(1-a))*((v+_xlfn.T.INV(a,v)^2)/(v-1))</f>
        <v>20.408736198786944</v>
      </c>
      <c r="Q704" s="4">
        <f>(B704*IF(B704&gt;O704,1,0)/P704)</f>
        <v>0</v>
      </c>
      <c r="R704" s="4">
        <f>SQRT((v-2)/v)*G704*_xlfn.T.INV(a,v)</f>
        <v>28.914794454741273</v>
      </c>
      <c r="S704" s="4">
        <f>SQRT((v-2)/v)*G704*(_xlfn.T.DIST(_xlfn.T.INV(a,v),v,0)/(1-a))*((v+_xlfn.T.INV(a,v)^2)/(v-1))</f>
        <v>35.35971907141446</v>
      </c>
      <c r="T704" s="4">
        <f>(B704*IF(B704&gt;R704,1,0)/S704)</f>
        <v>0</v>
      </c>
      <c r="U704" s="4">
        <f>_xlfn.PERCENTILE.INC(B201:B703,a)</f>
        <v>16.791623812117379</v>
      </c>
      <c r="V704" s="4">
        <f>AVERAGEIF(B201:B703, CONCATENATE("&gt;", U704))</f>
        <v>23.76659815594682</v>
      </c>
      <c r="W704" s="4">
        <f>(B704*IF(B704&gt;U704,1,0)/V704)</f>
        <v>0</v>
      </c>
      <c r="Y704">
        <f>IF(B704&gt;I704,1,0)</f>
        <v>0</v>
      </c>
      <c r="Z704">
        <f>IF(B704&gt;L704,1,0)</f>
        <v>0</v>
      </c>
      <c r="AA704">
        <f>IF(B704&gt;O704,1,0)</f>
        <v>0</v>
      </c>
      <c r="AB704">
        <f>IF(B704&gt;R704,1,0)</f>
        <v>0</v>
      </c>
      <c r="AC704">
        <f>IF(B704&gt;U704,1,0)</f>
        <v>0</v>
      </c>
    </row>
    <row r="705" spans="1:29" x14ac:dyDescent="0.25">
      <c r="A705" s="2">
        <v>1951.36</v>
      </c>
      <c r="B705" s="4">
        <f t="shared" si="23"/>
        <v>-14.315268580220584</v>
      </c>
      <c r="C705" s="7"/>
      <c r="D705" s="7"/>
      <c r="E705" s="7"/>
      <c r="F705" s="4">
        <f t="shared" si="22"/>
        <v>8.2285725599461763</v>
      </c>
      <c r="G705" s="4">
        <f t="shared" si="24"/>
        <v>13.830383567149642</v>
      </c>
      <c r="H705" s="7"/>
      <c r="I705" s="4">
        <f>_xlfn.NORM.S.INV(0.975)*F705</f>
        <v>16.127705861669057</v>
      </c>
      <c r="J705" s="4">
        <f>F705*_xlfn.NORM.S.DIST(_xlfn.NORM.S.INV(a),0)/(1-a)</f>
        <v>19.236779906474119</v>
      </c>
      <c r="K705" s="4">
        <f>(B705*IF(B705&gt;I705,1,0)/J705)</f>
        <v>0</v>
      </c>
      <c r="L705" s="4">
        <f>_xlfn.NORM.S.INV(0.975)*G705</f>
        <v>27.107053683987893</v>
      </c>
      <c r="M705" s="4">
        <f>G705*_xlfn.NORM.S.DIST(_xlfn.NORM.S.INV(a),0)/(1-a)</f>
        <v>32.332709320499006</v>
      </c>
      <c r="N705" s="4">
        <f>(B705*IF(B705&gt;L705,1,0)/M705)</f>
        <v>0</v>
      </c>
      <c r="O705" s="4">
        <f>SQRT((v-2)/v)*F705*_xlfn.T.INV(a,v)</f>
        <v>16.689367422914977</v>
      </c>
      <c r="P705" s="4">
        <f>SQRT((v-2)/v)*F705*(_xlfn.T.DIST(_xlfn.T.INV(a,v),v,0)/(1-a))*((v+_xlfn.T.INV(a,v)^2)/(v-1))</f>
        <v>20.4093217566388</v>
      </c>
      <c r="Q705" s="4">
        <f>(B705*IF(B705&gt;O705,1,0)/P705)</f>
        <v>0</v>
      </c>
      <c r="R705" s="4">
        <f>SQRT((v-2)/v)*G705*_xlfn.T.INV(a,v)</f>
        <v>28.05108070329949</v>
      </c>
      <c r="S705" s="4">
        <f>SQRT((v-2)/v)*G705*(_xlfn.T.DIST(_xlfn.T.INV(a,v),v,0)/(1-a))*((v+_xlfn.T.INV(a,v)^2)/(v-1))</f>
        <v>34.303488993178817</v>
      </c>
      <c r="T705" s="4">
        <f>(B705*IF(B705&gt;R705,1,0)/S705)</f>
        <v>0</v>
      </c>
      <c r="U705" s="4">
        <f>_xlfn.PERCENTILE.INC(B202:B704,a)</f>
        <v>16.791623812117379</v>
      </c>
      <c r="V705" s="4">
        <f>AVERAGEIF(B202:B704, CONCATENATE("&gt;", U705))</f>
        <v>23.76659815594682</v>
      </c>
      <c r="W705" s="4">
        <f>(B705*IF(B705&gt;U705,1,0)/V705)</f>
        <v>0</v>
      </c>
      <c r="Y705">
        <f>IF(B705&gt;I705,1,0)</f>
        <v>0</v>
      </c>
      <c r="Z705">
        <f>IF(B705&gt;L705,1,0)</f>
        <v>0</v>
      </c>
      <c r="AA705">
        <f>IF(B705&gt;O705,1,0)</f>
        <v>0</v>
      </c>
      <c r="AB705">
        <f>IF(B705&gt;R705,1,0)</f>
        <v>0</v>
      </c>
      <c r="AC705">
        <f>IF(B705&gt;U705,1,0)</f>
        <v>0</v>
      </c>
    </row>
    <row r="706" spans="1:29" x14ac:dyDescent="0.25">
      <c r="A706" s="2">
        <v>1987.05</v>
      </c>
      <c r="B706" s="4">
        <f t="shared" si="23"/>
        <v>-18.289808133814393</v>
      </c>
      <c r="C706" s="7"/>
      <c r="D706" s="7"/>
      <c r="E706" s="7"/>
      <c r="F706" s="4">
        <f t="shared" si="22"/>
        <v>8.2418583503597276</v>
      </c>
      <c r="G706" s="4">
        <f t="shared" si="24"/>
        <v>13.859955047150944</v>
      </c>
      <c r="H706" s="7"/>
      <c r="I706" s="4">
        <f>_xlfn.NORM.S.INV(0.975)*F706</f>
        <v>16.153745532385766</v>
      </c>
      <c r="J706" s="4">
        <f>F706*_xlfn.NORM.S.DIST(_xlfn.NORM.S.INV(a),0)/(1-a)</f>
        <v>19.267839464399522</v>
      </c>
      <c r="K706" s="4">
        <f>(B706*IF(B706&gt;I706,1,0)/J706)</f>
        <v>0</v>
      </c>
      <c r="L706" s="4">
        <f>_xlfn.NORM.S.INV(0.975)*G706</f>
        <v>27.165012719759989</v>
      </c>
      <c r="M706" s="4">
        <f>G706*_xlfn.NORM.S.DIST(_xlfn.NORM.S.INV(a),0)/(1-a)</f>
        <v>32.401841609015577</v>
      </c>
      <c r="N706" s="4">
        <f>(B706*IF(B706&gt;L706,1,0)/M706)</f>
        <v>0</v>
      </c>
      <c r="O706" s="4">
        <f>SQRT((v-2)/v)*F706*_xlfn.T.INV(a,v)</f>
        <v>16.716313948099057</v>
      </c>
      <c r="P706" s="4">
        <f>SQRT((v-2)/v)*F706*(_xlfn.T.DIST(_xlfn.T.INV(a,v),v,0)/(1-a))*((v+_xlfn.T.INV(a,v)^2)/(v-1))</f>
        <v>20.442274491680759</v>
      </c>
      <c r="Q706" s="4">
        <f>(B706*IF(B706&gt;O706,1,0)/P706)</f>
        <v>0</v>
      </c>
      <c r="R706" s="4">
        <f>SQRT((v-2)/v)*G706*_xlfn.T.INV(a,v)</f>
        <v>28.111058213540261</v>
      </c>
      <c r="S706" s="4">
        <f>SQRT((v-2)/v)*G706*(_xlfn.T.DIST(_xlfn.T.INV(a,v),v,0)/(1-a))*((v+_xlfn.T.INV(a,v)^2)/(v-1))</f>
        <v>34.376835110718616</v>
      </c>
      <c r="T706" s="4">
        <f>(B706*IF(B706&gt;R706,1,0)/S706)</f>
        <v>0</v>
      </c>
      <c r="U706" s="4">
        <f>_xlfn.PERCENTILE.INC(B203:B705,a)</f>
        <v>16.791623812117379</v>
      </c>
      <c r="V706" s="4">
        <f>AVERAGEIF(B203:B705, CONCATENATE("&gt;", U706))</f>
        <v>23.76659815594682</v>
      </c>
      <c r="W706" s="4">
        <f>(B706*IF(B706&gt;U706,1,0)/V706)</f>
        <v>0</v>
      </c>
      <c r="Y706">
        <f>IF(B706&gt;I706,1,0)</f>
        <v>0</v>
      </c>
      <c r="Z706">
        <f>IF(B706&gt;L706,1,0)</f>
        <v>0</v>
      </c>
      <c r="AA706">
        <f>IF(B706&gt;O706,1,0)</f>
        <v>0</v>
      </c>
      <c r="AB706">
        <f>IF(B706&gt;R706,1,0)</f>
        <v>0</v>
      </c>
      <c r="AC706">
        <f>IF(B706&gt;U706,1,0)</f>
        <v>0</v>
      </c>
    </row>
    <row r="707" spans="1:29" x14ac:dyDescent="0.25">
      <c r="A707" s="2">
        <v>1979.92</v>
      </c>
      <c r="B707" s="4">
        <f t="shared" si="23"/>
        <v>3.5882338139452363</v>
      </c>
      <c r="C707" s="7"/>
      <c r="D707" s="7"/>
      <c r="E707" s="7"/>
      <c r="F707" s="4">
        <f t="shared" si="22"/>
        <v>8.2752690858074196</v>
      </c>
      <c r="G707" s="4">
        <f t="shared" si="24"/>
        <v>14.16486772154286</v>
      </c>
      <c r="H707" s="7"/>
      <c r="I707" s="4">
        <f>_xlfn.NORM.S.INV(0.975)*F707</f>
        <v>16.219229370560235</v>
      </c>
      <c r="J707" s="4">
        <f>F707*_xlfn.NORM.S.DIST(_xlfn.NORM.S.INV(a),0)/(1-a)</f>
        <v>19.34594717501864</v>
      </c>
      <c r="K707" s="4">
        <f>(B707*IF(B707&gt;I707,1,0)/J707)</f>
        <v>0</v>
      </c>
      <c r="L707" s="4">
        <f>_xlfn.NORM.S.INV(0.975)*G707</f>
        <v>27.762630579997936</v>
      </c>
      <c r="M707" s="4">
        <f>G707*_xlfn.NORM.S.DIST(_xlfn.NORM.S.INV(a),0)/(1-a)</f>
        <v>33.114667310586597</v>
      </c>
      <c r="N707" s="4">
        <f>(B707*IF(B707&gt;L707,1,0)/M707)</f>
        <v>0</v>
      </c>
      <c r="O707" s="4">
        <f>SQRT((v-2)/v)*F707*_xlfn.T.INV(a,v)</f>
        <v>16.7840783186134</v>
      </c>
      <c r="P707" s="4">
        <f>SQRT((v-2)/v)*F707*(_xlfn.T.DIST(_xlfn.T.INV(a,v),v,0)/(1-a))*((v+_xlfn.T.INV(a,v)^2)/(v-1))</f>
        <v>20.525143111348417</v>
      </c>
      <c r="Q707" s="4">
        <f>(B707*IF(B707&gt;O707,1,0)/P707)</f>
        <v>0</v>
      </c>
      <c r="R707" s="4">
        <f>SQRT((v-2)/v)*G707*_xlfn.T.INV(a,v)</f>
        <v>28.729488642117975</v>
      </c>
      <c r="S707" s="4">
        <f>SQRT((v-2)/v)*G707*(_xlfn.T.DIST(_xlfn.T.INV(a,v),v,0)/(1-a))*((v+_xlfn.T.INV(a,v)^2)/(v-1))</f>
        <v>35.133109766378041</v>
      </c>
      <c r="T707" s="4">
        <f>(B707*IF(B707&gt;R707,1,0)/S707)</f>
        <v>0</v>
      </c>
      <c r="U707" s="4">
        <f>_xlfn.PERCENTILE.INC(B204:B706,a)</f>
        <v>16.791623812117379</v>
      </c>
      <c r="V707" s="4">
        <f>AVERAGEIF(B204:B706, CONCATENATE("&gt;", U707))</f>
        <v>23.76659815594682</v>
      </c>
      <c r="W707" s="4">
        <f>(B707*IF(B707&gt;U707,1,0)/V707)</f>
        <v>0</v>
      </c>
      <c r="Y707">
        <f>IF(B707&gt;I707,1,0)</f>
        <v>0</v>
      </c>
      <c r="Z707">
        <f>IF(B707&gt;L707,1,0)</f>
        <v>0</v>
      </c>
      <c r="AA707">
        <f>IF(B707&gt;O707,1,0)</f>
        <v>0</v>
      </c>
      <c r="AB707">
        <f>IF(B707&gt;R707,1,0)</f>
        <v>0</v>
      </c>
      <c r="AC707">
        <f>IF(B707&gt;U707,1,0)</f>
        <v>0</v>
      </c>
    </row>
    <row r="708" spans="1:29" x14ac:dyDescent="0.25">
      <c r="A708" s="2">
        <v>1995.83</v>
      </c>
      <c r="B708" s="4">
        <f t="shared" si="23"/>
        <v>-8.0356782092205012</v>
      </c>
      <c r="C708" s="7"/>
      <c r="D708" s="7"/>
      <c r="E708" s="7"/>
      <c r="F708" s="4">
        <f t="shared" si="22"/>
        <v>8.2676794506142972</v>
      </c>
      <c r="G708" s="4">
        <f t="shared" si="24"/>
        <v>13.761445935252981</v>
      </c>
      <c r="H708" s="7"/>
      <c r="I708" s="4">
        <f>_xlfn.NORM.S.INV(0.975)*F708</f>
        <v>16.204353958925918</v>
      </c>
      <c r="J708" s="4">
        <f>F708*_xlfn.NORM.S.DIST(_xlfn.NORM.S.INV(a),0)/(1-a)</f>
        <v>19.328204104672366</v>
      </c>
      <c r="K708" s="4">
        <f>(B708*IF(B708&gt;I708,1,0)/J708)</f>
        <v>0</v>
      </c>
      <c r="L708" s="4">
        <f>_xlfn.NORM.S.INV(0.975)*G708</f>
        <v>26.971938408290956</v>
      </c>
      <c r="M708" s="4">
        <f>G708*_xlfn.NORM.S.DIST(_xlfn.NORM.S.INV(a),0)/(1-a)</f>
        <v>32.171546732163236</v>
      </c>
      <c r="N708" s="4">
        <f>(B708*IF(B708&gt;L708,1,0)/M708)</f>
        <v>0</v>
      </c>
      <c r="O708" s="4">
        <f>SQRT((v-2)/v)*F708*_xlfn.T.INV(a,v)</f>
        <v>16.768684857667271</v>
      </c>
      <c r="P708" s="4">
        <f>SQRT((v-2)/v)*F708*(_xlfn.T.DIST(_xlfn.T.INV(a,v),v,0)/(1-a))*((v+_xlfn.T.INV(a,v)^2)/(v-1))</f>
        <v>20.506318545417511</v>
      </c>
      <c r="Q708" s="4">
        <f>(B708*IF(B708&gt;O708,1,0)/P708)</f>
        <v>0</v>
      </c>
      <c r="R708" s="4">
        <f>SQRT((v-2)/v)*G708*_xlfn.T.INV(a,v)</f>
        <v>27.911259919122489</v>
      </c>
      <c r="S708" s="4">
        <f>SQRT((v-2)/v)*G708*(_xlfn.T.DIST(_xlfn.T.INV(a,v),v,0)/(1-a))*((v+_xlfn.T.INV(a,v)^2)/(v-1))</f>
        <v>34.132503041451507</v>
      </c>
      <c r="T708" s="4">
        <f>(B708*IF(B708&gt;R708,1,0)/S708)</f>
        <v>0</v>
      </c>
      <c r="U708" s="4">
        <f>_xlfn.PERCENTILE.INC(B205:B707,a)</f>
        <v>16.791623812117379</v>
      </c>
      <c r="V708" s="4">
        <f>AVERAGEIF(B205:B707, CONCATENATE("&gt;", U708))</f>
        <v>23.76659815594682</v>
      </c>
      <c r="W708" s="4">
        <f>(B708*IF(B708&gt;U708,1,0)/V708)</f>
        <v>0</v>
      </c>
      <c r="Y708">
        <f>IF(B708&gt;I708,1,0)</f>
        <v>0</v>
      </c>
      <c r="Z708">
        <f>IF(B708&gt;L708,1,0)</f>
        <v>0</v>
      </c>
      <c r="AA708">
        <f>IF(B708&gt;O708,1,0)</f>
        <v>0</v>
      </c>
      <c r="AB708">
        <f>IF(B708&gt;R708,1,0)</f>
        <v>0</v>
      </c>
      <c r="AC708">
        <f>IF(B708&gt;U708,1,0)</f>
        <v>0</v>
      </c>
    </row>
    <row r="709" spans="1:29" x14ac:dyDescent="0.25">
      <c r="A709" s="2">
        <v>2013.43</v>
      </c>
      <c r="B709" s="4">
        <f t="shared" si="23"/>
        <v>-8.8183863355096062</v>
      </c>
      <c r="C709" s="7"/>
      <c r="D709" s="7"/>
      <c r="E709" s="7"/>
      <c r="F709" s="4">
        <f t="shared" si="22"/>
        <v>8.2552355508823076</v>
      </c>
      <c r="G709" s="4">
        <f t="shared" si="24"/>
        <v>13.486625895014877</v>
      </c>
      <c r="H709" s="7"/>
      <c r="I709" s="4">
        <f>_xlfn.NORM.S.INV(0.975)*F709</f>
        <v>16.179964363623991</v>
      </c>
      <c r="J709" s="4">
        <f>F709*_xlfn.NORM.S.DIST(_xlfn.NORM.S.INV(a),0)/(1-a)</f>
        <v>19.299112721133049</v>
      </c>
      <c r="K709" s="4">
        <f>(B709*IF(B709&gt;I709,1,0)/J709)</f>
        <v>0</v>
      </c>
      <c r="L709" s="4">
        <f>_xlfn.NORM.S.INV(0.975)*G709</f>
        <v>26.433301027194425</v>
      </c>
      <c r="M709" s="4">
        <f>G709*_xlfn.NORM.S.DIST(_xlfn.NORM.S.INV(a),0)/(1-a)</f>
        <v>31.52907167474169</v>
      </c>
      <c r="N709" s="4">
        <f>(B709*IF(B709&gt;L709,1,0)/M709)</f>
        <v>0</v>
      </c>
      <c r="O709" s="4">
        <f>SQRT((v-2)/v)*F709*_xlfn.T.INV(a,v)</f>
        <v>16.743445873227611</v>
      </c>
      <c r="P709" s="4">
        <f>SQRT((v-2)/v)*F709*(_xlfn.T.DIST(_xlfn.T.INV(a,v),v,0)/(1-a))*((v+_xlfn.T.INV(a,v)^2)/(v-1))</f>
        <v>20.475453951141002</v>
      </c>
      <c r="Q709" s="4">
        <f>(B709*IF(B709&gt;O709,1,0)/P709)</f>
        <v>0</v>
      </c>
      <c r="R709" s="4">
        <f>SQRT((v-2)/v)*G709*_xlfn.T.INV(a,v)</f>
        <v>27.353864016819841</v>
      </c>
      <c r="S709" s="4">
        <f>SQRT((v-2)/v)*G709*(_xlfn.T.DIST(_xlfn.T.INV(a,v),v,0)/(1-a))*((v+_xlfn.T.INV(a,v)^2)/(v-1))</f>
        <v>33.450867121547965</v>
      </c>
      <c r="T709" s="4">
        <f>(B709*IF(B709&gt;R709,1,0)/S709)</f>
        <v>0</v>
      </c>
      <c r="U709" s="4">
        <f>_xlfn.PERCENTILE.INC(B206:B708,a)</f>
        <v>16.791623812117379</v>
      </c>
      <c r="V709" s="4">
        <f>AVERAGEIF(B206:B708, CONCATENATE("&gt;", U709))</f>
        <v>23.76659815594682</v>
      </c>
      <c r="W709" s="4">
        <f>(B709*IF(B709&gt;U709,1,0)/V709)</f>
        <v>0</v>
      </c>
      <c r="Y709">
        <f>IF(B709&gt;I709,1,0)</f>
        <v>0</v>
      </c>
      <c r="Z709">
        <f>IF(B709&gt;L709,1,0)</f>
        <v>0</v>
      </c>
      <c r="AA709">
        <f>IF(B709&gt;O709,1,0)</f>
        <v>0</v>
      </c>
      <c r="AB709">
        <f>IF(B709&gt;R709,1,0)</f>
        <v>0</v>
      </c>
      <c r="AC709">
        <f>IF(B709&gt;U709,1,0)</f>
        <v>0</v>
      </c>
    </row>
    <row r="710" spans="1:29" x14ac:dyDescent="0.25">
      <c r="A710" s="2">
        <v>2014.89</v>
      </c>
      <c r="B710" s="4">
        <f t="shared" si="23"/>
        <v>-0.72513074703368696</v>
      </c>
      <c r="C710" s="7"/>
      <c r="D710" s="7"/>
      <c r="E710" s="7"/>
      <c r="F710" s="4">
        <f t="shared" ref="F710:F767" si="25">_xlfn.STDEV.S(B207:B709)</f>
        <v>8.2637500893438727</v>
      </c>
      <c r="G710" s="4">
        <f t="shared" si="24"/>
        <v>13.252983422758017</v>
      </c>
      <c r="H710" s="7"/>
      <c r="I710" s="4">
        <f>_xlfn.NORM.S.INV(0.975)*F710</f>
        <v>16.19665255235364</v>
      </c>
      <c r="J710" s="4">
        <f>F710*_xlfn.NORM.S.DIST(_xlfn.NORM.S.INV(a),0)/(1-a)</f>
        <v>19.319018032922802</v>
      </c>
      <c r="K710" s="4">
        <f>(B710*IF(B710&gt;I710,1,0)/J710)</f>
        <v>0</v>
      </c>
      <c r="L710" s="4">
        <f>_xlfn.NORM.S.INV(0.975)*G710</f>
        <v>25.975370196312081</v>
      </c>
      <c r="M710" s="4">
        <f>G710*_xlfn.NORM.S.DIST(_xlfn.NORM.S.INV(a),0)/(1-a)</f>
        <v>30.982861650722764</v>
      </c>
      <c r="N710" s="4">
        <f>(B710*IF(B710&gt;L710,1,0)/M710)</f>
        <v>0</v>
      </c>
      <c r="O710" s="4">
        <f>SQRT((v-2)/v)*F710*_xlfn.T.INV(a,v)</f>
        <v>16.760715242828034</v>
      </c>
      <c r="P710" s="4">
        <f>SQRT((v-2)/v)*F710*(_xlfn.T.DIST(_xlfn.T.INV(a,v),v,0)/(1-a))*((v+_xlfn.T.INV(a,v)^2)/(v-1))</f>
        <v>20.496572553888367</v>
      </c>
      <c r="Q710" s="4">
        <f>(B710*IF(B710&gt;O710,1,0)/P710)</f>
        <v>0</v>
      </c>
      <c r="R710" s="4">
        <f>SQRT((v-2)/v)*G710*_xlfn.T.INV(a,v)</f>
        <v>26.87998534142557</v>
      </c>
      <c r="S710" s="4">
        <f>SQRT((v-2)/v)*G710*(_xlfn.T.DIST(_xlfn.T.INV(a,v),v,0)/(1-a))*((v+_xlfn.T.INV(a,v)^2)/(v-1))</f>
        <v>32.871363889660806</v>
      </c>
      <c r="T710" s="4">
        <f>(B710*IF(B710&gt;R710,1,0)/S710)</f>
        <v>0</v>
      </c>
      <c r="U710" s="4">
        <f>_xlfn.PERCENTILE.INC(B207:B709,a)</f>
        <v>16.791623812117379</v>
      </c>
      <c r="V710" s="4">
        <f>AVERAGEIF(B207:B709, CONCATENATE("&gt;", U710))</f>
        <v>23.76659815594682</v>
      </c>
      <c r="W710" s="4">
        <f>(B710*IF(B710&gt;U710,1,0)/V710)</f>
        <v>0</v>
      </c>
      <c r="Y710">
        <f>IF(B710&gt;I710,1,0)</f>
        <v>0</v>
      </c>
      <c r="Z710">
        <f>IF(B710&gt;L710,1,0)</f>
        <v>0</v>
      </c>
      <c r="AA710">
        <f>IF(B710&gt;O710,1,0)</f>
        <v>0</v>
      </c>
      <c r="AB710">
        <f>IF(B710&gt;R710,1,0)</f>
        <v>0</v>
      </c>
      <c r="AC710">
        <f>IF(B710&gt;U710,1,0)</f>
        <v>0</v>
      </c>
    </row>
    <row r="711" spans="1:29" x14ac:dyDescent="0.25">
      <c r="A711" s="2">
        <v>2017.46</v>
      </c>
      <c r="B711" s="4">
        <f t="shared" si="23"/>
        <v>-1.2755038736605653</v>
      </c>
      <c r="C711" s="7"/>
      <c r="D711" s="7"/>
      <c r="E711" s="7"/>
      <c r="F711" s="4">
        <f t="shared" si="25"/>
        <v>8.2082283577784327</v>
      </c>
      <c r="G711" s="4">
        <f t="shared" si="24"/>
        <v>12.850471754129591</v>
      </c>
      <c r="H711" s="7"/>
      <c r="I711" s="4">
        <f>_xlfn.NORM.S.INV(0.975)*F711</f>
        <v>16.087831958126078</v>
      </c>
      <c r="J711" s="4">
        <f>F711*_xlfn.NORM.S.DIST(_xlfn.NORM.S.INV(a),0)/(1-a)</f>
        <v>19.189219173841259</v>
      </c>
      <c r="K711" s="4">
        <f>(B711*IF(B711&gt;I711,1,0)/J711)</f>
        <v>0</v>
      </c>
      <c r="L711" s="4">
        <f>_xlfn.NORM.S.INV(0.975)*G711</f>
        <v>25.186461822443245</v>
      </c>
      <c r="M711" s="4">
        <f>G711*_xlfn.NORM.S.DIST(_xlfn.NORM.S.INV(a),0)/(1-a)</f>
        <v>30.041868747909575</v>
      </c>
      <c r="N711" s="4">
        <f>(B711*IF(B711&gt;L711,1,0)/M711)</f>
        <v>0</v>
      </c>
      <c r="O711" s="4">
        <f>SQRT((v-2)/v)*F711*_xlfn.T.INV(a,v)</f>
        <v>16.648104875561838</v>
      </c>
      <c r="P711" s="4">
        <f>SQRT((v-2)/v)*F711*(_xlfn.T.DIST(_xlfn.T.INV(a,v),v,0)/(1-a))*((v+_xlfn.T.INV(a,v)^2)/(v-1))</f>
        <v>20.358862048724855</v>
      </c>
      <c r="Q711" s="4">
        <f>(B711*IF(B711&gt;O711,1,0)/P711)</f>
        <v>0</v>
      </c>
      <c r="R711" s="4">
        <f>SQRT((v-2)/v)*G711*_xlfn.T.INV(a,v)</f>
        <v>26.063602538599032</v>
      </c>
      <c r="S711" s="4">
        <f>SQRT((v-2)/v)*G711*(_xlfn.T.DIST(_xlfn.T.INV(a,v),v,0)/(1-a))*((v+_xlfn.T.INV(a,v)^2)/(v-1))</f>
        <v>31.873014528821869</v>
      </c>
      <c r="T711" s="4">
        <f>(B711*IF(B711&gt;R711,1,0)/S711)</f>
        <v>0</v>
      </c>
      <c r="U711" s="4">
        <f>_xlfn.PERCENTILE.INC(B208:B710,a)</f>
        <v>16.791623812117379</v>
      </c>
      <c r="V711" s="4">
        <f>AVERAGEIF(B208:B710, CONCATENATE("&gt;", U711))</f>
        <v>23.76659815594682</v>
      </c>
      <c r="W711" s="4">
        <f>(B711*IF(B711&gt;U711,1,0)/V711)</f>
        <v>0</v>
      </c>
      <c r="Y711">
        <f>IF(B711&gt;I711,1,0)</f>
        <v>0</v>
      </c>
      <c r="Z711">
        <f>IF(B711&gt;L711,1,0)</f>
        <v>0</v>
      </c>
      <c r="AA711">
        <f>IF(B711&gt;O711,1,0)</f>
        <v>0</v>
      </c>
      <c r="AB711">
        <f>IF(B711&gt;R711,1,0)</f>
        <v>0</v>
      </c>
      <c r="AC711">
        <f>IF(B711&gt;U711,1,0)</f>
        <v>0</v>
      </c>
    </row>
    <row r="712" spans="1:29" x14ac:dyDescent="0.25">
      <c r="A712" s="2">
        <v>2003.69</v>
      </c>
      <c r="B712" s="4">
        <f t="shared" si="23"/>
        <v>6.8254141346048902</v>
      </c>
      <c r="C712" s="7"/>
      <c r="D712" s="7"/>
      <c r="E712" s="7"/>
      <c r="F712" s="4">
        <f t="shared" si="25"/>
        <v>8.2040858843985855</v>
      </c>
      <c r="G712" s="4">
        <f t="shared" si="24"/>
        <v>12.462911435670435</v>
      </c>
      <c r="H712" s="7"/>
      <c r="I712" s="4">
        <f>_xlfn.NORM.S.INV(0.975)*F712</f>
        <v>16.079712859494663</v>
      </c>
      <c r="J712" s="4">
        <f>F712*_xlfn.NORM.S.DIST(_xlfn.NORM.S.INV(a),0)/(1-a)</f>
        <v>19.179534888007232</v>
      </c>
      <c r="K712" s="4">
        <f>(B712*IF(B712&gt;I712,1,0)/J712)</f>
        <v>0</v>
      </c>
      <c r="L712" s="4">
        <f>_xlfn.NORM.S.INV(0.975)*G712</f>
        <v>24.426857556426427</v>
      </c>
      <c r="M712" s="4">
        <f>G712*_xlfn.NORM.S.DIST(_xlfn.NORM.S.INV(a),0)/(1-a)</f>
        <v>29.135829153269292</v>
      </c>
      <c r="N712" s="4">
        <f>(B712*IF(B712&gt;L712,1,0)/M712)</f>
        <v>0</v>
      </c>
      <c r="O712" s="4">
        <f>SQRT((v-2)/v)*F712*_xlfn.T.INV(a,v)</f>
        <v>16.639703022169616</v>
      </c>
      <c r="P712" s="4">
        <f>SQRT((v-2)/v)*F712*(_xlfn.T.DIST(_xlfn.T.INV(a,v),v,0)/(1-a))*((v+_xlfn.T.INV(a,v)^2)/(v-1))</f>
        <v>20.348587475405889</v>
      </c>
      <c r="Q712" s="4">
        <f>(B712*IF(B712&gt;O712,1,0)/P712)</f>
        <v>0</v>
      </c>
      <c r="R712" s="4">
        <f>SQRT((v-2)/v)*G712*_xlfn.T.INV(a,v)</f>
        <v>25.277544384990293</v>
      </c>
      <c r="S712" s="4">
        <f>SQRT((v-2)/v)*G712*(_xlfn.T.DIST(_xlfn.T.INV(a,v),v,0)/(1-a))*((v+_xlfn.T.INV(a,v)^2)/(v-1))</f>
        <v>30.911748989517918</v>
      </c>
      <c r="T712" s="4">
        <f>(B712*IF(B712&gt;R712,1,0)/S712)</f>
        <v>0</v>
      </c>
      <c r="U712" s="4">
        <f>_xlfn.PERCENTILE.INC(B209:B711,a)</f>
        <v>16.791623812117379</v>
      </c>
      <c r="V712" s="4">
        <f>AVERAGEIF(B209:B711, CONCATENATE("&gt;", U712))</f>
        <v>23.76659815594682</v>
      </c>
      <c r="W712" s="4">
        <f>(B712*IF(B712&gt;U712,1,0)/V712)</f>
        <v>0</v>
      </c>
      <c r="Y712">
        <f>IF(B712&gt;I712,1,0)</f>
        <v>0</v>
      </c>
      <c r="Z712">
        <f>IF(B712&gt;L712,1,0)</f>
        <v>0</v>
      </c>
      <c r="AA712">
        <f>IF(B712&gt;O712,1,0)</f>
        <v>0</v>
      </c>
      <c r="AB712">
        <f>IF(B712&gt;R712,1,0)</f>
        <v>0</v>
      </c>
      <c r="AC712">
        <f>IF(B712&gt;U712,1,0)</f>
        <v>0</v>
      </c>
    </row>
    <row r="713" spans="1:29" x14ac:dyDescent="0.25">
      <c r="A713" s="2">
        <v>1994.24</v>
      </c>
      <c r="B713" s="4">
        <f t="shared" si="23"/>
        <v>4.7162984293977841</v>
      </c>
      <c r="C713" s="7"/>
      <c r="D713" s="7"/>
      <c r="E713" s="7"/>
      <c r="F713" s="4">
        <f t="shared" si="25"/>
        <v>8.2086761948792262</v>
      </c>
      <c r="G713" s="4">
        <f t="shared" si="24"/>
        <v>12.198355973355378</v>
      </c>
      <c r="H713" s="7"/>
      <c r="I713" s="4">
        <f>_xlfn.NORM.S.INV(0.975)*F713</f>
        <v>16.088709702714574</v>
      </c>
      <c r="J713" s="4">
        <f>F713*_xlfn.NORM.S.DIST(_xlfn.NORM.S.INV(a),0)/(1-a)</f>
        <v>19.190266128665947</v>
      </c>
      <c r="K713" s="4">
        <f>(B713*IF(B713&gt;I713,1,0)/J713)</f>
        <v>0</v>
      </c>
      <c r="L713" s="4">
        <f>_xlfn.NORM.S.INV(0.975)*G713</f>
        <v>23.908338378375571</v>
      </c>
      <c r="M713" s="4">
        <f>G713*_xlfn.NORM.S.DIST(_xlfn.NORM.S.INV(a),0)/(1-a)</f>
        <v>28.517350654777019</v>
      </c>
      <c r="N713" s="4">
        <f>(B713*IF(B713&gt;L713,1,0)/M713)</f>
        <v>0</v>
      </c>
      <c r="O713" s="4">
        <f>SQRT((v-2)/v)*F713*_xlfn.T.INV(a,v)</f>
        <v>16.64901318837871</v>
      </c>
      <c r="P713" s="4">
        <f>SQRT((v-2)/v)*F713*(_xlfn.T.DIST(_xlfn.T.INV(a,v),v,0)/(1-a))*((v+_xlfn.T.INV(a,v)^2)/(v-1))</f>
        <v>20.359972818717839</v>
      </c>
      <c r="Q713" s="4">
        <f>(B713*IF(B713&gt;O713,1,0)/P713)</f>
        <v>0</v>
      </c>
      <c r="R713" s="4">
        <f>SQRT((v-2)/v)*G713*_xlfn.T.INV(a,v)</f>
        <v>24.740967319873668</v>
      </c>
      <c r="S713" s="4">
        <f>SQRT((v-2)/v)*G713*(_xlfn.T.DIST(_xlfn.T.INV(a,v),v,0)/(1-a))*((v+_xlfn.T.INV(a,v)^2)/(v-1))</f>
        <v>30.255572293799553</v>
      </c>
      <c r="T713" s="4">
        <f>(B713*IF(B713&gt;R713,1,0)/S713)</f>
        <v>0</v>
      </c>
      <c r="U713" s="4">
        <f>_xlfn.PERCENTILE.INC(B210:B712,a)</f>
        <v>16.791623812117379</v>
      </c>
      <c r="V713" s="4">
        <f>AVERAGEIF(B210:B712, CONCATENATE("&gt;", U713))</f>
        <v>23.76659815594682</v>
      </c>
      <c r="W713" s="4">
        <f>(B713*IF(B713&gt;U713,1,0)/V713)</f>
        <v>0</v>
      </c>
      <c r="Y713">
        <f>IF(B713&gt;I713,1,0)</f>
        <v>0</v>
      </c>
      <c r="Z713">
        <f>IF(B713&gt;L713,1,0)</f>
        <v>0</v>
      </c>
      <c r="AA713">
        <f>IF(B713&gt;O713,1,0)</f>
        <v>0</v>
      </c>
      <c r="AB713">
        <f>IF(B713&gt;R713,1,0)</f>
        <v>0</v>
      </c>
      <c r="AC713">
        <f>IF(B713&gt;U713,1,0)</f>
        <v>0</v>
      </c>
    </row>
    <row r="714" spans="1:29" x14ac:dyDescent="0.25">
      <c r="A714" s="2">
        <v>2023.86</v>
      </c>
      <c r="B714" s="4">
        <f t="shared" si="23"/>
        <v>-14.852775994865157</v>
      </c>
      <c r="C714" s="7"/>
      <c r="D714" s="7"/>
      <c r="E714" s="7"/>
      <c r="F714" s="4">
        <f t="shared" si="25"/>
        <v>8.2051201289860156</v>
      </c>
      <c r="G714" s="4">
        <f t="shared" si="24"/>
        <v>11.883034267309066</v>
      </c>
      <c r="H714" s="7"/>
      <c r="I714" s="4">
        <f>_xlfn.NORM.S.INV(0.975)*F714</f>
        <v>16.081739941637231</v>
      </c>
      <c r="J714" s="4">
        <f>F714*_xlfn.NORM.S.DIST(_xlfn.NORM.S.INV(a),0)/(1-a)</f>
        <v>19.181952747891543</v>
      </c>
      <c r="K714" s="4">
        <f>(B714*IF(B714&gt;I714,1,0)/J714)</f>
        <v>0</v>
      </c>
      <c r="L714" s="4">
        <f>_xlfn.NORM.S.INV(0.975)*G714</f>
        <v>23.290319190981073</v>
      </c>
      <c r="M714" s="4">
        <f>G714*_xlfn.NORM.S.DIST(_xlfn.NORM.S.INV(a),0)/(1-a)</f>
        <v>27.780190689940238</v>
      </c>
      <c r="N714" s="4">
        <f>(B714*IF(B714&gt;L714,1,0)/M714)</f>
        <v>0</v>
      </c>
      <c r="O714" s="4">
        <f>SQRT((v-2)/v)*F714*_xlfn.T.INV(a,v)</f>
        <v>16.641800699233169</v>
      </c>
      <c r="P714" s="4">
        <f>SQRT((v-2)/v)*F714*(_xlfn.T.DIST(_xlfn.T.INV(a,v),v,0)/(1-a))*((v+_xlfn.T.INV(a,v)^2)/(v-1))</f>
        <v>20.351152711405952</v>
      </c>
      <c r="Q714" s="4">
        <f>(B714*IF(B714&gt;O714,1,0)/P714)</f>
        <v>0</v>
      </c>
      <c r="R714" s="4">
        <f>SQRT((v-2)/v)*G714*_xlfn.T.INV(a,v)</f>
        <v>24.101425069952533</v>
      </c>
      <c r="S714" s="4">
        <f>SQRT((v-2)/v)*G714*(_xlfn.T.DIST(_xlfn.T.INV(a,v),v,0)/(1-a))*((v+_xlfn.T.INV(a,v)^2)/(v-1))</f>
        <v>29.473480125483842</v>
      </c>
      <c r="T714" s="4">
        <f>(B714*IF(B714&gt;R714,1,0)/S714)</f>
        <v>0</v>
      </c>
      <c r="U714" s="4">
        <f>_xlfn.PERCENTILE.INC(B211:B713,a)</f>
        <v>16.791623812117379</v>
      </c>
      <c r="V714" s="4">
        <f>AVERAGEIF(B211:B713, CONCATENATE("&gt;", U714))</f>
        <v>23.76659815594682</v>
      </c>
      <c r="W714" s="4">
        <f>(B714*IF(B714&gt;U714,1,0)/V714)</f>
        <v>0</v>
      </c>
      <c r="Y714">
        <f>IF(B714&gt;I714,1,0)</f>
        <v>0</v>
      </c>
      <c r="Z714">
        <f>IF(B714&gt;L714,1,0)</f>
        <v>0</v>
      </c>
      <c r="AA714">
        <f>IF(B714&gt;O714,1,0)</f>
        <v>0</v>
      </c>
      <c r="AB714">
        <f>IF(B714&gt;R714,1,0)</f>
        <v>0</v>
      </c>
      <c r="AC714">
        <f>IF(B714&gt;U714,1,0)</f>
        <v>0</v>
      </c>
    </row>
    <row r="715" spans="1:29" x14ac:dyDescent="0.25">
      <c r="A715" s="2">
        <v>2033.11</v>
      </c>
      <c r="B715" s="4">
        <f t="shared" si="23"/>
        <v>-4.5704742422894871</v>
      </c>
      <c r="C715" s="7"/>
      <c r="D715" s="7"/>
      <c r="E715" s="7"/>
      <c r="F715" s="4">
        <f t="shared" si="25"/>
        <v>8.2086005251231473</v>
      </c>
      <c r="G715" s="4">
        <f t="shared" si="24"/>
        <v>12.081821488475056</v>
      </c>
      <c r="H715" s="7"/>
      <c r="I715" s="4">
        <f>_xlfn.NORM.S.INV(0.975)*F715</f>
        <v>16.088561392717939</v>
      </c>
      <c r="J715" s="4">
        <f>F715*_xlfn.NORM.S.DIST(_xlfn.NORM.S.INV(a),0)/(1-a)</f>
        <v>19.190089227698898</v>
      </c>
      <c r="K715" s="4">
        <f>(B715*IF(B715&gt;I715,1,0)/J715)</f>
        <v>0</v>
      </c>
      <c r="L715" s="4">
        <f>_xlfn.NORM.S.INV(0.975)*G715</f>
        <v>23.679934985053212</v>
      </c>
      <c r="M715" s="4">
        <f>G715*_xlfn.NORM.S.DIST(_xlfn.NORM.S.INV(a),0)/(1-a)</f>
        <v>28.244916010636043</v>
      </c>
      <c r="N715" s="4">
        <f>(B715*IF(B715&gt;L715,1,0)/M715)</f>
        <v>0</v>
      </c>
      <c r="O715" s="4">
        <f>SQRT((v-2)/v)*F715*_xlfn.T.INV(a,v)</f>
        <v>16.648859713355819</v>
      </c>
      <c r="P715" s="4">
        <f>SQRT((v-2)/v)*F715*(_xlfn.T.DIST(_xlfn.T.INV(a,v),v,0)/(1-a))*((v+_xlfn.T.INV(a,v)^2)/(v-1))</f>
        <v>20.359785135084035</v>
      </c>
      <c r="Q715" s="4">
        <f>(B715*IF(B715&gt;O715,1,0)/P715)</f>
        <v>0</v>
      </c>
      <c r="R715" s="4">
        <f>SQRT((v-2)/v)*G715*_xlfn.T.INV(a,v)</f>
        <v>24.504609577210637</v>
      </c>
      <c r="S715" s="4">
        <f>SQRT((v-2)/v)*G715*(_xlfn.T.DIST(_xlfn.T.INV(a,v),v,0)/(1-a))*((v+_xlfn.T.INV(a,v)^2)/(v-1))</f>
        <v>29.966531906740943</v>
      </c>
      <c r="T715" s="4">
        <f>(B715*IF(B715&gt;R715,1,0)/S715)</f>
        <v>0</v>
      </c>
      <c r="U715" s="4">
        <f>_xlfn.PERCENTILE.INC(B212:B714,a)</f>
        <v>16.791623812117379</v>
      </c>
      <c r="V715" s="4">
        <f>AVERAGEIF(B212:B714, CONCATENATE("&gt;", U715))</f>
        <v>23.76659815594682</v>
      </c>
      <c r="W715" s="4">
        <f>(B715*IF(B715&gt;U715,1,0)/V715)</f>
        <v>0</v>
      </c>
      <c r="Y715">
        <f>IF(B715&gt;I715,1,0)</f>
        <v>0</v>
      </c>
      <c r="Z715">
        <f>IF(B715&gt;L715,1,0)</f>
        <v>0</v>
      </c>
      <c r="AA715">
        <f>IF(B715&gt;O715,1,0)</f>
        <v>0</v>
      </c>
      <c r="AB715">
        <f>IF(B715&gt;R715,1,0)</f>
        <v>0</v>
      </c>
      <c r="AC715">
        <f>IF(B715&gt;U715,1,0)</f>
        <v>0</v>
      </c>
    </row>
    <row r="716" spans="1:29" x14ac:dyDescent="0.25">
      <c r="A716" s="2">
        <v>2033.66</v>
      </c>
      <c r="B716" s="4">
        <f t="shared" si="23"/>
        <v>-0.27052151629778121</v>
      </c>
      <c r="C716" s="7"/>
      <c r="D716" s="7"/>
      <c r="E716" s="7"/>
      <c r="F716" s="4">
        <f t="shared" si="25"/>
        <v>8.2058024321125558</v>
      </c>
      <c r="G716" s="4">
        <f t="shared" si="24"/>
        <v>11.767138137141965</v>
      </c>
      <c r="H716" s="7"/>
      <c r="I716" s="4">
        <f>_xlfn.NORM.S.INV(0.975)*F716</f>
        <v>16.083077231191787</v>
      </c>
      <c r="J716" s="4">
        <f>F716*_xlfn.NORM.S.DIST(_xlfn.NORM.S.INV(a),0)/(1-a)</f>
        <v>19.1835478380459</v>
      </c>
      <c r="K716" s="4">
        <f>(B716*IF(B716&gt;I716,1,0)/J716)</f>
        <v>0</v>
      </c>
      <c r="L716" s="4">
        <f>_xlfn.NORM.S.INV(0.975)*G716</f>
        <v>23.063166949905987</v>
      </c>
      <c r="M716" s="4">
        <f>G716*_xlfn.NORM.S.DIST(_xlfn.NORM.S.INV(a),0)/(1-a)</f>
        <v>27.509248393230244</v>
      </c>
      <c r="N716" s="4">
        <f>(B716*IF(B716&gt;L716,1,0)/M716)</f>
        <v>0</v>
      </c>
      <c r="O716" s="4">
        <f>SQRT((v-2)/v)*F716*_xlfn.T.INV(a,v)</f>
        <v>16.643184561074296</v>
      </c>
      <c r="P716" s="4">
        <f>SQRT((v-2)/v)*F716*(_xlfn.T.DIST(_xlfn.T.INV(a,v),v,0)/(1-a))*((v+_xlfn.T.INV(a,v)^2)/(v-1))</f>
        <v>20.352845027289867</v>
      </c>
      <c r="Q716" s="4">
        <f>(B716*IF(B716&gt;O716,1,0)/P716)</f>
        <v>0</v>
      </c>
      <c r="R716" s="4">
        <f>SQRT((v-2)/v)*G716*_xlfn.T.INV(a,v)</f>
        <v>23.866362052015752</v>
      </c>
      <c r="S716" s="4">
        <f>SQRT((v-2)/v)*G716*(_xlfn.T.DIST(_xlfn.T.INV(a,v),v,0)/(1-a))*((v+_xlfn.T.INV(a,v)^2)/(v-1))</f>
        <v>29.18602304909572</v>
      </c>
      <c r="T716" s="4">
        <f>(B716*IF(B716&gt;R716,1,0)/S716)</f>
        <v>0</v>
      </c>
      <c r="U716" s="4">
        <f>_xlfn.PERCENTILE.INC(B213:B715,a)</f>
        <v>16.791623812117379</v>
      </c>
      <c r="V716" s="4">
        <f>AVERAGEIF(B213:B715, CONCATENATE("&gt;", U716))</f>
        <v>23.76659815594682</v>
      </c>
      <c r="W716" s="4">
        <f>(B716*IF(B716&gt;U716,1,0)/V716)</f>
        <v>0</v>
      </c>
      <c r="Y716">
        <f>IF(B716&gt;I716,1,0)</f>
        <v>0</v>
      </c>
      <c r="Z716">
        <f>IF(B716&gt;L716,1,0)</f>
        <v>0</v>
      </c>
      <c r="AA716">
        <f>IF(B716&gt;O716,1,0)</f>
        <v>0</v>
      </c>
      <c r="AB716">
        <f>IF(B716&gt;R716,1,0)</f>
        <v>0</v>
      </c>
      <c r="AC716">
        <f>IF(B716&gt;U716,1,0)</f>
        <v>0</v>
      </c>
    </row>
    <row r="717" spans="1:29" x14ac:dyDescent="0.25">
      <c r="A717" s="2">
        <v>2030.77</v>
      </c>
      <c r="B717" s="4">
        <f t="shared" si="23"/>
        <v>1.4210831702448297</v>
      </c>
      <c r="C717" s="7"/>
      <c r="D717" s="7"/>
      <c r="E717" s="7"/>
      <c r="F717" s="4">
        <f t="shared" si="25"/>
        <v>8.2011299883677893</v>
      </c>
      <c r="G717" s="4">
        <f t="shared" si="24"/>
        <v>11.408856141424204</v>
      </c>
      <c r="H717" s="7"/>
      <c r="I717" s="4">
        <f>_xlfn.NORM.S.INV(0.975)*F717</f>
        <v>16.073919409732255</v>
      </c>
      <c r="J717" s="4">
        <f>F717*_xlfn.NORM.S.DIST(_xlfn.NORM.S.INV(a),0)/(1-a)</f>
        <v>19.172624586012979</v>
      </c>
      <c r="K717" s="4">
        <f>(B717*IF(B717&gt;I717,1,0)/J717)</f>
        <v>0</v>
      </c>
      <c r="L717" s="4">
        <f>_xlfn.NORM.S.INV(0.975)*G717</f>
        <v>22.360947141990046</v>
      </c>
      <c r="M717" s="4">
        <f>G717*_xlfn.NORM.S.DIST(_xlfn.NORM.S.INV(a),0)/(1-a)</f>
        <v>26.671655743245768</v>
      </c>
      <c r="N717" s="4">
        <f>(B717*IF(B717&gt;L717,1,0)/M717)</f>
        <v>0</v>
      </c>
      <c r="O717" s="4">
        <f>SQRT((v-2)/v)*F717*_xlfn.T.INV(a,v)</f>
        <v>16.633707810416606</v>
      </c>
      <c r="P717" s="4">
        <f>SQRT((v-2)/v)*F717*(_xlfn.T.DIST(_xlfn.T.INV(a,v),v,0)/(1-a))*((v+_xlfn.T.INV(a,v)^2)/(v-1))</f>
        <v>20.341255968910417</v>
      </c>
      <c r="Q717" s="4">
        <f>(B717*IF(B717&gt;O717,1,0)/P717)</f>
        <v>0</v>
      </c>
      <c r="R717" s="4">
        <f>SQRT((v-2)/v)*G717*_xlfn.T.INV(a,v)</f>
        <v>23.139686820803103</v>
      </c>
      <c r="S717" s="4">
        <f>SQRT((v-2)/v)*G717*(_xlfn.T.DIST(_xlfn.T.INV(a,v),v,0)/(1-a))*((v+_xlfn.T.INV(a,v)^2)/(v-1))</f>
        <v>28.297376509620797</v>
      </c>
      <c r="T717" s="4">
        <f>(B717*IF(B717&gt;R717,1,0)/S717)</f>
        <v>0</v>
      </c>
      <c r="U717" s="4">
        <f>_xlfn.PERCENTILE.INC(B214:B716,a)</f>
        <v>16.791623812117379</v>
      </c>
      <c r="V717" s="4">
        <f>AVERAGEIF(B214:B716, CONCATENATE("&gt;", U717))</f>
        <v>23.76659815594682</v>
      </c>
      <c r="W717" s="4">
        <f>(B717*IF(B717&gt;U717,1,0)/V717)</f>
        <v>0</v>
      </c>
      <c r="Y717">
        <f>IF(B717&gt;I717,1,0)</f>
        <v>0</v>
      </c>
      <c r="Z717">
        <f>IF(B717&gt;L717,1,0)</f>
        <v>0</v>
      </c>
      <c r="AA717">
        <f>IF(B717&gt;O717,1,0)</f>
        <v>0</v>
      </c>
      <c r="AB717">
        <f>IF(B717&gt;R717,1,0)</f>
        <v>0</v>
      </c>
      <c r="AC717">
        <f>IF(B717&gt;U717,1,0)</f>
        <v>0</v>
      </c>
    </row>
    <row r="718" spans="1:29" x14ac:dyDescent="0.25">
      <c r="A718" s="2">
        <v>2018.94</v>
      </c>
      <c r="B718" s="4">
        <f t="shared" ref="B718:B767" si="26">-(A718-A717)/A717*1000</f>
        <v>5.8253765812967142</v>
      </c>
      <c r="C718" s="7"/>
      <c r="D718" s="7"/>
      <c r="E718" s="7"/>
      <c r="F718" s="4">
        <f t="shared" si="25"/>
        <v>8.2014980787677896</v>
      </c>
      <c r="G718" s="4">
        <f t="shared" ref="G718:G767" si="27">SQRT(0.94*G717^2+0.06*B717^2)</f>
        <v>11.066772211940355</v>
      </c>
      <c r="H718" s="7"/>
      <c r="I718" s="4">
        <f>_xlfn.NORM.S.INV(0.975)*F718</f>
        <v>16.074640853659311</v>
      </c>
      <c r="J718" s="4">
        <f>F718*_xlfn.NORM.S.DIST(_xlfn.NORM.S.INV(a),0)/(1-a)</f>
        <v>19.173485108777882</v>
      </c>
      <c r="K718" s="4">
        <f>(B718*IF(B718&gt;I718,1,0)/J718)</f>
        <v>0</v>
      </c>
      <c r="L718" s="4">
        <f>_xlfn.NORM.S.INV(0.975)*G718</f>
        <v>21.690474960511761</v>
      </c>
      <c r="M718" s="4">
        <f>G718*_xlfn.NORM.S.DIST(_xlfn.NORM.S.INV(a),0)/(1-a)</f>
        <v>25.8719309777312</v>
      </c>
      <c r="N718" s="4">
        <f>(B718*IF(B718&gt;L718,1,0)/M718)</f>
        <v>0</v>
      </c>
      <c r="O718" s="4">
        <f>SQRT((v-2)/v)*F718*_xlfn.T.INV(a,v)</f>
        <v>16.634454379263836</v>
      </c>
      <c r="P718" s="4">
        <f>SQRT((v-2)/v)*F718*(_xlfn.T.DIST(_xlfn.T.INV(a,v),v,0)/(1-a))*((v+_xlfn.T.INV(a,v)^2)/(v-1))</f>
        <v>20.342168943226973</v>
      </c>
      <c r="Q718" s="4">
        <f>(B718*IF(B718&gt;O718,1,0)/P718)</f>
        <v>0</v>
      </c>
      <c r="R718" s="4">
        <f>SQRT((v-2)/v)*G718*_xlfn.T.INV(a,v)</f>
        <v>22.445864855080796</v>
      </c>
      <c r="S718" s="4">
        <f>SQRT((v-2)/v)*G718*(_xlfn.T.DIST(_xlfn.T.INV(a,v),v,0)/(1-a))*((v+_xlfn.T.INV(a,v)^2)/(v-1))</f>
        <v>27.448906020511217</v>
      </c>
      <c r="T718" s="4">
        <f>(B718*IF(B718&gt;R718,1,0)/S718)</f>
        <v>0</v>
      </c>
      <c r="U718" s="4">
        <f>_xlfn.PERCENTILE.INC(B215:B717,a)</f>
        <v>16.791623812117379</v>
      </c>
      <c r="V718" s="4">
        <f>AVERAGEIF(B215:B717, CONCATENATE("&gt;", U718))</f>
        <v>23.76659815594682</v>
      </c>
      <c r="W718" s="4">
        <f>(B718*IF(B718&gt;U718,1,0)/V718)</f>
        <v>0</v>
      </c>
      <c r="Y718">
        <f>IF(B718&gt;I718,1,0)</f>
        <v>0</v>
      </c>
      <c r="Z718">
        <f>IF(B718&gt;L718,1,0)</f>
        <v>0</v>
      </c>
      <c r="AA718">
        <f>IF(B718&gt;O718,1,0)</f>
        <v>0</v>
      </c>
      <c r="AB718">
        <f>IF(B718&gt;R718,1,0)</f>
        <v>0</v>
      </c>
      <c r="AC718">
        <f>IF(B718&gt;U718,1,0)</f>
        <v>0</v>
      </c>
    </row>
    <row r="719" spans="1:29" x14ac:dyDescent="0.25">
      <c r="A719" s="2">
        <v>2052.5100000000002</v>
      </c>
      <c r="B719" s="4">
        <f t="shared" si="26"/>
        <v>-16.62753722250298</v>
      </c>
      <c r="C719" s="7"/>
      <c r="D719" s="7"/>
      <c r="E719" s="7"/>
      <c r="F719" s="4">
        <f t="shared" si="25"/>
        <v>8.2025315446354465</v>
      </c>
      <c r="G719" s="4">
        <f t="shared" si="27"/>
        <v>10.824100013319903</v>
      </c>
      <c r="H719" s="7"/>
      <c r="I719" s="4">
        <f>_xlfn.NORM.S.INV(0.975)*F719</f>
        <v>16.076666409539172</v>
      </c>
      <c r="J719" s="4">
        <f>F719*_xlfn.NORM.S.DIST(_xlfn.NORM.S.INV(a),0)/(1-a)</f>
        <v>19.175901148168936</v>
      </c>
      <c r="K719" s="4">
        <f>(B719*IF(B719&gt;I719,1,0)/J719)</f>
        <v>0</v>
      </c>
      <c r="L719" s="4">
        <f>_xlfn.NORM.S.INV(0.975)*G719</f>
        <v>21.214846191166526</v>
      </c>
      <c r="M719" s="4">
        <f>G719*_xlfn.NORM.S.DIST(_xlfn.NORM.S.INV(a),0)/(1-a)</f>
        <v>25.304611234206646</v>
      </c>
      <c r="N719" s="4">
        <f>(B719*IF(B719&gt;L719,1,0)/M719)</f>
        <v>0</v>
      </c>
      <c r="O719" s="4">
        <f>SQRT((v-2)/v)*F719*_xlfn.T.INV(a,v)</f>
        <v>16.636550476911239</v>
      </c>
      <c r="P719" s="4">
        <f>SQRT((v-2)/v)*F719*(_xlfn.T.DIST(_xlfn.T.INV(a,v),v,0)/(1-a))*((v+_xlfn.T.INV(a,v)^2)/(v-1))</f>
        <v>20.344732247769027</v>
      </c>
      <c r="Q719" s="4">
        <f>(B719*IF(B719&gt;O719,1,0)/P719)</f>
        <v>0</v>
      </c>
      <c r="R719" s="4">
        <f>SQRT((v-2)/v)*G719*_xlfn.T.INV(a,v)</f>
        <v>21.953671894929048</v>
      </c>
      <c r="S719" s="4">
        <f>SQRT((v-2)/v)*G719*(_xlfn.T.DIST(_xlfn.T.INV(a,v),v,0)/(1-a))*((v+_xlfn.T.INV(a,v)^2)/(v-1))</f>
        <v>26.847006365746772</v>
      </c>
      <c r="T719" s="4">
        <f>(B719*IF(B719&gt;R719,1,0)/S719)</f>
        <v>0</v>
      </c>
      <c r="U719" s="4">
        <f>_xlfn.PERCENTILE.INC(B216:B718,a)</f>
        <v>16.791623812117379</v>
      </c>
      <c r="V719" s="4">
        <f>AVERAGEIF(B216:B718, CONCATENATE("&gt;", U719))</f>
        <v>23.76659815594682</v>
      </c>
      <c r="W719" s="4">
        <f>(B719*IF(B719&gt;U719,1,0)/V719)</f>
        <v>0</v>
      </c>
      <c r="Y719">
        <f>IF(B719&gt;I719,1,0)</f>
        <v>0</v>
      </c>
      <c r="Z719">
        <f>IF(B719&gt;L719,1,0)</f>
        <v>0</v>
      </c>
      <c r="AA719">
        <f>IF(B719&gt;O719,1,0)</f>
        <v>0</v>
      </c>
      <c r="AB719">
        <f>IF(B719&gt;R719,1,0)</f>
        <v>0</v>
      </c>
      <c r="AC719">
        <f>IF(B719&gt;U719,1,0)</f>
        <v>0</v>
      </c>
    </row>
    <row r="720" spans="1:29" x14ac:dyDescent="0.25">
      <c r="A720" s="2">
        <v>2075.15</v>
      </c>
      <c r="B720" s="4">
        <f t="shared" si="26"/>
        <v>-11.030396928638531</v>
      </c>
      <c r="C720" s="7"/>
      <c r="D720" s="7"/>
      <c r="E720" s="7"/>
      <c r="F720" s="4">
        <f t="shared" si="25"/>
        <v>8.2316104307270237</v>
      </c>
      <c r="G720" s="4">
        <f t="shared" si="27"/>
        <v>11.256996592235165</v>
      </c>
      <c r="H720" s="7"/>
      <c r="I720" s="4">
        <f>_xlfn.NORM.S.INV(0.975)*F720</f>
        <v>16.133659978989204</v>
      </c>
      <c r="J720" s="4">
        <f>F720*_xlfn.NORM.S.DIST(_xlfn.NORM.S.INV(a),0)/(1-a)</f>
        <v>19.243881849267929</v>
      </c>
      <c r="K720" s="4">
        <f>(B720*IF(B720&gt;I720,1,0)/J720)</f>
        <v>0</v>
      </c>
      <c r="L720" s="4">
        <f>_xlfn.NORM.S.INV(0.975)*G720</f>
        <v>22.063307894871038</v>
      </c>
      <c r="M720" s="4">
        <f>G720*_xlfn.NORM.S.DIST(_xlfn.NORM.S.INV(a),0)/(1-a)</f>
        <v>26.316638065129187</v>
      </c>
      <c r="N720" s="4">
        <f>(B720*IF(B720&gt;L720,1,0)/M720)</f>
        <v>0</v>
      </c>
      <c r="O720" s="4">
        <f>SQRT((v-2)/v)*F720*_xlfn.T.INV(a,v)</f>
        <v>16.695528897614938</v>
      </c>
      <c r="P720" s="4">
        <f>SQRT((v-2)/v)*F720*(_xlfn.T.DIST(_xlfn.T.INV(a,v),v,0)/(1-a))*((v+_xlfn.T.INV(a,v)^2)/(v-1))</f>
        <v>20.41685658503944</v>
      </c>
      <c r="Q720" s="4">
        <f>(B720*IF(B720&gt;O720,1,0)/P720)</f>
        <v>0</v>
      </c>
      <c r="R720" s="4">
        <f>SQRT((v-2)/v)*G720*_xlfn.T.INV(a,v)</f>
        <v>22.831682024754894</v>
      </c>
      <c r="S720" s="4">
        <f>SQRT((v-2)/v)*G720*(_xlfn.T.DIST(_xlfn.T.INV(a,v),v,0)/(1-a))*((v+_xlfn.T.INV(a,v)^2)/(v-1))</f>
        <v>27.920719394594098</v>
      </c>
      <c r="T720" s="4">
        <f>(B720*IF(B720&gt;R720,1,0)/S720)</f>
        <v>0</v>
      </c>
      <c r="U720" s="4">
        <f>_xlfn.PERCENTILE.INC(B217:B719,a)</f>
        <v>16.791623812117379</v>
      </c>
      <c r="V720" s="4">
        <f>AVERAGEIF(B217:B719, CONCATENATE("&gt;", U720))</f>
        <v>23.76659815594682</v>
      </c>
      <c r="W720" s="4">
        <f>(B720*IF(B720&gt;U720,1,0)/V720)</f>
        <v>0</v>
      </c>
      <c r="Y720">
        <f>IF(B720&gt;I720,1,0)</f>
        <v>0</v>
      </c>
      <c r="Z720">
        <f>IF(B720&gt;L720,1,0)</f>
        <v>0</v>
      </c>
      <c r="AA720">
        <f>IF(B720&gt;O720,1,0)</f>
        <v>0</v>
      </c>
      <c r="AB720">
        <f>IF(B720&gt;R720,1,0)</f>
        <v>0</v>
      </c>
      <c r="AC720">
        <f>IF(B720&gt;U720,1,0)</f>
        <v>0</v>
      </c>
    </row>
    <row r="721" spans="1:29" x14ac:dyDescent="0.25">
      <c r="A721" s="2">
        <v>2071.1799999999998</v>
      </c>
      <c r="B721" s="4">
        <f t="shared" si="26"/>
        <v>1.9131147145990672</v>
      </c>
      <c r="C721" s="7"/>
      <c r="D721" s="7"/>
      <c r="E721" s="7"/>
      <c r="F721" s="4">
        <f t="shared" si="25"/>
        <v>8.2443556895708241</v>
      </c>
      <c r="G721" s="4">
        <f t="shared" si="27"/>
        <v>11.243529398064362</v>
      </c>
      <c r="H721" s="7"/>
      <c r="I721" s="4">
        <f>_xlfn.NORM.S.INV(0.975)*F721</f>
        <v>16.158640227296694</v>
      </c>
      <c r="J721" s="4">
        <f>F721*_xlfn.NORM.S.DIST(_xlfn.NORM.S.INV(a),0)/(1-a)</f>
        <v>19.273677750980298</v>
      </c>
      <c r="K721" s="4">
        <f>(B721*IF(B721&gt;I721,1,0)/J721)</f>
        <v>0</v>
      </c>
      <c r="L721" s="4">
        <f>_xlfn.NORM.S.INV(0.975)*G721</f>
        <v>22.036912679323457</v>
      </c>
      <c r="M721" s="4">
        <f>G721*_xlfn.NORM.S.DIST(_xlfn.NORM.S.INV(a),0)/(1-a)</f>
        <v>26.285154420993567</v>
      </c>
      <c r="N721" s="4">
        <f>(B721*IF(B721&gt;L721,1,0)/M721)</f>
        <v>0</v>
      </c>
      <c r="O721" s="4">
        <f>SQRT((v-2)/v)*F721*_xlfn.T.INV(a,v)</f>
        <v>16.7213791050713</v>
      </c>
      <c r="P721" s="4">
        <f>SQRT((v-2)/v)*F721*(_xlfn.T.DIST(_xlfn.T.INV(a,v),v,0)/(1-a))*((v+_xlfn.T.INV(a,v)^2)/(v-1))</f>
        <v>20.448468640073255</v>
      </c>
      <c r="Q721" s="4">
        <f>(B721*IF(B721&gt;O721,1,0)/P721)</f>
        <v>0</v>
      </c>
      <c r="R721" s="4">
        <f>SQRT((v-2)/v)*G721*_xlfn.T.INV(a,v)</f>
        <v>22.804367572578062</v>
      </c>
      <c r="S721" s="4">
        <f>SQRT((v-2)/v)*G721*(_xlfn.T.DIST(_xlfn.T.INV(a,v),v,0)/(1-a))*((v+_xlfn.T.INV(a,v)^2)/(v-1))</f>
        <v>27.88731672396214</v>
      </c>
      <c r="T721" s="4">
        <f>(B721*IF(B721&gt;R721,1,0)/S721)</f>
        <v>0</v>
      </c>
      <c r="U721" s="4">
        <f>_xlfn.PERCENTILE.INC(B218:B720,a)</f>
        <v>16.791623812117379</v>
      </c>
      <c r="V721" s="4">
        <f>AVERAGEIF(B218:B720, CONCATENATE("&gt;", U721))</f>
        <v>23.76659815594682</v>
      </c>
      <c r="W721" s="4">
        <f>(B721*IF(B721&gt;U721,1,0)/V721)</f>
        <v>0</v>
      </c>
      <c r="Y721">
        <f>IF(B721&gt;I721,1,0)</f>
        <v>0</v>
      </c>
      <c r="Z721">
        <f>IF(B721&gt;L721,1,0)</f>
        <v>0</v>
      </c>
      <c r="AA721">
        <f>IF(B721&gt;O721,1,0)</f>
        <v>0</v>
      </c>
      <c r="AB721">
        <f>IF(B721&gt;R721,1,0)</f>
        <v>0</v>
      </c>
      <c r="AC721">
        <f>IF(B721&gt;U721,1,0)</f>
        <v>0</v>
      </c>
    </row>
    <row r="722" spans="1:29" x14ac:dyDescent="0.25">
      <c r="A722" s="2">
        <v>2065.89</v>
      </c>
      <c r="B722" s="4">
        <f t="shared" si="26"/>
        <v>2.5540995953997063</v>
      </c>
      <c r="C722" s="7"/>
      <c r="D722" s="7"/>
      <c r="E722" s="7"/>
      <c r="F722" s="4">
        <f t="shared" si="25"/>
        <v>8.2430194641164629</v>
      </c>
      <c r="G722" s="4">
        <f t="shared" si="27"/>
        <v>10.911074035139816</v>
      </c>
      <c r="H722" s="7"/>
      <c r="I722" s="4">
        <f>_xlfn.NORM.S.INV(0.975)*F722</f>
        <v>16.156021273530921</v>
      </c>
      <c r="J722" s="4">
        <f>F722*_xlfn.NORM.S.DIST(_xlfn.NORM.S.INV(a),0)/(1-a)</f>
        <v>19.270553919382081</v>
      </c>
      <c r="K722" s="4">
        <f>(B722*IF(B722&gt;I722,1,0)/J722)</f>
        <v>0</v>
      </c>
      <c r="L722" s="4">
        <f>_xlfn.NORM.S.INV(0.975)*G722</f>
        <v>21.385312141524153</v>
      </c>
      <c r="M722" s="4">
        <f>G722*_xlfn.NORM.S.DIST(_xlfn.NORM.S.INV(a),0)/(1-a)</f>
        <v>25.507939345266223</v>
      </c>
      <c r="N722" s="4">
        <f>(B722*IF(B722&gt;L722,1,0)/M722)</f>
        <v>0</v>
      </c>
      <c r="O722" s="4">
        <f>SQRT((v-2)/v)*F722*_xlfn.T.INV(a,v)</f>
        <v>16.71866894393397</v>
      </c>
      <c r="P722" s="4">
        <f>SQRT((v-2)/v)*F722*(_xlfn.T.DIST(_xlfn.T.INV(a,v),v,0)/(1-a))*((v+_xlfn.T.INV(a,v)^2)/(v-1))</f>
        <v>20.445154401177167</v>
      </c>
      <c r="Q722" s="4">
        <f>(B722*IF(B722&gt;O722,1,0)/P722)</f>
        <v>0</v>
      </c>
      <c r="R722" s="4">
        <f>SQRT((v-2)/v)*G722*_xlfn.T.INV(a,v)</f>
        <v>22.130074472147211</v>
      </c>
      <c r="S722" s="4">
        <f>SQRT((v-2)/v)*G722*(_xlfn.T.DIST(_xlfn.T.INV(a,v),v,0)/(1-a))*((v+_xlfn.T.INV(a,v)^2)/(v-1))</f>
        <v>27.062727960575021</v>
      </c>
      <c r="T722" s="4">
        <f>(B722*IF(B722&gt;R722,1,0)/S722)</f>
        <v>0</v>
      </c>
      <c r="U722" s="4">
        <f>_xlfn.PERCENTILE.INC(B219:B721,a)</f>
        <v>16.791623812117379</v>
      </c>
      <c r="V722" s="4">
        <f>AVERAGEIF(B219:B721, CONCATENATE("&gt;", U722))</f>
        <v>23.76659815594682</v>
      </c>
      <c r="W722" s="4">
        <f>(B722*IF(B722&gt;U722,1,0)/V722)</f>
        <v>0</v>
      </c>
      <c r="Y722">
        <f>IF(B722&gt;I722,1,0)</f>
        <v>0</v>
      </c>
      <c r="Z722">
        <f>IF(B722&gt;L722,1,0)</f>
        <v>0</v>
      </c>
      <c r="AA722">
        <f>IF(B722&gt;O722,1,0)</f>
        <v>0</v>
      </c>
      <c r="AB722">
        <f>IF(B722&gt;R722,1,0)</f>
        <v>0</v>
      </c>
      <c r="AC722">
        <f>IF(B722&gt;U722,1,0)</f>
        <v>0</v>
      </c>
    </row>
    <row r="723" spans="1:29" x14ac:dyDescent="0.25">
      <c r="A723" s="2">
        <v>2090.35</v>
      </c>
      <c r="B723" s="4">
        <f t="shared" si="26"/>
        <v>-11.839933394324015</v>
      </c>
      <c r="C723" s="7"/>
      <c r="D723" s="7"/>
      <c r="E723" s="7"/>
      <c r="F723" s="4">
        <f t="shared" si="25"/>
        <v>8.2439263282945294</v>
      </c>
      <c r="G723" s="4">
        <f t="shared" si="27"/>
        <v>10.597162350784165</v>
      </c>
      <c r="H723" s="7"/>
      <c r="I723" s="4">
        <f>_xlfn.NORM.S.INV(0.975)*F723</f>
        <v>16.157798694658801</v>
      </c>
      <c r="J723" s="4">
        <f>F723*_xlfn.NORM.S.DIST(_xlfn.NORM.S.INV(a),0)/(1-a)</f>
        <v>19.272673988989713</v>
      </c>
      <c r="K723" s="4">
        <f>(B723*IF(B723&gt;I723,1,0)/J723)</f>
        <v>0</v>
      </c>
      <c r="L723" s="4">
        <f>_xlfn.NORM.S.INV(0.975)*G723</f>
        <v>20.770056545860772</v>
      </c>
      <c r="M723" s="4">
        <f>G723*_xlfn.NORM.S.DIST(_xlfn.NORM.S.INV(a),0)/(1-a)</f>
        <v>24.774075733074937</v>
      </c>
      <c r="N723" s="4">
        <f>(B723*IF(B723&gt;L723,1,0)/M723)</f>
        <v>0</v>
      </c>
      <c r="O723" s="4">
        <f>SQRT((v-2)/v)*F723*_xlfn.T.INV(a,v)</f>
        <v>16.720508265318106</v>
      </c>
      <c r="P723" s="4">
        <f>SQRT((v-2)/v)*F723*(_xlfn.T.DIST(_xlfn.T.INV(a,v),v,0)/(1-a))*((v+_xlfn.T.INV(a,v)^2)/(v-1))</f>
        <v>20.447403695652593</v>
      </c>
      <c r="Q723" s="4">
        <f>(B723*IF(B723&gt;O723,1,0)/P723)</f>
        <v>0</v>
      </c>
      <c r="R723" s="4">
        <f>SQRT((v-2)/v)*G723*_xlfn.T.INV(a,v)</f>
        <v>21.493392058473287</v>
      </c>
      <c r="S723" s="4">
        <f>SQRT((v-2)/v)*G723*(_xlfn.T.DIST(_xlfn.T.INV(a,v),v,0)/(1-a))*((v+_xlfn.T.INV(a,v)^2)/(v-1))</f>
        <v>26.284133067899635</v>
      </c>
      <c r="T723" s="4">
        <f>(B723*IF(B723&gt;R723,1,0)/S723)</f>
        <v>0</v>
      </c>
      <c r="U723" s="4">
        <f>_xlfn.PERCENTILE.INC(B220:B722,a)</f>
        <v>16.791623812117379</v>
      </c>
      <c r="V723" s="4">
        <f>AVERAGEIF(B220:B722, CONCATENATE("&gt;", U723))</f>
        <v>23.76659815594682</v>
      </c>
      <c r="W723" s="4">
        <f>(B723*IF(B723&gt;U723,1,0)/V723)</f>
        <v>0</v>
      </c>
      <c r="Y723">
        <f>IF(B723&gt;I723,1,0)</f>
        <v>0</v>
      </c>
      <c r="Z723">
        <f>IF(B723&gt;L723,1,0)</f>
        <v>0</v>
      </c>
      <c r="AA723">
        <f>IF(B723&gt;O723,1,0)</f>
        <v>0</v>
      </c>
      <c r="AB723">
        <f>IF(B723&gt;R723,1,0)</f>
        <v>0</v>
      </c>
      <c r="AC723">
        <f>IF(B723&gt;U723,1,0)</f>
        <v>0</v>
      </c>
    </row>
    <row r="724" spans="1:29" x14ac:dyDescent="0.25">
      <c r="A724" s="2">
        <v>2089.41</v>
      </c>
      <c r="B724" s="4">
        <f t="shared" si="26"/>
        <v>0.44968545937285848</v>
      </c>
      <c r="C724" s="7"/>
      <c r="D724" s="7"/>
      <c r="E724" s="7"/>
      <c r="F724" s="4">
        <f t="shared" si="25"/>
        <v>8.2565471253462572</v>
      </c>
      <c r="G724" s="4">
        <f t="shared" si="27"/>
        <v>10.675809115119399</v>
      </c>
      <c r="H724" s="7"/>
      <c r="I724" s="4">
        <f>_xlfn.NORM.S.INV(0.975)*F724</f>
        <v>16.182535002336376</v>
      </c>
      <c r="J724" s="4">
        <f>F724*_xlfn.NORM.S.DIST(_xlfn.NORM.S.INV(a),0)/(1-a)</f>
        <v>19.302178923577049</v>
      </c>
      <c r="K724" s="4">
        <f>(B724*IF(B724&gt;I724,1,0)/J724)</f>
        <v>0</v>
      </c>
      <c r="L724" s="4">
        <f>_xlfn.NORM.S.INV(0.975)*G724</f>
        <v>20.924201371458441</v>
      </c>
      <c r="M724" s="4">
        <f>G724*_xlfn.NORM.S.DIST(_xlfn.NORM.S.INV(a),0)/(1-a)</f>
        <v>24.957936358335452</v>
      </c>
      <c r="N724" s="4">
        <f>(B724*IF(B724&gt;L724,1,0)/M724)</f>
        <v>0</v>
      </c>
      <c r="O724" s="4">
        <f>SQRT((v-2)/v)*F724*_xlfn.T.INV(a,v)</f>
        <v>16.746106036697263</v>
      </c>
      <c r="P724" s="4">
        <f>SQRT((v-2)/v)*F724*(_xlfn.T.DIST(_xlfn.T.INV(a,v),v,0)/(1-a))*((v+_xlfn.T.INV(a,v)^2)/(v-1))</f>
        <v>20.478707048205838</v>
      </c>
      <c r="Q724" s="4">
        <f>(B724*IF(B724&gt;O724,1,0)/P724)</f>
        <v>0</v>
      </c>
      <c r="R724" s="4">
        <f>SQRT((v-2)/v)*G724*_xlfn.T.INV(a,v)</f>
        <v>21.652905113386751</v>
      </c>
      <c r="S724" s="4">
        <f>SQRT((v-2)/v)*G724*(_xlfn.T.DIST(_xlfn.T.INV(a,v),v,0)/(1-a))*((v+_xlfn.T.INV(a,v)^2)/(v-1))</f>
        <v>26.479200572833541</v>
      </c>
      <c r="T724" s="4">
        <f>(B724*IF(B724&gt;R724,1,0)/S724)</f>
        <v>0</v>
      </c>
      <c r="U724" s="4">
        <f>_xlfn.PERCENTILE.INC(B221:B723,a)</f>
        <v>16.791623812117379</v>
      </c>
      <c r="V724" s="4">
        <f>AVERAGEIF(B221:B723, CONCATENATE("&gt;", U724))</f>
        <v>23.76659815594682</v>
      </c>
      <c r="W724" s="4">
        <f>(B724*IF(B724&gt;U724,1,0)/V724)</f>
        <v>0</v>
      </c>
      <c r="Y724">
        <f>IF(B724&gt;I724,1,0)</f>
        <v>0</v>
      </c>
      <c r="Z724">
        <f>IF(B724&gt;L724,1,0)</f>
        <v>0</v>
      </c>
      <c r="AA724">
        <f>IF(B724&gt;O724,1,0)</f>
        <v>0</v>
      </c>
      <c r="AB724">
        <f>IF(B724&gt;R724,1,0)</f>
        <v>0</v>
      </c>
      <c r="AC724">
        <f>IF(B724&gt;U724,1,0)</f>
        <v>0</v>
      </c>
    </row>
    <row r="725" spans="1:29" x14ac:dyDescent="0.25">
      <c r="A725" s="2">
        <v>2079.36</v>
      </c>
      <c r="B725" s="4">
        <f t="shared" si="26"/>
        <v>4.8099702786909839</v>
      </c>
      <c r="C725" s="7"/>
      <c r="D725" s="7"/>
      <c r="E725" s="7"/>
      <c r="F725" s="4">
        <f t="shared" si="25"/>
        <v>8.2533108147165155</v>
      </c>
      <c r="G725" s="4">
        <f t="shared" si="27"/>
        <v>10.351167048572869</v>
      </c>
      <c r="H725" s="7"/>
      <c r="I725" s="4">
        <f>_xlfn.NORM.S.INV(0.975)*F725</f>
        <v>16.176191950059298</v>
      </c>
      <c r="J725" s="4">
        <f>F725*_xlfn.NORM.S.DIST(_xlfn.NORM.S.INV(a),0)/(1-a)</f>
        <v>19.294613067550408</v>
      </c>
      <c r="K725" s="4">
        <f>(B725*IF(B725&gt;I725,1,0)/J725)</f>
        <v>0</v>
      </c>
      <c r="L725" s="4">
        <f>_xlfn.NORM.S.INV(0.975)*G725</f>
        <v>20.287914613160588</v>
      </c>
      <c r="M725" s="4">
        <f>G725*_xlfn.NORM.S.DIST(_xlfn.NORM.S.INV(a),0)/(1-a)</f>
        <v>24.198987228696939</v>
      </c>
      <c r="N725" s="4">
        <f>(B725*IF(B725&gt;L725,1,0)/M725)</f>
        <v>0</v>
      </c>
      <c r="O725" s="4">
        <f>SQRT((v-2)/v)*F725*_xlfn.T.INV(a,v)</f>
        <v>16.739542082037943</v>
      </c>
      <c r="P725" s="4">
        <f>SQRT((v-2)/v)*F725*(_xlfn.T.DIST(_xlfn.T.INV(a,v),v,0)/(1-a))*((v+_xlfn.T.INV(a,v)^2)/(v-1))</f>
        <v>20.470680029611099</v>
      </c>
      <c r="Q725" s="4">
        <f>(B725*IF(B725&gt;O725,1,0)/P725)</f>
        <v>0</v>
      </c>
      <c r="R725" s="4">
        <f>SQRT((v-2)/v)*G725*_xlfn.T.INV(a,v)</f>
        <v>20.994459108316232</v>
      </c>
      <c r="S725" s="4">
        <f>SQRT((v-2)/v)*G725*(_xlfn.T.DIST(_xlfn.T.INV(a,v),v,0)/(1-a))*((v+_xlfn.T.INV(a,v)^2)/(v-1))</f>
        <v>25.673991122030376</v>
      </c>
      <c r="T725" s="4">
        <f>(B725*IF(B725&gt;R725,1,0)/S725)</f>
        <v>0</v>
      </c>
      <c r="U725" s="4">
        <f>_xlfn.PERCENTILE.INC(B222:B724,a)</f>
        <v>16.791623812117379</v>
      </c>
      <c r="V725" s="4">
        <f>AVERAGEIF(B222:B724, CONCATENATE("&gt;", U725))</f>
        <v>23.76659815594682</v>
      </c>
      <c r="W725" s="4">
        <f>(B725*IF(B725&gt;U725,1,0)/V725)</f>
        <v>0</v>
      </c>
      <c r="Y725">
        <f>IF(B725&gt;I725,1,0)</f>
        <v>0</v>
      </c>
      <c r="Z725">
        <f>IF(B725&gt;L725,1,0)</f>
        <v>0</v>
      </c>
      <c r="AA725">
        <f>IF(B725&gt;O725,1,0)</f>
        <v>0</v>
      </c>
      <c r="AB725">
        <f>IF(B725&gt;R725,1,0)</f>
        <v>0</v>
      </c>
      <c r="AC725">
        <f>IF(B725&gt;U725,1,0)</f>
        <v>0</v>
      </c>
    </row>
    <row r="726" spans="1:29" x14ac:dyDescent="0.25">
      <c r="A726" s="2">
        <v>2104.0500000000002</v>
      </c>
      <c r="B726" s="4">
        <f t="shared" si="26"/>
        <v>-11.87384579870732</v>
      </c>
      <c r="C726" s="7"/>
      <c r="D726" s="7"/>
      <c r="E726" s="7"/>
      <c r="F726" s="4">
        <f t="shared" si="25"/>
        <v>8.2544106551525314</v>
      </c>
      <c r="G726" s="4">
        <f t="shared" si="27"/>
        <v>10.104751781034828</v>
      </c>
      <c r="H726" s="7"/>
      <c r="I726" s="4">
        <f>_xlfn.NORM.S.INV(0.975)*F726</f>
        <v>16.178347597702629</v>
      </c>
      <c r="J726" s="4">
        <f>F726*_xlfn.NORM.S.DIST(_xlfn.NORM.S.INV(a),0)/(1-a)</f>
        <v>19.297184277592702</v>
      </c>
      <c r="K726" s="4">
        <f>(B726*IF(B726&gt;I726,1,0)/J726)</f>
        <v>0</v>
      </c>
      <c r="L726" s="4">
        <f>_xlfn.NORM.S.INV(0.975)*G726</f>
        <v>19.804949563545225</v>
      </c>
      <c r="M726" s="4">
        <f>G726*_xlfn.NORM.S.DIST(_xlfn.NORM.S.INV(a),0)/(1-a)</f>
        <v>23.622916928205445</v>
      </c>
      <c r="N726" s="4">
        <f>(B726*IF(B726&gt;L726,1,0)/M726)</f>
        <v>0</v>
      </c>
      <c r="O726" s="4">
        <f>SQRT((v-2)/v)*F726*_xlfn.T.INV(a,v)</f>
        <v>16.741772802009056</v>
      </c>
      <c r="P726" s="4">
        <f>SQRT((v-2)/v)*F726*(_xlfn.T.DIST(_xlfn.T.INV(a,v),v,0)/(1-a))*((v+_xlfn.T.INV(a,v)^2)/(v-1))</f>
        <v>20.473407962940495</v>
      </c>
      <c r="Q726" s="4">
        <f>(B726*IF(B726&gt;O726,1,0)/P726)</f>
        <v>0</v>
      </c>
      <c r="R726" s="4">
        <f>SQRT((v-2)/v)*G726*_xlfn.T.INV(a,v)</f>
        <v>20.494674375472467</v>
      </c>
      <c r="S726" s="4">
        <f>SQRT((v-2)/v)*G726*(_xlfn.T.DIST(_xlfn.T.INV(a,v),v,0)/(1-a))*((v+_xlfn.T.INV(a,v)^2)/(v-1))</f>
        <v>25.062807536506401</v>
      </c>
      <c r="T726" s="4">
        <f>(B726*IF(B726&gt;R726,1,0)/S726)</f>
        <v>0</v>
      </c>
      <c r="U726" s="4">
        <f>_xlfn.PERCENTILE.INC(B223:B725,a)</f>
        <v>16.791623812117379</v>
      </c>
      <c r="V726" s="4">
        <f>AVERAGEIF(B223:B725, CONCATENATE("&gt;", U726))</f>
        <v>23.76659815594682</v>
      </c>
      <c r="W726" s="4">
        <f>(B726*IF(B726&gt;U726,1,0)/V726)</f>
        <v>0</v>
      </c>
      <c r="Y726">
        <f>IF(B726&gt;I726,1,0)</f>
        <v>0</v>
      </c>
      <c r="Z726">
        <f>IF(B726&gt;L726,1,0)</f>
        <v>0</v>
      </c>
      <c r="AA726">
        <f>IF(B726&gt;O726,1,0)</f>
        <v>0</v>
      </c>
      <c r="AB726">
        <f>IF(B726&gt;R726,1,0)</f>
        <v>0</v>
      </c>
      <c r="AC726">
        <f>IF(B726&gt;U726,1,0)</f>
        <v>0</v>
      </c>
    </row>
    <row r="727" spans="1:29" x14ac:dyDescent="0.25">
      <c r="A727" s="2">
        <v>2109.79</v>
      </c>
      <c r="B727" s="4">
        <f t="shared" si="26"/>
        <v>-2.7280720515195842</v>
      </c>
      <c r="C727" s="7"/>
      <c r="D727" s="7"/>
      <c r="E727" s="7"/>
      <c r="F727" s="4">
        <f t="shared" si="25"/>
        <v>8.2695725779829328</v>
      </c>
      <c r="G727" s="4">
        <f t="shared" si="27"/>
        <v>10.219537214866225</v>
      </c>
      <c r="H727" s="7"/>
      <c r="I727" s="4">
        <f>_xlfn.NORM.S.INV(0.975)*F727</f>
        <v>16.208064420386592</v>
      </c>
      <c r="J727" s="4">
        <f>F727*_xlfn.NORM.S.DIST(_xlfn.NORM.S.INV(a),0)/(1-a)</f>
        <v>19.332629863120758</v>
      </c>
      <c r="K727" s="4">
        <f>(B727*IF(B727&gt;I727,1,0)/J727)</f>
        <v>0</v>
      </c>
      <c r="L727" s="4">
        <f>_xlfn.NORM.S.INV(0.975)*G727</f>
        <v>20.029924879804568</v>
      </c>
      <c r="M727" s="4">
        <f>G727*_xlfn.NORM.S.DIST(_xlfn.NORM.S.INV(a),0)/(1-a)</f>
        <v>23.891262635920537</v>
      </c>
      <c r="N727" s="4">
        <f>(B727*IF(B727&gt;L727,1,0)/M727)</f>
        <v>0</v>
      </c>
      <c r="O727" s="4">
        <f>SQRT((v-2)/v)*F727*_xlfn.T.INV(a,v)</f>
        <v>16.772524539216331</v>
      </c>
      <c r="P727" s="4">
        <f>SQRT((v-2)/v)*F727*(_xlfn.T.DIST(_xlfn.T.INV(a,v),v,0)/(1-a))*((v+_xlfn.T.INV(a,v)^2)/(v-1))</f>
        <v>20.511014067673806</v>
      </c>
      <c r="Q727" s="4">
        <f>(B727*IF(B727&gt;O727,1,0)/P727)</f>
        <v>0</v>
      </c>
      <c r="R727" s="4">
        <f>SQRT((v-2)/v)*G727*_xlfn.T.INV(a,v)</f>
        <v>20.727484655269453</v>
      </c>
      <c r="S727" s="4">
        <f>SQRT((v-2)/v)*G727*(_xlfn.T.DIST(_xlfn.T.INV(a,v),v,0)/(1-a))*((v+_xlfn.T.INV(a,v)^2)/(v-1))</f>
        <v>25.347509753686058</v>
      </c>
      <c r="T727" s="4">
        <f>(B727*IF(B727&gt;R727,1,0)/S727)</f>
        <v>0</v>
      </c>
      <c r="U727" s="4">
        <f>_xlfn.PERCENTILE.INC(B224:B726,a)</f>
        <v>16.791623812117379</v>
      </c>
      <c r="V727" s="4">
        <f>AVERAGEIF(B224:B726, CONCATENATE("&gt;", U727))</f>
        <v>23.76659815594682</v>
      </c>
      <c r="W727" s="4">
        <f>(B727*IF(B727&gt;U727,1,0)/V727)</f>
        <v>0</v>
      </c>
      <c r="Y727">
        <f>IF(B727&gt;I727,1,0)</f>
        <v>0</v>
      </c>
      <c r="Z727">
        <f>IF(B727&gt;L727,1,0)</f>
        <v>0</v>
      </c>
      <c r="AA727">
        <f>IF(B727&gt;O727,1,0)</f>
        <v>0</v>
      </c>
      <c r="AB727">
        <f>IF(B727&gt;R727,1,0)</f>
        <v>0</v>
      </c>
      <c r="AC727">
        <f>IF(B727&gt;U727,1,0)</f>
        <v>0</v>
      </c>
    </row>
    <row r="728" spans="1:29" x14ac:dyDescent="0.25">
      <c r="A728" s="2">
        <v>2102.31</v>
      </c>
      <c r="B728" s="4">
        <f t="shared" si="26"/>
        <v>3.5453765540646311</v>
      </c>
      <c r="C728" s="7"/>
      <c r="D728" s="7"/>
      <c r="E728" s="7"/>
      <c r="F728" s="4">
        <f t="shared" si="25"/>
        <v>8.2690118831188162</v>
      </c>
      <c r="G728" s="4">
        <f t="shared" si="27"/>
        <v>9.9307173487100364</v>
      </c>
      <c r="H728" s="7"/>
      <c r="I728" s="4">
        <f>_xlfn.NORM.S.INV(0.975)*F728</f>
        <v>16.206965478646605</v>
      </c>
      <c r="J728" s="4">
        <f>F728*_xlfn.NORM.S.DIST(_xlfn.NORM.S.INV(a),0)/(1-a)</f>
        <v>19.331319069101852</v>
      </c>
      <c r="K728" s="4">
        <f>(B728*IF(B728&gt;I728,1,0)/J728)</f>
        <v>0</v>
      </c>
      <c r="L728" s="4">
        <f>_xlfn.NORM.S.INV(0.975)*G728</f>
        <v>19.463848344118759</v>
      </c>
      <c r="M728" s="4">
        <f>G728*_xlfn.NORM.S.DIST(_xlfn.NORM.S.INV(a),0)/(1-a)</f>
        <v>23.21605874637736</v>
      </c>
      <c r="N728" s="4">
        <f>(B728*IF(B728&gt;L728,1,0)/M728)</f>
        <v>0</v>
      </c>
      <c r="O728" s="4">
        <f>SQRT((v-2)/v)*F728*_xlfn.T.INV(a,v)</f>
        <v>16.771387325862349</v>
      </c>
      <c r="P728" s="4">
        <f>SQRT((v-2)/v)*F728*(_xlfn.T.DIST(_xlfn.T.INV(a,v),v,0)/(1-a))*((v+_xlfn.T.INV(a,v)^2)/(v-1))</f>
        <v>20.509623376663225</v>
      </c>
      <c r="Q728" s="4">
        <f>(B728*IF(B728&gt;O728,1,0)/P728)</f>
        <v>0</v>
      </c>
      <c r="R728" s="4">
        <f>SQRT((v-2)/v)*G728*_xlfn.T.INV(a,v)</f>
        <v>20.14169400565169</v>
      </c>
      <c r="S728" s="4">
        <f>SQRT((v-2)/v)*G728*(_xlfn.T.DIST(_xlfn.T.INV(a,v),v,0)/(1-a))*((v+_xlfn.T.INV(a,v)^2)/(v-1))</f>
        <v>24.631150077065598</v>
      </c>
      <c r="T728" s="4">
        <f>(B728*IF(B728&gt;R728,1,0)/S728)</f>
        <v>0</v>
      </c>
      <c r="U728" s="4">
        <f>_xlfn.PERCENTILE.INC(B225:B727,a)</f>
        <v>16.791623812117379</v>
      </c>
      <c r="V728" s="4">
        <f>AVERAGEIF(B225:B727, CONCATENATE("&gt;", U728))</f>
        <v>23.76659815594682</v>
      </c>
      <c r="W728" s="4">
        <f>(B728*IF(B728&gt;U728,1,0)/V728)</f>
        <v>0</v>
      </c>
      <c r="Y728">
        <f>IF(B728&gt;I728,1,0)</f>
        <v>0</v>
      </c>
      <c r="Z728">
        <f>IF(B728&gt;L728,1,0)</f>
        <v>0</v>
      </c>
      <c r="AA728">
        <f>IF(B728&gt;O728,1,0)</f>
        <v>0</v>
      </c>
      <c r="AB728">
        <f>IF(B728&gt;R728,1,0)</f>
        <v>0</v>
      </c>
      <c r="AC728">
        <f>IF(B728&gt;U728,1,0)</f>
        <v>0</v>
      </c>
    </row>
    <row r="729" spans="1:29" x14ac:dyDescent="0.25">
      <c r="A729" s="2">
        <v>2099.9299999999998</v>
      </c>
      <c r="B729" s="4">
        <f t="shared" si="26"/>
        <v>1.1320880364932426</v>
      </c>
      <c r="C729" s="7"/>
      <c r="D729" s="7"/>
      <c r="E729" s="7"/>
      <c r="F729" s="4">
        <f t="shared" si="25"/>
        <v>8.2696464256070001</v>
      </c>
      <c r="G729" s="4">
        <f t="shared" si="27"/>
        <v>9.6672736555338563</v>
      </c>
      <c r="H729" s="7"/>
      <c r="I729" s="4">
        <f>_xlfn.NORM.S.INV(0.975)*F729</f>
        <v>16.208209159070108</v>
      </c>
      <c r="J729" s="4">
        <f>F729*_xlfn.NORM.S.DIST(_xlfn.NORM.S.INV(a),0)/(1-a)</f>
        <v>19.332802504302499</v>
      </c>
      <c r="K729" s="4">
        <f>(B729*IF(B729&gt;I729,1,0)/J729)</f>
        <v>0</v>
      </c>
      <c r="L729" s="4">
        <f>_xlfn.NORM.S.INV(0.975)*G729</f>
        <v>18.947508193539228</v>
      </c>
      <c r="M729" s="4">
        <f>G729*_xlfn.NORM.S.DIST(_xlfn.NORM.S.INV(a),0)/(1-a)</f>
        <v>22.600179344882235</v>
      </c>
      <c r="N729" s="4">
        <f>(B729*IF(B729&gt;L729,1,0)/M729)</f>
        <v>0</v>
      </c>
      <c r="O729" s="4">
        <f>SQRT((v-2)/v)*F729*_xlfn.T.INV(a,v)</f>
        <v>16.772674318551982</v>
      </c>
      <c r="P729" s="4">
        <f>SQRT((v-2)/v)*F729*(_xlfn.T.DIST(_xlfn.T.INV(a,v),v,0)/(1-a))*((v+_xlfn.T.INV(a,v)^2)/(v-1))</f>
        <v>20.51119723187508</v>
      </c>
      <c r="Q729" s="4">
        <f>(B729*IF(B729&gt;O729,1,0)/P729)</f>
        <v>0</v>
      </c>
      <c r="R729" s="4">
        <f>SQRT((v-2)/v)*G729*_xlfn.T.INV(a,v)</f>
        <v>19.607371854557272</v>
      </c>
      <c r="S729" s="4">
        <f>SQRT((v-2)/v)*G729*(_xlfn.T.DIST(_xlfn.T.INV(a,v),v,0)/(1-a))*((v+_xlfn.T.INV(a,v)^2)/(v-1))</f>
        <v>23.977730901428522</v>
      </c>
      <c r="T729" s="4">
        <f>(B729*IF(B729&gt;R729,1,0)/S729)</f>
        <v>0</v>
      </c>
      <c r="U729" s="4">
        <f>_xlfn.PERCENTILE.INC(B226:B728,a)</f>
        <v>16.791623812117379</v>
      </c>
      <c r="V729" s="4">
        <f>AVERAGEIF(B226:B728, CONCATENATE("&gt;", U729))</f>
        <v>23.76659815594682</v>
      </c>
      <c r="W729" s="4">
        <f>(B729*IF(B729&gt;U729,1,0)/V729)</f>
        <v>0</v>
      </c>
      <c r="Y729">
        <f>IF(B729&gt;I729,1,0)</f>
        <v>0</v>
      </c>
      <c r="Z729">
        <f>IF(B729&gt;L729,1,0)</f>
        <v>0</v>
      </c>
      <c r="AA729">
        <f>IF(B729&gt;O729,1,0)</f>
        <v>0</v>
      </c>
      <c r="AB729">
        <f>IF(B729&gt;R729,1,0)</f>
        <v>0</v>
      </c>
      <c r="AC729">
        <f>IF(B729&gt;U729,1,0)</f>
        <v>0</v>
      </c>
    </row>
    <row r="730" spans="1:29" x14ac:dyDescent="0.25">
      <c r="A730" s="2">
        <v>2099.1999999999998</v>
      </c>
      <c r="B730" s="4">
        <f t="shared" si="26"/>
        <v>0.34763063530689992</v>
      </c>
      <c r="C730" s="7"/>
      <c r="D730" s="7"/>
      <c r="E730" s="7"/>
      <c r="F730" s="4">
        <f t="shared" si="25"/>
        <v>8.2681018023016204</v>
      </c>
      <c r="G730" s="4">
        <f t="shared" si="27"/>
        <v>9.3768708285047015</v>
      </c>
      <c r="H730" s="7"/>
      <c r="I730" s="4">
        <f>_xlfn.NORM.S.INV(0.975)*F730</f>
        <v>16.205181753021883</v>
      </c>
      <c r="J730" s="4">
        <f>F730*_xlfn.NORM.S.DIST(_xlfn.NORM.S.INV(a),0)/(1-a)</f>
        <v>19.329191479626282</v>
      </c>
      <c r="K730" s="4">
        <f>(B730*IF(B730&gt;I730,1,0)/J730)</f>
        <v>0</v>
      </c>
      <c r="L730" s="4">
        <f>_xlfn.NORM.S.INV(0.975)*G730</f>
        <v>18.378329111553469</v>
      </c>
      <c r="M730" s="4">
        <f>G730*_xlfn.NORM.S.DIST(_xlfn.NORM.S.INV(a),0)/(1-a)</f>
        <v>21.92127480499029</v>
      </c>
      <c r="N730" s="4">
        <f>(B730*IF(B730&gt;L730,1,0)/M730)</f>
        <v>0</v>
      </c>
      <c r="O730" s="4">
        <f>SQRT((v-2)/v)*F730*_xlfn.T.INV(a,v)</f>
        <v>16.769541480421712</v>
      </c>
      <c r="P730" s="4">
        <f>SQRT((v-2)/v)*F730*(_xlfn.T.DIST(_xlfn.T.INV(a,v),v,0)/(1-a))*((v+_xlfn.T.INV(a,v)^2)/(v-1))</f>
        <v>20.507366103960408</v>
      </c>
      <c r="Q730" s="4">
        <f>(B730*IF(B730&gt;O730,1,0)/P730)</f>
        <v>0</v>
      </c>
      <c r="R730" s="4">
        <f>SQRT((v-2)/v)*G730*_xlfn.T.INV(a,v)</f>
        <v>19.01837060973207</v>
      </c>
      <c r="S730" s="4">
        <f>SQRT((v-2)/v)*G730*(_xlfn.T.DIST(_xlfn.T.INV(a,v),v,0)/(1-a))*((v+_xlfn.T.INV(a,v)^2)/(v-1))</f>
        <v>23.257445008256024</v>
      </c>
      <c r="T730" s="4">
        <f>(B730*IF(B730&gt;R730,1,0)/S730)</f>
        <v>0</v>
      </c>
      <c r="U730" s="4">
        <f>_xlfn.PERCENTILE.INC(B227:B729,a)</f>
        <v>16.791623812117379</v>
      </c>
      <c r="V730" s="4">
        <f>AVERAGEIF(B227:B729, CONCATENATE("&gt;", U730))</f>
        <v>23.76659815594682</v>
      </c>
      <c r="W730" s="4">
        <f>(B730*IF(B730&gt;U730,1,0)/V730)</f>
        <v>0</v>
      </c>
      <c r="Y730">
        <f>IF(B730&gt;I730,1,0)</f>
        <v>0</v>
      </c>
      <c r="Z730">
        <f>IF(B730&gt;L730,1,0)</f>
        <v>0</v>
      </c>
      <c r="AA730">
        <f>IF(B730&gt;O730,1,0)</f>
        <v>0</v>
      </c>
      <c r="AB730">
        <f>IF(B730&gt;R730,1,0)</f>
        <v>0</v>
      </c>
      <c r="AC730">
        <f>IF(B730&gt;U730,1,0)</f>
        <v>0</v>
      </c>
    </row>
    <row r="731" spans="1:29" x14ac:dyDescent="0.25">
      <c r="A731" s="2">
        <v>2078.58</v>
      </c>
      <c r="B731" s="4">
        <f t="shared" si="26"/>
        <v>9.8227896341462895</v>
      </c>
      <c r="C731" s="7"/>
      <c r="D731" s="7"/>
      <c r="E731" s="7"/>
      <c r="F731" s="4">
        <f t="shared" si="25"/>
        <v>8.2459572010753011</v>
      </c>
      <c r="G731" s="4">
        <f t="shared" si="27"/>
        <v>9.091612341378779</v>
      </c>
      <c r="H731" s="7"/>
      <c r="I731" s="4">
        <f>_xlfn.NORM.S.INV(0.975)*F731</f>
        <v>16.161779132166295</v>
      </c>
      <c r="J731" s="4">
        <f>F731*_xlfn.NORM.S.DIST(_xlfn.NORM.S.INV(a),0)/(1-a)</f>
        <v>19.277421769047208</v>
      </c>
      <c r="K731" s="4">
        <f>(B731*IF(B731&gt;I731,1,0)/J731)</f>
        <v>0</v>
      </c>
      <c r="L731" s="4">
        <f>_xlfn.NORM.S.INV(0.975)*G731</f>
        <v>17.819232750502277</v>
      </c>
      <c r="M731" s="4">
        <f>G731*_xlfn.NORM.S.DIST(_xlfn.NORM.S.INV(a),0)/(1-a)</f>
        <v>21.254396717288156</v>
      </c>
      <c r="N731" s="4">
        <f>(B731*IF(B731&gt;L731,1,0)/M731)</f>
        <v>0</v>
      </c>
      <c r="O731" s="4">
        <f>SQRT((v-2)/v)*F731*_xlfn.T.INV(a,v)</f>
        <v>16.724627325067605</v>
      </c>
      <c r="P731" s="4">
        <f>SQRT((v-2)/v)*F731*(_xlfn.T.DIST(_xlfn.T.INV(a,v),v,0)/(1-a))*((v+_xlfn.T.INV(a,v)^2)/(v-1))</f>
        <v>20.452440867741387</v>
      </c>
      <c r="Q731" s="4">
        <f>(B731*IF(B731&gt;O731,1,0)/P731)</f>
        <v>0</v>
      </c>
      <c r="R731" s="4">
        <f>SQRT((v-2)/v)*G731*_xlfn.T.INV(a,v)</f>
        <v>18.439803225478425</v>
      </c>
      <c r="S731" s="4">
        <f>SQRT((v-2)/v)*G731*(_xlfn.T.DIST(_xlfn.T.INV(a,v),v,0)/(1-a))*((v+_xlfn.T.INV(a,v)^2)/(v-1))</f>
        <v>22.549918617116923</v>
      </c>
      <c r="T731" s="4">
        <f>(B731*IF(B731&gt;R731,1,0)/S731)</f>
        <v>0</v>
      </c>
      <c r="U731" s="4">
        <f>_xlfn.PERCENTILE.INC(B228:B730,a)</f>
        <v>16.791623812117379</v>
      </c>
      <c r="V731" s="4">
        <f>AVERAGEIF(B228:B730, CONCATENATE("&gt;", U731))</f>
        <v>23.76659815594682</v>
      </c>
      <c r="W731" s="4">
        <f>(B731*IF(B731&gt;U731,1,0)/V731)</f>
        <v>0</v>
      </c>
      <c r="Y731">
        <f>IF(B731&gt;I731,1,0)</f>
        <v>0</v>
      </c>
      <c r="Z731">
        <f>IF(B731&gt;L731,1,0)</f>
        <v>0</v>
      </c>
      <c r="AA731">
        <f>IF(B731&gt;O731,1,0)</f>
        <v>0</v>
      </c>
      <c r="AB731">
        <f>IF(B731&gt;R731,1,0)</f>
        <v>0</v>
      </c>
      <c r="AC731">
        <f>IF(B731&gt;U731,1,0)</f>
        <v>0</v>
      </c>
    </row>
    <row r="732" spans="1:29" x14ac:dyDescent="0.25">
      <c r="A732" s="2">
        <v>2081.7199999999998</v>
      </c>
      <c r="B732" s="4">
        <f t="shared" si="26"/>
        <v>-1.5106466914912453</v>
      </c>
      <c r="C732" s="7"/>
      <c r="D732" s="7"/>
      <c r="E732" s="7"/>
      <c r="F732" s="4">
        <f t="shared" si="25"/>
        <v>8.2379409534993542</v>
      </c>
      <c r="G732" s="4">
        <f t="shared" si="27"/>
        <v>9.137133130241553</v>
      </c>
      <c r="H732" s="7"/>
      <c r="I732" s="4">
        <f>_xlfn.NORM.S.INV(0.975)*F732</f>
        <v>16.146067575626283</v>
      </c>
      <c r="J732" s="4">
        <f>F732*_xlfn.NORM.S.DIST(_xlfn.NORM.S.INV(a),0)/(1-a)</f>
        <v>19.25868136308118</v>
      </c>
      <c r="K732" s="4">
        <f>(B732*IF(B732&gt;I732,1,0)/J732)</f>
        <v>0</v>
      </c>
      <c r="L732" s="4">
        <f>_xlfn.NORM.S.INV(0.975)*G732</f>
        <v>17.908451857221166</v>
      </c>
      <c r="M732" s="4">
        <f>G732*_xlfn.NORM.S.DIST(_xlfn.NORM.S.INV(a),0)/(1-a)</f>
        <v>21.360815344594759</v>
      </c>
      <c r="N732" s="4">
        <f>(B732*IF(B732&gt;L732,1,0)/M732)</f>
        <v>0</v>
      </c>
      <c r="O732" s="4">
        <f>SQRT((v-2)/v)*F732*_xlfn.T.INV(a,v)</f>
        <v>16.708368599732999</v>
      </c>
      <c r="P732" s="4">
        <f>SQRT((v-2)/v)*F732*(_xlfn.T.DIST(_xlfn.T.INV(a,v),v,0)/(1-a))*((v+_xlfn.T.INV(a,v)^2)/(v-1))</f>
        <v>20.432558175468031</v>
      </c>
      <c r="Q732" s="4">
        <f>(B732*IF(B732&gt;O732,1,0)/P732)</f>
        <v>0</v>
      </c>
      <c r="R732" s="4">
        <f>SQRT((v-2)/v)*G732*_xlfn.T.INV(a,v)</f>
        <v>18.53212946616928</v>
      </c>
      <c r="S732" s="4">
        <f>SQRT((v-2)/v)*G732*(_xlfn.T.DIST(_xlfn.T.INV(a,v),v,0)/(1-a))*((v+_xlfn.T.INV(a,v)^2)/(v-1))</f>
        <v>22.662823792315674</v>
      </c>
      <c r="T732" s="4">
        <f>(B732*IF(B732&gt;R732,1,0)/S732)</f>
        <v>0</v>
      </c>
      <c r="U732" s="4">
        <f>_xlfn.PERCENTILE.INC(B229:B731,a)</f>
        <v>16.791623812117379</v>
      </c>
      <c r="V732" s="4">
        <f>AVERAGEIF(B229:B731, CONCATENATE("&gt;", U732))</f>
        <v>23.76659815594682</v>
      </c>
      <c r="W732" s="4">
        <f>(B732*IF(B732&gt;U732,1,0)/V732)</f>
        <v>0</v>
      </c>
      <c r="Y732">
        <f>IF(B732&gt;I732,1,0)</f>
        <v>0</v>
      </c>
      <c r="Z732">
        <f>IF(B732&gt;L732,1,0)</f>
        <v>0</v>
      </c>
      <c r="AA732">
        <f>IF(B732&gt;O732,1,0)</f>
        <v>0</v>
      </c>
      <c r="AB732">
        <f>IF(B732&gt;R732,1,0)</f>
        <v>0</v>
      </c>
      <c r="AC732">
        <f>IF(B732&gt;U732,1,0)</f>
        <v>0</v>
      </c>
    </row>
    <row r="733" spans="1:29" x14ac:dyDescent="0.25">
      <c r="A733" s="2">
        <v>2075</v>
      </c>
      <c r="B733" s="4">
        <f t="shared" si="26"/>
        <v>3.2280998405164003</v>
      </c>
      <c r="C733" s="7"/>
      <c r="D733" s="7"/>
      <c r="E733" s="7"/>
      <c r="F733" s="4">
        <f t="shared" si="25"/>
        <v>8.238086333235934</v>
      </c>
      <c r="G733" s="4">
        <f t="shared" si="27"/>
        <v>8.8665039860681922</v>
      </c>
      <c r="H733" s="7"/>
      <c r="I733" s="4">
        <f>_xlfn.NORM.S.INV(0.975)*F733</f>
        <v>16.14635251467406</v>
      </c>
      <c r="J733" s="4">
        <f>F733*_xlfn.NORM.S.DIST(_xlfn.NORM.S.INV(a),0)/(1-a)</f>
        <v>19.259021232235284</v>
      </c>
      <c r="K733" s="4">
        <f>(B733*IF(B733&gt;I733,1,0)/J733)</f>
        <v>0</v>
      </c>
      <c r="L733" s="4">
        <f>_xlfn.NORM.S.INV(0.975)*G733</f>
        <v>17.37802848147448</v>
      </c>
      <c r="M733" s="4">
        <f>G733*_xlfn.NORM.S.DIST(_xlfn.NORM.S.INV(a),0)/(1-a)</f>
        <v>20.728137775695199</v>
      </c>
      <c r="N733" s="4">
        <f>(B733*IF(B733&gt;L733,1,0)/M733)</f>
        <v>0</v>
      </c>
      <c r="O733" s="4">
        <f>SQRT((v-2)/v)*F733*_xlfn.T.INV(a,v)</f>
        <v>16.708663462034078</v>
      </c>
      <c r="P733" s="4">
        <f>SQRT((v-2)/v)*F733*(_xlfn.T.DIST(_xlfn.T.INV(a,v),v,0)/(1-a))*((v+_xlfn.T.INV(a,v)^2)/(v-1))</f>
        <v>20.432918760709168</v>
      </c>
      <c r="Q733" s="4">
        <f>(B733*IF(B733&gt;O733,1,0)/P733)</f>
        <v>0</v>
      </c>
      <c r="R733" s="4">
        <f>SQRT((v-2)/v)*G733*_xlfn.T.INV(a,v)</f>
        <v>17.983233629187346</v>
      </c>
      <c r="S733" s="4">
        <f>SQRT((v-2)/v)*G733*(_xlfn.T.DIST(_xlfn.T.INV(a,v),v,0)/(1-a))*((v+_xlfn.T.INV(a,v)^2)/(v-1))</f>
        <v>21.991582548476657</v>
      </c>
      <c r="T733" s="4">
        <f>(B733*IF(B733&gt;R733,1,0)/S733)</f>
        <v>0</v>
      </c>
      <c r="U733" s="4">
        <f>_xlfn.PERCENTILE.INC(B230:B732,a)</f>
        <v>16.791623812117379</v>
      </c>
      <c r="V733" s="4">
        <f>AVERAGEIF(B230:B732, CONCATENATE("&gt;", U733))</f>
        <v>23.76659815594682</v>
      </c>
      <c r="W733" s="4">
        <f>(B733*IF(B733&gt;U733,1,0)/V733)</f>
        <v>0</v>
      </c>
      <c r="Y733">
        <f>IF(B733&gt;I733,1,0)</f>
        <v>0</v>
      </c>
      <c r="Z733">
        <f>IF(B733&gt;L733,1,0)</f>
        <v>0</v>
      </c>
      <c r="AA733">
        <f>IF(B733&gt;O733,1,0)</f>
        <v>0</v>
      </c>
      <c r="AB733">
        <f>IF(B733&gt;R733,1,0)</f>
        <v>0</v>
      </c>
      <c r="AC733">
        <f>IF(B733&gt;U733,1,0)</f>
        <v>0</v>
      </c>
    </row>
    <row r="734" spans="1:29" x14ac:dyDescent="0.25">
      <c r="A734" s="2">
        <v>2045.97</v>
      </c>
      <c r="B734" s="4">
        <f t="shared" si="26"/>
        <v>13.990361445783119</v>
      </c>
      <c r="C734" s="7"/>
      <c r="D734" s="7"/>
      <c r="E734" s="7"/>
      <c r="F734" s="4">
        <f t="shared" si="25"/>
        <v>8.2387402125833713</v>
      </c>
      <c r="G734" s="4">
        <f t="shared" si="27"/>
        <v>8.6326842334053815</v>
      </c>
      <c r="H734" s="7"/>
      <c r="I734" s="4">
        <f>_xlfn.NORM.S.INV(0.975)*F734</f>
        <v>16.147634094645273</v>
      </c>
      <c r="J734" s="4">
        <f>F734*_xlfn.NORM.S.DIST(_xlfn.NORM.S.INV(a),0)/(1-a)</f>
        <v>19.260549873199487</v>
      </c>
      <c r="K734" s="4">
        <f>(B734*IF(B734&gt;I734,1,0)/J734)</f>
        <v>0</v>
      </c>
      <c r="L734" s="4">
        <f>_xlfn.NORM.S.INV(0.975)*G734</f>
        <v>16.919750187381311</v>
      </c>
      <c r="M734" s="4">
        <f>G734*_xlfn.NORM.S.DIST(_xlfn.NORM.S.INV(a),0)/(1-a)</f>
        <v>20.181513305048234</v>
      </c>
      <c r="N734" s="4">
        <f>(B734*IF(B734&gt;L734,1,0)/M734)</f>
        <v>0</v>
      </c>
      <c r="O734" s="4">
        <f>SQRT((v-2)/v)*F734*_xlfn.T.INV(a,v)</f>
        <v>16.709989674156549</v>
      </c>
      <c r="P734" s="4">
        <f>SQRT((v-2)/v)*F734*(_xlfn.T.DIST(_xlfn.T.INV(a,v),v,0)/(1-a))*((v+_xlfn.T.INV(a,v)^2)/(v-1))</f>
        <v>20.434540577117136</v>
      </c>
      <c r="Q734" s="4">
        <f>(B734*IF(B734&gt;O734,1,0)/P734)</f>
        <v>0</v>
      </c>
      <c r="R734" s="4">
        <f>SQRT((v-2)/v)*G734*_xlfn.T.INV(a,v)</f>
        <v>17.508995389869895</v>
      </c>
      <c r="S734" s="4">
        <f>SQRT((v-2)/v)*G734*(_xlfn.T.DIST(_xlfn.T.INV(a,v),v,0)/(1-a))*((v+_xlfn.T.INV(a,v)^2)/(v-1))</f>
        <v>21.411639608144338</v>
      </c>
      <c r="T734" s="4">
        <f>(B734*IF(B734&gt;R734,1,0)/S734)</f>
        <v>0</v>
      </c>
      <c r="U734" s="4">
        <f>_xlfn.PERCENTILE.INC(B231:B733,a)</f>
        <v>16.791623812117379</v>
      </c>
      <c r="V734" s="4">
        <f>AVERAGEIF(B231:B733, CONCATENATE("&gt;", U734))</f>
        <v>23.76659815594682</v>
      </c>
      <c r="W734" s="4">
        <f>(B734*IF(B734&gt;U734,1,0)/V734)</f>
        <v>0</v>
      </c>
      <c r="Y734">
        <f>IF(B734&gt;I734,1,0)</f>
        <v>0</v>
      </c>
      <c r="Z734">
        <f>IF(B734&gt;L734,1,0)</f>
        <v>0</v>
      </c>
      <c r="AA734">
        <f>IF(B734&gt;O734,1,0)</f>
        <v>0</v>
      </c>
      <c r="AB734">
        <f>IF(B734&gt;R734,1,0)</f>
        <v>0</v>
      </c>
      <c r="AC734">
        <f>IF(B734&gt;U734,1,0)</f>
        <v>0</v>
      </c>
    </row>
    <row r="735" spans="1:29" x14ac:dyDescent="0.25">
      <c r="A735" s="2">
        <v>2023.04</v>
      </c>
      <c r="B735" s="4">
        <f t="shared" si="26"/>
        <v>11.207397957936852</v>
      </c>
      <c r="C735" s="7"/>
      <c r="D735" s="7"/>
      <c r="E735" s="7"/>
      <c r="F735" s="4">
        <f t="shared" si="25"/>
        <v>8.2562274716209121</v>
      </c>
      <c r="G735" s="4">
        <f t="shared" si="27"/>
        <v>9.0440950709445769</v>
      </c>
      <c r="H735" s="7"/>
      <c r="I735" s="4">
        <f>_xlfn.NORM.S.INV(0.975)*F735</f>
        <v>16.181908492547176</v>
      </c>
      <c r="J735" s="4">
        <f>F735*_xlfn.NORM.S.DIST(_xlfn.NORM.S.INV(a),0)/(1-a)</f>
        <v>19.3014316362054</v>
      </c>
      <c r="K735" s="4">
        <f>(B735*IF(B735&gt;I735,1,0)/J735)</f>
        <v>0</v>
      </c>
      <c r="L735" s="4">
        <f>_xlfn.NORM.S.INV(0.975)*G735</f>
        <v>17.726100611807592</v>
      </c>
      <c r="M735" s="4">
        <f>G735*_xlfn.NORM.S.DIST(_xlfn.NORM.S.INV(a),0)/(1-a)</f>
        <v>21.143310709789287</v>
      </c>
      <c r="N735" s="4">
        <f>(B735*IF(B735&gt;L735,1,0)/M735)</f>
        <v>0</v>
      </c>
      <c r="O735" s="4">
        <f>SQRT((v-2)/v)*F735*_xlfn.T.INV(a,v)</f>
        <v>16.745457708152852</v>
      </c>
      <c r="P735" s="4">
        <f>SQRT((v-2)/v)*F735*(_xlfn.T.DIST(_xlfn.T.INV(a,v),v,0)/(1-a))*((v+_xlfn.T.INV(a,v)^2)/(v-1))</f>
        <v>20.477914211333616</v>
      </c>
      <c r="Q735" s="4">
        <f>(B735*IF(B735&gt;O735,1,0)/P735)</f>
        <v>0</v>
      </c>
      <c r="R735" s="4">
        <f>SQRT((v-2)/v)*G735*_xlfn.T.INV(a,v)</f>
        <v>18.343427678026778</v>
      </c>
      <c r="S735" s="4">
        <f>SQRT((v-2)/v)*G735*(_xlfn.T.DIST(_xlfn.T.INV(a,v),v,0)/(1-a))*((v+_xlfn.T.INV(a,v)^2)/(v-1))</f>
        <v>22.432061570317643</v>
      </c>
      <c r="T735" s="4">
        <f>(B735*IF(B735&gt;R735,1,0)/S735)</f>
        <v>0</v>
      </c>
      <c r="U735" s="4">
        <f>_xlfn.PERCENTILE.INC(B232:B734,a)</f>
        <v>16.791623812117379</v>
      </c>
      <c r="V735" s="4">
        <f>AVERAGEIF(B232:B734, CONCATENATE("&gt;", U735))</f>
        <v>23.76659815594682</v>
      </c>
      <c r="W735" s="4">
        <f>(B735*IF(B735&gt;U735,1,0)/V735)</f>
        <v>0</v>
      </c>
      <c r="Y735">
        <f>IF(B735&gt;I735,1,0)</f>
        <v>0</v>
      </c>
      <c r="Z735">
        <f>IF(B735&gt;L735,1,0)</f>
        <v>0</v>
      </c>
      <c r="AA735">
        <f>IF(B735&gt;O735,1,0)</f>
        <v>0</v>
      </c>
      <c r="AB735">
        <f>IF(B735&gt;R735,1,0)</f>
        <v>0</v>
      </c>
      <c r="AC735">
        <f>IF(B735&gt;U735,1,0)</f>
        <v>0</v>
      </c>
    </row>
    <row r="736" spans="1:29" x14ac:dyDescent="0.25">
      <c r="A736" s="2">
        <v>2053.19</v>
      </c>
      <c r="B736" s="4">
        <f t="shared" si="26"/>
        <v>-14.903313824739053</v>
      </c>
      <c r="C736" s="7"/>
      <c r="D736" s="7"/>
      <c r="E736" s="7"/>
      <c r="F736" s="4">
        <f t="shared" si="25"/>
        <v>8.2696799369286218</v>
      </c>
      <c r="G736" s="4">
        <f t="shared" si="27"/>
        <v>9.18826765241419</v>
      </c>
      <c r="H736" s="7"/>
      <c r="I736" s="4">
        <f>_xlfn.NORM.S.INV(0.975)*F736</f>
        <v>16.208274840053562</v>
      </c>
      <c r="J736" s="4">
        <f>F736*_xlfn.NORM.S.DIST(_xlfn.NORM.S.INV(a),0)/(1-a)</f>
        <v>19.332880847163757</v>
      </c>
      <c r="K736" s="4">
        <f>(B736*IF(B736&gt;I736,1,0)/J736)</f>
        <v>0</v>
      </c>
      <c r="L736" s="4">
        <f>_xlfn.NORM.S.INV(0.975)*G736</f>
        <v>18.008673679046201</v>
      </c>
      <c r="M736" s="4">
        <f>G736*_xlfn.NORM.S.DIST(_xlfn.NORM.S.INV(a),0)/(1-a)</f>
        <v>21.480357773307837</v>
      </c>
      <c r="N736" s="4">
        <f>(B736*IF(B736&gt;L736,1,0)/M736)</f>
        <v>0</v>
      </c>
      <c r="O736" s="4">
        <f>SQRT((v-2)/v)*F736*_xlfn.T.INV(a,v)</f>
        <v>16.772742286933532</v>
      </c>
      <c r="P736" s="4">
        <f>SQRT((v-2)/v)*F736*(_xlfn.T.DIST(_xlfn.T.INV(a,v),v,0)/(1-a))*((v+_xlfn.T.INV(a,v)^2)/(v-1))</f>
        <v>20.511280349978549</v>
      </c>
      <c r="Q736" s="4">
        <f>(B736*IF(B736&gt;O736,1,0)/P736)</f>
        <v>0</v>
      </c>
      <c r="R736" s="4">
        <f>SQRT((v-2)/v)*G736*_xlfn.T.INV(a,v)</f>
        <v>18.63584160121059</v>
      </c>
      <c r="S736" s="4">
        <f>SQRT((v-2)/v)*G736*(_xlfn.T.DIST(_xlfn.T.INV(a,v),v,0)/(1-a))*((v+_xlfn.T.INV(a,v)^2)/(v-1))</f>
        <v>22.789652705628455</v>
      </c>
      <c r="T736" s="4">
        <f>(B736*IF(B736&gt;R736,1,0)/S736)</f>
        <v>0</v>
      </c>
      <c r="U736" s="4">
        <f>_xlfn.PERCENTILE.INC(B233:B735,a)</f>
        <v>16.791623812117379</v>
      </c>
      <c r="V736" s="4">
        <f>AVERAGEIF(B233:B735, CONCATENATE("&gt;", U736))</f>
        <v>23.76659815594682</v>
      </c>
      <c r="W736" s="4">
        <f>(B736*IF(B736&gt;U736,1,0)/V736)</f>
        <v>0</v>
      </c>
      <c r="Y736">
        <f>IF(B736&gt;I736,1,0)</f>
        <v>0</v>
      </c>
      <c r="Z736">
        <f>IF(B736&gt;L736,1,0)</f>
        <v>0</v>
      </c>
      <c r="AA736">
        <f>IF(B736&gt;O736,1,0)</f>
        <v>0</v>
      </c>
      <c r="AB736">
        <f>IF(B736&gt;R736,1,0)</f>
        <v>0</v>
      </c>
      <c r="AC736">
        <f>IF(B736&gt;U736,1,0)</f>
        <v>0</v>
      </c>
    </row>
    <row r="737" spans="1:29" x14ac:dyDescent="0.25">
      <c r="A737" s="2">
        <v>2050.44</v>
      </c>
      <c r="B737" s="4">
        <f t="shared" si="26"/>
        <v>1.3393792099123802</v>
      </c>
      <c r="C737" s="7"/>
      <c r="D737" s="7"/>
      <c r="E737" s="7"/>
      <c r="F737" s="4">
        <f t="shared" si="25"/>
        <v>8.2935103017309366</v>
      </c>
      <c r="G737" s="4">
        <f t="shared" si="27"/>
        <v>9.6273221865052587</v>
      </c>
      <c r="H737" s="7"/>
      <c r="I737" s="4">
        <f>_xlfn.NORM.S.INV(0.975)*F737</f>
        <v>16.25498149680455</v>
      </c>
      <c r="J737" s="4">
        <f>F737*_xlfn.NORM.S.DIST(_xlfn.NORM.S.INV(a),0)/(1-a)</f>
        <v>19.388591540537785</v>
      </c>
      <c r="K737" s="4">
        <f>(B737*IF(B737&gt;I737,1,0)/J737)</f>
        <v>0</v>
      </c>
      <c r="L737" s="4">
        <f>_xlfn.NORM.S.INV(0.975)*G737</f>
        <v>18.869204753113706</v>
      </c>
      <c r="M737" s="4">
        <f>G737*_xlfn.NORM.S.DIST(_xlfn.NORM.S.INV(a),0)/(1-a)</f>
        <v>22.506780689034628</v>
      </c>
      <c r="N737" s="4">
        <f>(B737*IF(B737&gt;L737,1,0)/M737)</f>
        <v>0</v>
      </c>
      <c r="O737" s="4">
        <f>SQRT((v-2)/v)*F737*_xlfn.T.INV(a,v)</f>
        <v>16.821075544143156</v>
      </c>
      <c r="P737" s="4">
        <f>SQRT((v-2)/v)*F737*(_xlfn.T.DIST(_xlfn.T.INV(a,v),v,0)/(1-a))*((v+_xlfn.T.INV(a,v)^2)/(v-1))</f>
        <v>20.570386784209436</v>
      </c>
      <c r="Q737" s="4">
        <f>(B737*IF(B737&gt;O737,1,0)/P737)</f>
        <v>0</v>
      </c>
      <c r="R737" s="4">
        <f>SQRT((v-2)/v)*G737*_xlfn.T.INV(a,v)</f>
        <v>19.526341427852518</v>
      </c>
      <c r="S737" s="4">
        <f>SQRT((v-2)/v)*G737*(_xlfn.T.DIST(_xlfn.T.INV(a,v),v,0)/(1-a))*((v+_xlfn.T.INV(a,v)^2)/(v-1))</f>
        <v>23.878639305636561</v>
      </c>
      <c r="T737" s="4">
        <f>(B737*IF(B737&gt;R737,1,0)/S737)</f>
        <v>0</v>
      </c>
      <c r="U737" s="4">
        <f>_xlfn.PERCENTILE.INC(B234:B736,a)</f>
        <v>16.791623812117379</v>
      </c>
      <c r="V737" s="4">
        <f>AVERAGEIF(B234:B736, CONCATENATE("&gt;", U737))</f>
        <v>23.76659815594682</v>
      </c>
      <c r="W737" s="4">
        <f>(B737*IF(B737&gt;U737,1,0)/V737)</f>
        <v>0</v>
      </c>
      <c r="Y737">
        <f>IF(B737&gt;I737,1,0)</f>
        <v>0</v>
      </c>
      <c r="Z737">
        <f>IF(B737&gt;L737,1,0)</f>
        <v>0</v>
      </c>
      <c r="AA737">
        <f>IF(B737&gt;O737,1,0)</f>
        <v>0</v>
      </c>
      <c r="AB737">
        <f>IF(B737&gt;R737,1,0)</f>
        <v>0</v>
      </c>
      <c r="AC737">
        <f>IF(B737&gt;U737,1,0)</f>
        <v>0</v>
      </c>
    </row>
    <row r="738" spans="1:29" x14ac:dyDescent="0.25">
      <c r="A738" s="2">
        <v>2083.58</v>
      </c>
      <c r="B738" s="4">
        <f t="shared" si="26"/>
        <v>-16.162384658902418</v>
      </c>
      <c r="C738" s="7"/>
      <c r="D738" s="7"/>
      <c r="E738" s="7"/>
      <c r="F738" s="4">
        <f t="shared" si="25"/>
        <v>8.2919128927115278</v>
      </c>
      <c r="G738" s="4">
        <f t="shared" si="27"/>
        <v>9.3397991805973284</v>
      </c>
      <c r="H738" s="7"/>
      <c r="I738" s="4">
        <f>_xlfn.NORM.S.INV(0.975)*F738</f>
        <v>16.251850632657927</v>
      </c>
      <c r="J738" s="4">
        <f>F738*_xlfn.NORM.S.DIST(_xlfn.NORM.S.INV(a),0)/(1-a)</f>
        <v>19.384857113271927</v>
      </c>
      <c r="K738" s="4">
        <f>(B738*IF(B738&gt;I738,1,0)/J738)</f>
        <v>0</v>
      </c>
      <c r="L738" s="4">
        <f>_xlfn.NORM.S.INV(0.975)*G738</f>
        <v>18.305670016807468</v>
      </c>
      <c r="M738" s="4">
        <f>G738*_xlfn.NORM.S.DIST(_xlfn.NORM.S.INV(a),0)/(1-a)</f>
        <v>21.834608603000927</v>
      </c>
      <c r="N738" s="4">
        <f>(B738*IF(B738&gt;L738,1,0)/M738)</f>
        <v>0</v>
      </c>
      <c r="O738" s="4">
        <f>SQRT((v-2)/v)*F738*_xlfn.T.INV(a,v)</f>
        <v>16.817835644895094</v>
      </c>
      <c r="P738" s="4">
        <f>SQRT((v-2)/v)*F738*(_xlfn.T.DIST(_xlfn.T.INV(a,v),v,0)/(1-a))*((v+_xlfn.T.INV(a,v)^2)/(v-1))</f>
        <v>20.566424731931651</v>
      </c>
      <c r="Q738" s="4">
        <f>(B738*IF(B738&gt;O738,1,0)/P738)</f>
        <v>0</v>
      </c>
      <c r="R738" s="4">
        <f>SQRT((v-2)/v)*G738*_xlfn.T.INV(a,v)</f>
        <v>18.943181098016428</v>
      </c>
      <c r="S738" s="4">
        <f>SQRT((v-2)/v)*G738*(_xlfn.T.DIST(_xlfn.T.INV(a,v),v,0)/(1-a))*((v+_xlfn.T.INV(a,v)^2)/(v-1))</f>
        <v>23.165496230423852</v>
      </c>
      <c r="T738" s="4">
        <f>(B738*IF(B738&gt;R738,1,0)/S738)</f>
        <v>0</v>
      </c>
      <c r="U738" s="4">
        <f>_xlfn.PERCENTILE.INC(B235:B737,a)</f>
        <v>16.791623812117379</v>
      </c>
      <c r="V738" s="4">
        <f>AVERAGEIF(B235:B737, CONCATENATE("&gt;", U738))</f>
        <v>23.76659815594682</v>
      </c>
      <c r="W738" s="4">
        <f>(B738*IF(B738&gt;U738,1,0)/V738)</f>
        <v>0</v>
      </c>
      <c r="Y738">
        <f>IF(B738&gt;I738,1,0)</f>
        <v>0</v>
      </c>
      <c r="Z738">
        <f>IF(B738&gt;L738,1,0)</f>
        <v>0</v>
      </c>
      <c r="AA738">
        <f>IF(B738&gt;O738,1,0)</f>
        <v>0</v>
      </c>
      <c r="AB738">
        <f>IF(B738&gt;R738,1,0)</f>
        <v>0</v>
      </c>
      <c r="AC738">
        <f>IF(B738&gt;U738,1,0)</f>
        <v>0</v>
      </c>
    </row>
    <row r="739" spans="1:29" x14ac:dyDescent="0.25">
      <c r="A739" s="2">
        <v>2081.2399999999998</v>
      </c>
      <c r="B739" s="4">
        <f t="shared" si="26"/>
        <v>1.1230670288638525</v>
      </c>
      <c r="C739" s="7"/>
      <c r="D739" s="7"/>
      <c r="E739" s="7"/>
      <c r="F739" s="4">
        <f t="shared" si="25"/>
        <v>8.3213338848903557</v>
      </c>
      <c r="G739" s="4">
        <f t="shared" si="27"/>
        <v>9.8828790583307651</v>
      </c>
      <c r="H739" s="7"/>
      <c r="I739" s="4">
        <f>_xlfn.NORM.S.INV(0.975)*F739</f>
        <v>16.309514717717864</v>
      </c>
      <c r="J739" s="4">
        <f>F739*_xlfn.NORM.S.DIST(_xlfn.NORM.S.INV(a),0)/(1-a)</f>
        <v>19.453637590936925</v>
      </c>
      <c r="K739" s="4">
        <f>(B739*IF(B739&gt;I739,1,0)/J739)</f>
        <v>0</v>
      </c>
      <c r="L739" s="4">
        <f>_xlfn.NORM.S.INV(0.975)*G739</f>
        <v>19.370087017893418</v>
      </c>
      <c r="M739" s="4">
        <f>G739*_xlfn.NORM.S.DIST(_xlfn.NORM.S.INV(a),0)/(1-a)</f>
        <v>23.104222257554557</v>
      </c>
      <c r="N739" s="4">
        <f>(B739*IF(B739&gt;L739,1,0)/M739)</f>
        <v>0</v>
      </c>
      <c r="O739" s="4">
        <f>SQRT((v-2)/v)*F739*_xlfn.T.INV(a,v)</f>
        <v>16.877507932505374</v>
      </c>
      <c r="P739" s="4">
        <f>SQRT((v-2)/v)*F739*(_xlfn.T.DIST(_xlfn.T.INV(a,v),v,0)/(1-a))*((v+_xlfn.T.INV(a,v)^2)/(v-1))</f>
        <v>20.639397594649065</v>
      </c>
      <c r="Q739" s="4">
        <f>(B739*IF(B739&gt;O739,1,0)/P739)</f>
        <v>0</v>
      </c>
      <c r="R739" s="4">
        <f>SQRT((v-2)/v)*G739*_xlfn.T.INV(a,v)</f>
        <v>20.044667358659471</v>
      </c>
      <c r="S739" s="4">
        <f>SQRT((v-2)/v)*G739*(_xlfn.T.DIST(_xlfn.T.INV(a,v),v,0)/(1-a))*((v+_xlfn.T.INV(a,v)^2)/(v-1))</f>
        <v>24.512496804760438</v>
      </c>
      <c r="T739" s="4">
        <f>(B739*IF(B739&gt;R739,1,0)/S739)</f>
        <v>0</v>
      </c>
      <c r="U739" s="4">
        <f>_xlfn.PERCENTILE.INC(B236:B738,a)</f>
        <v>16.791623812117379</v>
      </c>
      <c r="V739" s="4">
        <f>AVERAGEIF(B236:B738, CONCATENATE("&gt;", U739))</f>
        <v>23.76659815594682</v>
      </c>
      <c r="W739" s="4">
        <f>(B739*IF(B739&gt;U739,1,0)/V739)</f>
        <v>0</v>
      </c>
      <c r="Y739">
        <f>IF(B739&gt;I739,1,0)</f>
        <v>0</v>
      </c>
      <c r="Z739">
        <f>IF(B739&gt;L739,1,0)</f>
        <v>0</v>
      </c>
      <c r="AA739">
        <f>IF(B739&gt;O739,1,0)</f>
        <v>0</v>
      </c>
      <c r="AB739">
        <f>IF(B739&gt;R739,1,0)</f>
        <v>0</v>
      </c>
      <c r="AC739">
        <f>IF(B739&gt;U739,1,0)</f>
        <v>0</v>
      </c>
    </row>
    <row r="740" spans="1:29" x14ac:dyDescent="0.25">
      <c r="A740" s="2">
        <v>2089.17</v>
      </c>
      <c r="B740" s="4">
        <f t="shared" si="26"/>
        <v>-3.8102285176146391</v>
      </c>
      <c r="C740" s="7"/>
      <c r="D740" s="7"/>
      <c r="E740" s="7"/>
      <c r="F740" s="4">
        <f t="shared" si="25"/>
        <v>8.3196972424088393</v>
      </c>
      <c r="G740" s="4">
        <f t="shared" si="27"/>
        <v>9.5857549178860442</v>
      </c>
      <c r="H740" s="7"/>
      <c r="I740" s="4">
        <f>_xlfn.NORM.S.INV(0.975)*F740</f>
        <v>16.306306957398526</v>
      </c>
      <c r="J740" s="4">
        <f>F740*_xlfn.NORM.S.DIST(_xlfn.NORM.S.INV(a),0)/(1-a)</f>
        <v>19.4498114435738</v>
      </c>
      <c r="K740" s="4">
        <f>(B740*IF(B740&gt;I740,1,0)/J740)</f>
        <v>0</v>
      </c>
      <c r="L740" s="4">
        <f>_xlfn.NORM.S.INV(0.975)*G740</f>
        <v>18.787734403684347</v>
      </c>
      <c r="M740" s="4">
        <f>G740*_xlfn.NORM.S.DIST(_xlfn.NORM.S.INV(a),0)/(1-a)</f>
        <v>22.409604612392442</v>
      </c>
      <c r="N740" s="4">
        <f>(B740*IF(B740&gt;L740,1,0)/M740)</f>
        <v>0</v>
      </c>
      <c r="O740" s="4">
        <f>SQRT((v-2)/v)*F740*_xlfn.T.INV(a,v)</f>
        <v>16.87418845910765</v>
      </c>
      <c r="P740" s="4">
        <f>SQRT((v-2)/v)*F740*(_xlfn.T.DIST(_xlfn.T.INV(a,v),v,0)/(1-a))*((v+_xlfn.T.INV(a,v)^2)/(v-1))</f>
        <v>20.635338231647463</v>
      </c>
      <c r="Q740" s="4">
        <f>(B740*IF(B740&gt;O740,1,0)/P740)</f>
        <v>0</v>
      </c>
      <c r="R740" s="4">
        <f>SQRT((v-2)/v)*G740*_xlfn.T.INV(a,v)</f>
        <v>19.442033801748579</v>
      </c>
      <c r="S740" s="4">
        <f>SQRT((v-2)/v)*G740*(_xlfn.T.DIST(_xlfn.T.INV(a,v),v,0)/(1-a))*((v+_xlfn.T.INV(a,v)^2)/(v-1))</f>
        <v>23.775540043448157</v>
      </c>
      <c r="T740" s="4">
        <f>(B740*IF(B740&gt;R740,1,0)/S740)</f>
        <v>0</v>
      </c>
      <c r="U740" s="4">
        <f>_xlfn.PERCENTILE.INC(B237:B739,a)</f>
        <v>16.791623812117379</v>
      </c>
      <c r="V740" s="4">
        <f>AVERAGEIF(B237:B739, CONCATENATE("&gt;", U740))</f>
        <v>23.76659815594682</v>
      </c>
      <c r="W740" s="4">
        <f>(B740*IF(B740&gt;U740,1,0)/V740)</f>
        <v>0</v>
      </c>
      <c r="Y740">
        <f>IF(B740&gt;I740,1,0)</f>
        <v>0</v>
      </c>
      <c r="Z740">
        <f>IF(B740&gt;L740,1,0)</f>
        <v>0</v>
      </c>
      <c r="AA740">
        <f>IF(B740&gt;O740,1,0)</f>
        <v>0</v>
      </c>
      <c r="AB740">
        <f>IF(B740&gt;R740,1,0)</f>
        <v>0</v>
      </c>
      <c r="AC740">
        <f>IF(B740&gt;U740,1,0)</f>
        <v>0</v>
      </c>
    </row>
    <row r="741" spans="1:29" x14ac:dyDescent="0.25">
      <c r="A741" s="2">
        <v>2086.59</v>
      </c>
      <c r="B741" s="4">
        <f t="shared" si="26"/>
        <v>1.2349401915592924</v>
      </c>
      <c r="C741" s="7"/>
      <c r="D741" s="7"/>
      <c r="E741" s="7"/>
      <c r="F741" s="4">
        <f t="shared" si="25"/>
        <v>8.3138742325723829</v>
      </c>
      <c r="G741" s="4">
        <f t="shared" si="27"/>
        <v>9.3404799655272814</v>
      </c>
      <c r="H741" s="7"/>
      <c r="I741" s="4">
        <f>_xlfn.NORM.S.INV(0.975)*F741</f>
        <v>16.294894067837447</v>
      </c>
      <c r="J741" s="4">
        <f>F741*_xlfn.NORM.S.DIST(_xlfn.NORM.S.INV(a),0)/(1-a)</f>
        <v>19.436198394919117</v>
      </c>
      <c r="K741" s="4">
        <f>(B741*IF(B741&gt;I741,1,0)/J741)</f>
        <v>0</v>
      </c>
      <c r="L741" s="4">
        <f>_xlfn.NORM.S.INV(0.975)*G741</f>
        <v>18.307004330751393</v>
      </c>
      <c r="M741" s="4">
        <f>G741*_xlfn.NORM.S.DIST(_xlfn.NORM.S.INV(a),0)/(1-a)</f>
        <v>21.836200143911057</v>
      </c>
      <c r="N741" s="4">
        <f>(B741*IF(B741&gt;L741,1,0)/M741)</f>
        <v>0</v>
      </c>
      <c r="O741" s="4">
        <f>SQRT((v-2)/v)*F741*_xlfn.T.INV(a,v)</f>
        <v>16.862378105615608</v>
      </c>
      <c r="P741" s="4">
        <f>SQRT((v-2)/v)*F741*(_xlfn.T.DIST(_xlfn.T.INV(a,v),v,0)/(1-a))*((v+_xlfn.T.INV(a,v)^2)/(v-1))</f>
        <v>20.620895425136549</v>
      </c>
      <c r="Q741" s="4">
        <f>(B741*IF(B741&gt;O741,1,0)/P741)</f>
        <v>0</v>
      </c>
      <c r="R741" s="4">
        <f>SQRT((v-2)/v)*G741*_xlfn.T.INV(a,v)</f>
        <v>18.944561880618657</v>
      </c>
      <c r="S741" s="4">
        <f>SQRT((v-2)/v)*G741*(_xlfn.T.DIST(_xlfn.T.INV(a,v),v,0)/(1-a))*((v+_xlfn.T.INV(a,v)^2)/(v-1))</f>
        <v>23.167184780726014</v>
      </c>
      <c r="T741" s="4">
        <f>(B741*IF(B741&gt;R741,1,0)/S741)</f>
        <v>0</v>
      </c>
      <c r="U741" s="4">
        <f>_xlfn.PERCENTILE.INC(B238:B740,a)</f>
        <v>16.791623812117379</v>
      </c>
      <c r="V741" s="4">
        <f>AVERAGEIF(B238:B740, CONCATENATE("&gt;", U741))</f>
        <v>23.76659815594682</v>
      </c>
      <c r="W741" s="4">
        <f>(B741*IF(B741&gt;U741,1,0)/V741)</f>
        <v>0</v>
      </c>
      <c r="Y741">
        <f>IF(B741&gt;I741,1,0)</f>
        <v>0</v>
      </c>
      <c r="Z741">
        <f>IF(B741&gt;L741,1,0)</f>
        <v>0</v>
      </c>
      <c r="AA741">
        <f>IF(B741&gt;O741,1,0)</f>
        <v>0</v>
      </c>
      <c r="AB741">
        <f>IF(B741&gt;R741,1,0)</f>
        <v>0</v>
      </c>
      <c r="AC741">
        <f>IF(B741&gt;U741,1,0)</f>
        <v>0</v>
      </c>
    </row>
    <row r="742" spans="1:29" x14ac:dyDescent="0.25">
      <c r="A742" s="2">
        <v>2089.14</v>
      </c>
      <c r="B742" s="4">
        <f t="shared" si="26"/>
        <v>-1.2220896294910484</v>
      </c>
      <c r="C742" s="7"/>
      <c r="D742" s="7"/>
      <c r="E742" s="7"/>
      <c r="F742" s="4">
        <f t="shared" si="25"/>
        <v>8.3115963559695594</v>
      </c>
      <c r="G742" s="4">
        <f t="shared" si="27"/>
        <v>9.060982102610911</v>
      </c>
      <c r="H742" s="7"/>
      <c r="I742" s="4">
        <f>_xlfn.NORM.S.INV(0.975)*F742</f>
        <v>16.290429511734686</v>
      </c>
      <c r="J742" s="4">
        <f>F742*_xlfn.NORM.S.DIST(_xlfn.NORM.S.INV(a),0)/(1-a)</f>
        <v>19.430873168636744</v>
      </c>
      <c r="K742" s="4">
        <f>(B742*IF(B742&gt;I742,1,0)/J742)</f>
        <v>0</v>
      </c>
      <c r="L742" s="4">
        <f>_xlfn.NORM.S.INV(0.975)*G742</f>
        <v>17.759198585679393</v>
      </c>
      <c r="M742" s="4">
        <f>G742*_xlfn.NORM.S.DIST(_xlfn.NORM.S.INV(a),0)/(1-a)</f>
        <v>21.182789259570839</v>
      </c>
      <c r="N742" s="4">
        <f>(B742*IF(B742&gt;L742,1,0)/M742)</f>
        <v>0</v>
      </c>
      <c r="O742" s="4">
        <f>SQRT((v-2)/v)*F742*_xlfn.T.INV(a,v)</f>
        <v>16.857758067414373</v>
      </c>
      <c r="P742" s="4">
        <f>SQRT((v-2)/v)*F742*(_xlfn.T.DIST(_xlfn.T.INV(a,v),v,0)/(1-a))*((v+_xlfn.T.INV(a,v)^2)/(v-1))</f>
        <v>20.615245609670954</v>
      </c>
      <c r="Q742" s="4">
        <f>(B742*IF(B742&gt;O742,1,0)/P742)</f>
        <v>0</v>
      </c>
      <c r="R742" s="4">
        <f>SQRT((v-2)/v)*G742*_xlfn.T.INV(a,v)</f>
        <v>18.377678317989986</v>
      </c>
      <c r="S742" s="4">
        <f>SQRT((v-2)/v)*G742*(_xlfn.T.DIST(_xlfn.T.INV(a,v),v,0)/(1-a))*((v+_xlfn.T.INV(a,v)^2)/(v-1))</f>
        <v>22.473946461078697</v>
      </c>
      <c r="T742" s="4">
        <f>(B742*IF(B742&gt;R742,1,0)/S742)</f>
        <v>0</v>
      </c>
      <c r="U742" s="4">
        <f>_xlfn.PERCENTILE.INC(B239:B741,a)</f>
        <v>16.791623812117379</v>
      </c>
      <c r="V742" s="4">
        <f>AVERAGEIF(B239:B741, CONCATENATE("&gt;", U742))</f>
        <v>23.76659815594682</v>
      </c>
      <c r="W742" s="4">
        <f>(B742*IF(B742&gt;U742,1,0)/V742)</f>
        <v>0</v>
      </c>
      <c r="Y742">
        <f>IF(B742&gt;I742,1,0)</f>
        <v>0</v>
      </c>
      <c r="Z742">
        <f>IF(B742&gt;L742,1,0)</f>
        <v>0</v>
      </c>
      <c r="AA742">
        <f>IF(B742&gt;O742,1,0)</f>
        <v>0</v>
      </c>
      <c r="AB742">
        <f>IF(B742&gt;R742,1,0)</f>
        <v>0</v>
      </c>
      <c r="AC742">
        <f>IF(B742&gt;U742,1,0)</f>
        <v>0</v>
      </c>
    </row>
    <row r="743" spans="1:29" x14ac:dyDescent="0.25">
      <c r="A743" s="2">
        <v>2088.87</v>
      </c>
      <c r="B743" s="4">
        <f t="shared" si="26"/>
        <v>0.12923978287715607</v>
      </c>
      <c r="C743" s="7"/>
      <c r="D743" s="7"/>
      <c r="E743" s="7"/>
      <c r="F743" s="4">
        <f t="shared" si="25"/>
        <v>8.311390173319932</v>
      </c>
      <c r="G743" s="4">
        <f t="shared" si="27"/>
        <v>8.7900468171538026</v>
      </c>
      <c r="H743" s="7"/>
      <c r="I743" s="4">
        <f>_xlfn.NORM.S.INV(0.975)*F743</f>
        <v>16.290025401167181</v>
      </c>
      <c r="J743" s="4">
        <f>F743*_xlfn.NORM.S.DIST(_xlfn.NORM.S.INV(a),0)/(1-a)</f>
        <v>19.430391154262743</v>
      </c>
      <c r="K743" s="4">
        <f>(B743*IF(B743&gt;I743,1,0)/J743)</f>
        <v>0</v>
      </c>
      <c r="L743" s="4">
        <f>_xlfn.NORM.S.INV(0.975)*G743</f>
        <v>17.228175184042382</v>
      </c>
      <c r="M743" s="4">
        <f>G743*_xlfn.NORM.S.DIST(_xlfn.NORM.S.INV(a),0)/(1-a)</f>
        <v>20.549395992723323</v>
      </c>
      <c r="N743" s="4">
        <f>(B743*IF(B743&gt;L743,1,0)/M743)</f>
        <v>0</v>
      </c>
      <c r="O743" s="4">
        <f>SQRT((v-2)/v)*F743*_xlfn.T.INV(a,v)</f>
        <v>16.85733988334043</v>
      </c>
      <c r="P743" s="4">
        <f>SQRT((v-2)/v)*F743*(_xlfn.T.DIST(_xlfn.T.INV(a,v),v,0)/(1-a))*((v+_xlfn.T.INV(a,v)^2)/(v-1))</f>
        <v>20.614734215014565</v>
      </c>
      <c r="Q743" s="4">
        <f>(B743*IF(B743&gt;O743,1,0)/P743)</f>
        <v>0</v>
      </c>
      <c r="R743" s="4">
        <f>SQRT((v-2)/v)*G743*_xlfn.T.INV(a,v)</f>
        <v>17.828161558687615</v>
      </c>
      <c r="S743" s="4">
        <f>SQRT((v-2)/v)*G743*(_xlfn.T.DIST(_xlfn.T.INV(a,v),v,0)/(1-a))*((v+_xlfn.T.INV(a,v)^2)/(v-1))</f>
        <v>21.801945895265241</v>
      </c>
      <c r="T743" s="4">
        <f>(B743*IF(B743&gt;R743,1,0)/S743)</f>
        <v>0</v>
      </c>
      <c r="U743" s="4">
        <f>_xlfn.PERCENTILE.INC(B240:B742,a)</f>
        <v>16.791623812117379</v>
      </c>
      <c r="V743" s="4">
        <f>AVERAGEIF(B240:B742, CONCATENATE("&gt;", U743))</f>
        <v>23.76659815594682</v>
      </c>
      <c r="W743" s="4">
        <f>(B743*IF(B743&gt;U743,1,0)/V743)</f>
        <v>0</v>
      </c>
      <c r="Y743">
        <f>IF(B743&gt;I743,1,0)</f>
        <v>0</v>
      </c>
      <c r="Z743">
        <f>IF(B743&gt;L743,1,0)</f>
        <v>0</v>
      </c>
      <c r="AA743">
        <f>IF(B743&gt;O743,1,0)</f>
        <v>0</v>
      </c>
      <c r="AB743">
        <f>IF(B743&gt;R743,1,0)</f>
        <v>0</v>
      </c>
      <c r="AC743">
        <f>IF(B743&gt;U743,1,0)</f>
        <v>0</v>
      </c>
    </row>
    <row r="744" spans="1:29" x14ac:dyDescent="0.25">
      <c r="A744" s="2">
        <v>2090.11</v>
      </c>
      <c r="B744" s="4">
        <f t="shared" si="26"/>
        <v>-0.59362238913873844</v>
      </c>
      <c r="C744" s="7"/>
      <c r="D744" s="7"/>
      <c r="E744" s="7"/>
      <c r="F744" s="4">
        <f t="shared" si="25"/>
        <v>8.3114114018575194</v>
      </c>
      <c r="G744" s="4">
        <f t="shared" si="27"/>
        <v>8.5223253775116472</v>
      </c>
      <c r="H744" s="7"/>
      <c r="I744" s="4">
        <f>_xlfn.NORM.S.INV(0.975)*F744</f>
        <v>16.290067008336298</v>
      </c>
      <c r="J744" s="4">
        <f>F744*_xlfn.NORM.S.DIST(_xlfn.NORM.S.INV(a),0)/(1-a)</f>
        <v>19.430440782397191</v>
      </c>
      <c r="K744" s="4">
        <f>(B744*IF(B744&gt;I744,1,0)/J744)</f>
        <v>0</v>
      </c>
      <c r="L744" s="4">
        <f>_xlfn.NORM.S.INV(0.975)*G744</f>
        <v>16.703450804454544</v>
      </c>
      <c r="M744" s="4">
        <f>G744*_xlfn.NORM.S.DIST(_xlfn.NORM.S.INV(a),0)/(1-a)</f>
        <v>19.923516063595709</v>
      </c>
      <c r="N744" s="4">
        <f>(B744*IF(B744&gt;L744,1,0)/M744)</f>
        <v>0</v>
      </c>
      <c r="O744" s="4">
        <f>SQRT((v-2)/v)*F744*_xlfn.T.INV(a,v)</f>
        <v>16.857382939515858</v>
      </c>
      <c r="P744" s="4">
        <f>SQRT((v-2)/v)*F744*(_xlfn.T.DIST(_xlfn.T.INV(a,v),v,0)/(1-a))*((v+_xlfn.T.INV(a,v)^2)/(v-1))</f>
        <v>20.614786868138893</v>
      </c>
      <c r="Q744" s="4">
        <f>(B744*IF(B744&gt;O744,1,0)/P744)</f>
        <v>0</v>
      </c>
      <c r="R744" s="4">
        <f>SQRT((v-2)/v)*G744*_xlfn.T.INV(a,v)</f>
        <v>17.285163190425195</v>
      </c>
      <c r="S744" s="4">
        <f>SQRT((v-2)/v)*G744*(_xlfn.T.DIST(_xlfn.T.INV(a,v),v,0)/(1-a))*((v+_xlfn.T.INV(a,v)^2)/(v-1))</f>
        <v>21.137916628584868</v>
      </c>
      <c r="T744" s="4">
        <f>(B744*IF(B744&gt;R744,1,0)/S744)</f>
        <v>0</v>
      </c>
      <c r="U744" s="4">
        <f>_xlfn.PERCENTILE.INC(B241:B743,a)</f>
        <v>16.791623812117379</v>
      </c>
      <c r="V744" s="4">
        <f>AVERAGEIF(B241:B743, CONCATENATE("&gt;", U744))</f>
        <v>23.76659815594682</v>
      </c>
      <c r="W744" s="4">
        <f>(B744*IF(B744&gt;U744,1,0)/V744)</f>
        <v>0</v>
      </c>
      <c r="Y744">
        <f>IF(B744&gt;I744,1,0)</f>
        <v>0</v>
      </c>
      <c r="Z744">
        <f>IF(B744&gt;L744,1,0)</f>
        <v>0</v>
      </c>
      <c r="AA744">
        <f>IF(B744&gt;O744,1,0)</f>
        <v>0</v>
      </c>
      <c r="AB744">
        <f>IF(B744&gt;R744,1,0)</f>
        <v>0</v>
      </c>
      <c r="AC744">
        <f>IF(B744&gt;U744,1,0)</f>
        <v>0</v>
      </c>
    </row>
    <row r="745" spans="1:29" x14ac:dyDescent="0.25">
      <c r="A745" s="2">
        <v>2080.41</v>
      </c>
      <c r="B745" s="4">
        <f t="shared" si="26"/>
        <v>4.6409040672501787</v>
      </c>
      <c r="C745" s="7"/>
      <c r="D745" s="7"/>
      <c r="E745" s="7"/>
      <c r="F745" s="4">
        <f t="shared" si="25"/>
        <v>8.3108611178632064</v>
      </c>
      <c r="G745" s="4">
        <f t="shared" si="27"/>
        <v>8.2639803546609123</v>
      </c>
      <c r="H745" s="7"/>
      <c r="I745" s="4">
        <f>_xlfn.NORM.S.INV(0.975)*F745</f>
        <v>16.288988471526174</v>
      </c>
      <c r="J745" s="4">
        <f>F745*_xlfn.NORM.S.DIST(_xlfn.NORM.S.INV(a),0)/(1-a)</f>
        <v>19.429154326938782</v>
      </c>
      <c r="K745" s="4">
        <f>(B745*IF(B745&gt;I745,1,0)/J745)</f>
        <v>0</v>
      </c>
      <c r="L745" s="4">
        <f>_xlfn.NORM.S.INV(0.975)*G745</f>
        <v>16.197103864081928</v>
      </c>
      <c r="M745" s="4">
        <f>G745*_xlfn.NORM.S.DIST(_xlfn.NORM.S.INV(a),0)/(1-a)</f>
        <v>19.319556347823923</v>
      </c>
      <c r="N745" s="4">
        <f>(B745*IF(B745&gt;L745,1,0)/M745)</f>
        <v>0</v>
      </c>
      <c r="O745" s="4">
        <f>SQRT((v-2)/v)*F745*_xlfn.T.INV(a,v)</f>
        <v>16.856266841711392</v>
      </c>
      <c r="P745" s="4">
        <f>SQRT((v-2)/v)*F745*(_xlfn.T.DIST(_xlfn.T.INV(a,v),v,0)/(1-a))*((v+_xlfn.T.INV(a,v)^2)/(v-1))</f>
        <v>20.613421999200128</v>
      </c>
      <c r="Q745" s="4">
        <f>(B745*IF(B745&gt;O745,1,0)/P745)</f>
        <v>0</v>
      </c>
      <c r="R745" s="4">
        <f>SQRT((v-2)/v)*G745*_xlfn.T.INV(a,v)</f>
        <v>16.761182271884753</v>
      </c>
      <c r="S745" s="4">
        <f>SQRT((v-2)/v)*G745*(_xlfn.T.DIST(_xlfn.T.INV(a,v),v,0)/(1-a))*((v+_xlfn.T.INV(a,v)^2)/(v-1))</f>
        <v>20.497143680764946</v>
      </c>
      <c r="T745" s="4">
        <f>(B745*IF(B745&gt;R745,1,0)/S745)</f>
        <v>0</v>
      </c>
      <c r="U745" s="4">
        <f>_xlfn.PERCENTILE.INC(B242:B744,a)</f>
        <v>16.791623812117379</v>
      </c>
      <c r="V745" s="4">
        <f>AVERAGEIF(B242:B744, CONCATENATE("&gt;", U745))</f>
        <v>23.76659815594682</v>
      </c>
      <c r="W745" s="4">
        <f>(B745*IF(B745&gt;U745,1,0)/V745)</f>
        <v>0</v>
      </c>
      <c r="Y745">
        <f>IF(B745&gt;I745,1,0)</f>
        <v>0</v>
      </c>
      <c r="Z745">
        <f>IF(B745&gt;L745,1,0)</f>
        <v>0</v>
      </c>
      <c r="AA745">
        <f>IF(B745&gt;O745,1,0)</f>
        <v>0</v>
      </c>
      <c r="AB745">
        <f>IF(B745&gt;R745,1,0)</f>
        <v>0</v>
      </c>
      <c r="AC745">
        <f>IF(B745&gt;U745,1,0)</f>
        <v>0</v>
      </c>
    </row>
    <row r="746" spans="1:29" x14ac:dyDescent="0.25">
      <c r="A746" s="2">
        <v>2102.63</v>
      </c>
      <c r="B746" s="4">
        <f t="shared" si="26"/>
        <v>-10.680586999678072</v>
      </c>
      <c r="C746" s="7"/>
      <c r="D746" s="7"/>
      <c r="E746" s="7"/>
      <c r="F746" s="4">
        <f t="shared" si="25"/>
        <v>8.3136634186042784</v>
      </c>
      <c r="G746" s="4">
        <f t="shared" si="27"/>
        <v>8.0924686256897758</v>
      </c>
      <c r="H746" s="7"/>
      <c r="I746" s="4">
        <f>_xlfn.NORM.S.INV(0.975)*F746</f>
        <v>16.294480880052525</v>
      </c>
      <c r="J746" s="4">
        <f>F746*_xlfn.NORM.S.DIST(_xlfn.NORM.S.INV(a),0)/(1-a)</f>
        <v>19.435705553435849</v>
      </c>
      <c r="K746" s="4">
        <f>(B746*IF(B746&gt;I746,1,0)/J746)</f>
        <v>0</v>
      </c>
      <c r="L746" s="4">
        <f>_xlfn.NORM.S.INV(0.975)*G746</f>
        <v>15.860947052372305</v>
      </c>
      <c r="M746" s="4">
        <f>G746*_xlfn.NORM.S.DIST(_xlfn.NORM.S.INV(a),0)/(1-a)</f>
        <v>18.918595748939911</v>
      </c>
      <c r="N746" s="4">
        <f>(B746*IF(B746&gt;L746,1,0)/M746)</f>
        <v>0</v>
      </c>
      <c r="O746" s="4">
        <f>SQRT((v-2)/v)*F746*_xlfn.T.INV(a,v)</f>
        <v>16.861950528202158</v>
      </c>
      <c r="P746" s="4">
        <f>SQRT((v-2)/v)*F746*(_xlfn.T.DIST(_xlfn.T.INV(a,v),v,0)/(1-a))*((v+_xlfn.T.INV(a,v)^2)/(v-1))</f>
        <v>20.620372543424747</v>
      </c>
      <c r="Q746" s="4">
        <f>(B746*IF(B746&gt;O746,1,0)/P746)</f>
        <v>0</v>
      </c>
      <c r="R746" s="4">
        <f>SQRT((v-2)/v)*G746*_xlfn.T.INV(a,v)</f>
        <v>16.413318503134388</v>
      </c>
      <c r="S746" s="4">
        <f>SQRT((v-2)/v)*G746*(_xlfn.T.DIST(_xlfn.T.INV(a,v),v,0)/(1-a))*((v+_xlfn.T.INV(a,v)^2)/(v-1))</f>
        <v>20.07174328037858</v>
      </c>
      <c r="T746" s="4">
        <f>(B746*IF(B746&gt;R746,1,0)/S746)</f>
        <v>0</v>
      </c>
      <c r="U746" s="4">
        <f>_xlfn.PERCENTILE.INC(B243:B745,a)</f>
        <v>16.791623812117379</v>
      </c>
      <c r="V746" s="4">
        <f>AVERAGEIF(B243:B745, CONCATENATE("&gt;", U746))</f>
        <v>23.76659815594682</v>
      </c>
      <c r="W746" s="4">
        <f>(B746*IF(B746&gt;U746,1,0)/V746)</f>
        <v>0</v>
      </c>
      <c r="Y746">
        <f>IF(B746&gt;I746,1,0)</f>
        <v>0</v>
      </c>
      <c r="Z746">
        <f>IF(B746&gt;L746,1,0)</f>
        <v>0</v>
      </c>
      <c r="AA746">
        <f>IF(B746&gt;O746,1,0)</f>
        <v>0</v>
      </c>
      <c r="AB746">
        <f>IF(B746&gt;R746,1,0)</f>
        <v>0</v>
      </c>
      <c r="AC746">
        <f>IF(B746&gt;U746,1,0)</f>
        <v>0</v>
      </c>
    </row>
    <row r="747" spans="1:29" x14ac:dyDescent="0.25">
      <c r="A747" s="2">
        <v>2079.5100000000002</v>
      </c>
      <c r="B747" s="4">
        <f t="shared" si="26"/>
        <v>10.995752937987135</v>
      </c>
      <c r="C747" s="7"/>
      <c r="D747" s="7"/>
      <c r="E747" s="7"/>
      <c r="F747" s="4">
        <f t="shared" si="25"/>
        <v>8.3253788283171968</v>
      </c>
      <c r="G747" s="4">
        <f t="shared" si="27"/>
        <v>8.2706264496571542</v>
      </c>
      <c r="H747" s="7"/>
      <c r="I747" s="4">
        <f>_xlfn.NORM.S.INV(0.975)*F747</f>
        <v>16.317442661153976</v>
      </c>
      <c r="J747" s="4">
        <f>F747*_xlfn.NORM.S.DIST(_xlfn.NORM.S.INV(a),0)/(1-a)</f>
        <v>19.46309387097449</v>
      </c>
      <c r="K747" s="4">
        <f>(B747*IF(B747&gt;I747,1,0)/J747)</f>
        <v>0</v>
      </c>
      <c r="L747" s="4">
        <f>_xlfn.NORM.S.INV(0.975)*G747</f>
        <v>16.210129970912394</v>
      </c>
      <c r="M747" s="4">
        <f>G747*_xlfn.NORM.S.DIST(_xlfn.NORM.S.INV(a),0)/(1-a)</f>
        <v>19.335093607263374</v>
      </c>
      <c r="N747" s="4">
        <f>(B747*IF(B747&gt;L747,1,0)/M747)</f>
        <v>0</v>
      </c>
      <c r="O747" s="4">
        <f>SQRT((v-2)/v)*F747*_xlfn.T.INV(a,v)</f>
        <v>16.885711973554251</v>
      </c>
      <c r="P747" s="4">
        <f>SQRT((v-2)/v)*F747*(_xlfn.T.DIST(_xlfn.T.INV(a,v),v,0)/(1-a))*((v+_xlfn.T.INV(a,v)^2)/(v-1))</f>
        <v>20.64943026450576</v>
      </c>
      <c r="Q747" s="4">
        <f>(B747*IF(B747&gt;O747,1,0)/P747)</f>
        <v>0</v>
      </c>
      <c r="R747" s="4">
        <f>SQRT((v-2)/v)*G747*_xlfn.T.INV(a,v)</f>
        <v>16.774662024358445</v>
      </c>
      <c r="S747" s="4">
        <f>SQRT((v-2)/v)*G747*(_xlfn.T.DIST(_xlfn.T.INV(a,v),v,0)/(1-a))*((v+_xlfn.T.INV(a,v)^2)/(v-1))</f>
        <v>20.513627984721108</v>
      </c>
      <c r="T747" s="4">
        <f>(B747*IF(B747&gt;R747,1,0)/S747)</f>
        <v>0</v>
      </c>
      <c r="U747" s="4">
        <f>_xlfn.PERCENTILE.INC(B244:B746,a)</f>
        <v>16.791623812117379</v>
      </c>
      <c r="V747" s="4">
        <f>AVERAGEIF(B244:B746, CONCATENATE("&gt;", U747))</f>
        <v>23.76659815594682</v>
      </c>
      <c r="W747" s="4">
        <f>(B747*IF(B747&gt;U747,1,0)/V747)</f>
        <v>0</v>
      </c>
      <c r="Y747">
        <f>IF(B747&gt;I747,1,0)</f>
        <v>0</v>
      </c>
      <c r="Z747">
        <f>IF(B747&gt;L747,1,0)</f>
        <v>0</v>
      </c>
      <c r="AA747">
        <f>IF(B747&gt;O747,1,0)</f>
        <v>0</v>
      </c>
      <c r="AB747">
        <f>IF(B747&gt;R747,1,0)</f>
        <v>0</v>
      </c>
      <c r="AC747">
        <f>IF(B747&gt;U747,1,0)</f>
        <v>0</v>
      </c>
    </row>
    <row r="748" spans="1:29" x14ac:dyDescent="0.25">
      <c r="A748" s="2">
        <v>2049.62</v>
      </c>
      <c r="B748" s="4">
        <f t="shared" si="26"/>
        <v>14.373578391063434</v>
      </c>
      <c r="C748" s="7"/>
      <c r="D748" s="7"/>
      <c r="E748" s="7"/>
      <c r="F748" s="4">
        <f t="shared" si="25"/>
        <v>8.3392377158452096</v>
      </c>
      <c r="G748" s="4">
        <f t="shared" si="27"/>
        <v>8.4589278941233186</v>
      </c>
      <c r="H748" s="7"/>
      <c r="I748" s="4">
        <f>_xlfn.NORM.S.INV(0.975)*F748</f>
        <v>16.344605581574672</v>
      </c>
      <c r="J748" s="4">
        <f>F748*_xlfn.NORM.S.DIST(_xlfn.NORM.S.INV(a),0)/(1-a)</f>
        <v>19.495493216934285</v>
      </c>
      <c r="K748" s="4">
        <f>(B748*IF(B748&gt;I748,1,0)/J748)</f>
        <v>0</v>
      </c>
      <c r="L748" s="4">
        <f>_xlfn.NORM.S.INV(0.975)*G748</f>
        <v>16.579194020302943</v>
      </c>
      <c r="M748" s="4">
        <f>G748*_xlfn.NORM.S.DIST(_xlfn.NORM.S.INV(a),0)/(1-a)</f>
        <v>19.775305249911931</v>
      </c>
      <c r="N748" s="4">
        <f>(B748*IF(B748&gt;L748,1,0)/M748)</f>
        <v>0</v>
      </c>
      <c r="O748" s="4">
        <f>SQRT((v-2)/v)*F748*_xlfn.T.INV(a,v)</f>
        <v>16.913820866602567</v>
      </c>
      <c r="P748" s="4">
        <f>SQRT((v-2)/v)*F748*(_xlfn.T.DIST(_xlfn.T.INV(a,v),v,0)/(1-a))*((v+_xlfn.T.INV(a,v)^2)/(v-1))</f>
        <v>20.683804451849639</v>
      </c>
      <c r="Q748" s="4">
        <f>(B748*IF(B748&gt;O748,1,0)/P748)</f>
        <v>0</v>
      </c>
      <c r="R748" s="4">
        <f>SQRT((v-2)/v)*G748*_xlfn.T.INV(a,v)</f>
        <v>17.156579054325302</v>
      </c>
      <c r="S748" s="4">
        <f>SQRT((v-2)/v)*G748*(_xlfn.T.DIST(_xlfn.T.INV(a,v),v,0)/(1-a))*((v+_xlfn.T.INV(a,v)^2)/(v-1))</f>
        <v>20.98067190264883</v>
      </c>
      <c r="T748" s="4">
        <f>(B748*IF(B748&gt;R748,1,0)/S748)</f>
        <v>0</v>
      </c>
      <c r="U748" s="4">
        <f>_xlfn.PERCENTILE.INC(B245:B747,a)</f>
        <v>16.791623812117379</v>
      </c>
      <c r="V748" s="4">
        <f>AVERAGEIF(B245:B747, CONCATENATE("&gt;", U748))</f>
        <v>23.76659815594682</v>
      </c>
      <c r="W748" s="4">
        <f>(B748*IF(B748&gt;U748,1,0)/V748)</f>
        <v>0</v>
      </c>
      <c r="Y748">
        <f>IF(B748&gt;I748,1,0)</f>
        <v>0</v>
      </c>
      <c r="Z748">
        <f>IF(B748&gt;L748,1,0)</f>
        <v>0</v>
      </c>
      <c r="AA748">
        <f>IF(B748&gt;O748,1,0)</f>
        <v>0</v>
      </c>
      <c r="AB748">
        <f>IF(B748&gt;R748,1,0)</f>
        <v>0</v>
      </c>
      <c r="AC748">
        <f>IF(B748&gt;U748,1,0)</f>
        <v>0</v>
      </c>
    </row>
    <row r="749" spans="1:29" x14ac:dyDescent="0.25">
      <c r="A749" s="2">
        <v>2091.69</v>
      </c>
      <c r="B749" s="4">
        <f t="shared" si="26"/>
        <v>-20.525755993794053</v>
      </c>
      <c r="C749" s="7"/>
      <c r="D749" s="7"/>
      <c r="E749" s="7"/>
      <c r="F749" s="4">
        <f t="shared" si="25"/>
        <v>8.3646525242464502</v>
      </c>
      <c r="G749" s="4">
        <f t="shared" si="27"/>
        <v>8.925034386305839</v>
      </c>
      <c r="H749" s="7"/>
      <c r="I749" s="4">
        <f>_xlfn.NORM.S.INV(0.975)*F749</f>
        <v>16.394417690715091</v>
      </c>
      <c r="J749" s="4">
        <f>F749*_xlfn.NORM.S.DIST(_xlfn.NORM.S.INV(a),0)/(1-a)</f>
        <v>19.554908026977969</v>
      </c>
      <c r="K749" s="4">
        <f>(B749*IF(B749&gt;I749,1,0)/J749)</f>
        <v>0</v>
      </c>
      <c r="L749" s="4">
        <f>_xlfn.NORM.S.INV(0.975)*G749</f>
        <v>17.492745957940983</v>
      </c>
      <c r="M749" s="4">
        <f>G749*_xlfn.NORM.S.DIST(_xlfn.NORM.S.INV(a),0)/(1-a)</f>
        <v>20.864970308799435</v>
      </c>
      <c r="N749" s="4">
        <f>(B749*IF(B749&gt;L749,1,0)/M749)</f>
        <v>0</v>
      </c>
      <c r="O749" s="4">
        <f>SQRT((v-2)/v)*F749*_xlfn.T.INV(a,v)</f>
        <v>16.965367726316238</v>
      </c>
      <c r="P749" s="4">
        <f>SQRT((v-2)/v)*F749*(_xlfn.T.DIST(_xlfn.T.INV(a,v),v,0)/(1-a))*((v+_xlfn.T.INV(a,v)^2)/(v-1))</f>
        <v>20.746840780236546</v>
      </c>
      <c r="Q749" s="4">
        <f>(B749*IF(B749&gt;O749,1,0)/P749)</f>
        <v>0</v>
      </c>
      <c r="R749" s="4">
        <f>SQRT((v-2)/v)*G749*_xlfn.T.INV(a,v)</f>
        <v>18.101946242810182</v>
      </c>
      <c r="S749" s="4">
        <f>SQRT((v-2)/v)*G749*(_xlfn.T.DIST(_xlfn.T.INV(a,v),v,0)/(1-a))*((v+_xlfn.T.INV(a,v)^2)/(v-1))</f>
        <v>22.136755452074748</v>
      </c>
      <c r="T749" s="4">
        <f>(B749*IF(B749&gt;R749,1,0)/S749)</f>
        <v>0</v>
      </c>
      <c r="U749" s="4">
        <f>_xlfn.PERCENTILE.INC(B246:B748,a)</f>
        <v>16.791623812117379</v>
      </c>
      <c r="V749" s="4">
        <f>AVERAGEIF(B246:B748, CONCATENATE("&gt;", U749))</f>
        <v>23.76659815594682</v>
      </c>
      <c r="W749" s="4">
        <f>(B749*IF(B749&gt;U749,1,0)/V749)</f>
        <v>0</v>
      </c>
      <c r="Y749">
        <f>IF(B749&gt;I749,1,0)</f>
        <v>0</v>
      </c>
      <c r="Z749">
        <f>IF(B749&gt;L749,1,0)</f>
        <v>0</v>
      </c>
      <c r="AA749">
        <f>IF(B749&gt;O749,1,0)</f>
        <v>0</v>
      </c>
      <c r="AB749">
        <f>IF(B749&gt;R749,1,0)</f>
        <v>0</v>
      </c>
      <c r="AC749">
        <f>IF(B749&gt;U749,1,0)</f>
        <v>0</v>
      </c>
    </row>
    <row r="750" spans="1:29" x14ac:dyDescent="0.25">
      <c r="A750" s="2">
        <v>2077.0700000000002</v>
      </c>
      <c r="B750" s="4">
        <f t="shared" si="26"/>
        <v>6.9895634630370127</v>
      </c>
      <c r="C750" s="7"/>
      <c r="D750" s="7"/>
      <c r="E750" s="7"/>
      <c r="F750" s="4">
        <f t="shared" si="25"/>
        <v>8.4105215896784564</v>
      </c>
      <c r="G750" s="4">
        <f t="shared" si="27"/>
        <v>10.007760189769911</v>
      </c>
      <c r="H750" s="7"/>
      <c r="I750" s="4">
        <f>_xlfn.NORM.S.INV(0.975)*F750</f>
        <v>16.484319406966332</v>
      </c>
      <c r="J750" s="4">
        <f>F750*_xlfn.NORM.S.DIST(_xlfn.NORM.S.INV(a),0)/(1-a)</f>
        <v>19.662140856220581</v>
      </c>
      <c r="K750" s="4">
        <f>(B750*IF(B750&gt;I750,1,0)/J750)</f>
        <v>0</v>
      </c>
      <c r="L750" s="4">
        <f>_xlfn.NORM.S.INV(0.975)*G750</f>
        <v>19.614849537862757</v>
      </c>
      <c r="M750" s="4">
        <f>G750*_xlfn.NORM.S.DIST(_xlfn.NORM.S.INV(a),0)/(1-a)</f>
        <v>23.396169715326263</v>
      </c>
      <c r="N750" s="4">
        <f>(B750*IF(B750&gt;L750,1,0)/M750)</f>
        <v>0</v>
      </c>
      <c r="O750" s="4">
        <f>SQRT((v-2)/v)*F750*_xlfn.T.INV(a,v)</f>
        <v>17.058400349017628</v>
      </c>
      <c r="P750" s="4">
        <f>SQRT((v-2)/v)*F750*(_xlfn.T.DIST(_xlfn.T.INV(a,v),v,0)/(1-a))*((v+_xlfn.T.INV(a,v)^2)/(v-1))</f>
        <v>20.860609785523682</v>
      </c>
      <c r="Q750" s="4">
        <f>(B750*IF(B750&gt;O750,1,0)/P750)</f>
        <v>0</v>
      </c>
      <c r="R750" s="4">
        <f>SQRT((v-2)/v)*G750*_xlfn.T.INV(a,v)</f>
        <v>20.297953948963404</v>
      </c>
      <c r="S750" s="4">
        <f>SQRT((v-2)/v)*G750*(_xlfn.T.DIST(_xlfn.T.INV(a,v),v,0)/(1-a))*((v+_xlfn.T.INV(a,v)^2)/(v-1))</f>
        <v>24.822239372418043</v>
      </c>
      <c r="T750" s="4">
        <f>(B750*IF(B750&gt;R750,1,0)/S750)</f>
        <v>0</v>
      </c>
      <c r="U750" s="4">
        <f>_xlfn.PERCENTILE.INC(B247:B749,a)</f>
        <v>16.791623812117379</v>
      </c>
      <c r="V750" s="4">
        <f>AVERAGEIF(B247:B749, CONCATENATE("&gt;", U750))</f>
        <v>23.76659815594682</v>
      </c>
      <c r="W750" s="4">
        <f>(B750*IF(B750&gt;U750,1,0)/V750)</f>
        <v>0</v>
      </c>
      <c r="Y750">
        <f>IF(B750&gt;I750,1,0)</f>
        <v>0</v>
      </c>
      <c r="Z750">
        <f>IF(B750&gt;L750,1,0)</f>
        <v>0</v>
      </c>
      <c r="AA750">
        <f>IF(B750&gt;O750,1,0)</f>
        <v>0</v>
      </c>
      <c r="AB750">
        <f>IF(B750&gt;R750,1,0)</f>
        <v>0</v>
      </c>
      <c r="AC750">
        <f>IF(B750&gt;U750,1,0)</f>
        <v>0</v>
      </c>
    </row>
    <row r="751" spans="1:29" x14ac:dyDescent="0.25">
      <c r="A751" s="2">
        <v>2063.59</v>
      </c>
      <c r="B751" s="4">
        <f t="shared" si="26"/>
        <v>6.4899112692398511</v>
      </c>
      <c r="C751" s="7"/>
      <c r="D751" s="7"/>
      <c r="E751" s="7"/>
      <c r="F751" s="4">
        <f t="shared" si="25"/>
        <v>8.4027828871958707</v>
      </c>
      <c r="G751" s="4">
        <f t="shared" si="27"/>
        <v>9.8527756505066222</v>
      </c>
      <c r="H751" s="7"/>
      <c r="I751" s="4">
        <f>_xlfn.NORM.S.INV(0.975)*F751</f>
        <v>16.469151828813395</v>
      </c>
      <c r="J751" s="4">
        <f>F751*_xlfn.NORM.S.DIST(_xlfn.NORM.S.INV(a),0)/(1-a)</f>
        <v>19.644049295948779</v>
      </c>
      <c r="K751" s="4">
        <f>(B751*IF(B751&gt;I751,1,0)/J751)</f>
        <v>0</v>
      </c>
      <c r="L751" s="4">
        <f>_xlfn.NORM.S.INV(0.975)*G751</f>
        <v>19.311085422746178</v>
      </c>
      <c r="M751" s="4">
        <f>G751*_xlfn.NORM.S.DIST(_xlfn.NORM.S.INV(a),0)/(1-a)</f>
        <v>23.033846426688498</v>
      </c>
      <c r="N751" s="4">
        <f>(B751*IF(B751&gt;L751,1,0)/M751)</f>
        <v>0</v>
      </c>
      <c r="O751" s="4">
        <f>SQRT((v-2)/v)*F751*_xlfn.T.INV(a,v)</f>
        <v>17.042704546596539</v>
      </c>
      <c r="P751" s="4">
        <f>SQRT((v-2)/v)*F751*(_xlfn.T.DIST(_xlfn.T.INV(a,v),v,0)/(1-a))*((v+_xlfn.T.INV(a,v)^2)/(v-1))</f>
        <v>20.841415488117256</v>
      </c>
      <c r="Q751" s="4">
        <f>(B751*IF(B751&gt;O751,1,0)/P751)</f>
        <v>0</v>
      </c>
      <c r="R751" s="4">
        <f>SQRT((v-2)/v)*G751*_xlfn.T.INV(a,v)</f>
        <v>19.983610980995074</v>
      </c>
      <c r="S751" s="4">
        <f>SQRT((v-2)/v)*G751*(_xlfn.T.DIST(_xlfn.T.INV(a,v),v,0)/(1-a))*((v+_xlfn.T.INV(a,v)^2)/(v-1))</f>
        <v>24.437831347078884</v>
      </c>
      <c r="T751" s="4">
        <f>(B751*IF(B751&gt;R751,1,0)/S751)</f>
        <v>0</v>
      </c>
      <c r="U751" s="4">
        <f>_xlfn.PERCENTILE.INC(B248:B750,a)</f>
        <v>16.791623812117379</v>
      </c>
      <c r="V751" s="4">
        <f>AVERAGEIF(B248:B750, CONCATENATE("&gt;", U751))</f>
        <v>23.76659815594682</v>
      </c>
      <c r="W751" s="4">
        <f>(B751*IF(B751&gt;U751,1,0)/V751)</f>
        <v>0</v>
      </c>
      <c r="Y751">
        <f>IF(B751&gt;I751,1,0)</f>
        <v>0</v>
      </c>
      <c r="Z751">
        <f>IF(B751&gt;L751,1,0)</f>
        <v>0</v>
      </c>
      <c r="AA751">
        <f>IF(B751&gt;O751,1,0)</f>
        <v>0</v>
      </c>
      <c r="AB751">
        <f>IF(B751&gt;R751,1,0)</f>
        <v>0</v>
      </c>
      <c r="AC751">
        <f>IF(B751&gt;U751,1,0)</f>
        <v>0</v>
      </c>
    </row>
    <row r="752" spans="1:29" x14ac:dyDescent="0.25">
      <c r="A752" s="2">
        <v>2047.62</v>
      </c>
      <c r="B752" s="4">
        <f t="shared" si="26"/>
        <v>7.7389403902908294</v>
      </c>
      <c r="C752" s="7"/>
      <c r="D752" s="7"/>
      <c r="E752" s="7"/>
      <c r="F752" s="4">
        <f t="shared" si="25"/>
        <v>8.4079852055667441</v>
      </c>
      <c r="G752" s="4">
        <f t="shared" si="27"/>
        <v>9.683991616839597</v>
      </c>
      <c r="H752" s="7"/>
      <c r="I752" s="4">
        <f>_xlfn.NORM.S.INV(0.975)*F752</f>
        <v>16.479348185456416</v>
      </c>
      <c r="J752" s="4">
        <f>F752*_xlfn.NORM.S.DIST(_xlfn.NORM.S.INV(a),0)/(1-a)</f>
        <v>19.656211290362126</v>
      </c>
      <c r="K752" s="4">
        <f>(B752*IF(B752&gt;I752,1,0)/J752)</f>
        <v>0</v>
      </c>
      <c r="L752" s="4">
        <f>_xlfn.NORM.S.INV(0.975)*G752</f>
        <v>18.980274795593413</v>
      </c>
      <c r="M752" s="4">
        <f>G752*_xlfn.NORM.S.DIST(_xlfn.NORM.S.INV(a),0)/(1-a)</f>
        <v>22.639262641502707</v>
      </c>
      <c r="N752" s="4">
        <f>(B752*IF(B752&gt;L752,1,0)/M752)</f>
        <v>0</v>
      </c>
      <c r="O752" s="4">
        <f>SQRT((v-2)/v)*F752*_xlfn.T.INV(a,v)</f>
        <v>17.053256000340184</v>
      </c>
      <c r="P752" s="4">
        <f>SQRT((v-2)/v)*F752*(_xlfn.T.DIST(_xlfn.T.INV(a,v),v,0)/(1-a))*((v+_xlfn.T.INV(a,v)^2)/(v-1))</f>
        <v>20.854318794096287</v>
      </c>
      <c r="Q752" s="4">
        <f>(B752*IF(B752&gt;O752,1,0)/P752)</f>
        <v>0</v>
      </c>
      <c r="R752" s="4">
        <f>SQRT((v-2)/v)*G752*_xlfn.T.INV(a,v)</f>
        <v>19.641279582387458</v>
      </c>
      <c r="S752" s="4">
        <f>SQRT((v-2)/v)*G752*(_xlfn.T.DIST(_xlfn.T.INV(a,v),v,0)/(1-a))*((v+_xlfn.T.INV(a,v)^2)/(v-1))</f>
        <v>24.019196447113174</v>
      </c>
      <c r="T752" s="4">
        <f>(B752*IF(B752&gt;R752,1,0)/S752)</f>
        <v>0</v>
      </c>
      <c r="U752" s="4">
        <f>_xlfn.PERCENTILE.INC(B249:B751,a)</f>
        <v>16.791623812117379</v>
      </c>
      <c r="V752" s="4">
        <f>AVERAGEIF(B249:B751, CONCATENATE("&gt;", U752))</f>
        <v>23.76659815594682</v>
      </c>
      <c r="W752" s="4">
        <f>(B752*IF(B752&gt;U752,1,0)/V752)</f>
        <v>0</v>
      </c>
      <c r="Y752">
        <f>IF(B752&gt;I752,1,0)</f>
        <v>0</v>
      </c>
      <c r="Z752">
        <f>IF(B752&gt;L752,1,0)</f>
        <v>0</v>
      </c>
      <c r="AA752">
        <f>IF(B752&gt;O752,1,0)</f>
        <v>0</v>
      </c>
      <c r="AB752">
        <f>IF(B752&gt;R752,1,0)</f>
        <v>0</v>
      </c>
      <c r="AC752">
        <f>IF(B752&gt;U752,1,0)</f>
        <v>0</v>
      </c>
    </row>
    <row r="753" spans="1:34" x14ac:dyDescent="0.25">
      <c r="A753" s="2">
        <v>2052.23</v>
      </c>
      <c r="B753" s="4">
        <f t="shared" si="26"/>
        <v>-2.2513943016771316</v>
      </c>
      <c r="C753" s="7"/>
      <c r="D753" s="7"/>
      <c r="E753" s="7"/>
      <c r="F753" s="4">
        <f t="shared" si="25"/>
        <v>8.4141968117363799</v>
      </c>
      <c r="G753" s="4">
        <f t="shared" si="27"/>
        <v>9.5784332705712831</v>
      </c>
      <c r="H753" s="7"/>
      <c r="I753" s="4">
        <f>_xlfn.NORM.S.INV(0.975)*F753</f>
        <v>16.491522709835049</v>
      </c>
      <c r="J753" s="4">
        <f>F753*_xlfn.NORM.S.DIST(_xlfn.NORM.S.INV(a),0)/(1-a)</f>
        <v>19.670732800609557</v>
      </c>
      <c r="K753" s="4">
        <f>(B753*IF(B753&gt;I753,1,0)/J753)</f>
        <v>0</v>
      </c>
      <c r="L753" s="4">
        <f>_xlfn.NORM.S.INV(0.975)*G753</f>
        <v>18.77338423863991</v>
      </c>
      <c r="M753" s="4">
        <f>G753*_xlfn.NORM.S.DIST(_xlfn.NORM.S.INV(a),0)/(1-a)</f>
        <v>22.392488044856481</v>
      </c>
      <c r="N753" s="4">
        <f>(B753*IF(B753&gt;L753,1,0)/M753)</f>
        <v>0</v>
      </c>
      <c r="O753" s="4">
        <f>SQRT((v-2)/v)*F753*_xlfn.T.INV(a,v)</f>
        <v>17.065854513253118</v>
      </c>
      <c r="P753" s="4">
        <f>SQRT((v-2)/v)*F753*(_xlfn.T.DIST(_xlfn.T.INV(a,v),v,0)/(1-a))*((v+_xlfn.T.INV(a,v)^2)/(v-1))</f>
        <v>20.86972543577296</v>
      </c>
      <c r="Q753" s="4">
        <f>(B753*IF(B753&gt;O753,1,0)/P753)</f>
        <v>0</v>
      </c>
      <c r="R753" s="4">
        <f>SQRT((v-2)/v)*G753*_xlfn.T.INV(a,v)</f>
        <v>19.427183879567437</v>
      </c>
      <c r="S753" s="4">
        <f>SQRT((v-2)/v)*G753*(_xlfn.T.DIST(_xlfn.T.INV(a,v),v,0)/(1-a))*((v+_xlfn.T.INV(a,v)^2)/(v-1))</f>
        <v>23.757380167631666</v>
      </c>
      <c r="T753" s="4">
        <f>(B753*IF(B753&gt;R753,1,0)/S753)</f>
        <v>0</v>
      </c>
      <c r="U753" s="4">
        <f>_xlfn.PERCENTILE.INC(B250:B752,a)</f>
        <v>16.791623812117379</v>
      </c>
      <c r="V753" s="4">
        <f>AVERAGEIF(B250:B752, CONCATENATE("&gt;", U753))</f>
        <v>23.76659815594682</v>
      </c>
      <c r="W753" s="4">
        <f>(B753*IF(B753&gt;U753,1,0)/V753)</f>
        <v>0</v>
      </c>
      <c r="Y753">
        <f>IF(B753&gt;I753,1,0)</f>
        <v>0</v>
      </c>
      <c r="Z753">
        <f>IF(B753&gt;L753,1,0)</f>
        <v>0</v>
      </c>
      <c r="AA753">
        <f>IF(B753&gt;O753,1,0)</f>
        <v>0</v>
      </c>
      <c r="AB753">
        <f>IF(B753&gt;R753,1,0)</f>
        <v>0</v>
      </c>
      <c r="AC753">
        <f>IF(B753&gt;U753,1,0)</f>
        <v>0</v>
      </c>
    </row>
    <row r="754" spans="1:34" x14ac:dyDescent="0.25">
      <c r="A754" s="2">
        <v>2012.37</v>
      </c>
      <c r="B754" s="4">
        <f t="shared" si="26"/>
        <v>19.422774250449574</v>
      </c>
      <c r="C754" s="7"/>
      <c r="D754" s="7"/>
      <c r="E754" s="7"/>
      <c r="F754" s="4">
        <f t="shared" si="25"/>
        <v>8.3986513455443195</v>
      </c>
      <c r="G754" s="4">
        <f t="shared" si="27"/>
        <v>9.3029956176361353</v>
      </c>
      <c r="H754" s="7"/>
      <c r="I754" s="4">
        <f>_xlfn.NORM.S.INV(0.975)*F754</f>
        <v>16.461054155975727</v>
      </c>
      <c r="J754" s="4">
        <f>F754*_xlfn.NORM.S.DIST(_xlfn.NORM.S.INV(a),0)/(1-a)</f>
        <v>19.634390566339682</v>
      </c>
      <c r="K754" s="4">
        <f>(B754*IF(B754&gt;I754,1,0)/J754)</f>
        <v>0.98922216021041709</v>
      </c>
      <c r="L754" s="4">
        <f>_xlfn.NORM.S.INV(0.975)*G754</f>
        <v>18.233536358900778</v>
      </c>
      <c r="M754" s="4">
        <f>G754*_xlfn.NORM.S.DIST(_xlfn.NORM.S.INV(a),0)/(1-a)</f>
        <v>21.748569130747288</v>
      </c>
      <c r="N754" s="4">
        <f>(B754*IF(B754&gt;L754,1,0)/M754)</f>
        <v>0.89305986677488614</v>
      </c>
      <c r="O754" s="4">
        <f>SQRT((v-2)/v)*F754*_xlfn.T.INV(a,v)</f>
        <v>17.034324865170205</v>
      </c>
      <c r="P754" s="4">
        <f>SQRT((v-2)/v)*F754*(_xlfn.T.DIST(_xlfn.T.INV(a,v),v,0)/(1-a))*((v+_xlfn.T.INV(a,v)^2)/(v-1))</f>
        <v>20.831168028754991</v>
      </c>
      <c r="Q754" s="4">
        <f>(B754*IF(B754&gt;O754,1,0)/P754)</f>
        <v>0.93239007162914278</v>
      </c>
      <c r="R754" s="4">
        <f>SQRT((v-2)/v)*G754*_xlfn.T.INV(a,v)</f>
        <v>18.868535321940808</v>
      </c>
      <c r="S754" s="4">
        <f>SQRT((v-2)/v)*G754*(_xlfn.T.DIST(_xlfn.T.INV(a,v),v,0)/(1-a))*((v+_xlfn.T.INV(a,v)^2)/(v-1))</f>
        <v>23.07421238346333</v>
      </c>
      <c r="T754" s="4">
        <f>(B754*IF(B754&gt;R754,1,0)/S754)</f>
        <v>0.8417524259406296</v>
      </c>
      <c r="U754" s="4">
        <f>_xlfn.PERCENTILE.INC(B251:B753,a)</f>
        <v>16.791623812117379</v>
      </c>
      <c r="V754" s="4">
        <f>AVERAGEIF(B251:B753, CONCATENATE("&gt;", U754))</f>
        <v>23.76659815594682</v>
      </c>
      <c r="W754" s="4">
        <f>(B754*IF(B754&gt;U754,1,0)/V754)</f>
        <v>0.81722988384812889</v>
      </c>
      <c r="Y754">
        <f>IF(B754&gt;I754,1,0)</f>
        <v>1</v>
      </c>
      <c r="Z754">
        <f>IF(B754&gt;L754,1,0)</f>
        <v>1</v>
      </c>
      <c r="AA754">
        <f>IF(B754&gt;O754,1,0)</f>
        <v>1</v>
      </c>
      <c r="AB754">
        <f>IF(B754&gt;R754,1,0)</f>
        <v>1</v>
      </c>
      <c r="AC754">
        <f>IF(B754&gt;U754,1,0)</f>
        <v>1</v>
      </c>
    </row>
    <row r="755" spans="1:34" x14ac:dyDescent="0.25">
      <c r="A755" s="2">
        <v>2021.94</v>
      </c>
      <c r="B755" s="4">
        <f t="shared" si="26"/>
        <v>-4.7555866962835678</v>
      </c>
      <c r="C755" s="7"/>
      <c r="D755" s="7"/>
      <c r="E755" s="7"/>
      <c r="F755" s="4">
        <f t="shared" si="25"/>
        <v>8.4427024319178461</v>
      </c>
      <c r="G755" s="4">
        <f t="shared" si="27"/>
        <v>10.197432686175837</v>
      </c>
      <c r="H755" s="7"/>
      <c r="I755" s="4">
        <f>_xlfn.NORM.S.INV(0.975)*F755</f>
        <v>16.547392698747704</v>
      </c>
      <c r="J755" s="4">
        <f>F755*_xlfn.NORM.S.DIST(_xlfn.NORM.S.INV(a),0)/(1-a)</f>
        <v>19.73737331906322</v>
      </c>
      <c r="K755" s="4">
        <f>(B755*IF(B755&gt;I755,1,0)/J755)</f>
        <v>0</v>
      </c>
      <c r="L755" s="4">
        <f>_xlfn.NORM.S.INV(0.975)*G755</f>
        <v>19.986600799676175</v>
      </c>
      <c r="M755" s="4">
        <f>G755*_xlfn.NORM.S.DIST(_xlfn.NORM.S.INV(a),0)/(1-a)</f>
        <v>23.839586607027854</v>
      </c>
      <c r="N755" s="4">
        <f>(B755*IF(B755&gt;L755,1,0)/M755)</f>
        <v>0</v>
      </c>
      <c r="O755" s="4">
        <f>SQRT((v-2)/v)*F755*_xlfn.T.INV(a,v)</f>
        <v>17.123670223737616</v>
      </c>
      <c r="P755" s="4">
        <f>SQRT((v-2)/v)*F755*(_xlfn.T.DIST(_xlfn.T.INV(a,v),v,0)/(1-a))*((v+_xlfn.T.INV(a,v)^2)/(v-1))</f>
        <v>20.940427902077744</v>
      </c>
      <c r="Q755" s="4">
        <f>(B755*IF(B755&gt;O755,1,0)/P755)</f>
        <v>0</v>
      </c>
      <c r="R755" s="4">
        <f>SQRT((v-2)/v)*G755*_xlfn.T.INV(a,v)</f>
        <v>20.682651775892538</v>
      </c>
      <c r="S755" s="4">
        <f>SQRT((v-2)/v)*G755*(_xlfn.T.DIST(_xlfn.T.INV(a,v),v,0)/(1-a))*((v+_xlfn.T.INV(a,v)^2)/(v-1))</f>
        <v>25.292683909344969</v>
      </c>
      <c r="T755" s="4">
        <f>(B755*IF(B755&gt;R755,1,0)/S755)</f>
        <v>0</v>
      </c>
      <c r="U755" s="4">
        <f>_xlfn.PERCENTILE.INC(B252:B754,a)</f>
        <v>17.553906549403173</v>
      </c>
      <c r="V755" s="4">
        <f>AVERAGEIF(B252:B754, CONCATENATE("&gt;", U755))</f>
        <v>23.955936264489608</v>
      </c>
      <c r="W755" s="4">
        <f>(B755*IF(B755&gt;U755,1,0)/V755)</f>
        <v>0</v>
      </c>
      <c r="Y755">
        <f>IF(B755&gt;I755,1,0)</f>
        <v>0</v>
      </c>
      <c r="Z755">
        <f>IF(B755&gt;L755,1,0)</f>
        <v>0</v>
      </c>
      <c r="AA755">
        <f>IF(B755&gt;O755,1,0)</f>
        <v>0</v>
      </c>
      <c r="AB755">
        <f>IF(B755&gt;R755,1,0)</f>
        <v>0</v>
      </c>
      <c r="AC755">
        <f>IF(B755&gt;U755,1,0)</f>
        <v>0</v>
      </c>
    </row>
    <row r="756" spans="1:34" x14ac:dyDescent="0.25">
      <c r="A756" s="2">
        <v>2043.41</v>
      </c>
      <c r="B756" s="4">
        <f t="shared" si="26"/>
        <v>-10.618514891638736</v>
      </c>
      <c r="C756" s="7"/>
      <c r="D756" s="7"/>
      <c r="E756" s="7"/>
      <c r="F756" s="4">
        <f t="shared" si="25"/>
        <v>8.4450372402001737</v>
      </c>
      <c r="G756" s="4">
        <f t="shared" si="27"/>
        <v>9.9551650752408047</v>
      </c>
      <c r="H756" s="7"/>
      <c r="I756" s="4">
        <f>_xlfn.NORM.S.INV(0.975)*F756</f>
        <v>16.55196883889187</v>
      </c>
      <c r="J756" s="4">
        <f>F756*_xlfn.NORM.S.DIST(_xlfn.NORM.S.INV(a),0)/(1-a)</f>
        <v>19.742831640384903</v>
      </c>
      <c r="K756" s="4">
        <f>(B756*IF(B756&gt;I756,1,0)/J756)</f>
        <v>0</v>
      </c>
      <c r="L756" s="4">
        <f>_xlfn.NORM.S.INV(0.975)*G756</f>
        <v>19.511765007622952</v>
      </c>
      <c r="M756" s="4">
        <f>G756*_xlfn.NORM.S.DIST(_xlfn.NORM.S.INV(a),0)/(1-a)</f>
        <v>23.273212709723968</v>
      </c>
      <c r="N756" s="4">
        <f>(B756*IF(B756&gt;L756,1,0)/M756)</f>
        <v>0</v>
      </c>
      <c r="O756" s="4">
        <f>SQRT((v-2)/v)*F756*_xlfn.T.INV(a,v)</f>
        <v>17.128405731992778</v>
      </c>
      <c r="P756" s="4">
        <f>SQRT((v-2)/v)*F756*(_xlfn.T.DIST(_xlfn.T.INV(a,v),v,0)/(1-a))*((v+_xlfn.T.INV(a,v)^2)/(v-1))</f>
        <v>20.946218925141213</v>
      </c>
      <c r="Q756" s="4">
        <f>(B756*IF(B756&gt;O756,1,0)/P756)</f>
        <v>0</v>
      </c>
      <c r="R756" s="4">
        <f>SQRT((v-2)/v)*G756*_xlfn.T.INV(a,v)</f>
        <v>20.191279409165418</v>
      </c>
      <c r="S756" s="4">
        <f>SQRT((v-2)/v)*G756*(_xlfn.T.DIST(_xlfn.T.INV(a,v),v,0)/(1-a))*((v+_xlfn.T.INV(a,v)^2)/(v-1))</f>
        <v>24.6917877530841</v>
      </c>
      <c r="T756" s="4">
        <f>(B756*IF(B756&gt;R756,1,0)/S756)</f>
        <v>0</v>
      </c>
      <c r="U756" s="4">
        <f>_xlfn.PERCENTILE.INC(B253:B755,a)</f>
        <v>17.553906549403173</v>
      </c>
      <c r="V756" s="4">
        <f>AVERAGEIF(B253:B755, CONCATENATE("&gt;", U756))</f>
        <v>23.955936264489608</v>
      </c>
      <c r="W756" s="4">
        <f>(B756*IF(B756&gt;U756,1,0)/V756)</f>
        <v>0</v>
      </c>
      <c r="Y756">
        <f>IF(B756&gt;I756,1,0)</f>
        <v>0</v>
      </c>
      <c r="Z756">
        <f>IF(B756&gt;L756,1,0)</f>
        <v>0</v>
      </c>
      <c r="AA756">
        <f>IF(B756&gt;O756,1,0)</f>
        <v>0</v>
      </c>
      <c r="AB756">
        <f>IF(B756&gt;R756,1,0)</f>
        <v>0</v>
      </c>
      <c r="AC756">
        <f>IF(B756&gt;U756,1,0)</f>
        <v>0</v>
      </c>
    </row>
    <row r="757" spans="1:34" x14ac:dyDescent="0.25">
      <c r="A757" s="2">
        <v>2073.0700000000002</v>
      </c>
      <c r="B757" s="4">
        <f t="shared" si="26"/>
        <v>-14.514952946300586</v>
      </c>
      <c r="C757" s="7"/>
      <c r="D757" s="7"/>
      <c r="E757" s="7"/>
      <c r="F757" s="4">
        <f t="shared" si="25"/>
        <v>8.4533178266554181</v>
      </c>
      <c r="G757" s="4">
        <f t="shared" si="27"/>
        <v>9.9962075050998127</v>
      </c>
      <c r="H757" s="7"/>
      <c r="I757" s="4">
        <f>_xlfn.NORM.S.INV(0.975)*F757</f>
        <v>16.568198490115019</v>
      </c>
      <c r="J757" s="4">
        <f>F757*_xlfn.NORM.S.DIST(_xlfn.NORM.S.INV(a),0)/(1-a)</f>
        <v>19.762190018521039</v>
      </c>
      <c r="K757" s="4">
        <f>(B757*IF(B757&gt;I757,1,0)/J757)</f>
        <v>0</v>
      </c>
      <c r="L757" s="4">
        <f>_xlfn.NORM.S.INV(0.975)*G757</f>
        <v>19.592206691984618</v>
      </c>
      <c r="M757" s="4">
        <f>G757*_xlfn.NORM.S.DIST(_xlfn.NORM.S.INV(a),0)/(1-a)</f>
        <v>23.369161816847086</v>
      </c>
      <c r="N757" s="4">
        <f>(B757*IF(B757&gt;L757,1,0)/M757)</f>
        <v>0</v>
      </c>
      <c r="O757" s="4">
        <f>SQRT((v-2)/v)*F757*_xlfn.T.INV(a,v)</f>
        <v>17.145200595114179</v>
      </c>
      <c r="P757" s="4">
        <f>SQRT((v-2)/v)*F757*(_xlfn.T.DIST(_xlfn.T.INV(a,v),v,0)/(1-a))*((v+_xlfn.T.INV(a,v)^2)/(v-1))</f>
        <v>20.96675725691961</v>
      </c>
      <c r="Q757" s="4">
        <f>(B757*IF(B757&gt;O757,1,0)/P757)</f>
        <v>0</v>
      </c>
      <c r="R757" s="4">
        <f>SQRT((v-2)/v)*G757*_xlfn.T.INV(a,v)</f>
        <v>20.274522546034675</v>
      </c>
      <c r="S757" s="4">
        <f>SQRT((v-2)/v)*G757*(_xlfn.T.DIST(_xlfn.T.INV(a,v),v,0)/(1-a))*((v+_xlfn.T.INV(a,v)^2)/(v-1))</f>
        <v>24.793585258126974</v>
      </c>
      <c r="T757" s="4">
        <f>(B757*IF(B757&gt;R757,1,0)/S757)</f>
        <v>0</v>
      </c>
      <c r="U757" s="4">
        <f>_xlfn.PERCENTILE.INC(B254:B756,a)</f>
        <v>17.553906549403173</v>
      </c>
      <c r="V757" s="4">
        <f>AVERAGEIF(B254:B756, CONCATENATE("&gt;", U757))</f>
        <v>23.955936264489608</v>
      </c>
      <c r="W757" s="4">
        <f>(B757*IF(B757&gt;U757,1,0)/V757)</f>
        <v>0</v>
      </c>
      <c r="Y757">
        <f>IF(B757&gt;I757,1,0)</f>
        <v>0</v>
      </c>
      <c r="Z757">
        <f>IF(B757&gt;L757,1,0)</f>
        <v>0</v>
      </c>
      <c r="AA757">
        <f>IF(B757&gt;O757,1,0)</f>
        <v>0</v>
      </c>
      <c r="AB757">
        <f>IF(B757&gt;R757,1,0)</f>
        <v>0</v>
      </c>
      <c r="AC757">
        <f>IF(B757&gt;U757,1,0)</f>
        <v>0</v>
      </c>
    </row>
    <row r="758" spans="1:34" x14ac:dyDescent="0.25">
      <c r="A758" s="2">
        <v>2041.89</v>
      </c>
      <c r="B758" s="4">
        <f t="shared" si="26"/>
        <v>15.040495497016531</v>
      </c>
      <c r="C758" s="7"/>
      <c r="D758" s="7"/>
      <c r="E758" s="7"/>
      <c r="F758" s="4">
        <f t="shared" si="25"/>
        <v>8.4756494851997175</v>
      </c>
      <c r="G758" s="4">
        <f t="shared" si="27"/>
        <v>10.323262379592615</v>
      </c>
      <c r="H758" s="7"/>
      <c r="I758" s="4">
        <f>_xlfn.NORM.S.INV(0.975)*F758</f>
        <v>16.611967736576894</v>
      </c>
      <c r="J758" s="4">
        <f>F758*_xlfn.NORM.S.DIST(_xlfn.NORM.S.INV(a),0)/(1-a)</f>
        <v>19.814397032220388</v>
      </c>
      <c r="K758" s="4">
        <f>(B758*IF(B758&gt;I758,1,0)/J758)</f>
        <v>0</v>
      </c>
      <c r="L758" s="4">
        <f>_xlfn.NORM.S.INV(0.975)*G758</f>
        <v>20.233222466958775</v>
      </c>
      <c r="M758" s="4">
        <f>G758*_xlfn.NORM.S.DIST(_xlfn.NORM.S.INV(a),0)/(1-a)</f>
        <v>24.133751615639444</v>
      </c>
      <c r="N758" s="4">
        <f>(B758*IF(B758&gt;L758,1,0)/M758)</f>
        <v>0</v>
      </c>
      <c r="O758" s="4">
        <f>SQRT((v-2)/v)*F758*_xlfn.T.INV(a,v)</f>
        <v>17.19049414413422</v>
      </c>
      <c r="P758" s="4">
        <f>SQRT((v-2)/v)*F758*(_xlfn.T.DIST(_xlfn.T.INV(a,v),v,0)/(1-a))*((v+_xlfn.T.INV(a,v)^2)/(v-1))</f>
        <v>21.022146451250656</v>
      </c>
      <c r="Q758" s="4">
        <f>(B758*IF(B758&gt;O758,1,0)/P758)</f>
        <v>0</v>
      </c>
      <c r="R758" s="4">
        <f>SQRT((v-2)/v)*G758*_xlfn.T.INV(a,v)</f>
        <v>20.937862259952375</v>
      </c>
      <c r="S758" s="4">
        <f>SQRT((v-2)/v)*G758*(_xlfn.T.DIST(_xlfn.T.INV(a,v),v,0)/(1-a))*((v+_xlfn.T.INV(a,v)^2)/(v-1))</f>
        <v>25.604779194495983</v>
      </c>
      <c r="T758" s="4">
        <f>(B758*IF(B758&gt;R758,1,0)/S758)</f>
        <v>0</v>
      </c>
      <c r="U758" s="4">
        <f>_xlfn.PERCENTILE.INC(B255:B757,a)</f>
        <v>17.553906549403173</v>
      </c>
      <c r="V758" s="4">
        <f>AVERAGEIF(B255:B757, CONCATENATE("&gt;", U758))</f>
        <v>23.955936264489608</v>
      </c>
      <c r="W758" s="4">
        <f>(B758*IF(B758&gt;U758,1,0)/V758)</f>
        <v>0</v>
      </c>
      <c r="Y758">
        <f>IF(B758&gt;I758,1,0)</f>
        <v>0</v>
      </c>
      <c r="Z758">
        <f>IF(B758&gt;L758,1,0)</f>
        <v>0</v>
      </c>
      <c r="AA758">
        <f>IF(B758&gt;O758,1,0)</f>
        <v>0</v>
      </c>
      <c r="AB758">
        <f>IF(B758&gt;R758,1,0)</f>
        <v>0</v>
      </c>
      <c r="AC758">
        <f>IF(B758&gt;U758,1,0)</f>
        <v>0</v>
      </c>
    </row>
    <row r="759" spans="1:34" x14ac:dyDescent="0.25">
      <c r="A759" s="2">
        <v>2005.55</v>
      </c>
      <c r="B759" s="4">
        <f t="shared" si="26"/>
        <v>17.797236873680827</v>
      </c>
      <c r="C759" s="7"/>
      <c r="D759" s="7"/>
      <c r="E759" s="7"/>
      <c r="F759" s="4">
        <f t="shared" si="25"/>
        <v>8.4719442730228725</v>
      </c>
      <c r="G759" s="4">
        <f t="shared" si="27"/>
        <v>10.665296605166867</v>
      </c>
      <c r="H759" s="7"/>
      <c r="I759" s="4">
        <f>_xlfn.NORM.S.INV(0.975)*F759</f>
        <v>16.604705654155197</v>
      </c>
      <c r="J759" s="4">
        <f>F759*_xlfn.NORM.S.DIST(_xlfn.NORM.S.INV(a),0)/(1-a)</f>
        <v>19.805734976847663</v>
      </c>
      <c r="K759" s="4">
        <f>(B759*IF(B759&gt;I759,1,0)/J759)</f>
        <v>0.89859007476800468</v>
      </c>
      <c r="L759" s="4">
        <f>_xlfn.NORM.S.INV(0.975)*G759</f>
        <v>20.903597230564362</v>
      </c>
      <c r="M759" s="4">
        <f>G759*_xlfn.NORM.S.DIST(_xlfn.NORM.S.INV(a),0)/(1-a)</f>
        <v>24.933360183215378</v>
      </c>
      <c r="N759" s="4">
        <f>(B759*IF(B759&gt;L759,1,0)/M759)</f>
        <v>0</v>
      </c>
      <c r="O759" s="4">
        <f>SQRT((v-2)/v)*F759*_xlfn.T.INV(a,v)</f>
        <v>17.182979153296046</v>
      </c>
      <c r="P759" s="4">
        <f>SQRT((v-2)/v)*F759*(_xlfn.T.DIST(_xlfn.T.INV(a,v),v,0)/(1-a))*((v+_xlfn.T.INV(a,v)^2)/(v-1))</f>
        <v>21.01295641653407</v>
      </c>
      <c r="Q759" s="4">
        <f>(B759*IF(B759&gt;O759,1,0)/P759)</f>
        <v>0.84696491635403814</v>
      </c>
      <c r="R759" s="4">
        <f>SQRT((v-2)/v)*G759*_xlfn.T.INV(a,v)</f>
        <v>21.631583415138763</v>
      </c>
      <c r="S759" s="4">
        <f>SQRT((v-2)/v)*G759*(_xlfn.T.DIST(_xlfn.T.INV(a,v),v,0)/(1-a))*((v+_xlfn.T.INV(a,v)^2)/(v-1))</f>
        <v>26.453126403039445</v>
      </c>
      <c r="T759" s="4">
        <f>(B759*IF(B759&gt;R759,1,0)/S759)</f>
        <v>0</v>
      </c>
      <c r="U759" s="4">
        <f>_xlfn.PERCENTILE.INC(B256:B758,a)</f>
        <v>17.553906549403173</v>
      </c>
      <c r="V759" s="4">
        <f>AVERAGEIF(B256:B758, CONCATENATE("&gt;", U759))</f>
        <v>23.955936264489608</v>
      </c>
      <c r="W759" s="4">
        <f>(B759*IF(B759&gt;U759,1,0)/V759)</f>
        <v>0.7429155211129046</v>
      </c>
      <c r="Y759">
        <f>IF(B759&gt;I759,1,0)</f>
        <v>1</v>
      </c>
      <c r="Z759">
        <f>IF(B759&gt;L759,1,0)</f>
        <v>0</v>
      </c>
      <c r="AA759">
        <f>IF(B759&gt;O759,1,0)</f>
        <v>1</v>
      </c>
      <c r="AB759">
        <f>IF(B759&gt;R759,1,0)</f>
        <v>0</v>
      </c>
      <c r="AC759">
        <f>IF(B759&gt;U759,1,0)</f>
        <v>1</v>
      </c>
    </row>
    <row r="760" spans="1:34" x14ac:dyDescent="0.25">
      <c r="A760" s="2">
        <v>2021.15</v>
      </c>
      <c r="B760" s="4">
        <f t="shared" si="26"/>
        <v>-7.7784148986562966</v>
      </c>
      <c r="C760" s="7"/>
      <c r="D760" s="7"/>
      <c r="E760" s="7"/>
      <c r="F760" s="4">
        <f t="shared" si="25"/>
        <v>8.5101003572701597</v>
      </c>
      <c r="G760" s="4">
        <f t="shared" si="27"/>
        <v>11.221770671150216</v>
      </c>
      <c r="H760" s="7"/>
      <c r="I760" s="4">
        <f>_xlfn.NORM.S.INV(0.975)*F760</f>
        <v>16.679490205070955</v>
      </c>
      <c r="J760" s="4">
        <f>F760*_xlfn.NORM.S.DIST(_xlfn.NORM.S.INV(a),0)/(1-a)</f>
        <v>19.894936377140443</v>
      </c>
      <c r="K760" s="4">
        <f>(B760*IF(B760&gt;I760,1,0)/J760)</f>
        <v>0</v>
      </c>
      <c r="L760" s="4">
        <f>_xlfn.NORM.S.INV(0.975)*G760</f>
        <v>21.994266358222287</v>
      </c>
      <c r="M760" s="4">
        <f>G760*_xlfn.NORM.S.DIST(_xlfn.NORM.S.INV(a),0)/(1-a)</f>
        <v>26.234286808458926</v>
      </c>
      <c r="N760" s="4">
        <f>(B760*IF(B760&gt;L760,1,0)/M760)</f>
        <v>0</v>
      </c>
      <c r="O760" s="4">
        <f>SQRT((v-2)/v)*F760*_xlfn.T.INV(a,v)</f>
        <v>17.260368142064575</v>
      </c>
      <c r="P760" s="4">
        <f>SQRT((v-2)/v)*F760*(_xlfn.T.DIST(_xlfn.T.INV(a,v),v,0)/(1-a))*((v+_xlfn.T.INV(a,v)^2)/(v-1))</f>
        <v>21.107594920928737</v>
      </c>
      <c r="Q760" s="4">
        <f>(B760*IF(B760&gt;O760,1,0)/P760)</f>
        <v>0</v>
      </c>
      <c r="R760" s="4">
        <f>SQRT((v-2)/v)*G760*_xlfn.T.INV(a,v)</f>
        <v>22.760236055783434</v>
      </c>
      <c r="S760" s="4">
        <f>SQRT((v-2)/v)*G760*(_xlfn.T.DIST(_xlfn.T.INV(a,v),v,0)/(1-a))*((v+_xlfn.T.INV(a,v)^2)/(v-1))</f>
        <v>27.833348571482414</v>
      </c>
      <c r="T760" s="4">
        <f>(B760*IF(B760&gt;R760,1,0)/S760)</f>
        <v>0</v>
      </c>
      <c r="U760" s="4">
        <f>_xlfn.PERCENTILE.INC(B257:B759,a)</f>
        <v>18.013628468261285</v>
      </c>
      <c r="V760" s="4">
        <f>AVERAGEIF(B257:B759, CONCATENATE("&gt;", U760))</f>
        <v>23.955936264489608</v>
      </c>
      <c r="W760" s="4">
        <f>(B760*IF(B760&gt;U760,1,0)/V760)</f>
        <v>0</v>
      </c>
      <c r="Y760">
        <f>IF(B760&gt;I760,1,0)</f>
        <v>0</v>
      </c>
      <c r="Z760">
        <f>IF(B760&gt;L760,1,0)</f>
        <v>0</v>
      </c>
      <c r="AA760">
        <f>IF(B760&gt;O760,1,0)</f>
        <v>0</v>
      </c>
      <c r="AB760">
        <f>IF(B760&gt;R760,1,0)</f>
        <v>0</v>
      </c>
      <c r="AC760">
        <f>IF(B760&gt;U760,1,0)</f>
        <v>0</v>
      </c>
    </row>
    <row r="761" spans="1:34" x14ac:dyDescent="0.25">
      <c r="A761" s="2">
        <v>2038.97</v>
      </c>
      <c r="B761" s="4">
        <f t="shared" si="26"/>
        <v>-8.8167627340869981</v>
      </c>
      <c r="C761" s="7"/>
      <c r="D761" s="7"/>
      <c r="E761" s="7"/>
      <c r="F761" s="4">
        <f t="shared" si="25"/>
        <v>8.5142942171325107</v>
      </c>
      <c r="G761" s="4">
        <f t="shared" si="27"/>
        <v>11.045482021001719</v>
      </c>
      <c r="H761" s="7"/>
      <c r="I761" s="4">
        <f>_xlfn.NORM.S.INV(0.975)*F761</f>
        <v>16.687710019357372</v>
      </c>
      <c r="J761" s="4">
        <f>F761*_xlfn.NORM.S.DIST(_xlfn.NORM.S.INV(a),0)/(1-a)</f>
        <v>19.904740794436748</v>
      </c>
      <c r="K761" s="4">
        <f>(B761*IF(B761&gt;I761,1,0)/J761)</f>
        <v>0</v>
      </c>
      <c r="L761" s="4">
        <f>_xlfn.NORM.S.INV(0.975)*G761</f>
        <v>21.648746953048054</v>
      </c>
      <c r="M761" s="4">
        <f>G761*_xlfn.NORM.S.DIST(_xlfn.NORM.S.INV(a),0)/(1-a)</f>
        <v>25.822158709908351</v>
      </c>
      <c r="N761" s="4">
        <f>(B761*IF(B761&gt;L761,1,0)/M761)</f>
        <v>0</v>
      </c>
      <c r="O761" s="4">
        <f>SQRT((v-2)/v)*F761*_xlfn.T.INV(a,v)</f>
        <v>17.268874218623186</v>
      </c>
      <c r="P761" s="4">
        <f>SQRT((v-2)/v)*F761*(_xlfn.T.DIST(_xlfn.T.INV(a,v),v,0)/(1-a))*((v+_xlfn.T.INV(a,v)^2)/(v-1))</f>
        <v>21.117996948098021</v>
      </c>
      <c r="Q761" s="4">
        <f>(B761*IF(B761&gt;O761,1,0)/P761)</f>
        <v>0</v>
      </c>
      <c r="R761" s="4">
        <f>SQRT((v-2)/v)*G761*_xlfn.T.INV(a,v)</f>
        <v>22.40268363300487</v>
      </c>
      <c r="S761" s="4">
        <f>SQRT((v-2)/v)*G761*(_xlfn.T.DIST(_xlfn.T.INV(a,v),v,0)/(1-a))*((v+_xlfn.T.INV(a,v)^2)/(v-1))</f>
        <v>27.39609997742642</v>
      </c>
      <c r="T761" s="4">
        <f>(B761*IF(B761&gt;R761,1,0)/S761)</f>
        <v>0</v>
      </c>
      <c r="U761" s="4">
        <f>_xlfn.PERCENTILE.INC(B258:B760,a)</f>
        <v>18.013628468261285</v>
      </c>
      <c r="V761" s="4">
        <f>AVERAGEIF(B258:B760, CONCATENATE("&gt;", U761))</f>
        <v>23.955936264489608</v>
      </c>
      <c r="W761" s="4">
        <f>(B761*IF(B761&gt;U761,1,0)/V761)</f>
        <v>0</v>
      </c>
      <c r="Y761">
        <f>IF(B761&gt;I761,1,0)</f>
        <v>0</v>
      </c>
      <c r="Z761">
        <f>IF(B761&gt;L761,1,0)</f>
        <v>0</v>
      </c>
      <c r="AA761">
        <f>IF(B761&gt;O761,1,0)</f>
        <v>0</v>
      </c>
      <c r="AB761">
        <f>IF(B761&gt;R761,1,0)</f>
        <v>0</v>
      </c>
      <c r="AC761">
        <f>IF(B761&gt;U761,1,0)</f>
        <v>0</v>
      </c>
    </row>
    <row r="762" spans="1:34" x14ac:dyDescent="0.25">
      <c r="A762" s="2">
        <v>2064.29</v>
      </c>
      <c r="B762" s="4">
        <f t="shared" si="26"/>
        <v>-12.418034595898879</v>
      </c>
      <c r="C762" s="7"/>
      <c r="D762" s="7"/>
      <c r="E762" s="7"/>
      <c r="F762" s="4">
        <f t="shared" si="25"/>
        <v>8.5198728817794773</v>
      </c>
      <c r="G762" s="4">
        <f t="shared" si="27"/>
        <v>10.92458836745106</v>
      </c>
      <c r="H762" s="7"/>
      <c r="I762" s="4">
        <f>_xlfn.NORM.S.INV(0.975)*F762</f>
        <v>16.698644001147255</v>
      </c>
      <c r="J762" s="4">
        <f>F762*_xlfn.NORM.S.DIST(_xlfn.NORM.S.INV(a),0)/(1-a)</f>
        <v>19.917782612225182</v>
      </c>
      <c r="K762" s="4">
        <f>(B762*IF(B762&gt;I762,1,0)/J762)</f>
        <v>0</v>
      </c>
      <c r="L762" s="4">
        <f>_xlfn.NORM.S.INV(0.975)*G762</f>
        <v>21.411799746129297</v>
      </c>
      <c r="M762" s="4">
        <f>G762*_xlfn.NORM.S.DIST(_xlfn.NORM.S.INV(a),0)/(1-a)</f>
        <v>25.539533189078192</v>
      </c>
      <c r="N762" s="4">
        <f>(B762*IF(B762&gt;L762,1,0)/M762)</f>
        <v>0</v>
      </c>
      <c r="O762" s="4">
        <f>SQRT((v-2)/v)*F762*_xlfn.T.INV(a,v)</f>
        <v>17.280188985959096</v>
      </c>
      <c r="P762" s="4">
        <f>SQRT((v-2)/v)*F762*(_xlfn.T.DIST(_xlfn.T.INV(a,v),v,0)/(1-a))*((v+_xlfn.T.INV(a,v)^2)/(v-1))</f>
        <v>21.131833705436293</v>
      </c>
      <c r="Q762" s="4">
        <f>(B762*IF(B762&gt;O762,1,0)/P762)</f>
        <v>0</v>
      </c>
      <c r="R762" s="4">
        <f>SQRT((v-2)/v)*G762*_xlfn.T.INV(a,v)</f>
        <v>22.157484530911912</v>
      </c>
      <c r="S762" s="4">
        <f>SQRT((v-2)/v)*G762*(_xlfn.T.DIST(_xlfn.T.INV(a,v),v,0)/(1-a))*((v+_xlfn.T.INV(a,v)^2)/(v-1))</f>
        <v>27.096247547897963</v>
      </c>
      <c r="T762" s="4">
        <f>(B762*IF(B762&gt;R762,1,0)/S762)</f>
        <v>0</v>
      </c>
      <c r="U762" s="4">
        <f>_xlfn.PERCENTILE.INC(B259:B761,a)</f>
        <v>18.013628468261285</v>
      </c>
      <c r="V762" s="4">
        <f>AVERAGEIF(B259:B761, CONCATENATE("&gt;", U762))</f>
        <v>23.955936264489608</v>
      </c>
      <c r="W762" s="4">
        <f>(B762*IF(B762&gt;U762,1,0)/V762)</f>
        <v>0</v>
      </c>
      <c r="Y762">
        <f>IF(B762&gt;I762,1,0)</f>
        <v>0</v>
      </c>
      <c r="Z762">
        <f>IF(B762&gt;L762,1,0)</f>
        <v>0</v>
      </c>
      <c r="AA762">
        <f>IF(B762&gt;O762,1,0)</f>
        <v>0</v>
      </c>
      <c r="AB762">
        <f>IF(B762&gt;R762,1,0)</f>
        <v>0</v>
      </c>
      <c r="AC762">
        <f>IF(B762&gt;U762,1,0)</f>
        <v>0</v>
      </c>
    </row>
    <row r="763" spans="1:34" x14ac:dyDescent="0.25">
      <c r="A763" s="2">
        <v>2060.9899999999998</v>
      </c>
      <c r="B763" s="4">
        <f t="shared" si="26"/>
        <v>1.5986125980362169</v>
      </c>
      <c r="C763" s="7"/>
      <c r="D763" s="7"/>
      <c r="E763" s="7"/>
      <c r="F763" s="4">
        <f t="shared" si="25"/>
        <v>8.5363066935245016</v>
      </c>
      <c r="G763" s="4">
        <f t="shared" si="27"/>
        <v>11.019904179794336</v>
      </c>
      <c r="H763" s="7"/>
      <c r="I763" s="4">
        <f>_xlfn.NORM.S.INV(0.975)*F763</f>
        <v>16.730853680296214</v>
      </c>
      <c r="J763" s="4">
        <f>F763*_xlfn.NORM.S.DIST(_xlfn.NORM.S.INV(a),0)/(1-a)</f>
        <v>19.956201623209211</v>
      </c>
      <c r="K763" s="4">
        <f>(B763*IF(B763&gt;I763,1,0)/J763)</f>
        <v>0</v>
      </c>
      <c r="L763" s="4">
        <f>_xlfn.NORM.S.INV(0.975)*G763</f>
        <v>21.598615305479299</v>
      </c>
      <c r="M763" s="4">
        <f>G763*_xlfn.NORM.S.DIST(_xlfn.NORM.S.INV(a),0)/(1-a)</f>
        <v>25.762362761315249</v>
      </c>
      <c r="N763" s="4">
        <f>(B763*IF(B763&gt;L763,1,0)/M763)</f>
        <v>0</v>
      </c>
      <c r="O763" s="4">
        <f>SQRT((v-2)/v)*F763*_xlfn.T.INV(a,v)</f>
        <v>17.313520395553365</v>
      </c>
      <c r="P763" s="4">
        <f>SQRT((v-2)/v)*F763*(_xlfn.T.DIST(_xlfn.T.INV(a,v),v,0)/(1-a))*((v+_xlfn.T.INV(a,v)^2)/(v-1))</f>
        <v>21.172594475199062</v>
      </c>
      <c r="Q763" s="4">
        <f>(B763*IF(B763&gt;O763,1,0)/P763)</f>
        <v>0</v>
      </c>
      <c r="R763" s="4">
        <f>SQRT((v-2)/v)*G763*_xlfn.T.INV(a,v)</f>
        <v>22.350806106655661</v>
      </c>
      <c r="S763" s="4">
        <f>SQRT((v-2)/v)*G763*(_xlfn.T.DIST(_xlfn.T.INV(a,v),v,0)/(1-a))*((v+_xlfn.T.INV(a,v)^2)/(v-1))</f>
        <v>27.332659278904451</v>
      </c>
      <c r="T763" s="4">
        <f>(B763*IF(B763&gt;R763,1,0)/S763)</f>
        <v>0</v>
      </c>
      <c r="U763" s="4">
        <f>_xlfn.PERCENTILE.INC(B260:B762,a)</f>
        <v>18.013628468261285</v>
      </c>
      <c r="V763" s="4">
        <f>AVERAGEIF(B260:B762, CONCATENATE("&gt;", U763))</f>
        <v>23.955936264489608</v>
      </c>
      <c r="W763" s="4">
        <f>(B763*IF(B763&gt;U763,1,0)/V763)</f>
        <v>0</v>
      </c>
      <c r="Y763">
        <f>IF(B763&gt;I763,1,0)</f>
        <v>0</v>
      </c>
      <c r="Z763">
        <f>IF(B763&gt;L763,1,0)</f>
        <v>0</v>
      </c>
      <c r="AA763">
        <f>IF(B763&gt;O763,1,0)</f>
        <v>0</v>
      </c>
      <c r="AB763">
        <f>IF(B763&gt;R763,1,0)</f>
        <v>0</v>
      </c>
      <c r="AC763">
        <f>IF(B763&gt;U763,1,0)</f>
        <v>0</v>
      </c>
    </row>
    <row r="764" spans="1:34" x14ac:dyDescent="0.25">
      <c r="A764" s="2">
        <v>2056.5</v>
      </c>
      <c r="B764" s="4">
        <f t="shared" si="26"/>
        <v>2.1785646703767521</v>
      </c>
      <c r="C764" s="7"/>
      <c r="D764" s="7"/>
      <c r="E764" s="7"/>
      <c r="F764" s="4">
        <f t="shared" si="25"/>
        <v>8.5343709199588105</v>
      </c>
      <c r="G764" s="4">
        <f t="shared" si="27"/>
        <v>10.691366824604502</v>
      </c>
      <c r="H764" s="7"/>
      <c r="I764" s="4">
        <f>_xlfn.NORM.S.INV(0.975)*F764</f>
        <v>16.727059633825235</v>
      </c>
      <c r="J764" s="4">
        <f>F764*_xlfn.NORM.S.DIST(_xlfn.NORM.S.INV(a),0)/(1-a)</f>
        <v>19.951676166362269</v>
      </c>
      <c r="K764" s="4">
        <f>(B764*IF(B764&gt;I764,1,0)/J764)</f>
        <v>0</v>
      </c>
      <c r="L764" s="4">
        <f>_xlfn.NORM.S.INV(0.975)*G764</f>
        <v>20.954693921731181</v>
      </c>
      <c r="M764" s="4">
        <f>G764*_xlfn.NORM.S.DIST(_xlfn.NORM.S.INV(a),0)/(1-a)</f>
        <v>24.994307215009989</v>
      </c>
      <c r="N764" s="4">
        <f>(B764*IF(B764&gt;L764,1,0)/M764)</f>
        <v>0</v>
      </c>
      <c r="O764" s="4">
        <f>SQRT((v-2)/v)*F764*_xlfn.T.INV(a,v)</f>
        <v>17.309594218072395</v>
      </c>
      <c r="P764" s="4">
        <f>SQRT((v-2)/v)*F764*(_xlfn.T.DIST(_xlfn.T.INV(a,v),v,0)/(1-a))*((v+_xlfn.T.INV(a,v)^2)/(v-1))</f>
        <v>21.167793177615266</v>
      </c>
      <c r="Q764" s="4">
        <f>(B764*IF(B764&gt;O764,1,0)/P764)</f>
        <v>0</v>
      </c>
      <c r="R764" s="4">
        <f>SQRT((v-2)/v)*G764*_xlfn.T.INV(a,v)</f>
        <v>21.684459593579309</v>
      </c>
      <c r="S764" s="4">
        <f>SQRT((v-2)/v)*G764*(_xlfn.T.DIST(_xlfn.T.INV(a,v),v,0)/(1-a))*((v+_xlfn.T.INV(a,v)^2)/(v-1))</f>
        <v>26.517788346881179</v>
      </c>
      <c r="T764" s="4">
        <f>(B764*IF(B764&gt;R764,1,0)/S764)</f>
        <v>0</v>
      </c>
      <c r="U764" s="4">
        <f>_xlfn.PERCENTILE.INC(B261:B763,a)</f>
        <v>18.013628468261285</v>
      </c>
      <c r="V764" s="4">
        <f>AVERAGEIF(B261:B763, CONCATENATE("&gt;", U764))</f>
        <v>23.955936264489608</v>
      </c>
      <c r="W764" s="4">
        <f>(B764*IF(B764&gt;U764,1,0)/V764)</f>
        <v>0</v>
      </c>
      <c r="Y764">
        <f>IF(B764&gt;I764,1,0)</f>
        <v>0</v>
      </c>
      <c r="Z764">
        <f>IF(B764&gt;L764,1,0)</f>
        <v>0</v>
      </c>
      <c r="AA764">
        <f>IF(B764&gt;O764,1,0)</f>
        <v>0</v>
      </c>
      <c r="AB764">
        <f>IF(B764&gt;R764,1,0)</f>
        <v>0</v>
      </c>
      <c r="AC764">
        <f>IF(B764&gt;U764,1,0)</f>
        <v>0</v>
      </c>
    </row>
    <row r="765" spans="1:34" x14ac:dyDescent="0.25">
      <c r="A765" s="2">
        <v>2078.36</v>
      </c>
      <c r="B765" s="4">
        <f t="shared" si="26"/>
        <v>-10.629710673474412</v>
      </c>
      <c r="C765" s="7"/>
      <c r="D765" s="7"/>
      <c r="E765" s="7"/>
      <c r="F765" s="4">
        <f t="shared" si="25"/>
        <v>8.5350224605561369</v>
      </c>
      <c r="G765" s="4">
        <f t="shared" si="27"/>
        <v>10.379391781069801</v>
      </c>
      <c r="H765" s="7"/>
      <c r="I765" s="4">
        <f>_xlfn.NORM.S.INV(0.975)*F765</f>
        <v>16.72833662993046</v>
      </c>
      <c r="J765" s="4">
        <f>F765*_xlfn.NORM.S.DIST(_xlfn.NORM.S.INV(a),0)/(1-a)</f>
        <v>19.953199339789933</v>
      </c>
      <c r="K765" s="4">
        <f>(B765*IF(B765&gt;I765,1,0)/J765)</f>
        <v>0</v>
      </c>
      <c r="L765" s="4">
        <f>_xlfn.NORM.S.INV(0.975)*G765</f>
        <v>20.343234072327849</v>
      </c>
      <c r="M765" s="4">
        <f>G765*_xlfn.NORM.S.DIST(_xlfn.NORM.S.INV(a),0)/(1-a)</f>
        <v>24.2649710871374</v>
      </c>
      <c r="N765" s="4">
        <f>(B765*IF(B765&gt;L765,1,0)/M765)</f>
        <v>0</v>
      </c>
      <c r="O765" s="4">
        <f>SQRT((v-2)/v)*F765*_xlfn.T.INV(a,v)</f>
        <v>17.310915686691711</v>
      </c>
      <c r="P765" s="4">
        <f>SQRT((v-2)/v)*F765*(_xlfn.T.DIST(_xlfn.T.INV(a,v),v,0)/(1-a))*((v+_xlfn.T.INV(a,v)^2)/(v-1))</f>
        <v>21.169409193223256</v>
      </c>
      <c r="Q765" s="4">
        <f>(B765*IF(B765&gt;O765,1,0)/P765)</f>
        <v>0</v>
      </c>
      <c r="R765" s="4">
        <f>SQRT((v-2)/v)*G765*_xlfn.T.INV(a,v)</f>
        <v>21.051705116372077</v>
      </c>
      <c r="S765" s="4">
        <f>SQRT((v-2)/v)*G765*(_xlfn.T.DIST(_xlfn.T.INV(a,v),v,0)/(1-a))*((v+_xlfn.T.INV(a,v)^2)/(v-1))</f>
        <v>25.743996902842099</v>
      </c>
      <c r="T765" s="4">
        <f>(B765*IF(B765&gt;R765,1,0)/S765)</f>
        <v>0</v>
      </c>
      <c r="U765" s="4">
        <f>_xlfn.PERCENTILE.INC(B262:B764,a)</f>
        <v>18.013628468261285</v>
      </c>
      <c r="V765" s="4">
        <f>AVERAGEIF(B262:B764, CONCATENATE("&gt;", U765))</f>
        <v>23.955936264489608</v>
      </c>
      <c r="W765" s="4">
        <f>(B765*IF(B765&gt;U765,1,0)/V765)</f>
        <v>0</v>
      </c>
      <c r="Y765">
        <f>IF(B765&gt;I765,1,0)</f>
        <v>0</v>
      </c>
      <c r="Z765">
        <f>IF(B765&gt;L765,1,0)</f>
        <v>0</v>
      </c>
      <c r="AA765">
        <f>IF(B765&gt;O765,1,0)</f>
        <v>0</v>
      </c>
      <c r="AB765">
        <f>IF(B765&gt;R765,1,0)</f>
        <v>0</v>
      </c>
      <c r="AC765">
        <f>IF(B765&gt;U765,1,0)</f>
        <v>0</v>
      </c>
    </row>
    <row r="766" spans="1:34" x14ac:dyDescent="0.25">
      <c r="A766" s="2">
        <v>2063.36</v>
      </c>
      <c r="B766" s="4">
        <f t="shared" si="26"/>
        <v>7.2172289689947835</v>
      </c>
      <c r="C766" s="7"/>
      <c r="D766" s="7"/>
      <c r="E766" s="7"/>
      <c r="F766" s="4">
        <f t="shared" si="25"/>
        <v>8.5475221969058541</v>
      </c>
      <c r="G766" s="4">
        <f t="shared" si="27"/>
        <v>10.394580908355541</v>
      </c>
      <c r="H766" s="7"/>
      <c r="I766" s="4">
        <f>_xlfn.NORM.S.INV(0.975)*F766</f>
        <v>16.752835662992151</v>
      </c>
      <c r="J766" s="4">
        <f>F766*_xlfn.NORM.S.DIST(_xlfn.NORM.S.INV(a),0)/(1-a)</f>
        <v>19.982421258330081</v>
      </c>
      <c r="K766" s="4">
        <f>(B766*IF(B766&gt;I766,1,0)/J766)</f>
        <v>0</v>
      </c>
      <c r="L766" s="4">
        <f>_xlfn.NORM.S.INV(0.975)*G766</f>
        <v>20.373004214764496</v>
      </c>
      <c r="M766" s="4">
        <f>G766*_xlfn.NORM.S.DIST(_xlfn.NORM.S.INV(a),0)/(1-a)</f>
        <v>24.30048027131711</v>
      </c>
      <c r="N766" s="4">
        <f>(B766*IF(B766&gt;L766,1,0)/M766)</f>
        <v>0</v>
      </c>
      <c r="O766" s="4">
        <f>SQRT((v-2)/v)*F766*_xlfn.T.INV(a,v)</f>
        <v>17.336267920157507</v>
      </c>
      <c r="P766" s="4">
        <f>SQRT((v-2)/v)*F766*(_xlfn.T.DIST(_xlfn.T.INV(a,v),v,0)/(1-a))*((v+_xlfn.T.INV(a,v)^2)/(v-1))</f>
        <v>21.200412279016813</v>
      </c>
      <c r="Q766" s="4">
        <f>(B766*IF(B766&gt;O766,1,0)/P766)</f>
        <v>0</v>
      </c>
      <c r="R766" s="4">
        <f>SQRT((v-2)/v)*G766*_xlfn.T.INV(a,v)</f>
        <v>21.082512030239382</v>
      </c>
      <c r="S766" s="4">
        <f>SQRT((v-2)/v)*G766*(_xlfn.T.DIST(_xlfn.T.INV(a,v),v,0)/(1-a))*((v+_xlfn.T.INV(a,v)^2)/(v-1))</f>
        <v>25.781670482763623</v>
      </c>
      <c r="T766" s="4">
        <f>(B766*IF(B766&gt;R766,1,0)/S766)</f>
        <v>0</v>
      </c>
      <c r="U766" s="4">
        <f>_xlfn.PERCENTILE.INC(B263:B765,a)</f>
        <v>18.013628468261285</v>
      </c>
      <c r="V766" s="4">
        <f>AVERAGEIF(B263:B765, CONCATENATE("&gt;", U766))</f>
        <v>23.955936264489608</v>
      </c>
      <c r="W766" s="4">
        <f>(B766*IF(B766&gt;U766,1,0)/V766)</f>
        <v>0</v>
      </c>
      <c r="Y766">
        <f>IF(B766&gt;I766,1,0)</f>
        <v>0</v>
      </c>
      <c r="Z766">
        <f>IF(B766&gt;L766,1,0)</f>
        <v>0</v>
      </c>
      <c r="AA766">
        <f>IF(B766&gt;O766,1,0)</f>
        <v>0</v>
      </c>
      <c r="AB766">
        <f>IF(B766&gt;R766,1,0)</f>
        <v>0</v>
      </c>
      <c r="AC766">
        <f>IF(B766&gt;U766,1,0)</f>
        <v>0</v>
      </c>
    </row>
    <row r="767" spans="1:34" x14ac:dyDescent="0.25">
      <c r="A767" s="2">
        <v>2043.94</v>
      </c>
      <c r="B767" s="4">
        <f t="shared" si="26"/>
        <v>9.4118331265509028</v>
      </c>
      <c r="C767" s="7"/>
      <c r="D767" s="7"/>
      <c r="E767" s="7"/>
      <c r="F767" s="4">
        <f t="shared" si="25"/>
        <v>8.5524575068955073</v>
      </c>
      <c r="G767" s="4">
        <f t="shared" si="27"/>
        <v>10.231802244188577</v>
      </c>
      <c r="H767" s="7"/>
      <c r="I767" s="4">
        <f>_xlfn.NORM.S.INV(0.975)*F767</f>
        <v>16.762508692824412</v>
      </c>
      <c r="J767" s="4">
        <f>F767*_xlfn.NORM.S.DIST(_xlfn.NORM.S.INV(a),0)/(1-a)</f>
        <v>19.993959039804274</v>
      </c>
      <c r="K767" s="4">
        <f>(B767*IF(B767&gt;I767,1,0)/J767)</f>
        <v>0</v>
      </c>
      <c r="L767" s="4">
        <f>_xlfn.NORM.S.INV(0.975)*G767</f>
        <v>20.053963895545706</v>
      </c>
      <c r="M767" s="4">
        <f>G767*_xlfn.NORM.S.DIST(_xlfn.NORM.S.INV(a),0)/(1-a)</f>
        <v>23.919935855716766</v>
      </c>
      <c r="N767" s="4">
        <f>(B767*IF(B767&gt;L767,1,0)/M767)</f>
        <v>0</v>
      </c>
      <c r="O767" s="4">
        <f>SQRT((v-2)/v)*F767*_xlfn.T.INV(a,v)</f>
        <v>17.346277821773278</v>
      </c>
      <c r="P767" s="4">
        <f>SQRT((v-2)/v)*F767*(_xlfn.T.DIST(_xlfn.T.INV(a,v),v,0)/(1-a))*((v+_xlfn.T.INV(a,v)^2)/(v-1))</f>
        <v>21.21265332432738</v>
      </c>
      <c r="Q767" s="4">
        <f>(B767*IF(B767&gt;O767,1,0)/P767)</f>
        <v>0</v>
      </c>
      <c r="R767" s="4">
        <f>SQRT((v-2)/v)*G767*_xlfn.T.INV(a,v)</f>
        <v>20.752360850906342</v>
      </c>
      <c r="S767" s="4">
        <f>SQRT((v-2)/v)*G767*(_xlfn.T.DIST(_xlfn.T.INV(a,v),v,0)/(1-a))*((v+_xlfn.T.INV(a,v)^2)/(v-1))</f>
        <v>25.377930695832568</v>
      </c>
      <c r="T767" s="4">
        <f>(B767*IF(B767&gt;R767,1,0)/S767)</f>
        <v>0</v>
      </c>
      <c r="U767" s="4">
        <f>_xlfn.PERCENTILE.INC(B264:B766,a)</f>
        <v>18.013628468261285</v>
      </c>
      <c r="V767" s="4">
        <f>AVERAGEIF(B264:B766, CONCATENATE("&gt;", U767))</f>
        <v>23.955936264489608</v>
      </c>
      <c r="W767" s="4">
        <f>(B767*IF(B767&gt;U767,1,0)/V767)</f>
        <v>0</v>
      </c>
      <c r="Y767">
        <f>IF(B767&gt;I767,1,0)</f>
        <v>0</v>
      </c>
      <c r="Z767">
        <f>IF(B767&gt;L767,1,0)</f>
        <v>0</v>
      </c>
      <c r="AA767">
        <f>IF(B767&gt;O767,1,0)</f>
        <v>0</v>
      </c>
      <c r="AB767">
        <f>IF(B767&gt;R767,1,0)</f>
        <v>0</v>
      </c>
      <c r="AC767">
        <f>IF(B767&gt;U767,1,0)</f>
        <v>0</v>
      </c>
    </row>
    <row r="768" spans="1:34" x14ac:dyDescent="0.25">
      <c r="H768" t="s">
        <v>33</v>
      </c>
      <c r="I768" t="s">
        <v>33</v>
      </c>
      <c r="J768" t="s">
        <v>33</v>
      </c>
      <c r="K768" t="s">
        <v>33</v>
      </c>
      <c r="L768" t="s">
        <v>33</v>
      </c>
      <c r="M768" t="s">
        <v>33</v>
      </c>
      <c r="N768" t="s">
        <v>33</v>
      </c>
      <c r="O768" t="s">
        <v>33</v>
      </c>
      <c r="P768" t="s">
        <v>33</v>
      </c>
      <c r="Q768" t="s">
        <v>33</v>
      </c>
      <c r="R768" s="4">
        <f>SQRT((v-2)/v)*G768*_xlfn.T.INV(a,v)</f>
        <v>0</v>
      </c>
      <c r="S768" t="s">
        <v>33</v>
      </c>
      <c r="T768" t="s">
        <v>33</v>
      </c>
      <c r="U768" t="s">
        <v>33</v>
      </c>
      <c r="V768" t="s">
        <v>33</v>
      </c>
      <c r="W768" t="s">
        <v>33</v>
      </c>
      <c r="X768" t="s">
        <v>33</v>
      </c>
      <c r="Y768" t="s">
        <v>33</v>
      </c>
      <c r="Z768" t="s">
        <v>33</v>
      </c>
      <c r="AA768" t="s">
        <v>33</v>
      </c>
      <c r="AB768" t="s">
        <v>33</v>
      </c>
      <c r="AC768">
        <f>IF(B768&gt;U768,1,0)</f>
        <v>0</v>
      </c>
      <c r="AD768" t="s">
        <v>33</v>
      </c>
      <c r="AE768" t="s">
        <v>33</v>
      </c>
      <c r="AF768" t="s">
        <v>33</v>
      </c>
      <c r="AG768" t="s">
        <v>33</v>
      </c>
      <c r="AH768" t="s">
        <v>33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25780FFF0FDF43AF9E88D3D0DD3F64" ma:contentTypeVersion="2" ma:contentTypeDescription="Skapa ett nytt dokument." ma:contentTypeScope="" ma:versionID="85bd80a5e468ea5561f0835e87691bea">
  <xsd:schema xmlns:xsd="http://www.w3.org/2001/XMLSchema" xmlns:xs="http://www.w3.org/2001/XMLSchema" xmlns:p="http://schemas.microsoft.com/office/2006/metadata/properties" xmlns:ns2="8d973635-663e-44ce-8d6c-70fd171f495a" targetNamespace="http://schemas.microsoft.com/office/2006/metadata/properties" ma:root="true" ma:fieldsID="7cf3fc15204a56ef9345b094e583ba4b" ns2:_="">
    <xsd:import namespace="8d973635-663e-44ce-8d6c-70fd171f4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73635-663e-44ce-8d6c-70fd171f49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7C6917-5044-4545-8D22-7B6A122952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31BA6F-7B8B-4D91-980D-53F88C87B8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29EBD4-CA54-469A-912A-601FB1EF3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73635-663e-44ce-8d6c-70fd171f4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3</vt:i4>
      </vt:variant>
    </vt:vector>
  </HeadingPairs>
  <TitlesOfParts>
    <vt:vector size="4" baseType="lpstr">
      <vt:lpstr>Student</vt:lpstr>
      <vt:lpstr>a</vt:lpstr>
      <vt:lpstr>ta</vt:lpstr>
      <vt:lpstr>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Birger Nilsson</dc:creator>
  <cp:keywords/>
  <dc:description/>
  <cp:lastModifiedBy>Kristoffer Nordström</cp:lastModifiedBy>
  <cp:revision/>
  <dcterms:created xsi:type="dcterms:W3CDTF">2016-02-12T12:15:41Z</dcterms:created>
  <dcterms:modified xsi:type="dcterms:W3CDTF">2020-02-05T10:44:14Z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0x010100E825780FFF0FDF43AF9E88D3D0DD3F64</vt:lpwstr>
  </property>
</Properties>
</file>