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_Parameter_Estimation_Chamomile\"/>
    </mc:Choice>
  </mc:AlternateContent>
  <xr:revisionPtr revIDLastSave="0" documentId="13_ncr:1_{25EB3694-322A-408E-8EB1-06E585CA98CB}" xr6:coauthVersionLast="47" xr6:coauthVersionMax="47" xr10:uidLastSave="{00000000-0000-0000-0000-000000000000}"/>
  <bookViews>
    <workbookView xWindow="-120" yWindow="-120" windowWidth="38640" windowHeight="21240" activeTab="1" xr2:uid="{03D41C1C-870E-417B-AAEA-53B147CA819E}"/>
  </bookViews>
  <sheets>
    <sheet name="Interpolated" sheetId="1" r:id="rId1"/>
    <sheet name="Org" sheetId="5" r:id="rId2"/>
    <sheet name="Sheet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5" l="1"/>
  <c r="I10" i="5"/>
  <c r="I11" i="5"/>
  <c r="I17" i="5"/>
  <c r="I18" i="5"/>
  <c r="I20" i="5"/>
  <c r="I21" i="5"/>
  <c r="H10" i="5"/>
  <c r="H11" i="5"/>
  <c r="H17" i="5"/>
  <c r="H18" i="5"/>
  <c r="H20" i="5"/>
  <c r="H21" i="5"/>
  <c r="C10" i="5"/>
  <c r="C11" i="5"/>
  <c r="C17" i="5"/>
  <c r="C18" i="5"/>
  <c r="C20" i="5"/>
  <c r="C21" i="5"/>
  <c r="F10" i="5"/>
  <c r="F11" i="5"/>
  <c r="F17" i="5"/>
  <c r="F18" i="5"/>
  <c r="F20" i="5"/>
  <c r="F21" i="5"/>
  <c r="E10" i="5"/>
  <c r="E11" i="5"/>
  <c r="E17" i="5"/>
  <c r="E18" i="5"/>
  <c r="E20" i="5"/>
  <c r="E21" i="5"/>
  <c r="D10" i="5"/>
  <c r="D11" i="5"/>
  <c r="D17" i="5"/>
  <c r="D18" i="5"/>
  <c r="D20" i="5"/>
  <c r="D21" i="5"/>
  <c r="P33" i="5"/>
  <c r="B10" i="5"/>
  <c r="B11" i="5"/>
  <c r="B17" i="5"/>
  <c r="B18" i="5"/>
  <c r="B20" i="5"/>
  <c r="B21" i="5"/>
  <c r="G10" i="5"/>
  <c r="G11" i="5"/>
  <c r="G17" i="5"/>
  <c r="G18" i="5"/>
  <c r="G20" i="5"/>
  <c r="G21" i="5"/>
  <c r="J10" i="5"/>
  <c r="J11" i="5"/>
  <c r="J17" i="5"/>
  <c r="J18" i="5"/>
  <c r="J20" i="5"/>
  <c r="J21" i="5"/>
  <c r="M10" i="5"/>
  <c r="M11" i="5"/>
  <c r="M17" i="5"/>
  <c r="M18" i="5"/>
  <c r="M20" i="5"/>
  <c r="M21" i="5"/>
  <c r="K10" i="5"/>
  <c r="K11" i="5"/>
  <c r="K17" i="5"/>
  <c r="K18" i="5"/>
  <c r="K20" i="5"/>
  <c r="K21" i="5"/>
  <c r="L10" i="5"/>
  <c r="L11" i="5"/>
  <c r="L17" i="5"/>
  <c r="L18" i="5"/>
  <c r="L20" i="5"/>
  <c r="L21" i="5"/>
</calcChain>
</file>

<file path=xl/sharedStrings.xml><?xml version="1.0" encoding="utf-8"?>
<sst xmlns="http://schemas.openxmlformats.org/spreadsheetml/2006/main" count="29" uniqueCount="17">
  <si>
    <t>T[K]</t>
  </si>
  <si>
    <t>P[MPa]</t>
  </si>
  <si>
    <t>F[kg/s]e-5</t>
  </si>
  <si>
    <t>Re</t>
  </si>
  <si>
    <t>OBJ</t>
  </si>
  <si>
    <t>Gamma</t>
  </si>
  <si>
    <t>rho</t>
  </si>
  <si>
    <t>Di</t>
  </si>
  <si>
    <t>F</t>
  </si>
  <si>
    <t>log_Di</t>
  </si>
  <si>
    <t>log_Gamma</t>
  </si>
  <si>
    <t>Log(Re)</t>
  </si>
  <si>
    <t>Exp(Re)</t>
  </si>
  <si>
    <t>EXP(Di)</t>
  </si>
  <si>
    <t>EXP(GAMMA)</t>
  </si>
  <si>
    <t>My Reynolds</t>
  </si>
  <si>
    <t>Hildebrand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</si>
</sst>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1" fontId="0" fillId="0" borderId="0" xfId="0" applyNumberFormat="1"/>
    <xf numFmtId="0" fontId="2" fillId="3" borderId="0" xfId="2"/>
  </cellXfs>
  <cellStyles count="3">
    <cellStyle name="20% - Accent1" xfId="2" builtinId="30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Interpolated!$B$7:$E$7</c:f>
              <c:numCache>
                <c:formatCode>General</c:formatCode>
                <c:ptCount val="4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</c:numCache>
            </c:numRef>
          </c:xVal>
          <c:yVal>
            <c:numRef>
              <c:f>Interpolated!$B$10:$E$10</c:f>
              <c:numCache>
                <c:formatCode>General</c:formatCode>
                <c:ptCount val="4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90D-B3D3-7DC1CD21DBA7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Interpolated!$F$7:$I$7</c:f>
              <c:numCache>
                <c:formatCode>General</c:formatCode>
                <c:ptCount val="4"/>
                <c:pt idx="0">
                  <c:v>0.38</c:v>
                </c:pt>
                <c:pt idx="1">
                  <c:v>0.34300000000000003</c:v>
                </c:pt>
                <c:pt idx="2">
                  <c:v>0.29799999999999999</c:v>
                </c:pt>
                <c:pt idx="3">
                  <c:v>0.26800000000000002</c:v>
                </c:pt>
              </c:numCache>
            </c:numRef>
          </c:xVal>
          <c:yVal>
            <c:numRef>
              <c:f>Interpolated!$F$10:$I$10</c:f>
              <c:numCache>
                <c:formatCode>General</c:formatCode>
                <c:ptCount val="4"/>
                <c:pt idx="0">
                  <c:v>1.347958126483326</c:v>
                </c:pt>
                <c:pt idx="1">
                  <c:v>1.4927926413396908</c:v>
                </c:pt>
                <c:pt idx="2">
                  <c:v>1.6907702700274638</c:v>
                </c:pt>
                <c:pt idx="3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90D-B3D3-7DC1CD21DBA7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Interpolated!$J$7:$K$7</c:f>
              <c:numCache>
                <c:formatCode>General</c:formatCode>
                <c:ptCount val="2"/>
                <c:pt idx="0">
                  <c:v>0.19</c:v>
                </c:pt>
                <c:pt idx="1">
                  <c:v>0.13400000000000001</c:v>
                </c:pt>
              </c:numCache>
            </c:numRef>
          </c:xVal>
          <c:yVal>
            <c:numRef>
              <c:f>Interpolated!$J$10:$K$10</c:f>
              <c:numCache>
                <c:formatCode>General</c:formatCode>
                <c:ptCount val="2"/>
                <c:pt idx="0">
                  <c:v>0.62124539773954046</c:v>
                </c:pt>
                <c:pt idx="1">
                  <c:v>1.187693835631664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90D-B3D3-7DC1CD21DBA7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Interpolated!$L$7:$M$7</c:f>
              <c:numCache>
                <c:formatCode>General</c:formatCode>
                <c:ptCount val="2"/>
                <c:pt idx="0">
                  <c:v>0.21</c:v>
                </c:pt>
                <c:pt idx="1">
                  <c:v>0.17199999999999999</c:v>
                </c:pt>
              </c:numCache>
            </c:numRef>
          </c:xVal>
          <c:yVal>
            <c:numRef>
              <c:f>Interpolated!$L$10:$M$10</c:f>
              <c:numCache>
                <c:formatCode>General</c:formatCode>
                <c:ptCount val="2"/>
                <c:pt idx="0">
                  <c:v>0.4955250850111319</c:v>
                </c:pt>
                <c:pt idx="1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4-490D-B3D3-7DC1CD21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54992"/>
        <c:axId val="1355991424"/>
      </c:scatterChart>
      <c:valAx>
        <c:axId val="13504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91424"/>
        <c:crosses val="autoZero"/>
        <c:crossBetween val="midCat"/>
      </c:valAx>
      <c:valAx>
        <c:axId val="1355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Org!$B$15:$I$15</c:f>
              <c:numCache>
                <c:formatCode>General</c:formatCode>
                <c:ptCount val="8"/>
                <c:pt idx="0">
                  <c:v>4.2297396018274185</c:v>
                </c:pt>
                <c:pt idx="1">
                  <c:v>3.0915205561459209</c:v>
                </c:pt>
                <c:pt idx="2">
                  <c:v>2.3595382245625753</c:v>
                </c:pt>
                <c:pt idx="3">
                  <c:v>1.1327958184658482</c:v>
                </c:pt>
                <c:pt idx="4">
                  <c:v>2.2049757117088693</c:v>
                </c:pt>
                <c:pt idx="5">
                  <c:v>2.7392204248530274</c:v>
                </c:pt>
                <c:pt idx="6">
                  <c:v>1.868538631397977</c:v>
                </c:pt>
                <c:pt idx="7">
                  <c:v>1.6993586898673341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2-4E28-9805-52247DEE5CF1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Org!$J$15:$M$15</c:f>
              <c:numCache>
                <c:formatCode>General</c:formatCode>
                <c:ptCount val="4"/>
                <c:pt idx="0">
                  <c:v>3.4523082021200096</c:v>
                </c:pt>
                <c:pt idx="1">
                  <c:v>1.9959056407326095</c:v>
                </c:pt>
                <c:pt idx="2">
                  <c:v>3.0126765389417391</c:v>
                </c:pt>
                <c:pt idx="3">
                  <c:v>2.596460036614602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2-4E28-9805-52247DEE5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0128"/>
        <c:axId val="1806448848"/>
      </c:scatterChart>
      <c:valAx>
        <c:axId val="210237012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48848"/>
        <c:crosses val="autoZero"/>
        <c:crossBetween val="midCat"/>
      </c:valAx>
      <c:valAx>
        <c:axId val="18064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Interpolated!$B$7:$E$7</c:f>
              <c:numCache>
                <c:formatCode>General</c:formatCode>
                <c:ptCount val="4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</c:numCache>
            </c:numRef>
          </c:xVal>
          <c:yVal>
            <c:numRef>
              <c:f>Interpolated!$B$11:$E$11</c:f>
              <c:numCache>
                <c:formatCode>General</c:formatCode>
                <c:ptCount val="4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9AF-B191-E429AEEFD9D2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Interpolated!$F$7:$I$7</c:f>
              <c:numCache>
                <c:formatCode>General</c:formatCode>
                <c:ptCount val="4"/>
                <c:pt idx="0">
                  <c:v>0.38</c:v>
                </c:pt>
                <c:pt idx="1">
                  <c:v>0.34300000000000003</c:v>
                </c:pt>
                <c:pt idx="2">
                  <c:v>0.29799999999999999</c:v>
                </c:pt>
                <c:pt idx="3">
                  <c:v>0.26800000000000002</c:v>
                </c:pt>
              </c:numCache>
            </c:numRef>
          </c:xVal>
          <c:yVal>
            <c:numRef>
              <c:f>Interpolated!$F$11:$I$11</c:f>
              <c:numCache>
                <c:formatCode>General</c:formatCode>
                <c:ptCount val="4"/>
                <c:pt idx="0">
                  <c:v>2.969905979015715</c:v>
                </c:pt>
                <c:pt idx="1">
                  <c:v>2.6235607737742916</c:v>
                </c:pt>
                <c:pt idx="2">
                  <c:v>1.5271148238282373</c:v>
                </c:pt>
                <c:pt idx="3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B-49AF-B191-E429AEEFD9D2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Interpolated!$J$7:$K$7</c:f>
              <c:numCache>
                <c:formatCode>General</c:formatCode>
                <c:ptCount val="2"/>
                <c:pt idx="0">
                  <c:v>0.19</c:v>
                </c:pt>
                <c:pt idx="1">
                  <c:v>0.13400000000000001</c:v>
                </c:pt>
              </c:numCache>
            </c:numRef>
          </c:xVal>
          <c:yVal>
            <c:numRef>
              <c:f>Interpolated!$J$11:$K$11</c:f>
              <c:numCache>
                <c:formatCode>General</c:formatCode>
                <c:ptCount val="2"/>
                <c:pt idx="0">
                  <c:v>5.7185013121147064</c:v>
                </c:pt>
                <c:pt idx="1">
                  <c:v>2.4299577365486904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CB-49AF-B191-E429AEEFD9D2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Interpolated!$L$7:$M$7</c:f>
              <c:numCache>
                <c:formatCode>General</c:formatCode>
                <c:ptCount val="2"/>
                <c:pt idx="0">
                  <c:v>0.21</c:v>
                </c:pt>
                <c:pt idx="1">
                  <c:v>0.17199999999999999</c:v>
                </c:pt>
              </c:numCache>
            </c:numRef>
          </c:xVal>
          <c:yVal>
            <c:numRef>
              <c:f>Interpolated!$L$11:$M$11</c:f>
              <c:numCache>
                <c:formatCode>General</c:formatCode>
                <c:ptCount val="2"/>
                <c:pt idx="0">
                  <c:v>2.3157524298612273</c:v>
                </c:pt>
                <c:pt idx="1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CB-49AF-B191-E429AEEF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24720"/>
        <c:axId val="680149232"/>
      </c:scatterChart>
      <c:valAx>
        <c:axId val="14475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49232"/>
        <c:crosses val="autoZero"/>
        <c:crossBetween val="midCat"/>
      </c:valAx>
      <c:valAx>
        <c:axId val="680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Interpolated!$B$6:$E$6</c:f>
              <c:numCache>
                <c:formatCode>General</c:formatCode>
                <c:ptCount val="4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</c:numCache>
            </c:numRef>
          </c:xVal>
          <c:yVal>
            <c:numRef>
              <c:f>Interpolated!$B$11:$E$11</c:f>
              <c:numCache>
                <c:formatCode>General</c:formatCode>
                <c:ptCount val="4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B-499A-B3EA-7A7D2A8A1929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Interpolated!$F$6:$I$6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802.80520000000001</c:v>
                </c:pt>
                <c:pt idx="2">
                  <c:v>856.54380000000003</c:v>
                </c:pt>
                <c:pt idx="3">
                  <c:v>891.29899999999998</c:v>
                </c:pt>
              </c:numCache>
            </c:numRef>
          </c:xVal>
          <c:yVal>
            <c:numRef>
              <c:f>Interpolated!$F$11:$I$11</c:f>
              <c:numCache>
                <c:formatCode>General</c:formatCode>
                <c:ptCount val="4"/>
                <c:pt idx="0">
                  <c:v>2.969905979015715</c:v>
                </c:pt>
                <c:pt idx="1">
                  <c:v>2.6235607737742916</c:v>
                </c:pt>
                <c:pt idx="2">
                  <c:v>1.5271148238282373</c:v>
                </c:pt>
                <c:pt idx="3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B-499A-B3EA-7A7D2A8A1929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Interpolated!$J$6:$K$6</c:f>
              <c:numCache>
                <c:formatCode>General</c:formatCode>
                <c:ptCount val="2"/>
                <c:pt idx="0">
                  <c:v>772.77200000000005</c:v>
                </c:pt>
                <c:pt idx="1">
                  <c:v>891.29899999999998</c:v>
                </c:pt>
              </c:numCache>
            </c:numRef>
          </c:xVal>
          <c:yVal>
            <c:numRef>
              <c:f>Interpolated!$J$11:$K$11</c:f>
              <c:numCache>
                <c:formatCode>General</c:formatCode>
                <c:ptCount val="2"/>
                <c:pt idx="0">
                  <c:v>5.7185013121147064</c:v>
                </c:pt>
                <c:pt idx="1">
                  <c:v>2.4299577365486904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B-499A-B3EA-7A7D2A8A1929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Interpolated!$L$6:$M$6</c:f>
              <c:numCache>
                <c:formatCode>General</c:formatCode>
                <c:ptCount val="2"/>
                <c:pt idx="0">
                  <c:v>691.02539999999999</c:v>
                </c:pt>
                <c:pt idx="1">
                  <c:v>793.17250000000001</c:v>
                </c:pt>
              </c:numCache>
            </c:numRef>
          </c:xVal>
          <c:yVal>
            <c:numRef>
              <c:f>Interpolated!$L$11:$M$11</c:f>
              <c:numCache>
                <c:formatCode>General</c:formatCode>
                <c:ptCount val="2"/>
                <c:pt idx="0">
                  <c:v>2.3157524298612273</c:v>
                </c:pt>
                <c:pt idx="1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B-499A-B3EA-7A7D2A8A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05840"/>
        <c:axId val="1198344944"/>
      </c:scatterChart>
      <c:valAx>
        <c:axId val="137320584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44944"/>
        <c:crosses val="autoZero"/>
        <c:crossBetween val="midCat"/>
      </c:valAx>
      <c:valAx>
        <c:axId val="11983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Interpolated!$B$6:$E$6</c:f>
              <c:numCache>
                <c:formatCode>General</c:formatCode>
                <c:ptCount val="4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</c:numCache>
            </c:numRef>
          </c:xVal>
          <c:yVal>
            <c:numRef>
              <c:f>Interpolated!$B$10:$E$10</c:f>
              <c:numCache>
                <c:formatCode>General</c:formatCode>
                <c:ptCount val="4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1DE-B68C-19B3B87BA5A8}"/>
            </c:ext>
          </c:extLst>
        </c:ser>
        <c:ser>
          <c:idx val="1"/>
          <c:order val="1"/>
          <c:tx>
            <c:v>303_6.66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Interpolated!$F$6:$I$6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802.80520000000001</c:v>
                </c:pt>
                <c:pt idx="2">
                  <c:v>856.54380000000003</c:v>
                </c:pt>
                <c:pt idx="3">
                  <c:v>891.29899999999998</c:v>
                </c:pt>
              </c:numCache>
            </c:numRef>
          </c:xVal>
          <c:yVal>
            <c:numRef>
              <c:f>Interpolated!$F$10:$I$10</c:f>
              <c:numCache>
                <c:formatCode>General</c:formatCode>
                <c:ptCount val="4"/>
                <c:pt idx="0">
                  <c:v>1.347958126483326</c:v>
                </c:pt>
                <c:pt idx="1">
                  <c:v>1.4927926413396908</c:v>
                </c:pt>
                <c:pt idx="2">
                  <c:v>1.6907702700274638</c:v>
                </c:pt>
                <c:pt idx="3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D-41DE-B68C-19B3B87BA5A8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Interpolated!$J$6:$K$6</c:f>
              <c:numCache>
                <c:formatCode>General</c:formatCode>
                <c:ptCount val="2"/>
                <c:pt idx="0">
                  <c:v>772.77200000000005</c:v>
                </c:pt>
                <c:pt idx="1">
                  <c:v>891.29899999999998</c:v>
                </c:pt>
              </c:numCache>
            </c:numRef>
          </c:xVal>
          <c:yVal>
            <c:numRef>
              <c:f>Interpolated!$J$10:$K$10</c:f>
              <c:numCache>
                <c:formatCode>General</c:formatCode>
                <c:ptCount val="2"/>
                <c:pt idx="0">
                  <c:v>0.62124539773954046</c:v>
                </c:pt>
                <c:pt idx="1">
                  <c:v>1.187693835631664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D-41DE-B68C-19B3B87BA5A8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Interpolated!$L$6:$M$6</c:f>
              <c:numCache>
                <c:formatCode>General</c:formatCode>
                <c:ptCount val="2"/>
                <c:pt idx="0">
                  <c:v>691.02539999999999</c:v>
                </c:pt>
                <c:pt idx="1">
                  <c:v>793.17250000000001</c:v>
                </c:pt>
              </c:numCache>
            </c:numRef>
          </c:xVal>
          <c:yVal>
            <c:numRef>
              <c:f>Interpolated!$L$10:$M$10</c:f>
              <c:numCache>
                <c:formatCode>General</c:formatCode>
                <c:ptCount val="2"/>
                <c:pt idx="0">
                  <c:v>0.4955250850111319</c:v>
                </c:pt>
                <c:pt idx="1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D-41DE-B68C-19B3B87B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45600"/>
        <c:axId val="1205258320"/>
      </c:scatterChart>
      <c:valAx>
        <c:axId val="144754560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58320"/>
        <c:crosses val="autoZero"/>
        <c:crossBetween val="midCat"/>
      </c:valAx>
      <c:valAx>
        <c:axId val="12052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Interpolated!$B$10:$I$10</c:f>
              <c:numCache>
                <c:formatCode>General</c:formatCode>
                <c:ptCount val="8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  <c:pt idx="4">
                  <c:v>1.347958126483326</c:v>
                </c:pt>
                <c:pt idx="5">
                  <c:v>1.4927926413396908</c:v>
                </c:pt>
                <c:pt idx="6">
                  <c:v>1.6907702700274638</c:v>
                </c:pt>
                <c:pt idx="7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A-49D0-B32C-92814DF6E2E7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Interpolated!$J$10:$M$10</c:f>
              <c:numCache>
                <c:formatCode>General</c:formatCode>
                <c:ptCount val="4"/>
                <c:pt idx="0">
                  <c:v>0.62124539773954046</c:v>
                </c:pt>
                <c:pt idx="1">
                  <c:v>1.187693835631664</c:v>
                </c:pt>
                <c:pt idx="2">
                  <c:v>0.4955250850111319</c:v>
                </c:pt>
                <c:pt idx="3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A-49D0-B32C-92814DF6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60320"/>
        <c:axId val="1355989024"/>
      </c:scatterChart>
      <c:valAx>
        <c:axId val="15769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89024"/>
        <c:crosses val="autoZero"/>
        <c:crossBetween val="midCat"/>
      </c:valAx>
      <c:valAx>
        <c:axId val="135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Interpolated!$B$11:$I$11</c:f>
              <c:numCache>
                <c:formatCode>General</c:formatCode>
                <c:ptCount val="8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  <c:pt idx="4">
                  <c:v>2.969905979015715</c:v>
                </c:pt>
                <c:pt idx="5">
                  <c:v>2.6235607737742916</c:v>
                </c:pt>
                <c:pt idx="6">
                  <c:v>1.5271148238282373</c:v>
                </c:pt>
                <c:pt idx="7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9-4C40-9F8F-BFC3AF002018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Interpolated!$J$11:$M$11</c:f>
              <c:numCache>
                <c:formatCode>General</c:formatCode>
                <c:ptCount val="4"/>
                <c:pt idx="0">
                  <c:v>5.7185013121147064</c:v>
                </c:pt>
                <c:pt idx="1">
                  <c:v>2.4299577365486904</c:v>
                </c:pt>
                <c:pt idx="2">
                  <c:v>2.3157524298612273</c:v>
                </c:pt>
                <c:pt idx="3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9-4C40-9F8F-BFC3AF00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65072"/>
        <c:axId val="1641390400"/>
      </c:scatterChart>
      <c:valAx>
        <c:axId val="1356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90400"/>
        <c:crosses val="autoZero"/>
        <c:crossBetween val="midCat"/>
      </c:valAx>
      <c:valAx>
        <c:axId val="1641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Org!$B$8:$I$8</c:f>
              <c:numCache>
                <c:formatCode>General</c:formatCode>
                <c:ptCount val="8"/>
                <c:pt idx="0">
                  <c:v>0.4632</c:v>
                </c:pt>
                <c:pt idx="1">
                  <c:v>0.37830000000000003</c:v>
                </c:pt>
                <c:pt idx="2">
                  <c:v>0.3029</c:v>
                </c:pt>
                <c:pt idx="3">
                  <c:v>0.26190000000000002</c:v>
                </c:pt>
                <c:pt idx="4">
                  <c:v>0.3579</c:v>
                </c:pt>
                <c:pt idx="5">
                  <c:v>0.314</c:v>
                </c:pt>
                <c:pt idx="6">
                  <c:v>0.26350000000000001</c:v>
                </c:pt>
                <c:pt idx="7">
                  <c:v>0.23230000000000001</c:v>
                </c:pt>
              </c:numCache>
            </c:numRef>
          </c:xVal>
          <c:yVal>
            <c:numRef>
              <c:f>Org!$B$14:$I$14</c:f>
              <c:numCache>
                <c:formatCode>General</c:formatCode>
                <c:ptCount val="8"/>
                <c:pt idx="0">
                  <c:v>0.71383013015859076</c:v>
                </c:pt>
                <c:pt idx="1">
                  <c:v>1.0768019973586491</c:v>
                </c:pt>
                <c:pt idx="2">
                  <c:v>2.1794701546303803</c:v>
                </c:pt>
                <c:pt idx="3">
                  <c:v>2.4755326320717606</c:v>
                </c:pt>
                <c:pt idx="4">
                  <c:v>1.3907078767496659</c:v>
                </c:pt>
                <c:pt idx="5">
                  <c:v>1.336111172067407</c:v>
                </c:pt>
                <c:pt idx="6">
                  <c:v>1.8829542040698484</c:v>
                </c:pt>
                <c:pt idx="7">
                  <c:v>2.457886055378824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1-4262-9F9F-30268782E2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Org!$J$8:$M$8</c:f>
              <c:numCache>
                <c:formatCode>General</c:formatCode>
                <c:ptCount val="4"/>
                <c:pt idx="0">
                  <c:v>0.1787</c:v>
                </c:pt>
                <c:pt idx="1">
                  <c:v>0.11600000000000001</c:v>
                </c:pt>
                <c:pt idx="2">
                  <c:v>0.18890000000000001</c:v>
                </c:pt>
                <c:pt idx="3">
                  <c:v>0.1512</c:v>
                </c:pt>
              </c:numCache>
            </c:numRef>
          </c:xVal>
          <c:yVal>
            <c:numRef>
              <c:f>Org!$J$14:$M$14</c:f>
              <c:numCache>
                <c:formatCode>General</c:formatCode>
                <c:ptCount val="4"/>
                <c:pt idx="0">
                  <c:v>0.56493551211553927</c:v>
                </c:pt>
                <c:pt idx="1">
                  <c:v>1.5421069384983135</c:v>
                </c:pt>
                <c:pt idx="2">
                  <c:v>0.83572510249678089</c:v>
                </c:pt>
                <c:pt idx="3">
                  <c:v>0.87349666018803007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11-4262-9F9F-30268782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60320"/>
        <c:axId val="1355989024"/>
      </c:scatterChart>
      <c:valAx>
        <c:axId val="15769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89024"/>
        <c:crosses val="autoZero"/>
        <c:crossBetween val="midCat"/>
      </c:valAx>
      <c:valAx>
        <c:axId val="135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Org!$B$8:$I$8</c:f>
              <c:numCache>
                <c:formatCode>General</c:formatCode>
                <c:ptCount val="8"/>
                <c:pt idx="0">
                  <c:v>0.4632</c:v>
                </c:pt>
                <c:pt idx="1">
                  <c:v>0.37830000000000003</c:v>
                </c:pt>
                <c:pt idx="2">
                  <c:v>0.3029</c:v>
                </c:pt>
                <c:pt idx="3">
                  <c:v>0.26190000000000002</c:v>
                </c:pt>
                <c:pt idx="4">
                  <c:v>0.3579</c:v>
                </c:pt>
                <c:pt idx="5">
                  <c:v>0.314</c:v>
                </c:pt>
                <c:pt idx="6">
                  <c:v>0.26350000000000001</c:v>
                </c:pt>
                <c:pt idx="7">
                  <c:v>0.23230000000000001</c:v>
                </c:pt>
              </c:numCache>
            </c:numRef>
          </c:xVal>
          <c:yVal>
            <c:numRef>
              <c:f>Org!$B$15:$I$15</c:f>
              <c:numCache>
                <c:formatCode>General</c:formatCode>
                <c:ptCount val="8"/>
                <c:pt idx="0">
                  <c:v>4.2297396018274185</c:v>
                </c:pt>
                <c:pt idx="1">
                  <c:v>3.0915205561459209</c:v>
                </c:pt>
                <c:pt idx="2">
                  <c:v>2.3595382245625753</c:v>
                </c:pt>
                <c:pt idx="3">
                  <c:v>1.1327958184658482</c:v>
                </c:pt>
                <c:pt idx="4">
                  <c:v>2.2049757117088693</c:v>
                </c:pt>
                <c:pt idx="5">
                  <c:v>2.7392204248530274</c:v>
                </c:pt>
                <c:pt idx="6">
                  <c:v>1.868538631397977</c:v>
                </c:pt>
                <c:pt idx="7">
                  <c:v>1.6993586898673341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3-4FE5-A859-ABDA830302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293088363954505E-2"/>
                  <c:y val="-4.3497010790317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Org!$J$8:$M$8</c:f>
              <c:numCache>
                <c:formatCode>General</c:formatCode>
                <c:ptCount val="4"/>
                <c:pt idx="0">
                  <c:v>0.1787</c:v>
                </c:pt>
                <c:pt idx="1">
                  <c:v>0.11600000000000001</c:v>
                </c:pt>
                <c:pt idx="2">
                  <c:v>0.18890000000000001</c:v>
                </c:pt>
                <c:pt idx="3">
                  <c:v>0.1512</c:v>
                </c:pt>
              </c:numCache>
            </c:numRef>
          </c:xVal>
          <c:yVal>
            <c:numRef>
              <c:f>Org!$J$15:$M$15</c:f>
              <c:numCache>
                <c:formatCode>General</c:formatCode>
                <c:ptCount val="4"/>
                <c:pt idx="0">
                  <c:v>3.4523082021200096</c:v>
                </c:pt>
                <c:pt idx="1">
                  <c:v>1.9959056407326095</c:v>
                </c:pt>
                <c:pt idx="2">
                  <c:v>3.0126765389417391</c:v>
                </c:pt>
                <c:pt idx="3">
                  <c:v>2.596460036614602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03-4FE5-A859-ABDA8303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65072"/>
        <c:axId val="1641390400"/>
      </c:scatterChart>
      <c:valAx>
        <c:axId val="1356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90400"/>
        <c:crosses val="autoZero"/>
        <c:crossBetween val="midCat"/>
      </c:valAx>
      <c:valAx>
        <c:axId val="1641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Org!$B$14:$I$14</c:f>
              <c:numCache>
                <c:formatCode>General</c:formatCode>
                <c:ptCount val="8"/>
                <c:pt idx="0">
                  <c:v>0.71383013015859076</c:v>
                </c:pt>
                <c:pt idx="1">
                  <c:v>1.0768019973586491</c:v>
                </c:pt>
                <c:pt idx="2">
                  <c:v>2.1794701546303803</c:v>
                </c:pt>
                <c:pt idx="3">
                  <c:v>2.4755326320717606</c:v>
                </c:pt>
                <c:pt idx="4">
                  <c:v>1.3907078767496659</c:v>
                </c:pt>
                <c:pt idx="5">
                  <c:v>1.336111172067407</c:v>
                </c:pt>
                <c:pt idx="6">
                  <c:v>1.8829542040698484</c:v>
                </c:pt>
                <c:pt idx="7">
                  <c:v>2.457886055378824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E-43F8-ADAB-5727B7FBFA77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Org!$J$14:$M$14</c:f>
              <c:numCache>
                <c:formatCode>General</c:formatCode>
                <c:ptCount val="4"/>
                <c:pt idx="0">
                  <c:v>0.56493551211553927</c:v>
                </c:pt>
                <c:pt idx="1">
                  <c:v>1.5421069384983135</c:v>
                </c:pt>
                <c:pt idx="2">
                  <c:v>0.83572510249678089</c:v>
                </c:pt>
                <c:pt idx="3">
                  <c:v>0.87349666018803007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E-43F8-ADAB-5727B7FB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005472"/>
        <c:axId val="1198319136"/>
      </c:scatterChart>
      <c:valAx>
        <c:axId val="1807005472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19136"/>
        <c:crosses val="autoZero"/>
        <c:crossBetween val="midCat"/>
      </c:valAx>
      <c:valAx>
        <c:axId val="11983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166383</xdr:colOff>
      <xdr:row>14</xdr:row>
      <xdr:rowOff>70305</xdr:rowOff>
    </xdr:from>
    <xdr:to>
      <xdr:col>6</xdr:col>
      <xdr:colOff>149087</xdr:colOff>
      <xdr:row>28</xdr:row>
      <xdr:rowOff>132523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9D14-09ED-9FD6-501A-0ED2CE52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339587</xdr:colOff>
      <xdr:row>14</xdr:row>
      <xdr:rowOff>44727</xdr:rowOff>
    </xdr:from>
    <xdr:to>
      <xdr:col>12</xdr:col>
      <xdr:colOff>339587</xdr:colOff>
      <xdr:row>28</xdr:row>
      <xdr:rowOff>120927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B3AC4-548F-9C3E-17E0-21C6D153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356152</xdr:colOff>
      <xdr:row>29</xdr:row>
      <xdr:rowOff>3314</xdr:rowOff>
    </xdr:from>
    <xdr:to>
      <xdr:col>12</xdr:col>
      <xdr:colOff>356152</xdr:colOff>
      <xdr:row>43</xdr:row>
      <xdr:rowOff>79514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21F5E-5A37-1F5A-CF47-9CF51134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149088</xdr:colOff>
      <xdr:row>28</xdr:row>
      <xdr:rowOff>168965</xdr:rowOff>
    </xdr:from>
    <xdr:to>
      <xdr:col>6</xdr:col>
      <xdr:colOff>149088</xdr:colOff>
      <xdr:row>43</xdr:row>
      <xdr:rowOff>54665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8617EC-A576-1182-A33D-0FF7D0C4E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49698</xdr:colOff>
      <xdr:row>14</xdr:row>
      <xdr:rowOff>36443</xdr:rowOff>
    </xdr:from>
    <xdr:to>
      <xdr:col>19</xdr:col>
      <xdr:colOff>49698</xdr:colOff>
      <xdr:row>28</xdr:row>
      <xdr:rowOff>112643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45D8D2-D340-DAFA-6353-61C45DC2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16565</xdr:colOff>
      <xdr:row>28</xdr:row>
      <xdr:rowOff>185531</xdr:rowOff>
    </xdr:from>
    <xdr:to>
      <xdr:col>19</xdr:col>
      <xdr:colOff>16565</xdr:colOff>
      <xdr:row>43</xdr:row>
      <xdr:rowOff>71231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848182-3830-B664-705D-5D512A91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0</xdr:row>
      <xdr:rowOff>0</xdr:rowOff>
    </xdr:from>
    <xdr:to>
      <xdr:col>20</xdr:col>
      <xdr:colOff>390525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08863-7E22-4B77-B79E-B52AE7DFA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15</xdr:row>
      <xdr:rowOff>33131</xdr:rowOff>
    </xdr:from>
    <xdr:to>
      <xdr:col>20</xdr:col>
      <xdr:colOff>333375</xdr:colOff>
      <xdr:row>29</xdr:row>
      <xdr:rowOff>109331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6F022-5D11-4AE6-8CA1-BBCC69664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22</xdr:row>
      <xdr:rowOff>123825</xdr:rowOff>
    </xdr:from>
    <xdr:to>
      <xdr:col>13</xdr:col>
      <xdr:colOff>9525</xdr:colOff>
      <xdr:row>37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CDB36D-214E-C0F4-6807-204A920E7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37</xdr:row>
      <xdr:rowOff>28575</xdr:rowOff>
    </xdr:from>
    <xdr:to>
      <xdr:col>13</xdr:col>
      <xdr:colOff>9525</xdr:colOff>
      <xdr:row>51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BD40E2-7408-0A02-7A6C-79CA1805D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43C0-0E2F-41DC-97EC-221031995A6B}">
  <dimension ref="A2:N11"/>
  <sheetViews>
    <sheetView zoomScaleNormal="100" workbookViewId="0">
      <selection activeCell="D57" sqref="D57"/>
    </sheetView>
  </sheetViews>
  <sheetFormatPr defaultRowHeight="15" x14ac:dyDescent="0.2"/>
  <cols>
    <col min="5" max="5" width="8.88671875" customWidth="1"/>
  </cols>
  <sheetData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A3" t="s">
        <v>0</v>
      </c>
      <c r="B3">
        <v>313</v>
      </c>
      <c r="C3">
        <v>313</v>
      </c>
      <c r="D3">
        <v>313</v>
      </c>
      <c r="E3">
        <v>313</v>
      </c>
      <c r="F3">
        <v>303</v>
      </c>
      <c r="G3">
        <v>303</v>
      </c>
      <c r="H3">
        <v>303</v>
      </c>
      <c r="I3">
        <v>303</v>
      </c>
      <c r="J3">
        <v>303</v>
      </c>
      <c r="K3">
        <v>303</v>
      </c>
      <c r="L3">
        <v>313</v>
      </c>
      <c r="M3">
        <v>313</v>
      </c>
      <c r="N3">
        <v>303</v>
      </c>
    </row>
    <row r="4" spans="1:14" x14ac:dyDescent="0.2">
      <c r="A4" t="s">
        <v>1</v>
      </c>
      <c r="B4">
        <v>10</v>
      </c>
      <c r="C4">
        <v>12</v>
      </c>
      <c r="D4">
        <v>16</v>
      </c>
      <c r="E4">
        <v>20</v>
      </c>
      <c r="F4">
        <v>10</v>
      </c>
      <c r="G4">
        <v>12</v>
      </c>
      <c r="H4">
        <v>16</v>
      </c>
      <c r="I4">
        <v>20</v>
      </c>
      <c r="J4">
        <v>10</v>
      </c>
      <c r="K4">
        <v>20</v>
      </c>
      <c r="L4">
        <v>12</v>
      </c>
      <c r="M4">
        <v>16</v>
      </c>
      <c r="N4">
        <v>20</v>
      </c>
    </row>
    <row r="5" spans="1:14" x14ac:dyDescent="0.2">
      <c r="A5" t="s">
        <v>2</v>
      </c>
      <c r="B5">
        <v>6.67</v>
      </c>
      <c r="C5">
        <v>6.67</v>
      </c>
      <c r="D5">
        <v>6.67</v>
      </c>
      <c r="E5">
        <v>6.67</v>
      </c>
      <c r="F5">
        <v>6.67</v>
      </c>
      <c r="G5">
        <v>6.67</v>
      </c>
      <c r="H5">
        <v>6.67</v>
      </c>
      <c r="I5">
        <v>6.67</v>
      </c>
      <c r="J5">
        <v>3.33</v>
      </c>
      <c r="K5">
        <v>3.33</v>
      </c>
      <c r="L5">
        <v>3.33</v>
      </c>
      <c r="M5">
        <v>3.33</v>
      </c>
      <c r="N5">
        <v>1.67</v>
      </c>
    </row>
    <row r="6" spans="1:14" x14ac:dyDescent="0.2">
      <c r="A6" t="s">
        <v>6</v>
      </c>
      <c r="B6">
        <v>630.84199999999998</v>
      </c>
      <c r="C6">
        <v>691.02539999999999</v>
      </c>
      <c r="D6">
        <v>793.17250000000001</v>
      </c>
      <c r="E6">
        <v>840.66049999999996</v>
      </c>
      <c r="F6">
        <v>772.77200000000005</v>
      </c>
      <c r="G6">
        <v>802.80520000000001</v>
      </c>
      <c r="H6">
        <v>856.54380000000003</v>
      </c>
      <c r="I6">
        <v>891.29899999999998</v>
      </c>
      <c r="J6">
        <v>772.77200000000005</v>
      </c>
      <c r="K6">
        <v>891.29899999999998</v>
      </c>
      <c r="L6">
        <v>691.02539999999999</v>
      </c>
      <c r="M6">
        <v>793.17250000000001</v>
      </c>
    </row>
    <row r="7" spans="1:14" x14ac:dyDescent="0.2">
      <c r="A7" t="s">
        <v>3</v>
      </c>
      <c r="B7">
        <v>0.51400000000000001</v>
      </c>
      <c r="C7">
        <v>0.42</v>
      </c>
      <c r="D7">
        <v>0.34499999999999997</v>
      </c>
      <c r="E7">
        <v>0.30499999999999999</v>
      </c>
      <c r="F7">
        <v>0.38</v>
      </c>
      <c r="G7">
        <v>0.34300000000000003</v>
      </c>
      <c r="H7">
        <v>0.29799999999999999</v>
      </c>
      <c r="I7">
        <v>0.26800000000000002</v>
      </c>
      <c r="J7">
        <v>0.19</v>
      </c>
      <c r="K7">
        <v>0.13400000000000001</v>
      </c>
      <c r="L7">
        <v>0.21</v>
      </c>
      <c r="M7">
        <v>0.17199999999999999</v>
      </c>
    </row>
    <row r="9" spans="1:14" x14ac:dyDescent="0.2">
      <c r="A9" t="s">
        <v>4</v>
      </c>
      <c r="B9">
        <v>-19.653953306662686</v>
      </c>
      <c r="C9">
        <v>-26.485585933086575</v>
      </c>
      <c r="D9">
        <v>-29.404016647091311</v>
      </c>
      <c r="E9">
        <v>-35.876908761329403</v>
      </c>
      <c r="F9">
        <v>-34.446205452051686</v>
      </c>
      <c r="G9">
        <v>-28.775013275045019</v>
      </c>
      <c r="H9">
        <v>-30.258954808179752</v>
      </c>
      <c r="I9">
        <v>-32.139372707971077</v>
      </c>
      <c r="J9">
        <v>-27.914437690949796</v>
      </c>
      <c r="K9">
        <v>-23.389754859588344</v>
      </c>
      <c r="L9">
        <v>-26.873243651765861</v>
      </c>
      <c r="M9">
        <v>-35.780096434437091</v>
      </c>
    </row>
    <row r="10" spans="1:14" x14ac:dyDescent="0.2">
      <c r="A10" t="s">
        <v>7</v>
      </c>
      <c r="B10">
        <v>0.67587457984105315</v>
      </c>
      <c r="C10">
        <v>1.2891709463400733</v>
      </c>
      <c r="D10">
        <v>2.281924403335315</v>
      </c>
      <c r="E10">
        <v>2.738821815041105</v>
      </c>
      <c r="F10">
        <v>1.347958126483326</v>
      </c>
      <c r="G10">
        <v>1.4927926413396908</v>
      </c>
      <c r="H10">
        <v>1.6907702700274638</v>
      </c>
      <c r="I10">
        <v>2.5671682509762883</v>
      </c>
      <c r="J10">
        <v>0.62124539773954046</v>
      </c>
      <c r="K10">
        <v>1.187693835631664</v>
      </c>
      <c r="L10">
        <v>0.4955250850111319</v>
      </c>
      <c r="M10">
        <v>0.73813675988106575</v>
      </c>
    </row>
    <row r="11" spans="1:14" x14ac:dyDescent="0.2">
      <c r="A11" t="s">
        <v>5</v>
      </c>
      <c r="B11">
        <v>3.8068789657136892</v>
      </c>
      <c r="C11">
        <v>2.0186221617563382</v>
      </c>
      <c r="D11">
        <v>2.6808135087048841</v>
      </c>
      <c r="E11">
        <v>0.91204214464831179</v>
      </c>
      <c r="F11">
        <v>2.969905979015715</v>
      </c>
      <c r="G11">
        <v>2.6235607737742916</v>
      </c>
      <c r="H11">
        <v>1.5271148238282373</v>
      </c>
      <c r="I11">
        <v>1.8914099061464085</v>
      </c>
      <c r="J11">
        <v>5.7185013121147064</v>
      </c>
      <c r="K11">
        <v>2.4299577365486904</v>
      </c>
      <c r="L11">
        <v>2.3157524298612273</v>
      </c>
      <c r="M11">
        <v>3.225274989123498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B928-C026-4657-8504-938CB40F20F3}">
  <dimension ref="A1:P34"/>
  <sheetViews>
    <sheetView tabSelected="1" workbookViewId="0">
      <selection activeCell="P34" sqref="P34"/>
    </sheetView>
  </sheetViews>
  <sheetFormatPr defaultRowHeight="15" x14ac:dyDescent="0.2"/>
  <cols>
    <col min="1" max="1" width="12.44140625" bestFit="1" customWidth="1"/>
  </cols>
  <sheetData>
    <row r="1" spans="1:16" x14ac:dyDescent="0.2">
      <c r="C1" s="1"/>
      <c r="E1" s="1"/>
      <c r="H1" s="1"/>
      <c r="L1" s="1"/>
    </row>
    <row r="2" spans="1:16" x14ac:dyDescent="0.2">
      <c r="B2">
        <v>1</v>
      </c>
      <c r="C2">
        <v>2</v>
      </c>
      <c r="D2">
        <v>3</v>
      </c>
      <c r="E2" s="3">
        <v>4</v>
      </c>
      <c r="F2">
        <v>5</v>
      </c>
      <c r="G2">
        <v>6</v>
      </c>
      <c r="H2">
        <v>7</v>
      </c>
      <c r="I2">
        <v>8</v>
      </c>
      <c r="J2" s="3">
        <v>9</v>
      </c>
      <c r="K2">
        <v>10</v>
      </c>
      <c r="L2">
        <v>11</v>
      </c>
      <c r="M2">
        <v>12</v>
      </c>
      <c r="N2">
        <v>13</v>
      </c>
    </row>
    <row r="3" spans="1:16" x14ac:dyDescent="0.2">
      <c r="A3" t="s">
        <v>0</v>
      </c>
      <c r="B3">
        <v>313</v>
      </c>
      <c r="C3">
        <v>313</v>
      </c>
      <c r="D3">
        <v>313</v>
      </c>
      <c r="E3">
        <v>313</v>
      </c>
      <c r="F3">
        <v>303</v>
      </c>
      <c r="G3">
        <v>303</v>
      </c>
      <c r="H3">
        <v>303</v>
      </c>
      <c r="I3">
        <v>303</v>
      </c>
      <c r="J3">
        <v>303</v>
      </c>
      <c r="K3">
        <v>303</v>
      </c>
      <c r="L3">
        <v>313</v>
      </c>
      <c r="M3">
        <v>313</v>
      </c>
      <c r="N3">
        <v>303</v>
      </c>
    </row>
    <row r="4" spans="1:16" x14ac:dyDescent="0.2">
      <c r="A4" t="s">
        <v>1</v>
      </c>
      <c r="B4">
        <v>10</v>
      </c>
      <c r="C4">
        <v>12</v>
      </c>
      <c r="D4">
        <v>16</v>
      </c>
      <c r="E4">
        <v>20</v>
      </c>
      <c r="F4">
        <v>10</v>
      </c>
      <c r="G4">
        <v>12</v>
      </c>
      <c r="H4">
        <v>16</v>
      </c>
      <c r="I4">
        <v>20</v>
      </c>
      <c r="J4">
        <v>10</v>
      </c>
      <c r="K4">
        <v>20</v>
      </c>
      <c r="L4">
        <v>12</v>
      </c>
      <c r="M4">
        <v>16</v>
      </c>
      <c r="N4">
        <v>20</v>
      </c>
    </row>
    <row r="5" spans="1:16" x14ac:dyDescent="0.2">
      <c r="A5" t="s">
        <v>2</v>
      </c>
      <c r="B5">
        <v>6.67</v>
      </c>
      <c r="C5">
        <v>6.67</v>
      </c>
      <c r="D5">
        <v>6.67</v>
      </c>
      <c r="E5">
        <v>6.67</v>
      </c>
      <c r="F5">
        <v>6.67</v>
      </c>
      <c r="G5">
        <v>6.67</v>
      </c>
      <c r="H5">
        <v>6.67</v>
      </c>
      <c r="I5">
        <v>6.67</v>
      </c>
      <c r="J5">
        <v>3.33</v>
      </c>
      <c r="K5">
        <v>3.33</v>
      </c>
      <c r="L5">
        <v>3.33</v>
      </c>
      <c r="M5">
        <v>3.33</v>
      </c>
      <c r="N5">
        <v>1.67</v>
      </c>
    </row>
    <row r="6" spans="1:16" x14ac:dyDescent="0.2">
      <c r="A6" t="s">
        <v>6</v>
      </c>
      <c r="B6">
        <v>630.84199999999998</v>
      </c>
      <c r="C6">
        <v>691.02539999999999</v>
      </c>
      <c r="D6">
        <v>793.17250000000001</v>
      </c>
      <c r="E6">
        <v>840.66049999999996</v>
      </c>
      <c r="F6">
        <v>772.77200000000005</v>
      </c>
      <c r="G6">
        <v>802.80520000000001</v>
      </c>
      <c r="H6">
        <v>856.54380000000003</v>
      </c>
      <c r="I6">
        <v>891.29899999999998</v>
      </c>
      <c r="J6">
        <v>772.77200000000005</v>
      </c>
      <c r="K6">
        <v>891.29899999999998</v>
      </c>
      <c r="L6">
        <v>691.02539999999999</v>
      </c>
      <c r="M6">
        <v>793.17250000000001</v>
      </c>
    </row>
    <row r="7" spans="1:16" x14ac:dyDescent="0.2">
      <c r="A7" t="s">
        <v>3</v>
      </c>
      <c r="B7">
        <v>0.51400000000000001</v>
      </c>
      <c r="C7">
        <v>0.42</v>
      </c>
      <c r="D7">
        <v>0.34499999999999997</v>
      </c>
      <c r="E7">
        <v>0.30499999999999999</v>
      </c>
      <c r="F7">
        <v>0.38</v>
      </c>
      <c r="G7">
        <v>0.34300000000000003</v>
      </c>
      <c r="H7">
        <v>0.29799999999999999</v>
      </c>
      <c r="I7">
        <v>0.26800000000000002</v>
      </c>
      <c r="J7">
        <v>0.19</v>
      </c>
      <c r="K7">
        <v>0.13400000000000001</v>
      </c>
      <c r="L7">
        <v>0.21</v>
      </c>
      <c r="M7">
        <v>0.17199999999999999</v>
      </c>
      <c r="P7" s="2"/>
    </row>
    <row r="8" spans="1:16" x14ac:dyDescent="0.2">
      <c r="A8" t="s">
        <v>15</v>
      </c>
      <c r="B8">
        <v>0.4632</v>
      </c>
      <c r="C8">
        <v>0.37830000000000003</v>
      </c>
      <c r="D8">
        <v>0.3029</v>
      </c>
      <c r="E8">
        <v>0.26190000000000002</v>
      </c>
      <c r="F8">
        <v>0.3579</v>
      </c>
      <c r="G8">
        <v>0.314</v>
      </c>
      <c r="H8">
        <v>0.26350000000000001</v>
      </c>
      <c r="I8">
        <v>0.23230000000000001</v>
      </c>
      <c r="J8">
        <v>0.1787</v>
      </c>
      <c r="K8">
        <v>0.11600000000000001</v>
      </c>
      <c r="L8">
        <v>0.18890000000000001</v>
      </c>
      <c r="M8">
        <v>0.1512</v>
      </c>
      <c r="P8" s="2"/>
    </row>
    <row r="9" spans="1:16" x14ac:dyDescent="0.2">
      <c r="A9" t="s">
        <v>16</v>
      </c>
      <c r="B9" s="2">
        <v>10.234</v>
      </c>
      <c r="C9" s="2">
        <v>11.225</v>
      </c>
      <c r="D9" s="2">
        <v>12.882</v>
      </c>
      <c r="E9" s="2">
        <v>13.645</v>
      </c>
      <c r="F9" s="2">
        <v>12.439</v>
      </c>
      <c r="G9" s="2">
        <v>12.923</v>
      </c>
      <c r="H9" s="2">
        <v>13.792999999999999</v>
      </c>
      <c r="I9" s="2">
        <v>14.356999999999999</v>
      </c>
      <c r="J9" s="2">
        <v>12.439</v>
      </c>
      <c r="K9" s="2">
        <v>14.356999999999999</v>
      </c>
      <c r="L9" s="2">
        <v>11.225</v>
      </c>
      <c r="M9" s="2">
        <v>12.882</v>
      </c>
      <c r="P9" s="2"/>
    </row>
    <row r="10" spans="1:16" x14ac:dyDescent="0.2">
      <c r="A10" t="s">
        <v>11</v>
      </c>
      <c r="B10">
        <f t="shared" ref="B10:M10" si="0">LOG(B7)</f>
        <v>-0.28903688100472424</v>
      </c>
      <c r="C10">
        <f t="shared" si="0"/>
        <v>-0.37675070960209955</v>
      </c>
      <c r="D10">
        <f t="shared" si="0"/>
        <v>-0.46218090492672592</v>
      </c>
      <c r="E10">
        <f t="shared" si="0"/>
        <v>-0.51570016065321422</v>
      </c>
      <c r="F10">
        <f t="shared" si="0"/>
        <v>-0.42021640338318983</v>
      </c>
      <c r="G10">
        <f t="shared" si="0"/>
        <v>-0.46470587995722945</v>
      </c>
      <c r="H10">
        <f t="shared" si="0"/>
        <v>-0.52578373592374483</v>
      </c>
      <c r="I10">
        <f t="shared" si="0"/>
        <v>-0.57186520597121115</v>
      </c>
      <c r="J10">
        <f t="shared" si="0"/>
        <v>-0.72124639904717103</v>
      </c>
      <c r="K10">
        <f t="shared" si="0"/>
        <v>-0.8728952016351923</v>
      </c>
      <c r="L10">
        <f t="shared" si="0"/>
        <v>-0.6777807052660807</v>
      </c>
      <c r="M10">
        <f t="shared" si="0"/>
        <v>-0.76447155309245107</v>
      </c>
      <c r="P10" s="2"/>
    </row>
    <row r="11" spans="1:16" x14ac:dyDescent="0.2">
      <c r="A11" t="s">
        <v>12</v>
      </c>
      <c r="B11">
        <f t="shared" ref="B11:M11" si="1">EXP(B7)</f>
        <v>1.6719656998361128</v>
      </c>
      <c r="C11">
        <f t="shared" si="1"/>
        <v>1.5219615556186337</v>
      </c>
      <c r="D11">
        <f t="shared" si="1"/>
        <v>1.4119899196676591</v>
      </c>
      <c r="E11">
        <f t="shared" si="1"/>
        <v>1.3566250030062241</v>
      </c>
      <c r="F11">
        <f t="shared" si="1"/>
        <v>1.4622845894342245</v>
      </c>
      <c r="G11">
        <f t="shared" si="1"/>
        <v>1.4091687619264508</v>
      </c>
      <c r="H11">
        <f t="shared" si="1"/>
        <v>1.3471617878795541</v>
      </c>
      <c r="I11">
        <f t="shared" si="1"/>
        <v>1.3073471400149361</v>
      </c>
      <c r="J11">
        <f t="shared" si="1"/>
        <v>1.2092495976572515</v>
      </c>
      <c r="K11">
        <f t="shared" si="1"/>
        <v>1.143392819644647</v>
      </c>
      <c r="L11">
        <f t="shared" si="1"/>
        <v>1.2336780599567432</v>
      </c>
      <c r="M11">
        <f t="shared" si="1"/>
        <v>1.187677833213906</v>
      </c>
      <c r="P11" s="2"/>
    </row>
    <row r="12" spans="1:16" x14ac:dyDescent="0.2">
      <c r="P12" s="2"/>
    </row>
    <row r="13" spans="1:16" x14ac:dyDescent="0.2">
      <c r="A13" t="s">
        <v>4</v>
      </c>
      <c r="B13">
        <v>-12.242518059438844</v>
      </c>
      <c r="C13">
        <v>-11.164328622969606</v>
      </c>
      <c r="D13">
        <v>-18.408857312816775</v>
      </c>
      <c r="E13">
        <v>-20.892883717501778</v>
      </c>
      <c r="F13">
        <v>-17.92072364441854</v>
      </c>
      <c r="G13">
        <v>-14.34730818563084</v>
      </c>
      <c r="H13">
        <v>-21.067419104629142</v>
      </c>
      <c r="I13">
        <v>-16.623944268557654</v>
      </c>
      <c r="J13">
        <v>-28.677845716845511</v>
      </c>
      <c r="K13">
        <v>-15.388599460877085</v>
      </c>
      <c r="L13">
        <v>-15.953198213878022</v>
      </c>
      <c r="M13">
        <v>-16.251736796051251</v>
      </c>
      <c r="P13" s="2"/>
    </row>
    <row r="14" spans="1:16" x14ac:dyDescent="0.2">
      <c r="A14" t="s">
        <v>7</v>
      </c>
      <c r="B14">
        <v>0.71383013015859076</v>
      </c>
      <c r="C14">
        <v>1.0768019973586491</v>
      </c>
      <c r="D14">
        <v>2.1794701546303803</v>
      </c>
      <c r="E14">
        <v>2.4755326320717606</v>
      </c>
      <c r="F14">
        <v>1.3907078767496659</v>
      </c>
      <c r="G14">
        <v>1.336111172067407</v>
      </c>
      <c r="H14">
        <v>1.8829542040698484</v>
      </c>
      <c r="I14">
        <v>2.457886055378824</v>
      </c>
      <c r="J14">
        <v>0.56493551211553927</v>
      </c>
      <c r="K14">
        <v>1.5421069384983135</v>
      </c>
      <c r="L14">
        <v>0.83572510249678089</v>
      </c>
      <c r="M14">
        <v>0.87349666018803007</v>
      </c>
      <c r="P14" s="2"/>
    </row>
    <row r="15" spans="1:16" x14ac:dyDescent="0.2">
      <c r="A15" t="s">
        <v>5</v>
      </c>
      <c r="B15">
        <v>4.2297396018274185</v>
      </c>
      <c r="C15">
        <v>3.0915205561459209</v>
      </c>
      <c r="D15">
        <v>2.3595382245625753</v>
      </c>
      <c r="E15">
        <v>1.1327958184658482</v>
      </c>
      <c r="F15">
        <v>2.2049757117088693</v>
      </c>
      <c r="G15">
        <v>2.7392204248530274</v>
      </c>
      <c r="H15">
        <v>1.868538631397977</v>
      </c>
      <c r="I15">
        <v>1.6993586898673341</v>
      </c>
      <c r="J15">
        <v>3.4523082021200096</v>
      </c>
      <c r="K15">
        <v>1.9959056407326095</v>
      </c>
      <c r="L15">
        <v>3.0126765389417391</v>
      </c>
      <c r="M15">
        <v>2.596460036614602</v>
      </c>
      <c r="P15" s="2"/>
    </row>
    <row r="16" spans="1:16" x14ac:dyDescent="0.2">
      <c r="P16" s="2"/>
    </row>
    <row r="17" spans="1:16" x14ac:dyDescent="0.2">
      <c r="A17" t="s">
        <v>9</v>
      </c>
      <c r="B17">
        <f t="shared" ref="B17:M17" si="2">LOG(B14)</f>
        <v>-0.1464051247952505</v>
      </c>
      <c r="C17">
        <f t="shared" si="2"/>
        <v>3.2135852452928361E-2</v>
      </c>
      <c r="D17">
        <f t="shared" si="2"/>
        <v>0.33835092622450635</v>
      </c>
      <c r="E17">
        <f t="shared" ref="E17" si="3">LOG(E14)</f>
        <v>0.3936686555050275</v>
      </c>
      <c r="F17">
        <f t="shared" si="2"/>
        <v>0.14323591443545794</v>
      </c>
      <c r="G17">
        <f t="shared" si="2"/>
        <v>0.12584259542000323</v>
      </c>
      <c r="H17">
        <f t="shared" si="2"/>
        <v>0.2748397575304094</v>
      </c>
      <c r="I17">
        <f t="shared" si="2"/>
        <v>0.39056174565082341</v>
      </c>
      <c r="J17">
        <f t="shared" si="2"/>
        <v>-0.24800112444747585</v>
      </c>
      <c r="K17">
        <f t="shared" si="2"/>
        <v>0.18811449121777793</v>
      </c>
      <c r="L17">
        <f t="shared" si="2"/>
        <v>-7.7936552826120872E-2</v>
      </c>
      <c r="M17">
        <f t="shared" si="2"/>
        <v>-5.8738751201579217E-2</v>
      </c>
      <c r="P17" s="2"/>
    </row>
    <row r="18" spans="1:16" x14ac:dyDescent="0.2">
      <c r="A18" t="s">
        <v>10</v>
      </c>
      <c r="B18">
        <f t="shared" ref="B18:M18" si="4">LOG(B15)</f>
        <v>0.62631363144821517</v>
      </c>
      <c r="C18">
        <f t="shared" si="4"/>
        <v>0.49017213855640873</v>
      </c>
      <c r="D18">
        <f t="shared" si="4"/>
        <v>0.37282701731454043</v>
      </c>
      <c r="E18">
        <f t="shared" ref="E18" si="5">LOG(E15)</f>
        <v>5.4151637220199646E-2</v>
      </c>
      <c r="F18">
        <f t="shared" si="4"/>
        <v>0.34340380998122311</v>
      </c>
      <c r="G18">
        <f t="shared" si="4"/>
        <v>0.43762698130309474</v>
      </c>
      <c r="H18">
        <f t="shared" si="4"/>
        <v>0.27150208116854901</v>
      </c>
      <c r="I18">
        <f t="shared" si="4"/>
        <v>0.23028505667288707</v>
      </c>
      <c r="J18">
        <f t="shared" si="4"/>
        <v>0.53810956007479271</v>
      </c>
      <c r="K18">
        <f t="shared" si="4"/>
        <v>0.30014000554964099</v>
      </c>
      <c r="L18">
        <f t="shared" si="4"/>
        <v>0.47895250542253193</v>
      </c>
      <c r="M18">
        <f t="shared" si="4"/>
        <v>0.41438164254389148</v>
      </c>
      <c r="P18" s="2"/>
    </row>
    <row r="20" spans="1:16" x14ac:dyDescent="0.2">
      <c r="A20" t="s">
        <v>13</v>
      </c>
      <c r="B20">
        <f t="shared" ref="B20:M20" si="6">EXP(B14)</f>
        <v>2.0417966481957395</v>
      </c>
      <c r="C20">
        <f t="shared" si="6"/>
        <v>2.9352774999884432</v>
      </c>
      <c r="D20">
        <f t="shared" si="6"/>
        <v>8.8416203258310091</v>
      </c>
      <c r="E20" t="e">
        <f>EXP(#REF!)</f>
        <v>#REF!</v>
      </c>
      <c r="F20">
        <f t="shared" si="6"/>
        <v>4.0176930781370928</v>
      </c>
      <c r="G20">
        <f t="shared" si="6"/>
        <v>3.8042207425742323</v>
      </c>
      <c r="H20">
        <f t="shared" si="6"/>
        <v>6.5728938783808939</v>
      </c>
      <c r="I20">
        <f t="shared" si="6"/>
        <v>11.680094351172801</v>
      </c>
      <c r="J20">
        <f t="shared" si="6"/>
        <v>1.7593343233149061</v>
      </c>
      <c r="K20">
        <f t="shared" si="6"/>
        <v>4.6744286365850165</v>
      </c>
      <c r="L20">
        <f t="shared" si="6"/>
        <v>2.3064858807597406</v>
      </c>
      <c r="M20">
        <f t="shared" si="6"/>
        <v>2.3952716786416093</v>
      </c>
    </row>
    <row r="21" spans="1:16" x14ac:dyDescent="0.2">
      <c r="A21" t="s">
        <v>14</v>
      </c>
      <c r="B21">
        <f t="shared" ref="B21:M21" si="7">EXP(B15)</f>
        <v>68.699340661723156</v>
      </c>
      <c r="C21">
        <f t="shared" si="7"/>
        <v>22.010520776133106</v>
      </c>
      <c r="D21">
        <f t="shared" si="7"/>
        <v>10.586061940209298</v>
      </c>
      <c r="E21" t="e">
        <f>EXP(#REF!)</f>
        <v>#REF!</v>
      </c>
      <c r="F21">
        <f t="shared" si="7"/>
        <v>9.0700312696210457</v>
      </c>
      <c r="G21">
        <f t="shared" si="7"/>
        <v>15.474916532444739</v>
      </c>
      <c r="H21">
        <f t="shared" si="7"/>
        <v>6.4788215314715512</v>
      </c>
      <c r="I21">
        <f t="shared" si="7"/>
        <v>5.470438019217557</v>
      </c>
      <c r="J21">
        <f t="shared" si="7"/>
        <v>31.573185559505006</v>
      </c>
      <c r="K21">
        <f t="shared" si="7"/>
        <v>7.3588644984214913</v>
      </c>
      <c r="L21">
        <f t="shared" si="7"/>
        <v>20.34177267409742</v>
      </c>
      <c r="M21">
        <f t="shared" si="7"/>
        <v>13.416161155216907</v>
      </c>
    </row>
    <row r="33" spans="16:16" x14ac:dyDescent="0.2">
      <c r="P33">
        <f>-7.9439*C8+4.2451</f>
        <v>1.2399226299999997</v>
      </c>
    </row>
    <row r="34" spans="16:16" x14ac:dyDescent="0.2">
      <c r="P34">
        <f>11.489*C8-1.281</f>
        <v>3.0652887000000009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07EE-B43C-4240-AF0B-17AE43F05BCA}">
  <dimension ref="D2:H14"/>
  <sheetViews>
    <sheetView workbookViewId="0">
      <selection activeCell="D2" sqref="D2"/>
    </sheetView>
  </sheetViews>
  <sheetFormatPr defaultRowHeight="15" x14ac:dyDescent="0.2"/>
  <sheetData>
    <row r="2" spans="4:8" x14ac:dyDescent="0.2">
      <c r="D2" t="s">
        <v>8</v>
      </c>
      <c r="E2" t="s">
        <v>6</v>
      </c>
      <c r="F2" t="s">
        <v>3</v>
      </c>
      <c r="G2" t="s">
        <v>7</v>
      </c>
      <c r="H2" t="s">
        <v>5</v>
      </c>
    </row>
    <row r="3" spans="4:8" x14ac:dyDescent="0.2">
      <c r="D3">
        <v>6.67</v>
      </c>
      <c r="E3">
        <v>630.84199999999998</v>
      </c>
      <c r="F3">
        <v>0.51400000000000001</v>
      </c>
      <c r="G3">
        <v>0.70147227537586421</v>
      </c>
      <c r="H3">
        <v>4.2748257041675721</v>
      </c>
    </row>
    <row r="4" spans="4:8" x14ac:dyDescent="0.2">
      <c r="D4">
        <v>6.67</v>
      </c>
      <c r="E4">
        <v>691.02539999999999</v>
      </c>
      <c r="F4">
        <v>0.42</v>
      </c>
      <c r="G4">
        <v>1.3314430554178129</v>
      </c>
      <c r="H4">
        <v>2.1893903684060687</v>
      </c>
    </row>
    <row r="5" spans="4:8" x14ac:dyDescent="0.2">
      <c r="D5">
        <v>6.67</v>
      </c>
      <c r="E5">
        <v>793.17250000000001</v>
      </c>
      <c r="F5">
        <v>0.34499999999999997</v>
      </c>
      <c r="G5">
        <v>2.2393078887191953</v>
      </c>
      <c r="H5">
        <v>2.5522400389223407</v>
      </c>
    </row>
    <row r="6" spans="4:8" x14ac:dyDescent="0.2">
      <c r="D6">
        <v>6.67</v>
      </c>
      <c r="E6">
        <v>840.66049999999996</v>
      </c>
      <c r="F6">
        <v>0.30499999999999999</v>
      </c>
      <c r="G6">
        <v>2.766077381570216</v>
      </c>
      <c r="H6">
        <v>0.89613606983610272</v>
      </c>
    </row>
    <row r="7" spans="4:8" x14ac:dyDescent="0.2">
      <c r="D7">
        <v>6.67</v>
      </c>
      <c r="E7">
        <v>772.77200000000005</v>
      </c>
      <c r="F7">
        <v>0.38</v>
      </c>
      <c r="G7">
        <v>1.3262922800291814</v>
      </c>
      <c r="H7">
        <v>2.830760407018452</v>
      </c>
    </row>
    <row r="8" spans="4:8" x14ac:dyDescent="0.2">
      <c r="D8">
        <v>6.67</v>
      </c>
      <c r="E8">
        <v>802.80520000000001</v>
      </c>
      <c r="F8">
        <v>0.34300000000000003</v>
      </c>
      <c r="G8">
        <v>1.4855043445280016</v>
      </c>
      <c r="H8">
        <v>2.5734873735498027</v>
      </c>
    </row>
    <row r="9" spans="4:8" x14ac:dyDescent="0.2">
      <c r="D9">
        <v>6.67</v>
      </c>
      <c r="E9">
        <v>856.54380000000003</v>
      </c>
      <c r="F9">
        <v>0.29799999999999999</v>
      </c>
      <c r="G9">
        <v>1.7382746699526765</v>
      </c>
      <c r="H9">
        <v>1.6422795905106575</v>
      </c>
    </row>
    <row r="10" spans="4:8" x14ac:dyDescent="0.2">
      <c r="D10">
        <v>6.67</v>
      </c>
      <c r="E10">
        <v>891.29899999999998</v>
      </c>
      <c r="F10">
        <v>0.26800000000000002</v>
      </c>
      <c r="G10">
        <v>2.5950296097045227</v>
      </c>
      <c r="H10">
        <v>1.9062000519230382</v>
      </c>
    </row>
    <row r="11" spans="4:8" x14ac:dyDescent="0.2">
      <c r="D11">
        <v>3.33</v>
      </c>
      <c r="E11">
        <v>772.77200000000005</v>
      </c>
      <c r="F11">
        <v>0.19</v>
      </c>
      <c r="G11">
        <v>0.61290237964107896</v>
      </c>
      <c r="H11">
        <v>5.6197197680688298</v>
      </c>
    </row>
    <row r="12" spans="4:8" x14ac:dyDescent="0.2">
      <c r="D12">
        <v>3.33</v>
      </c>
      <c r="E12">
        <v>891.29899999999998</v>
      </c>
      <c r="F12">
        <v>0.13400000000000001</v>
      </c>
      <c r="G12">
        <v>1.3581031453324122</v>
      </c>
      <c r="H12">
        <v>2.748832588406235</v>
      </c>
    </row>
    <row r="13" spans="4:8" x14ac:dyDescent="0.2">
      <c r="D13">
        <v>3.33</v>
      </c>
      <c r="E13">
        <v>691.02539999999999</v>
      </c>
      <c r="F13">
        <v>0.21</v>
      </c>
      <c r="G13">
        <v>0.50737302252567718</v>
      </c>
      <c r="H13">
        <v>2.5228521365637855</v>
      </c>
    </row>
    <row r="14" spans="4:8" x14ac:dyDescent="0.2">
      <c r="D14">
        <v>3.33</v>
      </c>
      <c r="E14">
        <v>793.17250000000001</v>
      </c>
      <c r="F14">
        <v>0.17199999999999999</v>
      </c>
      <c r="G14">
        <v>0.740896931789083</v>
      </c>
      <c r="H14">
        <v>3.2300972191578246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Interpolated</vt:lpstr>
      <vt:lpstr>Org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2024-02-09T08:06:21Z</dcterms:created>
  <dcterms:modified xsi:type="dcterms:W3CDTF">2024-03-12T12:59:14Z</dcterms:modified>
</cp:coreProperties>
</file>