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UserData\User-data\sliczno1\GitHub\Parameter_fitting_casadi\SFE - InternalEnergy\"/>
    </mc:Choice>
  </mc:AlternateContent>
  <xr:revisionPtr revIDLastSave="0" documentId="13_ncr:1_{5FE305FF-E0EA-4952-B648-1767BAB1FE5D}" xr6:coauthVersionLast="47" xr6:coauthVersionMax="47" xr10:uidLastSave="{00000000-0000-0000-0000-000000000000}"/>
  <bookViews>
    <workbookView xWindow="19245" yWindow="3375" windowWidth="34485" windowHeight="21450" xr2:uid="{256936A8-8396-481A-AD3B-80F1FE9560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2" i="1"/>
  <c r="G23" i="1"/>
  <c r="G24" i="1"/>
  <c r="G26" i="1"/>
  <c r="I5" i="1"/>
  <c r="I6" i="1"/>
  <c r="I7" i="1"/>
  <c r="I8" i="1"/>
  <c r="I9" i="1"/>
  <c r="I10" i="1"/>
  <c r="I11" i="1"/>
  <c r="I12" i="1"/>
  <c r="I4" i="1"/>
  <c r="I13" i="1"/>
  <c r="I28" i="1" l="1"/>
  <c r="I32" i="1"/>
  <c r="I15" i="1"/>
  <c r="I18" i="1"/>
  <c r="I21" i="1"/>
  <c r="I33" i="1"/>
  <c r="I29" i="1"/>
  <c r="I23" i="1"/>
  <c r="I25" i="1"/>
  <c r="I26" i="1"/>
  <c r="I16" i="1"/>
  <c r="I31" i="1"/>
  <c r="I22" i="1"/>
  <c r="I24" i="1"/>
  <c r="I14" i="1"/>
  <c r="I17" i="1"/>
  <c r="I30" i="1"/>
  <c r="I19" i="1"/>
  <c r="I20" i="1"/>
  <c r="I27" i="1"/>
</calcChain>
</file>

<file path=xl/sharedStrings.xml><?xml version="1.0" encoding="utf-8"?>
<sst xmlns="http://schemas.openxmlformats.org/spreadsheetml/2006/main" count="6" uniqueCount="6">
  <si>
    <t>Time min</t>
  </si>
  <si>
    <t>Mass g</t>
  </si>
  <si>
    <t>Flow l/min</t>
  </si>
  <si>
    <t>T</t>
  </si>
  <si>
    <t>P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</si>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</sst>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Mass 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Sheet1!$F$3:$F$33</c:f>
              <c:numCache>
                <c:formatCode>0.00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Sheet1!$G$3:$G$33</c:f>
              <c:numCache>
                <c:formatCode>0.00</c:formatCode>
                <c:ptCount val="31"/>
                <c:pt idx="0">
                  <c:v>0</c:v>
                </c:pt>
                <c:pt idx="1">
                  <c:v>1.8</c:v>
                </c:pt>
                <c:pt idx="2">
                  <c:v>4.7</c:v>
                </c:pt>
                <c:pt idx="3">
                  <c:v>9.5</c:v>
                </c:pt>
                <c:pt idx="4">
                  <c:v>15.1</c:v>
                </c:pt>
                <c:pt idx="5">
                  <c:v>21.3</c:v>
                </c:pt>
                <c:pt idx="6">
                  <c:v>26.9</c:v>
                </c:pt>
                <c:pt idx="7">
                  <c:v>30.1</c:v>
                </c:pt>
                <c:pt idx="8">
                  <c:v>33.1</c:v>
                </c:pt>
                <c:pt idx="9">
                  <c:v>35.799999999999997</c:v>
                </c:pt>
                <c:pt idx="10">
                  <c:v>38.700000000000003</c:v>
                </c:pt>
                <c:pt idx="11">
                  <c:v>41.3</c:v>
                </c:pt>
                <c:pt idx="12">
                  <c:v>43.8</c:v>
                </c:pt>
                <c:pt idx="13">
                  <c:v>46.1</c:v>
                </c:pt>
                <c:pt idx="14">
                  <c:v>48.2</c:v>
                </c:pt>
                <c:pt idx="15">
                  <c:v>50.2</c:v>
                </c:pt>
                <c:pt idx="16">
                  <c:v>52.4</c:v>
                </c:pt>
                <c:pt idx="17">
                  <c:v>54.3</c:v>
                </c:pt>
                <c:pt idx="18">
                  <c:v>56.3</c:v>
                </c:pt>
                <c:pt idx="19">
                  <c:v>58</c:v>
                </c:pt>
                <c:pt idx="20">
                  <c:v>59.3</c:v>
                </c:pt>
                <c:pt idx="21">
                  <c:v>60.3</c:v>
                </c:pt>
                <c:pt idx="22">
                  <c:v>61.4</c:v>
                </c:pt>
                <c:pt idx="23">
                  <c:v>62.5</c:v>
                </c:pt>
                <c:pt idx="24">
                  <c:v>63.4</c:v>
                </c:pt>
                <c:pt idx="25">
                  <c:v>64.2</c:v>
                </c:pt>
                <c:pt idx="26">
                  <c:v>64.7</c:v>
                </c:pt>
                <c:pt idx="27">
                  <c:v>65.3</c:v>
                </c:pt>
                <c:pt idx="28">
                  <c:v>66</c:v>
                </c:pt>
                <c:pt idx="29">
                  <c:v>66.599999999999994</c:v>
                </c:pt>
                <c:pt idx="30">
                  <c:v>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1-4CA6-BABC-A31833668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94256"/>
        <c:axId val="591988016"/>
      </c:scatterChart>
      <c:valAx>
        <c:axId val="5919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88016"/>
        <c:crosses val="autoZero"/>
        <c:crossBetween val="midCat"/>
      </c:valAx>
      <c:valAx>
        <c:axId val="5919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9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Sheet1!$I$4:$I$33</c:f>
              <c:numCache>
                <c:formatCode>0.00</c:formatCode>
                <c:ptCount val="30"/>
                <c:pt idx="0">
                  <c:v>1.8</c:v>
                </c:pt>
                <c:pt idx="1">
                  <c:v>2.9000000000000004</c:v>
                </c:pt>
                <c:pt idx="2">
                  <c:v>4.8</c:v>
                </c:pt>
                <c:pt idx="3">
                  <c:v>5.6</c:v>
                </c:pt>
                <c:pt idx="4">
                  <c:v>6.2000000000000011</c:v>
                </c:pt>
                <c:pt idx="5">
                  <c:v>5.5999999999999979</c:v>
                </c:pt>
                <c:pt idx="6">
                  <c:v>3.2000000000000028</c:v>
                </c:pt>
                <c:pt idx="7">
                  <c:v>3</c:v>
                </c:pt>
                <c:pt idx="8">
                  <c:v>2.6999999999999957</c:v>
                </c:pt>
                <c:pt idx="9">
                  <c:v>2.9000000000000057</c:v>
                </c:pt>
                <c:pt idx="10">
                  <c:v>2.5999999999999943</c:v>
                </c:pt>
                <c:pt idx="11">
                  <c:v>2.5</c:v>
                </c:pt>
                <c:pt idx="12">
                  <c:v>2.3000000000000043</c:v>
                </c:pt>
                <c:pt idx="13">
                  <c:v>2.1000000000000014</c:v>
                </c:pt>
                <c:pt idx="14">
                  <c:v>2</c:v>
                </c:pt>
                <c:pt idx="15">
                  <c:v>2.1999999999999957</c:v>
                </c:pt>
                <c:pt idx="16">
                  <c:v>1.8999999999999986</c:v>
                </c:pt>
                <c:pt idx="17">
                  <c:v>2</c:v>
                </c:pt>
                <c:pt idx="18">
                  <c:v>1.7000000000000028</c:v>
                </c:pt>
                <c:pt idx="19">
                  <c:v>1.2999999999999972</c:v>
                </c:pt>
                <c:pt idx="20">
                  <c:v>1</c:v>
                </c:pt>
                <c:pt idx="21">
                  <c:v>1.1000000000000014</c:v>
                </c:pt>
                <c:pt idx="22">
                  <c:v>1.1000000000000014</c:v>
                </c:pt>
                <c:pt idx="23">
                  <c:v>0.89999999999999858</c:v>
                </c:pt>
                <c:pt idx="24">
                  <c:v>0.80000000000000426</c:v>
                </c:pt>
                <c:pt idx="25">
                  <c:v>0.5</c:v>
                </c:pt>
                <c:pt idx="26">
                  <c:v>0.59999999999999432</c:v>
                </c:pt>
                <c:pt idx="27">
                  <c:v>0.70000000000000284</c:v>
                </c:pt>
                <c:pt idx="28">
                  <c:v>0.59999999999999432</c:v>
                </c:pt>
                <c:pt idx="29">
                  <c:v>0.60000000000000853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5-45B3-831D-64CE9FF87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57824"/>
        <c:axId val="756352000"/>
      </c:scatterChart>
      <c:valAx>
        <c:axId val="75635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52000"/>
        <c:crosses val="autoZero"/>
        <c:crossBetween val="midCat"/>
      </c:valAx>
      <c:valAx>
        <c:axId val="7563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5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35</xdr:row>
      <xdr:rowOff>38100</xdr:rowOff>
    </xdr:from>
    <xdr:to>
      <xdr:col>7</xdr:col>
      <xdr:colOff>85725</xdr:colOff>
      <xdr:row>49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5976F-47B9-B155-DBB5-B5EC89786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696566</xdr:colOff>
      <xdr:row>12</xdr:row>
      <xdr:rowOff>115956</xdr:rowOff>
    </xdr:from>
    <xdr:to>
      <xdr:col>22</xdr:col>
      <xdr:colOff>182217</xdr:colOff>
      <xdr:row>40</xdr:row>
      <xdr:rowOff>124238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FAF378-2ECC-86FE-630F-30F851358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0759-9E70-497D-A8EA-D5D21CE3CE80}">
  <dimension ref="C2:I35"/>
  <sheetViews>
    <sheetView tabSelected="1" topLeftCell="D1" zoomScale="145" zoomScaleNormal="145" workbookViewId="0">
      <selection activeCell="G34" sqref="G34"/>
    </sheetView>
  </sheetViews>
  <sheetFormatPr defaultRowHeight="15" x14ac:dyDescent="0.2"/>
  <sheetData>
    <row r="2" spans="3:9" x14ac:dyDescent="0.2">
      <c r="C2" t="s">
        <v>3</v>
      </c>
      <c r="D2" t="s">
        <v>4</v>
      </c>
      <c r="E2" t="s">
        <v>5</v>
      </c>
      <c r="F2" t="s">
        <v>0</v>
      </c>
      <c r="G2" t="s">
        <v>1</v>
      </c>
      <c r="H2" t="s">
        <v>2</v>
      </c>
    </row>
    <row r="3" spans="3:9" x14ac:dyDescent="0.2">
      <c r="C3">
        <v>50</v>
      </c>
      <c r="D3">
        <v>200</v>
      </c>
      <c r="E3">
        <v>762.42629999999997</v>
      </c>
      <c r="F3" s="1">
        <v>0</v>
      </c>
      <c r="G3" s="1">
        <v>0</v>
      </c>
      <c r="H3" s="1">
        <v>0</v>
      </c>
      <c r="I3" s="1"/>
    </row>
    <row r="4" spans="3:9" x14ac:dyDescent="0.2">
      <c r="F4" s="1">
        <v>5</v>
      </c>
      <c r="G4" s="1">
        <v>1.8</v>
      </c>
      <c r="H4" s="1">
        <v>0.37</v>
      </c>
      <c r="I4" s="1">
        <f>G4-G3</f>
        <v>1.8</v>
      </c>
    </row>
    <row r="5" spans="3:9" x14ac:dyDescent="0.2">
      <c r="F5" s="1">
        <v>10</v>
      </c>
      <c r="G5" s="1">
        <v>4.7</v>
      </c>
      <c r="H5" s="1">
        <v>0.43</v>
      </c>
      <c r="I5" s="1">
        <f t="shared" ref="I5:I33" si="0">G5-G4</f>
        <v>2.9000000000000004</v>
      </c>
    </row>
    <row r="6" spans="3:9" x14ac:dyDescent="0.2">
      <c r="F6" s="1">
        <v>15</v>
      </c>
      <c r="G6" s="1">
        <v>9.5</v>
      </c>
      <c r="H6" s="1">
        <v>0.39</v>
      </c>
      <c r="I6" s="1">
        <f t="shared" si="0"/>
        <v>4.8</v>
      </c>
    </row>
    <row r="7" spans="3:9" x14ac:dyDescent="0.2">
      <c r="F7" s="1">
        <v>20</v>
      </c>
      <c r="G7" s="1">
        <v>15.1</v>
      </c>
      <c r="H7" s="1">
        <v>0.34</v>
      </c>
      <c r="I7" s="1">
        <f t="shared" si="0"/>
        <v>5.6</v>
      </c>
    </row>
    <row r="8" spans="3:9" x14ac:dyDescent="0.2">
      <c r="F8" s="1">
        <v>25</v>
      </c>
      <c r="G8" s="1">
        <v>21.3</v>
      </c>
      <c r="H8" s="1">
        <v>0.38</v>
      </c>
      <c r="I8" s="1">
        <f t="shared" si="0"/>
        <v>6.2000000000000011</v>
      </c>
    </row>
    <row r="9" spans="3:9" x14ac:dyDescent="0.2">
      <c r="F9" s="1">
        <v>30</v>
      </c>
      <c r="G9" s="1">
        <v>26.9</v>
      </c>
      <c r="H9" s="1">
        <v>0.37</v>
      </c>
      <c r="I9" s="1">
        <f t="shared" si="0"/>
        <v>5.5999999999999979</v>
      </c>
    </row>
    <row r="10" spans="3:9" x14ac:dyDescent="0.2">
      <c r="F10" s="1">
        <v>35</v>
      </c>
      <c r="G10" s="1">
        <v>30.1</v>
      </c>
      <c r="H10" s="1">
        <v>0.39</v>
      </c>
      <c r="I10" s="1">
        <f t="shared" si="0"/>
        <v>3.2000000000000028</v>
      </c>
    </row>
    <row r="11" spans="3:9" x14ac:dyDescent="0.2">
      <c r="F11" s="1">
        <v>40</v>
      </c>
      <c r="G11" s="1">
        <v>33.1</v>
      </c>
      <c r="H11" s="1">
        <v>0.38</v>
      </c>
      <c r="I11" s="1">
        <f t="shared" si="0"/>
        <v>3</v>
      </c>
    </row>
    <row r="12" spans="3:9" x14ac:dyDescent="0.2">
      <c r="F12" s="1">
        <v>45</v>
      </c>
      <c r="G12" s="1">
        <v>35.799999999999997</v>
      </c>
      <c r="H12" s="1">
        <v>0.4</v>
      </c>
      <c r="I12" s="1">
        <f t="shared" si="0"/>
        <v>2.6999999999999957</v>
      </c>
    </row>
    <row r="13" spans="3:9" x14ac:dyDescent="0.2">
      <c r="F13" s="1">
        <v>50</v>
      </c>
      <c r="G13" s="1">
        <v>38.700000000000003</v>
      </c>
      <c r="H13" s="1">
        <v>0.37</v>
      </c>
      <c r="I13" s="1">
        <f t="shared" si="0"/>
        <v>2.9000000000000057</v>
      </c>
    </row>
    <row r="14" spans="3:9" x14ac:dyDescent="0.2">
      <c r="F14" s="1">
        <v>55</v>
      </c>
      <c r="G14" s="1">
        <v>41.3</v>
      </c>
      <c r="H14" s="1">
        <v>0.4</v>
      </c>
      <c r="I14" s="1">
        <f t="shared" si="0"/>
        <v>2.5999999999999943</v>
      </c>
    </row>
    <row r="15" spans="3:9" x14ac:dyDescent="0.2">
      <c r="F15" s="1">
        <v>60</v>
      </c>
      <c r="G15" s="1">
        <v>43.8</v>
      </c>
      <c r="H15" s="1">
        <v>0.38</v>
      </c>
      <c r="I15" s="1">
        <f t="shared" si="0"/>
        <v>2.5</v>
      </c>
    </row>
    <row r="16" spans="3:9" x14ac:dyDescent="0.2">
      <c r="F16" s="1">
        <v>65</v>
      </c>
      <c r="G16" s="1">
        <v>46.1</v>
      </c>
      <c r="H16" s="1">
        <v>0.41</v>
      </c>
      <c r="I16" s="1">
        <f t="shared" si="0"/>
        <v>2.3000000000000043</v>
      </c>
    </row>
    <row r="17" spans="6:9" x14ac:dyDescent="0.2">
      <c r="F17" s="1">
        <v>70</v>
      </c>
      <c r="G17" s="1">
        <v>48.2</v>
      </c>
      <c r="H17" s="1">
        <v>0.4</v>
      </c>
      <c r="I17" s="1">
        <f t="shared" si="0"/>
        <v>2.1000000000000014</v>
      </c>
    </row>
    <row r="18" spans="6:9" x14ac:dyDescent="0.2">
      <c r="F18" s="1">
        <v>75</v>
      </c>
      <c r="G18" s="1">
        <v>50.2</v>
      </c>
      <c r="H18" s="1">
        <v>0.4</v>
      </c>
      <c r="I18" s="1">
        <f t="shared" si="0"/>
        <v>2</v>
      </c>
    </row>
    <row r="19" spans="6:9" x14ac:dyDescent="0.2">
      <c r="F19" s="1">
        <v>80</v>
      </c>
      <c r="G19" s="1">
        <v>52.4</v>
      </c>
      <c r="H19" s="1">
        <v>0.39</v>
      </c>
      <c r="I19" s="1">
        <f t="shared" si="0"/>
        <v>2.1999999999999957</v>
      </c>
    </row>
    <row r="20" spans="6:9" x14ac:dyDescent="0.2">
      <c r="F20" s="1">
        <v>85</v>
      </c>
      <c r="G20" s="1">
        <v>54.3</v>
      </c>
      <c r="H20" s="1">
        <v>0.37</v>
      </c>
      <c r="I20" s="1">
        <f t="shared" si="0"/>
        <v>1.8999999999999986</v>
      </c>
    </row>
    <row r="21" spans="6:9" x14ac:dyDescent="0.2">
      <c r="F21" s="1">
        <v>90</v>
      </c>
      <c r="G21" s="1">
        <v>56.3</v>
      </c>
      <c r="H21" s="1">
        <v>0.38</v>
      </c>
      <c r="I21" s="1">
        <f t="shared" si="0"/>
        <v>2</v>
      </c>
    </row>
    <row r="22" spans="6:9" x14ac:dyDescent="0.2">
      <c r="F22" s="1">
        <v>95</v>
      </c>
      <c r="G22" s="1">
        <f>G12+22.2</f>
        <v>58</v>
      </c>
      <c r="H22" s="1">
        <v>0.4</v>
      </c>
      <c r="I22" s="1">
        <f t="shared" si="0"/>
        <v>1.7000000000000028</v>
      </c>
    </row>
    <row r="23" spans="6:9" x14ac:dyDescent="0.2">
      <c r="F23" s="1">
        <v>100</v>
      </c>
      <c r="G23" s="1">
        <f>G12+23.5</f>
        <v>59.3</v>
      </c>
      <c r="H23" s="1">
        <v>0.39</v>
      </c>
      <c r="I23" s="1">
        <f t="shared" si="0"/>
        <v>1.2999999999999972</v>
      </c>
    </row>
    <row r="24" spans="6:9" x14ac:dyDescent="0.2">
      <c r="F24" s="1">
        <v>105</v>
      </c>
      <c r="G24" s="1">
        <f>G12+24.5</f>
        <v>60.3</v>
      </c>
      <c r="H24" s="1">
        <v>0.37</v>
      </c>
      <c r="I24" s="1">
        <f t="shared" si="0"/>
        <v>1</v>
      </c>
    </row>
    <row r="25" spans="6:9" x14ac:dyDescent="0.2">
      <c r="F25" s="1">
        <v>110</v>
      </c>
      <c r="G25" s="1">
        <v>61.4</v>
      </c>
      <c r="H25" s="1">
        <v>0.39</v>
      </c>
      <c r="I25" s="1">
        <f t="shared" si="0"/>
        <v>1.1000000000000014</v>
      </c>
    </row>
    <row r="26" spans="6:9" x14ac:dyDescent="0.2">
      <c r="F26" s="1">
        <v>115</v>
      </c>
      <c r="G26" s="1">
        <f>G12+26.7</f>
        <v>62.5</v>
      </c>
      <c r="H26" s="1">
        <v>0.42</v>
      </c>
      <c r="I26" s="1">
        <f t="shared" si="0"/>
        <v>1.1000000000000014</v>
      </c>
    </row>
    <row r="27" spans="6:9" x14ac:dyDescent="0.2">
      <c r="F27" s="1">
        <v>120</v>
      </c>
      <c r="G27" s="1">
        <f>G12+28.1-0.5</f>
        <v>63.4</v>
      </c>
      <c r="H27" s="1">
        <v>0.4</v>
      </c>
      <c r="I27" s="1">
        <f t="shared" si="0"/>
        <v>0.89999999999999858</v>
      </c>
    </row>
    <row r="28" spans="6:9" x14ac:dyDescent="0.2">
      <c r="F28" s="1">
        <v>125</v>
      </c>
      <c r="G28" s="1">
        <f>64.7-0.5</f>
        <v>64.2</v>
      </c>
      <c r="H28" s="1">
        <v>0.37</v>
      </c>
      <c r="I28" s="1">
        <f t="shared" si="0"/>
        <v>0.80000000000000426</v>
      </c>
    </row>
    <row r="29" spans="6:9" x14ac:dyDescent="0.2">
      <c r="F29" s="1">
        <v>130</v>
      </c>
      <c r="G29" s="1">
        <f>65.2-0.5</f>
        <v>64.7</v>
      </c>
      <c r="H29" s="1">
        <v>0.39</v>
      </c>
      <c r="I29" s="1">
        <f t="shared" si="0"/>
        <v>0.5</v>
      </c>
    </row>
    <row r="30" spans="6:9" x14ac:dyDescent="0.2">
      <c r="F30" s="1">
        <v>135</v>
      </c>
      <c r="G30" s="1">
        <f>65.8-0.5</f>
        <v>65.3</v>
      </c>
      <c r="H30" s="1">
        <v>0.41</v>
      </c>
      <c r="I30" s="1">
        <f t="shared" si="0"/>
        <v>0.59999999999999432</v>
      </c>
    </row>
    <row r="31" spans="6:9" x14ac:dyDescent="0.2">
      <c r="F31" s="1">
        <v>140</v>
      </c>
      <c r="G31" s="1">
        <f>66.5-0.5</f>
        <v>66</v>
      </c>
      <c r="H31" s="1">
        <v>0.42</v>
      </c>
      <c r="I31" s="1">
        <f t="shared" si="0"/>
        <v>0.70000000000000284</v>
      </c>
    </row>
    <row r="32" spans="6:9" x14ac:dyDescent="0.2">
      <c r="F32" s="1">
        <v>145</v>
      </c>
      <c r="G32" s="1">
        <f>67.1-0.5</f>
        <v>66.599999999999994</v>
      </c>
      <c r="H32" s="1">
        <v>0.41</v>
      </c>
      <c r="I32" s="1">
        <f t="shared" si="0"/>
        <v>0.59999999999999432</v>
      </c>
    </row>
    <row r="33" spans="6:9" x14ac:dyDescent="0.2">
      <c r="F33" s="1">
        <v>150</v>
      </c>
      <c r="G33" s="1">
        <v>67.2</v>
      </c>
      <c r="H33" s="1">
        <v>0.41</v>
      </c>
      <c r="I33" s="1">
        <f t="shared" si="0"/>
        <v>0.60000000000000853</v>
      </c>
    </row>
    <row r="35" spans="6:9" x14ac:dyDescent="0.2">
      <c r="I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Sliczniuk Oliwer</dc:creator>
  <cp:lastModifiedBy>Sliczniuk Oliwer</cp:lastModifiedBy>
  <dcterms:created xsi:type="dcterms:W3CDTF">2022-09-08T09:54:51Z</dcterms:created>
  <dcterms:modified xsi:type="dcterms:W3CDTF">2023-03-24T20:28:14Z</dcterms:modified>
</cp:coreProperties>
</file>