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5600" windowHeight="7710"/>
  </bookViews>
  <sheets>
    <sheet name="汇总" sheetId="4" r:id="rId1"/>
    <sheet name="A公司" sheetId="1" r:id="rId2"/>
    <sheet name="B公司" sheetId="2" r:id="rId3"/>
    <sheet name="C公司" sheetId="3" r:id="rId4"/>
    <sheet name="D公司" sheetId="5" r:id="rId5"/>
    <sheet name="E公司" sheetId="6" r:id="rId6"/>
  </sheets>
  <calcPr calcId="145621"/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D18" i="3" l="1"/>
  <c r="D17" i="3"/>
  <c r="D16" i="3"/>
  <c r="D14" i="3"/>
  <c r="D13" i="3"/>
  <c r="D12" i="3"/>
  <c r="D11" i="3"/>
  <c r="D9" i="3"/>
  <c r="C8" i="3"/>
  <c r="C10" i="3" s="1"/>
  <c r="C15" i="3" s="1"/>
  <c r="C19" i="3" s="1"/>
  <c r="B8" i="3"/>
  <c r="D8" i="3" s="1"/>
  <c r="D7" i="3"/>
  <c r="D6" i="3"/>
  <c r="D5" i="3"/>
  <c r="D4" i="3"/>
  <c r="C4" i="3"/>
  <c r="B4" i="3"/>
  <c r="D3" i="3"/>
  <c r="D2" i="3"/>
  <c r="D18" i="2"/>
  <c r="D17" i="2"/>
  <c r="D16" i="2"/>
  <c r="D14" i="2"/>
  <c r="D13" i="2"/>
  <c r="D12" i="2"/>
  <c r="D11" i="2"/>
  <c r="D9" i="2"/>
  <c r="C8" i="2"/>
  <c r="C10" i="2" s="1"/>
  <c r="C15" i="2" s="1"/>
  <c r="C19" i="2" s="1"/>
  <c r="B8" i="2"/>
  <c r="D8" i="2" s="1"/>
  <c r="D7" i="2"/>
  <c r="D6" i="2"/>
  <c r="D5" i="2"/>
  <c r="D4" i="2"/>
  <c r="C4" i="2"/>
  <c r="B4" i="2"/>
  <c r="D3" i="2"/>
  <c r="D2" i="2"/>
  <c r="D18" i="1"/>
  <c r="D17" i="1"/>
  <c r="D16" i="1"/>
  <c r="D14" i="1"/>
  <c r="D13" i="1"/>
  <c r="D12" i="1"/>
  <c r="D11" i="1"/>
  <c r="D9" i="1"/>
  <c r="C8" i="1"/>
  <c r="C10" i="1" s="1"/>
  <c r="C15" i="1" s="1"/>
  <c r="C19" i="1" s="1"/>
  <c r="B8" i="1"/>
  <c r="D8" i="1" s="1"/>
  <c r="D7" i="1"/>
  <c r="D6" i="1"/>
  <c r="D5" i="1"/>
  <c r="D4" i="1"/>
  <c r="C4" i="1"/>
  <c r="B4" i="1"/>
  <c r="D3" i="1"/>
  <c r="D2" i="1"/>
  <c r="B10" i="1" l="1"/>
  <c r="B10" i="2"/>
  <c r="B10" i="3"/>
  <c r="B15" i="3" l="1"/>
  <c r="D10" i="3"/>
  <c r="B15" i="2"/>
  <c r="D10" i="2"/>
  <c r="B15" i="1"/>
  <c r="D10" i="1"/>
  <c r="B19" i="2" l="1"/>
  <c r="D19" i="2" s="1"/>
  <c r="D15" i="2"/>
  <c r="B19" i="1"/>
  <c r="D19" i="1" s="1"/>
  <c r="D15" i="1"/>
  <c r="B19" i="3"/>
  <c r="D19" i="3" s="1"/>
  <c r="D15" i="3"/>
</calcChain>
</file>

<file path=xl/sharedStrings.xml><?xml version="1.0" encoding="utf-8"?>
<sst xmlns="http://schemas.openxmlformats.org/spreadsheetml/2006/main" count="76" uniqueCount="57">
  <si>
    <t>项目</t>
  </si>
  <si>
    <t>1月</t>
    <phoneticPr fontId="5" type="noConversion"/>
  </si>
  <si>
    <t>2月</t>
    <phoneticPr fontId="5" type="noConversion"/>
  </si>
  <si>
    <t>累计</t>
    <phoneticPr fontId="5" type="noConversion"/>
  </si>
  <si>
    <t>一、营业收入</t>
    <phoneticPr fontId="7" type="noConversion"/>
  </si>
  <si>
    <t xml:space="preserve">        减：销售折扣与折让</t>
    <phoneticPr fontId="7" type="noConversion"/>
  </si>
  <si>
    <t xml:space="preserve">        营业收入净额</t>
    <phoneticPr fontId="7" type="noConversion"/>
  </si>
  <si>
    <t xml:space="preserve">        减：营业成本</t>
    <phoneticPr fontId="7" type="noConversion"/>
  </si>
  <si>
    <t xml:space="preserve">            经营费用</t>
    <phoneticPr fontId="7" type="noConversion"/>
  </si>
  <si>
    <t xml:space="preserve">            商品销售税金及附加</t>
    <phoneticPr fontId="7" type="noConversion"/>
  </si>
  <si>
    <t>二、商品销售利润</t>
    <phoneticPr fontId="7" type="noConversion"/>
  </si>
  <si>
    <t xml:space="preserve">        加：代购代销收入</t>
    <phoneticPr fontId="7" type="noConversion"/>
  </si>
  <si>
    <t>三、主营业务利润</t>
    <phoneticPr fontId="7" type="noConversion"/>
  </si>
  <si>
    <t xml:space="preserve">        加：其他业务利润</t>
    <phoneticPr fontId="7" type="noConversion"/>
  </si>
  <si>
    <t xml:space="preserve">        减：管理费用</t>
    <phoneticPr fontId="7" type="noConversion"/>
  </si>
  <si>
    <t xml:space="preserve">            财务费用</t>
    <phoneticPr fontId="7" type="noConversion"/>
  </si>
  <si>
    <t xml:space="preserve">            汇兑损失</t>
    <phoneticPr fontId="7" type="noConversion"/>
  </si>
  <si>
    <t>四、营业利润</t>
    <phoneticPr fontId="7" type="noConversion"/>
  </si>
  <si>
    <t xml:space="preserve">        加：投资收益</t>
    <phoneticPr fontId="7" type="noConversion"/>
  </si>
  <si>
    <t xml:space="preserve">            营业外收入</t>
    <phoneticPr fontId="7" type="noConversion"/>
  </si>
  <si>
    <t xml:space="preserve">        减：营业外支出</t>
    <phoneticPr fontId="7" type="noConversion"/>
  </si>
  <si>
    <t>五、利润总额</t>
    <phoneticPr fontId="7" type="noConversion"/>
  </si>
  <si>
    <t>2月</t>
    <phoneticPr fontId="5" type="noConversion"/>
  </si>
  <si>
    <t>累计</t>
    <phoneticPr fontId="5" type="noConversion"/>
  </si>
  <si>
    <t>一、营业收入</t>
    <phoneticPr fontId="7" type="noConversion"/>
  </si>
  <si>
    <t xml:space="preserve">        减：销售折扣与折让</t>
    <phoneticPr fontId="7" type="noConversion"/>
  </si>
  <si>
    <t>2月</t>
    <phoneticPr fontId="5" type="noConversion"/>
  </si>
  <si>
    <t>累计</t>
    <phoneticPr fontId="5" type="noConversion"/>
  </si>
  <si>
    <t>一、营业收入</t>
    <phoneticPr fontId="7" type="noConversion"/>
  </si>
  <si>
    <t xml:space="preserve">        减：销售折扣与折让</t>
    <phoneticPr fontId="7" type="noConversion"/>
  </si>
  <si>
    <t xml:space="preserve">        营业收入净额</t>
    <phoneticPr fontId="7" type="noConversion"/>
  </si>
  <si>
    <t xml:space="preserve">        减：营业成本</t>
    <phoneticPr fontId="7" type="noConversion"/>
  </si>
  <si>
    <t xml:space="preserve">            经营费用</t>
    <phoneticPr fontId="7" type="noConversion"/>
  </si>
  <si>
    <t xml:space="preserve">            商品销售税金及附加</t>
    <phoneticPr fontId="7" type="noConversion"/>
  </si>
  <si>
    <t>二、商品销售利润</t>
    <phoneticPr fontId="7" type="noConversion"/>
  </si>
  <si>
    <t xml:space="preserve">        加：代购代销收入</t>
    <phoneticPr fontId="7" type="noConversion"/>
  </si>
  <si>
    <t>三、主营业务利润</t>
    <phoneticPr fontId="7" type="noConversion"/>
  </si>
  <si>
    <t xml:space="preserve">        加：其他业务利润</t>
    <phoneticPr fontId="7" type="noConversion"/>
  </si>
  <si>
    <t xml:space="preserve">        减：管理费用</t>
    <phoneticPr fontId="7" type="noConversion"/>
  </si>
  <si>
    <t xml:space="preserve">            财务费用</t>
    <phoneticPr fontId="7" type="noConversion"/>
  </si>
  <si>
    <t xml:space="preserve">            汇兑损失</t>
    <phoneticPr fontId="7" type="noConversion"/>
  </si>
  <si>
    <t>四、营业利润</t>
    <phoneticPr fontId="7" type="noConversion"/>
  </si>
  <si>
    <t xml:space="preserve">        加：投资收益</t>
    <phoneticPr fontId="7" type="noConversion"/>
  </si>
  <si>
    <t xml:space="preserve">            营业外收入</t>
    <phoneticPr fontId="7" type="noConversion"/>
  </si>
  <si>
    <t xml:space="preserve">        减：营业外支出</t>
    <phoneticPr fontId="7" type="noConversion"/>
  </si>
  <si>
    <t>五、利润总额</t>
    <phoneticPr fontId="7" type="noConversion"/>
  </si>
  <si>
    <t>A公司</t>
    <phoneticPr fontId="5" type="noConversion"/>
  </si>
  <si>
    <t>B公司</t>
    <phoneticPr fontId="5" type="noConversion"/>
  </si>
  <si>
    <t>C公司</t>
    <phoneticPr fontId="5" type="noConversion"/>
  </si>
  <si>
    <t>D公司</t>
    <phoneticPr fontId="5" type="noConversion"/>
  </si>
  <si>
    <t>E公司</t>
    <phoneticPr fontId="5" type="noConversion"/>
  </si>
  <si>
    <r>
      <t>营业收入</t>
    </r>
    <r>
      <rPr>
        <sz val="11"/>
        <color theme="1"/>
        <rFont val="Arial"/>
        <family val="2"/>
      </rPr>
      <t>-1</t>
    </r>
    <r>
      <rPr>
        <sz val="11"/>
        <color theme="1"/>
        <rFont val="Arial"/>
        <family val="2"/>
        <charset val="134"/>
      </rPr>
      <t>月份</t>
    </r>
    <phoneticPr fontId="5" type="noConversion"/>
  </si>
  <si>
    <r>
      <t>营业收入</t>
    </r>
    <r>
      <rPr>
        <sz val="11"/>
        <color theme="1"/>
        <rFont val="Arial"/>
        <family val="2"/>
      </rPr>
      <t>-2</t>
    </r>
    <r>
      <rPr>
        <sz val="11"/>
        <color theme="1"/>
        <rFont val="Arial"/>
        <family val="2"/>
        <charset val="134"/>
      </rPr>
      <t>月份</t>
    </r>
  </si>
  <si>
    <r>
      <t>营业收入</t>
    </r>
    <r>
      <rPr>
        <sz val="11"/>
        <color theme="1"/>
        <rFont val="Arial"/>
        <family val="2"/>
      </rPr>
      <t>-</t>
    </r>
    <r>
      <rPr>
        <sz val="11"/>
        <color theme="1"/>
        <rFont val="Arial"/>
        <family val="2"/>
        <charset val="134"/>
      </rPr>
      <t>累计</t>
    </r>
    <phoneticPr fontId="5" type="noConversion"/>
  </si>
  <si>
    <t>营业利润-累计</t>
    <phoneticPr fontId="5" type="noConversion"/>
  </si>
  <si>
    <t>利润总额-累计</t>
    <phoneticPr fontId="5" type="noConversion"/>
  </si>
  <si>
    <t>1月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</si>
</sst>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2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4" fillId="2" borderId="1" xfId="1" applyFont="1" applyFill="1" applyBorder="1" applyAlignment="1" applyProtection="1">
      <alignment horizontal="center"/>
      <protection locked="0"/>
    </xf>
    <xf numFmtId="4" fontId="4" fillId="2" borderId="2" xfId="1" applyNumberFormat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 applyProtection="1">
      <protection locked="0"/>
    </xf>
    <xf numFmtId="43" fontId="6" fillId="0" borderId="3" xfId="1" applyNumberFormat="1" applyFont="1" applyFill="1" applyBorder="1" applyAlignment="1" applyProtection="1">
      <alignment horizontal="right"/>
      <protection locked="0"/>
    </xf>
    <xf numFmtId="43" fontId="6" fillId="2" borderId="3" xfId="1" applyNumberFormat="1" applyFont="1" applyFill="1" applyBorder="1" applyAlignment="1" applyProtection="1">
      <alignment horizontal="right"/>
      <protection locked="0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43" fontId="2" fillId="0" borderId="3" xfId="0" applyNumberFormat="1" applyFont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0" sqref="B10"/>
    </sheetView>
  </sheetViews>
  <sheetFormatPr defaultRowHeight="14.25" x14ac:dyDescent="0.2"/>
  <cols>
    <col min="1" max="1" width="13.109375" style="6" bestFit="1" customWidth="1"/>
    <col min="2" max="3" width="12.6640625" style="6" bestFit="1" customWidth="1"/>
    <col min="4" max="5" width="5.88671875" style="6" bestFit="1" customWidth="1"/>
    <col min="6" max="6" width="5.77734375" style="6" bestFit="1" customWidth="1"/>
    <col min="7" max="16384" width="8.88671875" style="6"/>
  </cols>
  <sheetData>
    <row r="1" spans="1:6" x14ac:dyDescent="0.2">
      <c r="A1" s="7"/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</row>
    <row r="2" spans="1:6" x14ac:dyDescent="0.2">
      <c r="A2" s="7" t="s">
        <v>51</v>
      </c>
      <c r="B2" s="9">
        <f>A公司!B2</f>
        <v>9404375</v>
      </c>
      <c r="C2" s="9"/>
      <c r="D2" s="7"/>
      <c r="E2" s="7"/>
      <c r="F2" s="7"/>
    </row>
    <row r="3" spans="1:6" x14ac:dyDescent="0.2">
      <c r="A3" s="7" t="s">
        <v>52</v>
      </c>
      <c r="B3" s="9">
        <f>A公司!C2</f>
        <v>5535572.5928727891</v>
      </c>
      <c r="C3" s="9"/>
      <c r="D3" s="7"/>
      <c r="E3" s="7"/>
      <c r="F3" s="7"/>
    </row>
    <row r="4" spans="1:6" x14ac:dyDescent="0.2">
      <c r="A4" s="7" t="s">
        <v>53</v>
      </c>
      <c r="B4" s="9">
        <f>A公司!D2</f>
        <v>14939947.592872789</v>
      </c>
      <c r="C4" s="9"/>
      <c r="D4" s="7"/>
      <c r="E4" s="7"/>
      <c r="F4" s="7"/>
    </row>
    <row r="5" spans="1:6" x14ac:dyDescent="0.2">
      <c r="A5" s="7" t="s">
        <v>54</v>
      </c>
      <c r="B5" s="9">
        <f>A公司!D15</f>
        <v>9082525.3570053745</v>
      </c>
      <c r="C5" s="9"/>
      <c r="D5" s="7"/>
      <c r="E5" s="7"/>
      <c r="F5" s="7"/>
    </row>
    <row r="6" spans="1:6" x14ac:dyDescent="0.2">
      <c r="A6" s="7" t="s">
        <v>55</v>
      </c>
      <c r="B6" s="9">
        <f>A公司!D19</f>
        <v>8956952.1229095925</v>
      </c>
      <c r="C6" s="9"/>
      <c r="D6" s="7"/>
      <c r="E6" s="7"/>
      <c r="F6" s="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workbookViewId="0"/>
  </sheetViews>
  <sheetFormatPr defaultRowHeight="15" x14ac:dyDescent="0.2"/>
  <cols>
    <col min="1" max="1" width="28.6640625" bestFit="1" customWidth="1"/>
    <col min="2" max="3" width="14.109375" bestFit="1" customWidth="1"/>
    <col min="4" max="4" width="15.109375" bestFit="1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 t="s">
        <v>4</v>
      </c>
      <c r="B2" s="4">
        <v>9404375</v>
      </c>
      <c r="C2" s="4">
        <v>5535572.5928727891</v>
      </c>
      <c r="D2" s="4">
        <f>SUM(B2:C2)</f>
        <v>14939947.592872789</v>
      </c>
    </row>
    <row r="3" spans="1:4" x14ac:dyDescent="0.15">
      <c r="A3" s="3" t="s">
        <v>5</v>
      </c>
      <c r="B3" s="4">
        <v>721229.81784004194</v>
      </c>
      <c r="C3" s="4">
        <v>424527.94713077374</v>
      </c>
      <c r="D3" s="4">
        <f t="shared" ref="D3:D19" si="0">SUM(B3:C3)</f>
        <v>1145757.7649708157</v>
      </c>
    </row>
    <row r="4" spans="1:4" x14ac:dyDescent="0.15">
      <c r="A4" s="3" t="s">
        <v>6</v>
      </c>
      <c r="B4" s="5">
        <f>B2-B3</f>
        <v>8683145.1821599584</v>
      </c>
      <c r="C4" s="5">
        <f>C2-C3</f>
        <v>5111044.645742015</v>
      </c>
      <c r="D4" s="4">
        <f t="shared" si="0"/>
        <v>13794189.827901974</v>
      </c>
    </row>
    <row r="5" spans="1:4" x14ac:dyDescent="0.15">
      <c r="A5" s="3" t="s">
        <v>7</v>
      </c>
      <c r="B5" s="4">
        <v>2253196.0979702543</v>
      </c>
      <c r="C5" s="4">
        <v>1326268.9510246085</v>
      </c>
      <c r="D5" s="4">
        <f t="shared" si="0"/>
        <v>3579465.0489948625</v>
      </c>
    </row>
    <row r="6" spans="1:4" x14ac:dyDescent="0.15">
      <c r="A6" s="3" t="s">
        <v>8</v>
      </c>
      <c r="B6" s="4">
        <v>580999</v>
      </c>
      <c r="C6" s="4">
        <v>341985.73971013463</v>
      </c>
      <c r="D6" s="4">
        <f t="shared" si="0"/>
        <v>922984.73971013469</v>
      </c>
    </row>
    <row r="7" spans="1:4" x14ac:dyDescent="0.15">
      <c r="A7" s="3" t="s">
        <v>9</v>
      </c>
      <c r="B7" s="4">
        <v>333855.31249999994</v>
      </c>
      <c r="C7" s="4">
        <v>196512.82704698399</v>
      </c>
      <c r="D7" s="4">
        <f t="shared" si="0"/>
        <v>530368.13954698388</v>
      </c>
    </row>
    <row r="8" spans="1:4" x14ac:dyDescent="0.15">
      <c r="A8" s="3" t="s">
        <v>10</v>
      </c>
      <c r="B8" s="5">
        <f>B4-B5-B6-B7</f>
        <v>5515094.7716897037</v>
      </c>
      <c r="C8" s="5">
        <f>C4-C5-C6-C7</f>
        <v>3246277.127960288</v>
      </c>
      <c r="D8" s="4">
        <f t="shared" si="0"/>
        <v>8761371.8996499926</v>
      </c>
    </row>
    <row r="9" spans="1:4" x14ac:dyDescent="0.15">
      <c r="A9" s="3" t="s">
        <v>11</v>
      </c>
      <c r="B9" s="4">
        <v>5000</v>
      </c>
      <c r="C9" s="4">
        <v>2943.0837205411253</v>
      </c>
      <c r="D9" s="4">
        <f t="shared" si="0"/>
        <v>7943.0837205411253</v>
      </c>
    </row>
    <row r="10" spans="1:4" x14ac:dyDescent="0.15">
      <c r="A10" s="3" t="s">
        <v>12</v>
      </c>
      <c r="B10" s="5">
        <f>B8+B9</f>
        <v>5520094.7716897037</v>
      </c>
      <c r="C10" s="5">
        <f>C8+C9</f>
        <v>3249220.2116808291</v>
      </c>
      <c r="D10" s="4">
        <f t="shared" si="0"/>
        <v>8769314.9833705332</v>
      </c>
    </row>
    <row r="11" spans="1:4" x14ac:dyDescent="0.15">
      <c r="A11" s="3" t="s">
        <v>13</v>
      </c>
      <c r="B11" s="4">
        <v>471300</v>
      </c>
      <c r="C11" s="4">
        <v>186255.944506267</v>
      </c>
      <c r="D11" s="4">
        <f t="shared" si="0"/>
        <v>657555.94450626697</v>
      </c>
    </row>
    <row r="12" spans="1:4" x14ac:dyDescent="0.15">
      <c r="A12" s="3" t="s">
        <v>14</v>
      </c>
      <c r="B12" s="4">
        <v>239207</v>
      </c>
      <c r="C12" s="4">
        <v>94533.684951221323</v>
      </c>
      <c r="D12" s="4">
        <f t="shared" si="0"/>
        <v>333740.68495122134</v>
      </c>
    </row>
    <row r="13" spans="1:4" x14ac:dyDescent="0.15">
      <c r="A13" s="3" t="s">
        <v>15</v>
      </c>
      <c r="B13" s="4">
        <v>7601</v>
      </c>
      <c r="C13" s="4">
        <v>3003.8859202039794</v>
      </c>
      <c r="D13" s="4">
        <f t="shared" si="0"/>
        <v>10604.885920203978</v>
      </c>
    </row>
    <row r="14" spans="1:4" x14ac:dyDescent="0.15">
      <c r="A14" s="3" t="s">
        <v>16</v>
      </c>
      <c r="B14" s="4">
        <v>0</v>
      </c>
      <c r="C14" s="4">
        <v>0</v>
      </c>
      <c r="D14" s="4">
        <f t="shared" si="0"/>
        <v>0</v>
      </c>
    </row>
    <row r="15" spans="1:4" x14ac:dyDescent="0.15">
      <c r="A15" s="3" t="s">
        <v>17</v>
      </c>
      <c r="B15" s="5">
        <f>B10+B11-B12-B13-B14</f>
        <v>5744586.7716897037</v>
      </c>
      <c r="C15" s="5">
        <f>C10+C11-C12-C13-C14</f>
        <v>3337938.5853156713</v>
      </c>
      <c r="D15" s="4">
        <f t="shared" si="0"/>
        <v>9082525.3570053745</v>
      </c>
    </row>
    <row r="16" spans="1:4" x14ac:dyDescent="0.15">
      <c r="A16" s="3" t="s">
        <v>18</v>
      </c>
      <c r="B16" s="4">
        <v>0</v>
      </c>
      <c r="C16" s="4">
        <v>0</v>
      </c>
      <c r="D16" s="4">
        <f t="shared" si="0"/>
        <v>0</v>
      </c>
    </row>
    <row r="17" spans="1:4" x14ac:dyDescent="0.15">
      <c r="A17" s="3" t="s">
        <v>19</v>
      </c>
      <c r="B17" s="4">
        <v>170532</v>
      </c>
      <c r="C17" s="4">
        <v>67393.589494043554</v>
      </c>
      <c r="D17" s="4">
        <f t="shared" si="0"/>
        <v>237925.58949404355</v>
      </c>
    </row>
    <row r="18" spans="1:4" x14ac:dyDescent="0.15">
      <c r="A18" s="3" t="s">
        <v>20</v>
      </c>
      <c r="B18" s="4">
        <v>260536</v>
      </c>
      <c r="C18" s="4">
        <v>102962.82358982555</v>
      </c>
      <c r="D18" s="4">
        <f t="shared" si="0"/>
        <v>363498.82358982554</v>
      </c>
    </row>
    <row r="19" spans="1:4" x14ac:dyDescent="0.15">
      <c r="A19" s="3" t="s">
        <v>21</v>
      </c>
      <c r="B19" s="5">
        <f>B15+B16+B17-B18</f>
        <v>5654582.7716897037</v>
      </c>
      <c r="C19" s="5">
        <f>C15+C16+C17-C18</f>
        <v>3302369.3512198892</v>
      </c>
      <c r="D19" s="4">
        <f t="shared" si="0"/>
        <v>8956952.1229095925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9"/>
  <sheetViews>
    <sheetView workbookViewId="0">
      <selection activeCell="B2" sqref="B2"/>
    </sheetView>
  </sheetViews>
  <sheetFormatPr defaultRowHeight="15" x14ac:dyDescent="0.2"/>
  <cols>
    <col min="1" max="1" width="28.6640625" bestFit="1" customWidth="1"/>
    <col min="2" max="3" width="14.109375" bestFit="1" customWidth="1"/>
    <col min="4" max="4" width="15.109375" bestFit="1" customWidth="1"/>
  </cols>
  <sheetData>
    <row r="1" spans="1:4" x14ac:dyDescent="0.15">
      <c r="A1" s="1" t="s">
        <v>0</v>
      </c>
      <c r="B1" s="2" t="s">
        <v>56</v>
      </c>
      <c r="C1" s="2" t="s">
        <v>22</v>
      </c>
      <c r="D1" s="2" t="s">
        <v>23</v>
      </c>
    </row>
    <row r="2" spans="1:4" x14ac:dyDescent="0.15">
      <c r="A2" s="3" t="s">
        <v>24</v>
      </c>
      <c r="B2" s="4">
        <v>4648388.1907218583</v>
      </c>
      <c r="C2" s="4">
        <v>2558800.2679779646</v>
      </c>
      <c r="D2" s="4">
        <f>SUM(B2:C2)</f>
        <v>7207188.4586998224</v>
      </c>
    </row>
    <row r="3" spans="1:4" x14ac:dyDescent="0.15">
      <c r="A3" s="3" t="s">
        <v>25</v>
      </c>
      <c r="B3" s="4">
        <v>356488.99241513957</v>
      </c>
      <c r="C3" s="4">
        <v>196236.65061875968</v>
      </c>
      <c r="D3" s="4">
        <f t="shared" ref="D3:D19" si="0">SUM(B3:C3)</f>
        <v>552725.64303389925</v>
      </c>
    </row>
    <row r="4" spans="1:4" x14ac:dyDescent="0.15">
      <c r="A4" s="3" t="s">
        <v>6</v>
      </c>
      <c r="B4" s="5">
        <f>B2-B3</f>
        <v>4291899.1983067188</v>
      </c>
      <c r="C4" s="5">
        <f>C2-C3</f>
        <v>2362563.6173592051</v>
      </c>
      <c r="D4" s="4">
        <f t="shared" si="0"/>
        <v>6654462.815665924</v>
      </c>
    </row>
    <row r="5" spans="1:4" x14ac:dyDescent="0.15">
      <c r="A5" s="3" t="s">
        <v>7</v>
      </c>
      <c r="B5" s="4">
        <v>1113708.2616532731</v>
      </c>
      <c r="C5" s="4">
        <v>613063.47091573779</v>
      </c>
      <c r="D5" s="4">
        <f t="shared" si="0"/>
        <v>1726771.7325690109</v>
      </c>
    </row>
    <row r="6" spans="1:4" x14ac:dyDescent="0.15">
      <c r="A6" s="3" t="s">
        <v>8</v>
      </c>
      <c r="B6" s="4">
        <v>287175.79747949319</v>
      </c>
      <c r="C6" s="4">
        <v>158081.78607243218</v>
      </c>
      <c r="D6" s="4">
        <f t="shared" si="0"/>
        <v>445257.58355192537</v>
      </c>
    </row>
    <row r="7" spans="1:4" x14ac:dyDescent="0.15">
      <c r="A7" s="3" t="s">
        <v>9</v>
      </c>
      <c r="B7" s="4">
        <v>165017.78077062595</v>
      </c>
      <c r="C7" s="4">
        <v>90837.409513217746</v>
      </c>
      <c r="D7" s="4">
        <f t="shared" si="0"/>
        <v>255855.19028384369</v>
      </c>
    </row>
    <row r="8" spans="1:4" x14ac:dyDescent="0.15">
      <c r="A8" s="3" t="s">
        <v>10</v>
      </c>
      <c r="B8" s="5">
        <f>B4-B5-B6-B7</f>
        <v>2725997.3584033265</v>
      </c>
      <c r="C8" s="5">
        <f>C4-C5-C6-C7</f>
        <v>1500580.9508578172</v>
      </c>
      <c r="D8" s="4">
        <f t="shared" si="0"/>
        <v>4226578.3092611432</v>
      </c>
    </row>
    <row r="9" spans="1:4" x14ac:dyDescent="0.15">
      <c r="A9" s="3" t="s">
        <v>11</v>
      </c>
      <c r="B9" s="4">
        <v>2471.3966588539156</v>
      </c>
      <c r="C9" s="4">
        <v>1360.4307931031913</v>
      </c>
      <c r="D9" s="4">
        <f t="shared" si="0"/>
        <v>3831.8274519571069</v>
      </c>
    </row>
    <row r="10" spans="1:4" x14ac:dyDescent="0.15">
      <c r="A10" s="3" t="s">
        <v>12</v>
      </c>
      <c r="B10" s="5">
        <f>B8+B9</f>
        <v>2728468.7550621806</v>
      </c>
      <c r="C10" s="5">
        <f>C8+C9</f>
        <v>1501941.3816509205</v>
      </c>
      <c r="D10" s="4">
        <f t="shared" si="0"/>
        <v>4230410.1367131006</v>
      </c>
    </row>
    <row r="11" spans="1:4" x14ac:dyDescent="0.15">
      <c r="A11" s="3" t="s">
        <v>13</v>
      </c>
      <c r="B11" s="4">
        <v>232953.84906357006</v>
      </c>
      <c r="C11" s="4">
        <v>224342.8829259341</v>
      </c>
      <c r="D11" s="4">
        <f t="shared" si="0"/>
        <v>457296.73198950419</v>
      </c>
    </row>
    <row r="12" spans="1:4" x14ac:dyDescent="0.15">
      <c r="A12" s="3" t="s">
        <v>14</v>
      </c>
      <c r="B12" s="4">
        <v>118235.07611489372</v>
      </c>
      <c r="C12" s="4">
        <v>113864.60427766586</v>
      </c>
      <c r="D12" s="4">
        <f t="shared" si="0"/>
        <v>232099.68039255956</v>
      </c>
    </row>
    <row r="13" spans="1:4" x14ac:dyDescent="0.15">
      <c r="A13" s="3" t="s">
        <v>15</v>
      </c>
      <c r="B13" s="4">
        <v>3757.0172007897222</v>
      </c>
      <c r="C13" s="4">
        <v>3618.1418483344478</v>
      </c>
      <c r="D13" s="4">
        <f t="shared" si="0"/>
        <v>7375.1590491241695</v>
      </c>
    </row>
    <row r="14" spans="1:4" x14ac:dyDescent="0.15">
      <c r="A14" s="3" t="s">
        <v>16</v>
      </c>
      <c r="B14" s="4">
        <v>0</v>
      </c>
      <c r="C14" s="4">
        <v>0</v>
      </c>
      <c r="D14" s="4">
        <f t="shared" si="0"/>
        <v>0</v>
      </c>
    </row>
    <row r="15" spans="1:4" x14ac:dyDescent="0.15">
      <c r="A15" s="3" t="s">
        <v>17</v>
      </c>
      <c r="B15" s="5">
        <f>B10+B11-B12-B13-B14</f>
        <v>2839430.5108100669</v>
      </c>
      <c r="C15" s="5">
        <f>C10+C11-C12-C13-C14</f>
        <v>1608801.5184508543</v>
      </c>
      <c r="D15" s="4">
        <f t="shared" si="0"/>
        <v>4448232.0292609213</v>
      </c>
    </row>
    <row r="16" spans="1:4" x14ac:dyDescent="0.15">
      <c r="A16" s="3" t="s">
        <v>18</v>
      </c>
      <c r="B16" s="4">
        <v>0</v>
      </c>
      <c r="C16" s="4">
        <v>0</v>
      </c>
      <c r="D16" s="4">
        <f t="shared" si="0"/>
        <v>0</v>
      </c>
    </row>
    <row r="17" spans="1:4" x14ac:dyDescent="0.15">
      <c r="A17" s="3" t="s">
        <v>19</v>
      </c>
      <c r="B17" s="4">
        <v>84290.443005535184</v>
      </c>
      <c r="C17" s="4">
        <v>81174.709338267348</v>
      </c>
      <c r="D17" s="4">
        <f t="shared" si="0"/>
        <v>165465.15234380253</v>
      </c>
    </row>
    <row r="18" spans="1:4" x14ac:dyDescent="0.15">
      <c r="A18" s="3" t="s">
        <v>20</v>
      </c>
      <c r="B18" s="4">
        <v>128777.55998223275</v>
      </c>
      <c r="C18" s="4">
        <v>124017.39305323822</v>
      </c>
      <c r="D18" s="4">
        <f t="shared" si="0"/>
        <v>252794.95303547097</v>
      </c>
    </row>
    <row r="19" spans="1:4" x14ac:dyDescent="0.15">
      <c r="A19" s="3" t="s">
        <v>21</v>
      </c>
      <c r="B19" s="5">
        <f>B15+B16+B17-B18</f>
        <v>2794943.3938333695</v>
      </c>
      <c r="C19" s="5">
        <f>C15+C16+C17-C18</f>
        <v>1565958.8347358834</v>
      </c>
      <c r="D19" s="4">
        <f t="shared" si="0"/>
        <v>4360902.2285692524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9"/>
  <sheetViews>
    <sheetView workbookViewId="0">
      <selection activeCell="B2" sqref="B2"/>
    </sheetView>
  </sheetViews>
  <sheetFormatPr defaultRowHeight="15" x14ac:dyDescent="0.2"/>
  <cols>
    <col min="1" max="1" width="28.6640625" bestFit="1" customWidth="1"/>
    <col min="2" max="3" width="14.109375" bestFit="1" customWidth="1"/>
    <col min="4" max="4" width="15.109375" bestFit="1" customWidth="1"/>
  </cols>
  <sheetData>
    <row r="1" spans="1:4" x14ac:dyDescent="0.15">
      <c r="A1" s="1" t="s">
        <v>0</v>
      </c>
      <c r="B1" s="2" t="s">
        <v>56</v>
      </c>
      <c r="C1" s="2" t="s">
        <v>26</v>
      </c>
      <c r="D1" s="2" t="s">
        <v>27</v>
      </c>
    </row>
    <row r="2" spans="1:4" x14ac:dyDescent="0.15">
      <c r="A2" s="3" t="s">
        <v>28</v>
      </c>
      <c r="B2" s="4">
        <v>8064914.2250369359</v>
      </c>
      <c r="C2" s="4">
        <v>3120799.2119540041</v>
      </c>
      <c r="D2" s="4">
        <f>SUM(B2:C2)</f>
        <v>11185713.436990939</v>
      </c>
    </row>
    <row r="3" spans="1:4" x14ac:dyDescent="0.15">
      <c r="A3" s="3" t="s">
        <v>29</v>
      </c>
      <c r="B3" s="4">
        <v>618505.38897257415</v>
      </c>
      <c r="C3" s="4">
        <v>239336.84558016164</v>
      </c>
      <c r="D3" s="4">
        <f t="shared" ref="D3:D19" si="0">SUM(B3:C3)</f>
        <v>857842.23455273581</v>
      </c>
    </row>
    <row r="4" spans="1:4" x14ac:dyDescent="0.15">
      <c r="A4" s="3" t="s">
        <v>30</v>
      </c>
      <c r="B4" s="5">
        <f>B2-B3</f>
        <v>7446408.836064362</v>
      </c>
      <c r="C4" s="5">
        <f>C2-C3</f>
        <v>2881462.3663738426</v>
      </c>
      <c r="D4" s="4">
        <f t="shared" si="0"/>
        <v>10327871.202438205</v>
      </c>
    </row>
    <row r="5" spans="1:4" x14ac:dyDescent="0.15">
      <c r="A5" s="3" t="s">
        <v>31</v>
      </c>
      <c r="B5" s="4">
        <v>1932274.4214600143</v>
      </c>
      <c r="C5" s="4">
        <v>747712.9109508507</v>
      </c>
      <c r="D5" s="4">
        <f t="shared" si="0"/>
        <v>2679987.332410865</v>
      </c>
    </row>
    <row r="6" spans="1:4" x14ac:dyDescent="0.15">
      <c r="A6" s="3" t="s">
        <v>32</v>
      </c>
      <c r="B6" s="4">
        <v>498247.58155988407</v>
      </c>
      <c r="C6" s="4">
        <v>192801.88437254619</v>
      </c>
      <c r="D6" s="4">
        <f t="shared" si="0"/>
        <v>691049.46593243023</v>
      </c>
    </row>
    <row r="7" spans="1:4" x14ac:dyDescent="0.15">
      <c r="A7" s="3" t="s">
        <v>33</v>
      </c>
      <c r="B7" s="4">
        <v>286304.45498881117</v>
      </c>
      <c r="C7" s="4">
        <v>110788.37202436713</v>
      </c>
      <c r="D7" s="4">
        <f t="shared" si="0"/>
        <v>397092.82701317826</v>
      </c>
    </row>
    <row r="8" spans="1:4" x14ac:dyDescent="0.15">
      <c r="A8" s="3" t="s">
        <v>34</v>
      </c>
      <c r="B8" s="5">
        <f>B4-B5-B6-B7</f>
        <v>4729582.3780556517</v>
      </c>
      <c r="C8" s="5">
        <f>C4-C5-C6-C7</f>
        <v>1830159.1990260787</v>
      </c>
      <c r="D8" s="4">
        <f t="shared" si="0"/>
        <v>6559741.5770817306</v>
      </c>
    </row>
    <row r="9" spans="1:4" x14ac:dyDescent="0.15">
      <c r="A9" s="3" t="s">
        <v>35</v>
      </c>
      <c r="B9" s="4">
        <v>4287.8523160959321</v>
      </c>
      <c r="C9" s="4">
        <v>1659.2273340620743</v>
      </c>
      <c r="D9" s="4">
        <f t="shared" si="0"/>
        <v>5947.0796501580062</v>
      </c>
    </row>
    <row r="10" spans="1:4" x14ac:dyDescent="0.15">
      <c r="A10" s="3" t="s">
        <v>36</v>
      </c>
      <c r="B10" s="5">
        <f>B8+B9</f>
        <v>4733870.2303717472</v>
      </c>
      <c r="C10" s="5">
        <f>C8+C9</f>
        <v>1831818.4263601408</v>
      </c>
      <c r="D10" s="4">
        <f t="shared" si="0"/>
        <v>6565688.6567318877</v>
      </c>
    </row>
    <row r="11" spans="1:4" x14ac:dyDescent="0.15">
      <c r="A11" s="3" t="s">
        <v>37</v>
      </c>
      <c r="B11" s="4">
        <v>404172.95931520255</v>
      </c>
      <c r="C11" s="4">
        <v>116319.50008786975</v>
      </c>
      <c r="D11" s="4">
        <f t="shared" si="0"/>
        <v>520492.45940307231</v>
      </c>
    </row>
    <row r="12" spans="1:4" x14ac:dyDescent="0.15">
      <c r="A12" s="3" t="s">
        <v>38</v>
      </c>
      <c r="B12" s="4">
        <v>205136.85779527191</v>
      </c>
      <c r="C12" s="4">
        <v>59037.63772017623</v>
      </c>
      <c r="D12" s="4">
        <f t="shared" si="0"/>
        <v>264174.49551544816</v>
      </c>
    </row>
    <row r="13" spans="1:4" x14ac:dyDescent="0.15">
      <c r="A13" s="3" t="s">
        <v>39</v>
      </c>
      <c r="B13" s="4">
        <v>6518.3930909290357</v>
      </c>
      <c r="C13" s="4">
        <v>1875.9697011837427</v>
      </c>
      <c r="D13" s="4">
        <f t="shared" si="0"/>
        <v>8394.3627921127791</v>
      </c>
    </row>
    <row r="14" spans="1:4" x14ac:dyDescent="0.15">
      <c r="A14" s="3" t="s">
        <v>40</v>
      </c>
      <c r="B14" s="4">
        <v>0</v>
      </c>
      <c r="C14" s="4">
        <v>0</v>
      </c>
      <c r="D14" s="4">
        <f t="shared" si="0"/>
        <v>0</v>
      </c>
    </row>
    <row r="15" spans="1:4" x14ac:dyDescent="0.15">
      <c r="A15" s="3" t="s">
        <v>41</v>
      </c>
      <c r="B15" s="5">
        <f>B10+B11-B12-B13-B14</f>
        <v>4926387.9388007484</v>
      </c>
      <c r="C15" s="5">
        <f>C10+C11-C12-C13-C14</f>
        <v>1887224.3190266506</v>
      </c>
      <c r="D15" s="4">
        <f t="shared" si="0"/>
        <v>6813612.2578273993</v>
      </c>
    </row>
    <row r="16" spans="1:4" x14ac:dyDescent="0.15">
      <c r="A16" s="3" t="s">
        <v>42</v>
      </c>
      <c r="B16" s="4">
        <v>0</v>
      </c>
      <c r="C16" s="4">
        <v>0</v>
      </c>
      <c r="D16" s="4">
        <f t="shared" si="0"/>
        <v>0</v>
      </c>
    </row>
    <row r="17" spans="1:4" x14ac:dyDescent="0.15">
      <c r="A17" s="3" t="s">
        <v>43</v>
      </c>
      <c r="B17" s="4">
        <v>146243.20623369431</v>
      </c>
      <c r="C17" s="4">
        <v>42088.260108178671</v>
      </c>
      <c r="D17" s="4">
        <f t="shared" si="0"/>
        <v>188331.46634187299</v>
      </c>
    </row>
    <row r="18" spans="1:4" x14ac:dyDescent="0.15">
      <c r="A18" s="3" t="s">
        <v>44</v>
      </c>
      <c r="B18" s="4">
        <v>223427.97820527395</v>
      </c>
      <c r="C18" s="4">
        <v>64301.755304250444</v>
      </c>
      <c r="D18" s="4">
        <f t="shared" si="0"/>
        <v>287729.73350952438</v>
      </c>
    </row>
    <row r="19" spans="1:4" x14ac:dyDescent="0.15">
      <c r="A19" s="3" t="s">
        <v>45</v>
      </c>
      <c r="B19" s="5">
        <f>B15+B16+B17-B18</f>
        <v>4849203.1668291688</v>
      </c>
      <c r="C19" s="5">
        <f>C15+C16+C17-C18</f>
        <v>1865010.8238305789</v>
      </c>
      <c r="D19" s="4">
        <f t="shared" si="0"/>
        <v>6714213.9906597473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A公司</vt:lpstr>
      <vt:lpstr>B公司</vt:lpstr>
      <vt:lpstr>C公司</vt:lpstr>
      <vt:lpstr>D公司</vt:lpstr>
      <vt:lpstr>E公司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2013-09-17T06:02:20Z</dcterms:created>
  <dcterms:modified xsi:type="dcterms:W3CDTF">2013-12-22T07:31:34Z</dcterms:modified>
</cp:coreProperties>
</file>