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30" windowWidth="18120" windowHeight="8385" activeTab="4"/>
  </bookViews>
  <sheets>
    <sheet name="DATEDIF" sheetId="1" r:id="rId1"/>
    <sheet name="工龄" sheetId="2" r:id="rId2"/>
    <sheet name="还款日期" sheetId="3" r:id="rId3"/>
    <sheet name="报表日期" sheetId="4" r:id="rId4"/>
    <sheet name="加班时间" sheetId="5" r:id="rId5"/>
  </sheets>
  <calcPr calcId="145621"/>
</workbook>
</file>

<file path=xl/calcChain.xml><?xml version="1.0" encoding="utf-8"?>
<calcChain xmlns="http://schemas.openxmlformats.org/spreadsheetml/2006/main">
  <c r="C34" i="5" l="1" a="1"/>
  <c r="C34" i="5" s="1"/>
  <c r="D34" i="5" a="1"/>
  <c r="D34" i="5"/>
  <c r="E34" i="5" a="1"/>
  <c r="E34" i="5" s="1"/>
  <c r="F34" i="5" a="1"/>
  <c r="F34" i="5"/>
  <c r="G34" i="5" a="1"/>
  <c r="G34" i="5" s="1"/>
  <c r="B34" i="5" a="1"/>
  <c r="B34" i="5" s="1"/>
  <c r="C32" i="5" l="1"/>
  <c r="D32" i="5"/>
  <c r="E32" i="5"/>
  <c r="F32" i="5"/>
  <c r="G32" i="5"/>
  <c r="B32" i="5"/>
  <c r="I3" i="5" l="1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2" i="5"/>
  <c r="C3" i="4"/>
  <c r="C4" i="4"/>
  <c r="C5" i="4"/>
  <c r="C6" i="4"/>
  <c r="C2" i="4"/>
  <c r="E3" i="3"/>
  <c r="E4" i="3"/>
  <c r="E5" i="3"/>
  <c r="E2" i="3"/>
  <c r="E2" i="2"/>
  <c r="C3" i="2"/>
  <c r="D4" i="2"/>
  <c r="C7" i="2"/>
  <c r="C5" i="2"/>
  <c r="C6" i="2"/>
  <c r="E7" i="2" l="1"/>
  <c r="E3" i="2"/>
  <c r="E5" i="2"/>
  <c r="F5" i="2" s="1"/>
  <c r="E4" i="2"/>
  <c r="E6" i="2"/>
  <c r="D7" i="2"/>
  <c r="F7" i="2" s="1"/>
  <c r="D3" i="2"/>
  <c r="D5" i="2"/>
  <c r="D6" i="2"/>
  <c r="F6" i="2" s="1"/>
  <c r="D2" i="2"/>
  <c r="C4" i="2"/>
  <c r="F4" i="2" s="1"/>
  <c r="C2" i="2"/>
  <c r="F3" i="2" l="1"/>
  <c r="F2" i="2"/>
</calcChain>
</file>

<file path=xl/sharedStrings.xml><?xml version="1.0" encoding="utf-8"?>
<sst xmlns="http://schemas.openxmlformats.org/spreadsheetml/2006/main" count="42" uniqueCount="40">
  <si>
    <t>Y</t>
    <phoneticPr fontId="3" type="noConversion"/>
  </si>
  <si>
    <t>M</t>
    <phoneticPr fontId="3" type="noConversion"/>
  </si>
  <si>
    <t>YM</t>
    <phoneticPr fontId="3" type="noConversion"/>
  </si>
  <si>
    <t>D</t>
    <phoneticPr fontId="3" type="noConversion"/>
  </si>
  <si>
    <t>YD</t>
    <phoneticPr fontId="3" type="noConversion"/>
  </si>
  <si>
    <t>MD</t>
    <phoneticPr fontId="3" type="noConversion"/>
  </si>
  <si>
    <t>说明</t>
    <phoneticPr fontId="3" type="noConversion"/>
  </si>
  <si>
    <r>
      <rPr>
        <b/>
        <sz val="12"/>
        <color theme="1"/>
        <rFont val="宋体"/>
        <family val="3"/>
        <charset val="134"/>
      </rPr>
      <t>参数</t>
    </r>
    <phoneticPr fontId="3" type="noConversion"/>
  </si>
  <si>
    <r>
      <rPr>
        <sz val="12"/>
        <color theme="1"/>
        <rFont val="宋体"/>
        <family val="3"/>
        <charset val="134"/>
      </rPr>
      <t>相差年数</t>
    </r>
    <phoneticPr fontId="3" type="noConversion"/>
  </si>
  <si>
    <r>
      <rPr>
        <sz val="12"/>
        <color theme="1"/>
        <rFont val="宋体"/>
        <family val="3"/>
        <charset val="134"/>
      </rPr>
      <t>相差总月数</t>
    </r>
    <phoneticPr fontId="3" type="noConversion"/>
  </si>
  <si>
    <r>
      <rPr>
        <sz val="12"/>
        <color theme="1"/>
        <rFont val="宋体"/>
        <family val="3"/>
        <charset val="134"/>
      </rPr>
      <t>一年内相差月数</t>
    </r>
    <phoneticPr fontId="3" type="noConversion"/>
  </si>
  <si>
    <r>
      <rPr>
        <sz val="12"/>
        <color theme="1"/>
        <rFont val="宋体"/>
        <family val="3"/>
        <charset val="134"/>
      </rPr>
      <t>相差总天数</t>
    </r>
    <phoneticPr fontId="3" type="noConversion"/>
  </si>
  <si>
    <r>
      <rPr>
        <sz val="12"/>
        <color theme="1"/>
        <rFont val="宋体"/>
        <family val="3"/>
        <charset val="134"/>
      </rPr>
      <t>一年内相差天数</t>
    </r>
    <phoneticPr fontId="3" type="noConversion"/>
  </si>
  <si>
    <r>
      <rPr>
        <sz val="12"/>
        <color theme="1"/>
        <rFont val="宋体"/>
        <family val="3"/>
        <charset val="134"/>
      </rPr>
      <t>一月内相差天数</t>
    </r>
    <phoneticPr fontId="3" type="noConversion"/>
  </si>
  <si>
    <t>入职日期</t>
    <phoneticPr fontId="2" type="noConversion"/>
  </si>
  <si>
    <t>离职日期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</si>
  <si>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</si>
  <si>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</si>
  <si>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</si>
  <si>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工龄</t>
    <phoneticPr fontId="2" type="noConversion"/>
  </si>
  <si>
    <t>NCS0178</t>
    <phoneticPr fontId="2" type="noConversion"/>
  </si>
  <si>
    <t>NCS0057</t>
    <phoneticPr fontId="2" type="noConversion"/>
  </si>
  <si>
    <t>NCS0249</t>
    <phoneticPr fontId="2" type="noConversion"/>
  </si>
  <si>
    <t>NCS1435</t>
    <phoneticPr fontId="2" type="noConversion"/>
  </si>
  <si>
    <t>客户代码</t>
    <phoneticPr fontId="2" type="noConversion"/>
  </si>
  <si>
    <r>
      <t>信用期</t>
    </r>
    <r>
      <rPr>
        <b/>
        <sz val="11"/>
        <color theme="1"/>
        <rFont val="Arial"/>
        <family val="2"/>
      </rPr>
      <t>(</t>
    </r>
    <r>
      <rPr>
        <b/>
        <sz val="11"/>
        <color theme="1"/>
        <rFont val="Arial"/>
        <family val="2"/>
        <charset val="134"/>
      </rPr>
      <t>月</t>
    </r>
    <r>
      <rPr>
        <b/>
        <sz val="11"/>
        <color theme="1"/>
        <rFont val="Arial"/>
        <family val="2"/>
      </rPr>
      <t>)</t>
    </r>
    <phoneticPr fontId="2" type="noConversion"/>
  </si>
  <si>
    <t>开票日期</t>
    <phoneticPr fontId="2" type="noConversion"/>
  </si>
  <si>
    <t>金额</t>
    <phoneticPr fontId="2" type="noConversion"/>
  </si>
  <si>
    <t>还款日</t>
    <phoneticPr fontId="2" type="noConversion"/>
  </si>
  <si>
    <t>备注：内部报表最后上报日期为第2个月的第8个工作日</t>
    <phoneticPr fontId="2" type="noConversion"/>
  </si>
  <si>
    <t>上报截止时间</t>
    <phoneticPr fontId="2" type="noConversion"/>
  </si>
  <si>
    <t>日期</t>
    <phoneticPr fontId="2" type="noConversion"/>
  </si>
  <si>
    <r>
      <t>员工</t>
    </r>
    <r>
      <rPr>
        <b/>
        <sz val="11"/>
        <color theme="1"/>
        <rFont val="Arial"/>
        <family val="2"/>
      </rPr>
      <t>A</t>
    </r>
    <phoneticPr fontId="2" type="noConversion"/>
  </si>
  <si>
    <r>
      <t>员工</t>
    </r>
    <r>
      <rPr>
        <b/>
        <sz val="11"/>
        <color theme="1"/>
        <rFont val="Arial"/>
        <family val="2"/>
      </rPr>
      <t>B</t>
    </r>
    <phoneticPr fontId="2" type="noConversion"/>
  </si>
  <si>
    <r>
      <t>员工</t>
    </r>
    <r>
      <rPr>
        <b/>
        <sz val="11"/>
        <color theme="1"/>
        <rFont val="Arial"/>
        <family val="2"/>
      </rPr>
      <t>C</t>
    </r>
    <phoneticPr fontId="2" type="noConversion"/>
  </si>
  <si>
    <r>
      <t>员工</t>
    </r>
    <r>
      <rPr>
        <b/>
        <sz val="11"/>
        <color theme="1"/>
        <rFont val="Arial"/>
        <family val="2"/>
      </rPr>
      <t>D</t>
    </r>
    <phoneticPr fontId="2" type="noConversion"/>
  </si>
  <si>
    <r>
      <t>员工</t>
    </r>
    <r>
      <rPr>
        <b/>
        <sz val="11"/>
        <color theme="1"/>
        <rFont val="Arial"/>
        <family val="2"/>
      </rPr>
      <t>E</t>
    </r>
    <phoneticPr fontId="2" type="noConversion"/>
  </si>
  <si>
    <r>
      <t>员工</t>
    </r>
    <r>
      <rPr>
        <b/>
        <sz val="11"/>
        <color theme="1"/>
        <rFont val="Arial"/>
        <family val="2"/>
      </rPr>
      <t>F</t>
    </r>
    <phoneticPr fontId="2" type="noConversion"/>
  </si>
  <si>
    <t>加班时间</t>
    <phoneticPr fontId="2" type="noConversion"/>
  </si>
  <si>
    <t>辅助列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</si>
</sst>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 * #,##0_ ;_ * \-#,##0_ ;_ * &quot;-&quot;_ ;_ @_ "/>
  </numFmts>
  <fonts count="10" x14ac:knownFonts="1">
    <font>
      <sz val="11"/>
      <color theme="1"/>
      <name val="Arial"/>
      <family val="2"/>
      <charset val="134"/>
    </font>
    <font>
      <b/>
      <sz val="11"/>
      <color theme="1"/>
      <name val="Arial"/>
      <family val="2"/>
      <charset val="134"/>
    </font>
    <font>
      <sz val="9"/>
      <name val="Arial"/>
      <family val="2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Arial"/>
      <family val="2"/>
    </font>
    <font>
      <sz val="10"/>
      <color indexed="7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Fill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1" fontId="0" fillId="0" borderId="0" xfId="0" applyNumberFormat="1">
      <alignment vertical="center"/>
    </xf>
    <xf numFmtId="41" fontId="1" fillId="2" borderId="1" xfId="0" applyNumberFormat="1" applyFont="1" applyFill="1" applyBorder="1" applyAlignment="1">
      <alignment horizontal="center" vertical="center"/>
    </xf>
    <xf numFmtId="41" fontId="0" fillId="0" borderId="1" xfId="0" applyNumberForma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activeX/activeX1.xml><?xml version="1.0" encoding="utf-8"?>
<ax:ocx xmlns:ax="http://schemas.microsoft.com/office/2006/activeX" xmlns:r="http://schemas.openxmlformats.org/officeDocument/2006/relationships" ax:classid="{8E27C92B-1264-101C-8A2F-040224009C02}" ax:persistence="persistPropertyBag">
  <ax:ocxPr ax:name="_Version" ax:value="524288"/>
  <ax:ocxPr ax:name="_ExtentX" ax:value="9472"/>
  <ax:ocxPr ax:name="_ExtentY" ax:value="4445"/>
  <ax:ocxPr ax:name="_StockProps" ax:value="1"/>
  <ax:ocxPr ax:name="BackColor" ax:value="-2147483633"/>
  <ax:ocxPr ax:name="Year" ax:value="2013"/>
  <ax:ocxPr ax:name="Month" ax:value="6"/>
  <ax:ocxPr ax:name="Day" ax:value="11"/>
  <ax:ocxPr ax:name="DayLength" ax:value="1"/>
  <ax:ocxPr ax:name="MonthLength" ax:value="1"/>
  <ax:ocxPr ax:name="DayFontColor" ax:value="0"/>
  <ax:ocxPr ax:name="FirstDay" ax:value="1"/>
  <ax:ocxPr ax:name="GridCellEffect" ax:value="1"/>
  <ax:ocxPr ax:name="GridFontColor" ax:value="10485760"/>
  <ax:ocxPr ax:name="GridLinesColor" ax:value="-2147483632"/>
  <ax:ocxPr ax:name="ShowDateSelectors" ax:value="-1"/>
  <ax:ocxPr ax:name="ShowDays" ax:value="-1"/>
  <ax:ocxPr ax:name="ShowHorizontalGrid" ax:value="-1"/>
  <ax:ocxPr ax:name="ShowTitle" ax:value="-1"/>
  <ax:ocxPr ax:name="ShowVerticalGrid" ax:value="-1"/>
  <ax:ocxPr ax:name="TitleFontColor" ax:value="10485760"/>
  <ax:ocxPr ax:name="ValueIsNull" ax:value="-1"/>
  <ax:ocxPr ax:name="DayFont">
    <ax:font ax:persistence="persistPropertyBag">
      <ax:ocxPr ax:name="Name" ax:value="宋体"/>
      <ax:ocxPr ax:name="Size" ax:value="9"/>
      <ax:ocxPr ax:name="Charset" ax:value="134"/>
      <ax:ocxPr ax:name="Weight" ax:value="700"/>
      <ax:ocxPr ax:name="Underline" ax:value="0"/>
      <ax:ocxPr ax:name="Italic" ax:value="0"/>
      <ax:ocxPr ax:name="Strikethrough" ax:value="0"/>
    </ax:font>
  </ax:ocxPr>
  <ax:ocxPr ax:name="GridFont">
    <ax:font ax:persistence="persistPropertyBag">
      <ax:ocxPr ax:name="Name" ax:value="宋体"/>
      <ax:ocxPr ax:name="Size" ax:value="9"/>
      <ax:ocxPr ax:name="Charset" ax:value="134"/>
      <ax:ocxPr ax:name="Weight" ax:value="400"/>
      <ax:ocxPr ax:name="Underline" ax:value="0"/>
      <ax:ocxPr ax:name="Italic" ax:value="0"/>
      <ax:ocxPr ax:name="Strikethrough" ax:value="0"/>
    </ax:font>
  </ax:ocxPr>
  <ax:ocxPr ax:name="TitleFont">
    <ax:font ax:persistence="persistPropertyBag">
      <ax:ocxPr ax:name="Name" ax:value="宋体"/>
      <ax:ocxPr ax:name="Size" ax:value="12"/>
      <ax:ocxPr ax:name="Charset" ax:value="134"/>
      <ax:ocxPr ax:name="Weight" ax:value="700"/>
      <ax:ocxPr ax:name="Underline" ax:value="0"/>
      <ax:ocxPr ax:name="Italic" ax:value="0"/>
      <ax:ocxPr ax:name="Strikethrough" ax:value="0"/>
    </ax:font>
  </ax:ocxPr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19050</xdr:rowOff>
        </xdr:from>
        <xdr:to>
          <xdr:col>11</xdr:col>
          <xdr:colOff>676275</xdr:colOff>
          <xdr:row>8</xdr:row>
          <xdr:rowOff>171450</xdr:rowOff>
        </xdr:to>
        <xdr:sp macro="" textlink="">
          <xdr:nvSpPr>
            <xdr:cNvPr id="4097" name="Calendar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7"/>
  <sheetViews>
    <sheetView workbookViewId="0">
      <selection sqref="A1:B7"/>
    </sheetView>
  </sheetViews>
  <sheetFormatPr defaultRowHeight="14.25" x14ac:dyDescent="0.2"/>
  <cols>
    <col min="1" max="1" width="9" style="4"/>
    <col min="2" max="2" width="27.375" style="4" customWidth="1"/>
    <col min="3" max="16384" width="9" style="4"/>
  </cols>
  <sheetData>
    <row r="1" spans="1:2" x14ac:dyDescent="0.2">
      <c r="A1" s="2" t="s">
        <v>7</v>
      </c>
      <c r="B1" s="3" t="s">
        <v>6</v>
      </c>
    </row>
    <row r="2" spans="1:2" x14ac:dyDescent="0.2">
      <c r="A2" s="5" t="s">
        <v>0</v>
      </c>
      <c r="B2" s="5" t="s">
        <v>8</v>
      </c>
    </row>
    <row r="3" spans="1:2" x14ac:dyDescent="0.2">
      <c r="A3" s="5" t="s">
        <v>1</v>
      </c>
      <c r="B3" s="5" t="s">
        <v>9</v>
      </c>
    </row>
    <row r="4" spans="1:2" x14ac:dyDescent="0.2">
      <c r="A4" s="5" t="s">
        <v>2</v>
      </c>
      <c r="B4" s="5" t="s">
        <v>10</v>
      </c>
    </row>
    <row r="5" spans="1:2" x14ac:dyDescent="0.2">
      <c r="A5" s="5" t="s">
        <v>3</v>
      </c>
      <c r="B5" s="5" t="s">
        <v>11</v>
      </c>
    </row>
    <row r="6" spans="1:2" x14ac:dyDescent="0.2">
      <c r="A6" s="5" t="s">
        <v>4</v>
      </c>
      <c r="B6" s="5" t="s">
        <v>12</v>
      </c>
    </row>
    <row r="7" spans="1:2" x14ac:dyDescent="0.2">
      <c r="A7" s="5" t="s">
        <v>5</v>
      </c>
      <c r="B7" s="5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7"/>
  <sheetViews>
    <sheetView workbookViewId="0">
      <selection activeCell="E2" sqref="E2"/>
    </sheetView>
  </sheetViews>
  <sheetFormatPr defaultRowHeight="14.25" x14ac:dyDescent="0.2"/>
  <cols>
    <col min="1" max="1" width="12" style="6" customWidth="1"/>
    <col min="2" max="2" width="12.625" style="6" customWidth="1"/>
    <col min="3" max="3" width="7.375" style="7" customWidth="1"/>
    <col min="4" max="4" width="8" style="7" customWidth="1"/>
    <col min="5" max="5" width="8.25" style="7" customWidth="1"/>
    <col min="6" max="6" width="18.625" customWidth="1"/>
  </cols>
  <sheetData>
    <row r="1" spans="1:7" ht="15" x14ac:dyDescent="0.2">
      <c r="A1" s="9" t="s">
        <v>14</v>
      </c>
      <c r="B1" s="9" t="s">
        <v>15</v>
      </c>
      <c r="C1" s="10" t="s">
        <v>16</v>
      </c>
      <c r="D1" s="10" t="s">
        <v>17</v>
      </c>
      <c r="E1" s="10" t="s">
        <v>18</v>
      </c>
      <c r="F1" s="1" t="s">
        <v>19</v>
      </c>
      <c r="G1" s="8"/>
    </row>
    <row r="2" spans="1:7" x14ac:dyDescent="0.2">
      <c r="A2" s="11">
        <v>39876</v>
      </c>
      <c r="B2" s="11">
        <v>41373</v>
      </c>
      <c r="C2" s="12">
        <f>DATEDIF(A2,B2,"y")</f>
        <v>4</v>
      </c>
      <c r="D2" s="12">
        <f>DATEDIF(A2,B2,"ym")</f>
        <v>1</v>
      </c>
      <c r="E2" s="12">
        <f>DATEDIF(A2,B2,"md")</f>
        <v>5</v>
      </c>
      <c r="F2" s="13" t="str">
        <f>C2&amp;"年"&amp;D2&amp;"个月零"&amp;E2&amp;"天"</f>
        <v>4年1个月零5天</v>
      </c>
    </row>
    <row r="3" spans="1:7" x14ac:dyDescent="0.2">
      <c r="A3" s="11">
        <v>38919</v>
      </c>
      <c r="B3" s="11">
        <v>41290</v>
      </c>
      <c r="C3" s="12">
        <f t="shared" ref="C3:C7" si="0">DATEDIF(A3,B3,"y")</f>
        <v>6</v>
      </c>
      <c r="D3" s="12">
        <f t="shared" ref="D3:D7" si="1">DATEDIF(A3,B3,"ym")</f>
        <v>5</v>
      </c>
      <c r="E3" s="12">
        <f t="shared" ref="E3:E7" si="2">DATEDIF(A3,B3,"md")</f>
        <v>26</v>
      </c>
      <c r="F3" s="13" t="str">
        <f t="shared" ref="F3:F7" si="3">C3&amp;"年"&amp;D3&amp;"个月零"&amp;E3&amp;"天"</f>
        <v>6年5个月零26天</v>
      </c>
    </row>
    <row r="4" spans="1:7" x14ac:dyDescent="0.2">
      <c r="A4" s="11">
        <v>38969</v>
      </c>
      <c r="B4" s="11">
        <v>41275</v>
      </c>
      <c r="C4" s="12">
        <f t="shared" si="0"/>
        <v>6</v>
      </c>
      <c r="D4" s="12">
        <f t="shared" si="1"/>
        <v>3</v>
      </c>
      <c r="E4" s="12">
        <f t="shared" si="2"/>
        <v>23</v>
      </c>
      <c r="F4" s="13" t="str">
        <f t="shared" si="3"/>
        <v>6年3个月零23天</v>
      </c>
    </row>
    <row r="5" spans="1:7" x14ac:dyDescent="0.2">
      <c r="A5" s="11">
        <v>37639</v>
      </c>
      <c r="B5" s="11">
        <v>41385</v>
      </c>
      <c r="C5" s="12">
        <f t="shared" si="0"/>
        <v>10</v>
      </c>
      <c r="D5" s="12">
        <f t="shared" si="1"/>
        <v>3</v>
      </c>
      <c r="E5" s="12">
        <f t="shared" si="2"/>
        <v>3</v>
      </c>
      <c r="F5" s="13" t="str">
        <f t="shared" si="3"/>
        <v>10年3个月零3天</v>
      </c>
    </row>
    <row r="6" spans="1:7" x14ac:dyDescent="0.2">
      <c r="A6" s="11">
        <v>40131</v>
      </c>
      <c r="B6" s="11">
        <v>41359</v>
      </c>
      <c r="C6" s="12">
        <f t="shared" si="0"/>
        <v>3</v>
      </c>
      <c r="D6" s="12">
        <f t="shared" si="1"/>
        <v>4</v>
      </c>
      <c r="E6" s="12">
        <f t="shared" si="2"/>
        <v>12</v>
      </c>
      <c r="F6" s="13" t="str">
        <f t="shared" si="3"/>
        <v>3年4个月零12天</v>
      </c>
    </row>
    <row r="7" spans="1:7" x14ac:dyDescent="0.2">
      <c r="A7" s="11">
        <v>37367</v>
      </c>
      <c r="B7" s="11">
        <v>41423</v>
      </c>
      <c r="C7" s="12">
        <f t="shared" si="0"/>
        <v>11</v>
      </c>
      <c r="D7" s="12">
        <f t="shared" si="1"/>
        <v>1</v>
      </c>
      <c r="E7" s="12">
        <f t="shared" si="2"/>
        <v>8</v>
      </c>
      <c r="F7" s="13" t="str">
        <f t="shared" si="3"/>
        <v>11年1个月零8天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5"/>
  <sheetViews>
    <sheetView workbookViewId="0">
      <selection activeCell="D26" sqref="D26"/>
    </sheetView>
  </sheetViews>
  <sheetFormatPr defaultRowHeight="14.25" x14ac:dyDescent="0.2"/>
  <cols>
    <col min="1" max="1" width="9.5" bestFit="1" customWidth="1"/>
    <col min="2" max="2" width="10.875" bestFit="1" customWidth="1"/>
    <col min="3" max="3" width="11.125" customWidth="1"/>
    <col min="4" max="4" width="11.625" style="14" customWidth="1"/>
    <col min="5" max="5" width="14" style="6" customWidth="1"/>
  </cols>
  <sheetData>
    <row r="1" spans="1:5" ht="15" x14ac:dyDescent="0.2">
      <c r="A1" s="1" t="s">
        <v>24</v>
      </c>
      <c r="B1" s="1" t="s">
        <v>25</v>
      </c>
      <c r="C1" s="1" t="s">
        <v>26</v>
      </c>
      <c r="D1" s="15" t="s">
        <v>27</v>
      </c>
      <c r="E1" s="9" t="s">
        <v>28</v>
      </c>
    </row>
    <row r="2" spans="1:5" x14ac:dyDescent="0.2">
      <c r="A2" s="13" t="s">
        <v>20</v>
      </c>
      <c r="B2" s="13">
        <v>1</v>
      </c>
      <c r="C2" s="11">
        <v>41305</v>
      </c>
      <c r="D2" s="16">
        <v>100000</v>
      </c>
      <c r="E2" s="11">
        <f>EDATE(C2,B2)</f>
        <v>41333</v>
      </c>
    </row>
    <row r="3" spans="1:5" x14ac:dyDescent="0.2">
      <c r="A3" s="13" t="s">
        <v>21</v>
      </c>
      <c r="B3" s="13">
        <v>2</v>
      </c>
      <c r="C3" s="11">
        <v>41333</v>
      </c>
      <c r="D3" s="16">
        <v>250000</v>
      </c>
      <c r="E3" s="11">
        <f t="shared" ref="E3:E5" si="0">EDATE(C3,B3)</f>
        <v>41392</v>
      </c>
    </row>
    <row r="4" spans="1:5" x14ac:dyDescent="0.2">
      <c r="A4" s="13" t="s">
        <v>22</v>
      </c>
      <c r="B4" s="13">
        <v>1</v>
      </c>
      <c r="C4" s="11">
        <v>41364</v>
      </c>
      <c r="D4" s="16">
        <v>150000</v>
      </c>
      <c r="E4" s="11">
        <f t="shared" si="0"/>
        <v>41394</v>
      </c>
    </row>
    <row r="5" spans="1:5" x14ac:dyDescent="0.2">
      <c r="A5" s="13" t="s">
        <v>23</v>
      </c>
      <c r="B5" s="13">
        <v>3</v>
      </c>
      <c r="C5" s="11">
        <v>41369</v>
      </c>
      <c r="D5" s="16">
        <v>200000</v>
      </c>
      <c r="E5" s="11">
        <f t="shared" si="0"/>
        <v>41460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8"/>
  <sheetViews>
    <sheetView workbookViewId="0">
      <selection activeCell="C24" sqref="C24"/>
    </sheetView>
  </sheetViews>
  <sheetFormatPr defaultRowHeight="14.25" x14ac:dyDescent="0.2"/>
  <cols>
    <col min="3" max="3" width="14.875" style="6" customWidth="1"/>
  </cols>
  <sheetData>
    <row r="1" spans="1:3" ht="15" x14ac:dyDescent="0.2">
      <c r="A1" s="1" t="s">
        <v>16</v>
      </c>
      <c r="B1" s="1" t="s">
        <v>17</v>
      </c>
      <c r="C1" s="9" t="s">
        <v>30</v>
      </c>
    </row>
    <row r="2" spans="1:3" x14ac:dyDescent="0.2">
      <c r="A2" s="13">
        <v>2013</v>
      </c>
      <c r="B2" s="13">
        <v>1</v>
      </c>
      <c r="C2" s="11">
        <f>WORKDAY(DATE(A2,B2+1,0),8)</f>
        <v>41317</v>
      </c>
    </row>
    <row r="3" spans="1:3" x14ac:dyDescent="0.2">
      <c r="A3" s="13">
        <v>2013</v>
      </c>
      <c r="B3" s="13">
        <v>2</v>
      </c>
      <c r="C3" s="11">
        <f t="shared" ref="C3:C6" si="0">WORKDAY(DATE(A3,B3+1,0),8)</f>
        <v>41345</v>
      </c>
    </row>
    <row r="4" spans="1:3" x14ac:dyDescent="0.2">
      <c r="A4" s="13">
        <v>2013</v>
      </c>
      <c r="B4" s="13">
        <v>3</v>
      </c>
      <c r="C4" s="11">
        <f t="shared" si="0"/>
        <v>41374</v>
      </c>
    </row>
    <row r="5" spans="1:3" x14ac:dyDescent="0.2">
      <c r="A5" s="13">
        <v>2013</v>
      </c>
      <c r="B5" s="13">
        <v>4</v>
      </c>
      <c r="C5" s="11">
        <f t="shared" si="0"/>
        <v>41404</v>
      </c>
    </row>
    <row r="6" spans="1:3" x14ac:dyDescent="0.2">
      <c r="A6" s="13">
        <v>2013</v>
      </c>
      <c r="B6" s="13">
        <v>5</v>
      </c>
      <c r="C6" s="11">
        <f t="shared" si="0"/>
        <v>41437</v>
      </c>
    </row>
    <row r="8" spans="1:3" x14ac:dyDescent="0.2">
      <c r="A8" t="s">
        <v>29</v>
      </c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4097" r:id="rId4" name="Calendar1">
          <controlPr defaultSize="0" autoLine="0" r:id="rId5">
            <anchor moveWithCells="1">
              <from>
                <xdr:col>7</xdr:col>
                <xdr:colOff>0</xdr:colOff>
                <xdr:row>0</xdr:row>
                <xdr:rowOff>19050</xdr:rowOff>
              </from>
              <to>
                <xdr:col>11</xdr:col>
                <xdr:colOff>666750</xdr:colOff>
                <xdr:row>8</xdr:row>
                <xdr:rowOff>161925</xdr:rowOff>
              </to>
            </anchor>
          </controlPr>
        </control>
      </mc:Choice>
      <mc:Fallback>
        <control shapeId="4097" r:id="rId4" name="Calendar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tabSelected="1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B34" sqref="B34"/>
    </sheetView>
  </sheetViews>
  <sheetFormatPr defaultRowHeight="14.25" x14ac:dyDescent="0.2"/>
  <cols>
    <col min="1" max="1" width="10.875" customWidth="1"/>
  </cols>
  <sheetData>
    <row r="1" spans="1:9" ht="15" x14ac:dyDescent="0.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I1" s="1" t="s">
        <v>39</v>
      </c>
    </row>
    <row r="2" spans="1:9" x14ac:dyDescent="0.2">
      <c r="A2" s="11">
        <v>41365</v>
      </c>
      <c r="B2" s="13">
        <v>0.5</v>
      </c>
      <c r="C2" s="13">
        <v>1</v>
      </c>
      <c r="D2" s="13">
        <v>1</v>
      </c>
      <c r="E2" s="13">
        <v>1</v>
      </c>
      <c r="F2" s="13">
        <v>0.5</v>
      </c>
      <c r="G2" s="13">
        <v>1</v>
      </c>
      <c r="I2" s="13">
        <f>IF(WEEKDAY(A2,2)&gt;5,2,1.5)</f>
        <v>1.5</v>
      </c>
    </row>
    <row r="3" spans="1:9" x14ac:dyDescent="0.2">
      <c r="A3" s="11">
        <v>41366</v>
      </c>
      <c r="B3" s="13"/>
      <c r="C3" s="13"/>
      <c r="D3" s="13"/>
      <c r="E3" s="13">
        <v>1</v>
      </c>
      <c r="F3" s="13">
        <v>1</v>
      </c>
      <c r="G3" s="13">
        <v>1.5</v>
      </c>
      <c r="I3" s="13">
        <f t="shared" ref="I3:I31" si="0">IF(WEEKDAY(A3,2)&gt;5,2,1.5)</f>
        <v>1.5</v>
      </c>
    </row>
    <row r="4" spans="1:9" x14ac:dyDescent="0.2">
      <c r="A4" s="11">
        <v>41367</v>
      </c>
      <c r="B4" s="13">
        <v>1</v>
      </c>
      <c r="C4" s="13">
        <v>0.5</v>
      </c>
      <c r="D4" s="13"/>
      <c r="E4" s="13">
        <v>0.5</v>
      </c>
      <c r="F4" s="13">
        <v>2</v>
      </c>
      <c r="G4" s="13">
        <v>0.5</v>
      </c>
      <c r="I4" s="13">
        <f t="shared" si="0"/>
        <v>1.5</v>
      </c>
    </row>
    <row r="5" spans="1:9" x14ac:dyDescent="0.2">
      <c r="A5" s="11">
        <v>41368</v>
      </c>
      <c r="B5" s="13">
        <v>1.5</v>
      </c>
      <c r="C5" s="13">
        <v>1.5</v>
      </c>
      <c r="D5" s="13">
        <v>1</v>
      </c>
      <c r="E5" s="13">
        <v>0.5</v>
      </c>
      <c r="F5" s="13">
        <v>1.5</v>
      </c>
      <c r="G5" s="13">
        <v>1</v>
      </c>
      <c r="I5" s="13">
        <f t="shared" si="0"/>
        <v>1.5</v>
      </c>
    </row>
    <row r="6" spans="1:9" x14ac:dyDescent="0.2">
      <c r="A6" s="11">
        <v>41369</v>
      </c>
      <c r="B6" s="13">
        <v>1.5</v>
      </c>
      <c r="C6" s="13">
        <v>2</v>
      </c>
      <c r="D6" s="13">
        <v>1</v>
      </c>
      <c r="E6" s="13">
        <v>1.5</v>
      </c>
      <c r="F6" s="13">
        <v>0.5</v>
      </c>
      <c r="G6" s="13">
        <v>2</v>
      </c>
      <c r="I6" s="13">
        <f t="shared" si="0"/>
        <v>1.5</v>
      </c>
    </row>
    <row r="7" spans="1:9" x14ac:dyDescent="0.2">
      <c r="A7" s="11">
        <v>41370</v>
      </c>
      <c r="B7" s="13">
        <v>1</v>
      </c>
      <c r="C7" s="13">
        <v>0.5</v>
      </c>
      <c r="D7" s="13">
        <v>2</v>
      </c>
      <c r="E7" s="13"/>
      <c r="F7" s="13">
        <v>1.5</v>
      </c>
      <c r="G7" s="13">
        <v>1.5</v>
      </c>
      <c r="I7" s="13">
        <f t="shared" si="0"/>
        <v>2</v>
      </c>
    </row>
    <row r="8" spans="1:9" x14ac:dyDescent="0.2">
      <c r="A8" s="11">
        <v>41371</v>
      </c>
      <c r="B8" s="13">
        <v>1.5</v>
      </c>
      <c r="C8" s="13">
        <v>1.5</v>
      </c>
      <c r="D8" s="13">
        <v>0.5</v>
      </c>
      <c r="E8" s="13">
        <v>0.5</v>
      </c>
      <c r="F8" s="13">
        <v>0.5</v>
      </c>
      <c r="G8" s="13"/>
      <c r="I8" s="13">
        <f t="shared" si="0"/>
        <v>2</v>
      </c>
    </row>
    <row r="9" spans="1:9" x14ac:dyDescent="0.2">
      <c r="A9" s="11">
        <v>41372</v>
      </c>
      <c r="B9" s="13"/>
      <c r="C9" s="13">
        <v>1</v>
      </c>
      <c r="D9" s="13">
        <v>1</v>
      </c>
      <c r="E9" s="13">
        <v>2</v>
      </c>
      <c r="F9" s="13">
        <v>1.5</v>
      </c>
      <c r="G9" s="13">
        <v>2</v>
      </c>
      <c r="I9" s="13">
        <f t="shared" si="0"/>
        <v>1.5</v>
      </c>
    </row>
    <row r="10" spans="1:9" x14ac:dyDescent="0.2">
      <c r="A10" s="11">
        <v>41373</v>
      </c>
      <c r="B10" s="13">
        <v>2</v>
      </c>
      <c r="C10" s="13">
        <v>1.5</v>
      </c>
      <c r="D10" s="13"/>
      <c r="E10" s="13">
        <v>2</v>
      </c>
      <c r="F10" s="13"/>
      <c r="G10" s="13"/>
      <c r="I10" s="13">
        <f t="shared" si="0"/>
        <v>1.5</v>
      </c>
    </row>
    <row r="11" spans="1:9" x14ac:dyDescent="0.2">
      <c r="A11" s="11">
        <v>41374</v>
      </c>
      <c r="B11" s="13">
        <v>1.5</v>
      </c>
      <c r="C11" s="13"/>
      <c r="D11" s="13"/>
      <c r="E11" s="13"/>
      <c r="F11" s="13"/>
      <c r="G11" s="13"/>
      <c r="I11" s="13">
        <f t="shared" si="0"/>
        <v>1.5</v>
      </c>
    </row>
    <row r="12" spans="1:9" x14ac:dyDescent="0.2">
      <c r="A12" s="11">
        <v>41375</v>
      </c>
      <c r="B12" s="13">
        <v>1.5</v>
      </c>
      <c r="C12" s="13">
        <v>0.5</v>
      </c>
      <c r="D12" s="13">
        <v>0.5</v>
      </c>
      <c r="E12" s="13"/>
      <c r="F12" s="13">
        <v>0.5</v>
      </c>
      <c r="G12" s="13">
        <v>1.5</v>
      </c>
      <c r="I12" s="13">
        <f t="shared" si="0"/>
        <v>1.5</v>
      </c>
    </row>
    <row r="13" spans="1:9" x14ac:dyDescent="0.2">
      <c r="A13" s="11">
        <v>41376</v>
      </c>
      <c r="B13" s="13">
        <v>2</v>
      </c>
      <c r="C13" s="13">
        <v>1.5</v>
      </c>
      <c r="D13" s="13">
        <v>1</v>
      </c>
      <c r="E13" s="13">
        <v>0.5</v>
      </c>
      <c r="F13" s="13"/>
      <c r="G13" s="13">
        <v>0.5</v>
      </c>
      <c r="I13" s="13">
        <f t="shared" si="0"/>
        <v>1.5</v>
      </c>
    </row>
    <row r="14" spans="1:9" x14ac:dyDescent="0.2">
      <c r="A14" s="11">
        <v>41377</v>
      </c>
      <c r="B14" s="13">
        <v>0.5</v>
      </c>
      <c r="C14" s="13">
        <v>0.5</v>
      </c>
      <c r="D14" s="13">
        <v>1</v>
      </c>
      <c r="E14" s="13">
        <v>1</v>
      </c>
      <c r="F14" s="13">
        <v>0.5</v>
      </c>
      <c r="G14" s="13"/>
      <c r="I14" s="13">
        <f t="shared" si="0"/>
        <v>2</v>
      </c>
    </row>
    <row r="15" spans="1:9" x14ac:dyDescent="0.2">
      <c r="A15" s="11">
        <v>41378</v>
      </c>
      <c r="B15" s="13"/>
      <c r="C15" s="13"/>
      <c r="D15" s="13">
        <v>0.5</v>
      </c>
      <c r="E15" s="13"/>
      <c r="F15" s="13">
        <v>1</v>
      </c>
      <c r="G15" s="13">
        <v>2</v>
      </c>
      <c r="I15" s="13">
        <f t="shared" si="0"/>
        <v>2</v>
      </c>
    </row>
    <row r="16" spans="1:9" x14ac:dyDescent="0.2">
      <c r="A16" s="11">
        <v>41379</v>
      </c>
      <c r="B16" s="13"/>
      <c r="C16" s="13">
        <v>0.5</v>
      </c>
      <c r="D16" s="13"/>
      <c r="E16" s="13"/>
      <c r="F16" s="13"/>
      <c r="G16" s="13"/>
      <c r="I16" s="13">
        <f t="shared" si="0"/>
        <v>1.5</v>
      </c>
    </row>
    <row r="17" spans="1:9" x14ac:dyDescent="0.2">
      <c r="A17" s="11">
        <v>41380</v>
      </c>
      <c r="B17" s="13">
        <v>0.5</v>
      </c>
      <c r="C17" s="13">
        <v>1</v>
      </c>
      <c r="D17" s="13">
        <v>2</v>
      </c>
      <c r="E17" s="13">
        <v>1.5</v>
      </c>
      <c r="F17" s="13">
        <v>2</v>
      </c>
      <c r="G17" s="13">
        <v>2</v>
      </c>
      <c r="I17" s="13">
        <f t="shared" si="0"/>
        <v>1.5</v>
      </c>
    </row>
    <row r="18" spans="1:9" x14ac:dyDescent="0.2">
      <c r="A18" s="11">
        <v>41381</v>
      </c>
      <c r="B18" s="13">
        <v>1.5</v>
      </c>
      <c r="C18" s="13">
        <v>0.5</v>
      </c>
      <c r="D18" s="13">
        <v>1</v>
      </c>
      <c r="E18" s="13">
        <v>0.5</v>
      </c>
      <c r="F18" s="13">
        <v>1.5</v>
      </c>
      <c r="G18" s="13"/>
      <c r="I18" s="13">
        <f t="shared" si="0"/>
        <v>1.5</v>
      </c>
    </row>
    <row r="19" spans="1:9" x14ac:dyDescent="0.2">
      <c r="A19" s="11">
        <v>41382</v>
      </c>
      <c r="B19" s="13">
        <v>1.5</v>
      </c>
      <c r="C19" s="13">
        <v>1</v>
      </c>
      <c r="D19" s="13">
        <v>2</v>
      </c>
      <c r="E19" s="13">
        <v>0.5</v>
      </c>
      <c r="F19" s="13"/>
      <c r="G19" s="13">
        <v>1</v>
      </c>
      <c r="I19" s="13">
        <f t="shared" si="0"/>
        <v>1.5</v>
      </c>
    </row>
    <row r="20" spans="1:9" x14ac:dyDescent="0.2">
      <c r="A20" s="11">
        <v>41383</v>
      </c>
      <c r="B20" s="13">
        <v>0.5</v>
      </c>
      <c r="C20" s="13">
        <v>1</v>
      </c>
      <c r="D20" s="13">
        <v>1</v>
      </c>
      <c r="E20" s="13">
        <v>1</v>
      </c>
      <c r="F20" s="13"/>
      <c r="G20" s="13">
        <v>1</v>
      </c>
      <c r="I20" s="13">
        <f t="shared" si="0"/>
        <v>1.5</v>
      </c>
    </row>
    <row r="21" spans="1:9" x14ac:dyDescent="0.2">
      <c r="A21" s="11">
        <v>41384</v>
      </c>
      <c r="B21" s="13"/>
      <c r="C21" s="13">
        <v>2</v>
      </c>
      <c r="D21" s="13">
        <v>1.5</v>
      </c>
      <c r="E21" s="13">
        <v>1.5</v>
      </c>
      <c r="F21" s="13">
        <v>1</v>
      </c>
      <c r="G21" s="13">
        <v>1</v>
      </c>
      <c r="I21" s="13">
        <f t="shared" si="0"/>
        <v>2</v>
      </c>
    </row>
    <row r="22" spans="1:9" x14ac:dyDescent="0.2">
      <c r="A22" s="11">
        <v>41385</v>
      </c>
      <c r="B22" s="13">
        <v>2</v>
      </c>
      <c r="C22" s="13">
        <v>1</v>
      </c>
      <c r="D22" s="13">
        <v>0.5</v>
      </c>
      <c r="E22" s="13">
        <v>1</v>
      </c>
      <c r="F22" s="13">
        <v>1</v>
      </c>
      <c r="G22" s="13"/>
      <c r="I22" s="13">
        <f t="shared" si="0"/>
        <v>2</v>
      </c>
    </row>
    <row r="23" spans="1:9" x14ac:dyDescent="0.2">
      <c r="A23" s="11">
        <v>41386</v>
      </c>
      <c r="B23" s="13">
        <v>1</v>
      </c>
      <c r="C23" s="13">
        <v>0.5</v>
      </c>
      <c r="D23" s="13">
        <v>0.5</v>
      </c>
      <c r="E23" s="13">
        <v>1</v>
      </c>
      <c r="F23" s="13">
        <v>1.5</v>
      </c>
      <c r="G23" s="13">
        <v>0.5</v>
      </c>
      <c r="I23" s="13">
        <f t="shared" si="0"/>
        <v>1.5</v>
      </c>
    </row>
    <row r="24" spans="1:9" x14ac:dyDescent="0.2">
      <c r="A24" s="11">
        <v>41387</v>
      </c>
      <c r="B24" s="13">
        <v>1</v>
      </c>
      <c r="C24" s="13">
        <v>0.5</v>
      </c>
      <c r="D24" s="13">
        <v>2</v>
      </c>
      <c r="E24" s="13">
        <v>0.5</v>
      </c>
      <c r="F24" s="13">
        <v>1</v>
      </c>
      <c r="G24" s="13"/>
      <c r="I24" s="13">
        <f t="shared" si="0"/>
        <v>1.5</v>
      </c>
    </row>
    <row r="25" spans="1:9" x14ac:dyDescent="0.2">
      <c r="A25" s="11">
        <v>41388</v>
      </c>
      <c r="B25" s="13"/>
      <c r="C25" s="13">
        <v>1.5</v>
      </c>
      <c r="D25" s="13">
        <v>0.5</v>
      </c>
      <c r="E25" s="13">
        <v>1.5</v>
      </c>
      <c r="F25" s="13">
        <v>1</v>
      </c>
      <c r="G25" s="13"/>
      <c r="I25" s="13">
        <f t="shared" si="0"/>
        <v>1.5</v>
      </c>
    </row>
    <row r="26" spans="1:9" x14ac:dyDescent="0.2">
      <c r="A26" s="11">
        <v>41389</v>
      </c>
      <c r="B26" s="13">
        <v>1.5</v>
      </c>
      <c r="C26" s="13">
        <v>2</v>
      </c>
      <c r="D26" s="13">
        <v>0.5</v>
      </c>
      <c r="E26" s="13">
        <v>2</v>
      </c>
      <c r="F26" s="13">
        <v>2</v>
      </c>
      <c r="G26" s="13">
        <v>0.5</v>
      </c>
      <c r="I26" s="13">
        <f t="shared" si="0"/>
        <v>1.5</v>
      </c>
    </row>
    <row r="27" spans="1:9" x14ac:dyDescent="0.2">
      <c r="A27" s="11">
        <v>41390</v>
      </c>
      <c r="B27" s="13">
        <v>1</v>
      </c>
      <c r="C27" s="13">
        <v>1</v>
      </c>
      <c r="D27" s="13">
        <v>1.5</v>
      </c>
      <c r="E27" s="13">
        <v>2</v>
      </c>
      <c r="F27" s="13">
        <v>1.5</v>
      </c>
      <c r="G27" s="13">
        <v>0.5</v>
      </c>
      <c r="I27" s="13">
        <f t="shared" si="0"/>
        <v>1.5</v>
      </c>
    </row>
    <row r="28" spans="1:9" x14ac:dyDescent="0.2">
      <c r="A28" s="11">
        <v>41391</v>
      </c>
      <c r="B28" s="13">
        <v>1.5</v>
      </c>
      <c r="C28" s="13">
        <v>2</v>
      </c>
      <c r="D28" s="13"/>
      <c r="E28" s="13">
        <v>0.5</v>
      </c>
      <c r="F28" s="13">
        <v>1.5</v>
      </c>
      <c r="G28" s="13"/>
      <c r="I28" s="13">
        <f t="shared" si="0"/>
        <v>2</v>
      </c>
    </row>
    <row r="29" spans="1:9" x14ac:dyDescent="0.2">
      <c r="A29" s="11">
        <v>41392</v>
      </c>
      <c r="B29" s="13">
        <v>2</v>
      </c>
      <c r="C29" s="13">
        <v>1.5</v>
      </c>
      <c r="D29" s="13">
        <v>2</v>
      </c>
      <c r="E29" s="13">
        <v>2</v>
      </c>
      <c r="F29" s="13">
        <v>0.5</v>
      </c>
      <c r="G29" s="13">
        <v>1</v>
      </c>
      <c r="I29" s="13">
        <f t="shared" si="0"/>
        <v>2</v>
      </c>
    </row>
    <row r="30" spans="1:9" x14ac:dyDescent="0.2">
      <c r="A30" s="11">
        <v>41393</v>
      </c>
      <c r="B30" s="13">
        <v>1.5</v>
      </c>
      <c r="C30" s="13"/>
      <c r="D30" s="13">
        <v>2</v>
      </c>
      <c r="E30" s="13">
        <v>1</v>
      </c>
      <c r="F30" s="13">
        <v>1</v>
      </c>
      <c r="G30" s="13">
        <v>1.5</v>
      </c>
      <c r="I30" s="13">
        <f t="shared" si="0"/>
        <v>1.5</v>
      </c>
    </row>
    <row r="31" spans="1:9" x14ac:dyDescent="0.2">
      <c r="A31" s="11">
        <v>41394</v>
      </c>
      <c r="B31" s="13">
        <v>0.5</v>
      </c>
      <c r="C31" s="13">
        <v>0.5</v>
      </c>
      <c r="D31" s="13">
        <v>1</v>
      </c>
      <c r="E31" s="13">
        <v>1.5</v>
      </c>
      <c r="F31" s="13"/>
      <c r="G31" s="13">
        <v>2</v>
      </c>
      <c r="I31" s="13">
        <f t="shared" si="0"/>
        <v>1.5</v>
      </c>
    </row>
    <row r="32" spans="1:9" ht="15" x14ac:dyDescent="0.2">
      <c r="A32" s="17" t="s">
        <v>38</v>
      </c>
      <c r="B32" s="13">
        <f>SUMPRODUCT(B2:B31,$I2:$I31)</f>
        <v>50</v>
      </c>
      <c r="C32" s="13">
        <f t="shared" ref="C32:G32" si="1">SUMPRODUCT(C2:C31,$I2:$I31)</f>
        <v>47.25</v>
      </c>
      <c r="D32" s="13">
        <f t="shared" si="1"/>
        <v>45.25</v>
      </c>
      <c r="E32" s="13">
        <f t="shared" si="1"/>
        <v>46</v>
      </c>
      <c r="F32" s="13">
        <f t="shared" si="1"/>
        <v>43.5</v>
      </c>
      <c r="G32" s="13">
        <f t="shared" si="1"/>
        <v>39.5</v>
      </c>
    </row>
    <row r="34" spans="2:7" x14ac:dyDescent="0.2">
      <c r="B34">
        <f t="array" ref="B34">SUM(IF(WEEKDAY($A2:$A31,2)&gt;5,2,1.5)*B2:B31)</f>
        <v>50</v>
      </c>
      <c r="C34">
        <f t="array" ref="C34">SUM(IF(WEEKDAY($A2:$A31,2)&gt;5,2,1.5)*C2:C31)</f>
        <v>47.25</v>
      </c>
      <c r="D34">
        <f t="array" ref="D34">SUM(IF(WEEKDAY($A2:$A31,2)&gt;5,2,1.5)*D2:D31)</f>
        <v>45.25</v>
      </c>
      <c r="E34">
        <f t="array" ref="E34">SUM(IF(WEEKDAY($A2:$A31,2)&gt;5,2,1.5)*E2:E31)</f>
        <v>46</v>
      </c>
      <c r="F34">
        <f t="array" ref="F34">SUM(IF(WEEKDAY($A2:$A31,2)&gt;5,2,1.5)*F2:F31)</f>
        <v>43.5</v>
      </c>
      <c r="G34">
        <f t="array" ref="G34">SUM(IF(WEEKDAY($A2:$A31,2)&gt;5,2,1.5)*G2:G31)</f>
        <v>39.5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DATEDIF</vt:lpstr>
      <vt:lpstr>工龄</vt:lpstr>
      <vt:lpstr>还款日期</vt:lpstr>
      <vt:lpstr>报表日期</vt:lpstr>
      <vt:lpstr>加班时间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james.li</dc:creator>
  <cp:lastModifiedBy>james.li</cp:lastModifiedBy>
  <dcterms:created xsi:type="dcterms:W3CDTF">2013-09-11T07:07:00Z</dcterms:created>
  <dcterms:modified xsi:type="dcterms:W3CDTF">2013-10-29T07:09:32Z</dcterms:modified>
</cp:coreProperties>
</file>