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8385"/>
  </bookViews>
  <sheets>
    <sheet name="模型" sheetId="1" r:id="rId1"/>
  </sheets>
  <calcPr calcId="145621"/>
</workbook>
</file>

<file path=xl/calcChain.xml><?xml version="1.0" encoding="utf-8"?>
<calcChain xmlns="http://schemas.openxmlformats.org/spreadsheetml/2006/main">
  <c r="B6" i="1" l="1"/>
  <c r="B4" i="1"/>
  <c r="B8" i="1" l="1"/>
  <c r="B9" i="1" s="1"/>
  <c r="B11" i="1" s="1"/>
  <c r="F1" i="1" s="1"/>
</calcChain>
</file>

<file path=xl/sharedStrings.xml><?xml version="1.0" encoding="utf-8"?>
<sst xmlns="http://schemas.openxmlformats.org/spreadsheetml/2006/main" count="28" uniqueCount="23">
  <si>
    <t>销售收入</t>
    <phoneticPr fontId="4" type="noConversion"/>
  </si>
  <si>
    <t>毛利率</t>
    <phoneticPr fontId="4" type="noConversion"/>
  </si>
  <si>
    <t>销售毛利</t>
    <phoneticPr fontId="4" type="noConversion"/>
  </si>
  <si>
    <t>固定费用</t>
    <phoneticPr fontId="4" type="noConversion"/>
  </si>
  <si>
    <t>变动费用</t>
    <phoneticPr fontId="4" type="noConversion"/>
  </si>
  <si>
    <t>变动费用率</t>
    <phoneticPr fontId="4" type="noConversion"/>
  </si>
  <si>
    <t>税前利润</t>
    <phoneticPr fontId="4" type="noConversion"/>
  </si>
  <si>
    <t>所得税</t>
    <phoneticPr fontId="4" type="noConversion"/>
  </si>
  <si>
    <t>所得税率</t>
    <phoneticPr fontId="4" type="noConversion"/>
  </si>
  <si>
    <t>税后利润</t>
    <phoneticPr fontId="4" type="noConversion"/>
  </si>
  <si>
    <t>项目</t>
    <phoneticPr fontId="3" type="noConversion"/>
  </si>
  <si>
    <t>金额</t>
    <phoneticPr fontId="3" type="noConversion"/>
  </si>
  <si>
    <t>公式</t>
    <phoneticPr fontId="3" type="noConversion"/>
  </si>
  <si>
    <t>备注</t>
    <phoneticPr fontId="3" type="noConversion"/>
  </si>
  <si>
    <t>变动项目</t>
    <phoneticPr fontId="3" type="noConversion"/>
  </si>
  <si>
    <t>变动项目</t>
    <phoneticPr fontId="3" type="noConversion"/>
  </si>
  <si>
    <t>固定值</t>
    <phoneticPr fontId="3" type="noConversion"/>
  </si>
  <si>
    <t/>
  </si>
  <si>
    <t>=B2*B3</t>
  </si>
  <si>
    <t>=B2*B7</t>
  </si>
  <si>
    <t>=B4-B5-B6</t>
  </si>
  <si>
    <t>=IF(B8&gt;0,B8*B10,0)</t>
  </si>
  <si>
    <t>=B8-B9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</si>
</sst>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43" formatCode="_ * #,##0.00_ ;_ * \-#,##0.00_ ;_ * &quot;-&quot;??_ ;_ @_ "/>
    <numFmt numFmtId="176" formatCode="0.0%"/>
  </numFmts>
  <fonts count="6" x14ac:knownFonts="1">
    <font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b/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3" fontId="0" fillId="0" borderId="1" xfId="0" applyNumberFormat="1" applyBorder="1">
      <alignment vertical="center"/>
    </xf>
    <xf numFmtId="9" fontId="0" fillId="0" borderId="1" xfId="1" applyFont="1" applyBorder="1">
      <alignment vertical="center"/>
    </xf>
    <xf numFmtId="0" fontId="5" fillId="0" borderId="1" xfId="0" applyFont="1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0" applyNumberFormat="1" applyBorder="1">
      <alignment vertical="center"/>
    </xf>
    <xf numFmtId="176" fontId="0" fillId="2" borderId="1" xfId="1" applyNumberFormat="1" applyFont="1" applyFill="1" applyBorder="1" applyAlignment="1">
      <alignment horizontal="center" vertical="center"/>
    </xf>
    <xf numFmtId="41" fontId="0" fillId="2" borderId="1" xfId="0" applyNumberFormat="1" applyFill="1" applyBorder="1">
      <alignment vertical="center"/>
    </xf>
  </cellXfs>
  <cellStyles count="2">
    <cellStyle name="百分比" xfId="1" builtinId="5"/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2</xdr:col>
      <xdr:colOff>1019175</xdr:colOff>
      <xdr:row>17</xdr:row>
      <xdr:rowOff>171450</xdr:rowOff>
    </xdr:to>
    <xdr:pic>
      <xdr:nvPicPr>
        <xdr:cNvPr id="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"/>
          <a:ext cx="2581275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H20" sqref="H20"/>
    </sheetView>
  </sheetViews>
  <sheetFormatPr defaultRowHeight="14.25" x14ac:dyDescent="0.2"/>
  <cols>
    <col min="1" max="1" width="11" customWidth="1"/>
    <col min="2" max="2" width="9.5" bestFit="1" customWidth="1"/>
    <col min="3" max="3" width="18.875" bestFit="1" customWidth="1"/>
    <col min="4" max="4" width="9" bestFit="1" customWidth="1"/>
    <col min="7" max="15" width="9.5" bestFit="1" customWidth="1"/>
  </cols>
  <sheetData>
    <row r="1" spans="1:15" ht="15" x14ac:dyDescent="0.2">
      <c r="A1" s="6" t="s">
        <v>10</v>
      </c>
      <c r="B1" s="6" t="s">
        <v>11</v>
      </c>
      <c r="C1" s="6" t="s">
        <v>12</v>
      </c>
      <c r="D1" s="6" t="s">
        <v>13</v>
      </c>
      <c r="F1" s="8">
        <f>B11</f>
        <v>900</v>
      </c>
      <c r="G1" s="9">
        <v>0.08</v>
      </c>
      <c r="H1" s="9">
        <v>8.5000000000000006E-2</v>
      </c>
      <c r="I1" s="9">
        <v>0.09</v>
      </c>
      <c r="J1" s="9">
        <v>9.5000000000000001E-2</v>
      </c>
      <c r="K1" s="9">
        <v>0.1</v>
      </c>
      <c r="L1" s="9">
        <v>0.105</v>
      </c>
      <c r="M1" s="9">
        <v>0.11</v>
      </c>
      <c r="N1" s="9">
        <v>0.115</v>
      </c>
      <c r="O1" s="9">
        <v>0.12</v>
      </c>
    </row>
    <row r="2" spans="1:15" x14ac:dyDescent="0.2">
      <c r="A2" s="1" t="s">
        <v>0</v>
      </c>
      <c r="B2" s="2">
        <v>4000</v>
      </c>
      <c r="C2" s="1" t="s">
        <v>17</v>
      </c>
      <c r="D2" s="7" t="s">
        <v>14</v>
      </c>
      <c r="F2" s="10">
        <v>3500</v>
      </c>
      <c r="G2" s="2">
        <f t="dataTable" ref="G2:O12" dt2D="1" dtr="1" r1="B7" r2="B2"/>
        <v>727.5</v>
      </c>
      <c r="H2" s="2">
        <v>714.375</v>
      </c>
      <c r="I2" s="2">
        <v>701.25</v>
      </c>
      <c r="J2" s="2">
        <v>688.125</v>
      </c>
      <c r="K2" s="2">
        <v>675</v>
      </c>
      <c r="L2" s="2">
        <v>661.875</v>
      </c>
      <c r="M2" s="2">
        <v>648.75</v>
      </c>
      <c r="N2" s="2">
        <v>635.625</v>
      </c>
      <c r="O2" s="2">
        <v>622.5</v>
      </c>
    </row>
    <row r="3" spans="1:15" x14ac:dyDescent="0.2">
      <c r="A3" s="1" t="s">
        <v>1</v>
      </c>
      <c r="B3" s="3">
        <v>0.7</v>
      </c>
      <c r="C3" s="1" t="s">
        <v>17</v>
      </c>
      <c r="D3" s="7" t="s">
        <v>15</v>
      </c>
      <c r="F3" s="10">
        <v>3600</v>
      </c>
      <c r="G3" s="2">
        <v>774</v>
      </c>
      <c r="H3" s="2">
        <v>760.5</v>
      </c>
      <c r="I3" s="2">
        <v>747</v>
      </c>
      <c r="J3" s="2">
        <v>733.5</v>
      </c>
      <c r="K3" s="2">
        <v>720</v>
      </c>
      <c r="L3" s="2">
        <v>706.5</v>
      </c>
      <c r="M3" s="2">
        <v>693</v>
      </c>
      <c r="N3" s="2">
        <v>679.5</v>
      </c>
      <c r="O3" s="2">
        <v>666</v>
      </c>
    </row>
    <row r="4" spans="1:15" x14ac:dyDescent="0.2">
      <c r="A4" s="4" t="s">
        <v>2</v>
      </c>
      <c r="B4" s="2">
        <f>B2*B3</f>
        <v>2800</v>
      </c>
      <c r="C4" s="1" t="s">
        <v>18</v>
      </c>
      <c r="D4" s="7"/>
      <c r="F4" s="10">
        <v>3700</v>
      </c>
      <c r="G4" s="2">
        <v>820.5</v>
      </c>
      <c r="H4" s="2">
        <v>806.625</v>
      </c>
      <c r="I4" s="2">
        <v>792.75</v>
      </c>
      <c r="J4" s="2">
        <v>778.875</v>
      </c>
      <c r="K4" s="2">
        <v>765</v>
      </c>
      <c r="L4" s="2">
        <v>751.125</v>
      </c>
      <c r="M4" s="2">
        <v>737.25</v>
      </c>
      <c r="N4" s="2">
        <v>723.375</v>
      </c>
      <c r="O4" s="2">
        <v>709.5</v>
      </c>
    </row>
    <row r="5" spans="1:15" x14ac:dyDescent="0.2">
      <c r="A5" s="1" t="s">
        <v>3</v>
      </c>
      <c r="B5" s="2">
        <v>1200</v>
      </c>
      <c r="C5" s="1" t="s">
        <v>17</v>
      </c>
      <c r="D5" s="7" t="s">
        <v>15</v>
      </c>
      <c r="F5" s="10">
        <v>3800</v>
      </c>
      <c r="G5" s="2">
        <v>867</v>
      </c>
      <c r="H5" s="2">
        <v>852.75</v>
      </c>
      <c r="I5" s="2">
        <v>838.5</v>
      </c>
      <c r="J5" s="2">
        <v>824.25</v>
      </c>
      <c r="K5" s="2">
        <v>810</v>
      </c>
      <c r="L5" s="2">
        <v>795.75</v>
      </c>
      <c r="M5" s="2">
        <v>781.5</v>
      </c>
      <c r="N5" s="2">
        <v>767.25</v>
      </c>
      <c r="O5" s="2">
        <v>753</v>
      </c>
    </row>
    <row r="6" spans="1:15" x14ac:dyDescent="0.2">
      <c r="A6" s="1" t="s">
        <v>4</v>
      </c>
      <c r="B6" s="2">
        <f>B2*B7</f>
        <v>400</v>
      </c>
      <c r="C6" s="1" t="s">
        <v>19</v>
      </c>
      <c r="D6" s="7"/>
      <c r="F6" s="10">
        <v>3900</v>
      </c>
      <c r="G6" s="2">
        <v>913.5</v>
      </c>
      <c r="H6" s="2">
        <v>898.875</v>
      </c>
      <c r="I6" s="2">
        <v>884.25</v>
      </c>
      <c r="J6" s="2">
        <v>869.625</v>
      </c>
      <c r="K6" s="2">
        <v>855</v>
      </c>
      <c r="L6" s="2">
        <v>840.375</v>
      </c>
      <c r="M6" s="2">
        <v>825.75</v>
      </c>
      <c r="N6" s="2">
        <v>811.125</v>
      </c>
      <c r="O6" s="2">
        <v>796.5</v>
      </c>
    </row>
    <row r="7" spans="1:15" x14ac:dyDescent="0.2">
      <c r="A7" s="1" t="s">
        <v>5</v>
      </c>
      <c r="B7" s="3">
        <v>0.1</v>
      </c>
      <c r="C7" s="1" t="s">
        <v>17</v>
      </c>
      <c r="D7" s="7" t="s">
        <v>15</v>
      </c>
      <c r="F7" s="10">
        <v>4000</v>
      </c>
      <c r="G7" s="2">
        <v>960</v>
      </c>
      <c r="H7" s="2">
        <v>945</v>
      </c>
      <c r="I7" s="2">
        <v>930</v>
      </c>
      <c r="J7" s="2">
        <v>915</v>
      </c>
      <c r="K7" s="2">
        <v>900</v>
      </c>
      <c r="L7" s="2">
        <v>885</v>
      </c>
      <c r="M7" s="2">
        <v>870</v>
      </c>
      <c r="N7" s="2">
        <v>855</v>
      </c>
      <c r="O7" s="2">
        <v>840</v>
      </c>
    </row>
    <row r="8" spans="1:15" x14ac:dyDescent="0.2">
      <c r="A8" s="4" t="s">
        <v>6</v>
      </c>
      <c r="B8" s="2">
        <f>B4-B5-B6</f>
        <v>1200</v>
      </c>
      <c r="C8" s="1" t="s">
        <v>20</v>
      </c>
      <c r="D8" s="7"/>
      <c r="F8" s="10">
        <v>4100</v>
      </c>
      <c r="G8" s="2">
        <v>1006.5</v>
      </c>
      <c r="H8" s="2">
        <v>991.125</v>
      </c>
      <c r="I8" s="2">
        <v>975.75</v>
      </c>
      <c r="J8" s="2">
        <v>960.375</v>
      </c>
      <c r="K8" s="2">
        <v>945</v>
      </c>
      <c r="L8" s="2">
        <v>929.625</v>
      </c>
      <c r="M8" s="2">
        <v>914.25</v>
      </c>
      <c r="N8" s="2">
        <v>898.875</v>
      </c>
      <c r="O8" s="2">
        <v>883.5</v>
      </c>
    </row>
    <row r="9" spans="1:15" x14ac:dyDescent="0.2">
      <c r="A9" s="1" t="s">
        <v>7</v>
      </c>
      <c r="B9" s="2">
        <f>IF(B8&gt;0,B8*B10,0)</f>
        <v>300</v>
      </c>
      <c r="C9" s="1" t="s">
        <v>21</v>
      </c>
      <c r="D9" s="7"/>
      <c r="F9" s="10">
        <v>4200</v>
      </c>
      <c r="G9" s="2">
        <v>1053</v>
      </c>
      <c r="H9" s="2">
        <v>1037.25</v>
      </c>
      <c r="I9" s="2">
        <v>1021.5</v>
      </c>
      <c r="J9" s="2">
        <v>1005.75</v>
      </c>
      <c r="K9" s="2">
        <v>990</v>
      </c>
      <c r="L9" s="2">
        <v>974.25</v>
      </c>
      <c r="M9" s="2">
        <v>958.5</v>
      </c>
      <c r="N9" s="2">
        <v>942.75</v>
      </c>
      <c r="O9" s="2">
        <v>927</v>
      </c>
    </row>
    <row r="10" spans="1:15" x14ac:dyDescent="0.2">
      <c r="A10" s="1" t="s">
        <v>8</v>
      </c>
      <c r="B10" s="3">
        <v>0.25</v>
      </c>
      <c r="C10" s="5"/>
      <c r="D10" s="7" t="s">
        <v>16</v>
      </c>
      <c r="F10" s="10">
        <v>4300</v>
      </c>
      <c r="G10" s="2">
        <v>1099.5</v>
      </c>
      <c r="H10" s="2">
        <v>1083.375</v>
      </c>
      <c r="I10" s="2">
        <v>1067.25</v>
      </c>
      <c r="J10" s="2">
        <v>1051.125</v>
      </c>
      <c r="K10" s="2">
        <v>1035</v>
      </c>
      <c r="L10" s="2">
        <v>1018.875</v>
      </c>
      <c r="M10" s="2">
        <v>1002.75</v>
      </c>
      <c r="N10" s="2">
        <v>986.625</v>
      </c>
      <c r="O10" s="2">
        <v>970.5</v>
      </c>
    </row>
    <row r="11" spans="1:15" x14ac:dyDescent="0.2">
      <c r="A11" s="4" t="s">
        <v>9</v>
      </c>
      <c r="B11" s="2">
        <f>B8-B9</f>
        <v>900</v>
      </c>
      <c r="C11" s="1" t="s">
        <v>22</v>
      </c>
      <c r="D11" s="7"/>
      <c r="F11" s="10">
        <v>4400</v>
      </c>
      <c r="G11" s="2">
        <v>1146</v>
      </c>
      <c r="H11" s="2">
        <v>1129.5</v>
      </c>
      <c r="I11" s="2">
        <v>1113</v>
      </c>
      <c r="J11" s="2">
        <v>1096.5</v>
      </c>
      <c r="K11" s="2">
        <v>1080</v>
      </c>
      <c r="L11" s="2">
        <v>1063.5</v>
      </c>
      <c r="M11" s="2">
        <v>1047</v>
      </c>
      <c r="N11" s="2">
        <v>1030.5</v>
      </c>
      <c r="O11" s="2">
        <v>1014</v>
      </c>
    </row>
    <row r="12" spans="1:15" x14ac:dyDescent="0.2">
      <c r="F12" s="10">
        <v>4500</v>
      </c>
      <c r="G12" s="2">
        <v>1192.5</v>
      </c>
      <c r="H12" s="2">
        <v>1175.625</v>
      </c>
      <c r="I12" s="2">
        <v>1158.75</v>
      </c>
      <c r="J12" s="2">
        <v>1141.875</v>
      </c>
      <c r="K12" s="2">
        <v>1125</v>
      </c>
      <c r="L12" s="2">
        <v>1108.125</v>
      </c>
      <c r="M12" s="2">
        <v>1091.25</v>
      </c>
      <c r="N12" s="2">
        <v>1074.375</v>
      </c>
      <c r="O12" s="2">
        <v>1057.5</v>
      </c>
    </row>
  </sheetData>
  <phoneticPr fontId="3" type="noConversion"/>
  <conditionalFormatting sqref="G2:O12">
    <cfRule type="cellIs" dxfId="0" priority="1" operator="greaterThan">
      <formula>1000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2013-09-12T06:51:12Z</dcterms:created>
  <dcterms:modified xsi:type="dcterms:W3CDTF">2013-12-18T05:18:29Z</dcterms:modified>
</cp:coreProperties>
</file>