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rmware\APLK\BIOS_SRC\JZITTERK_BroxtonMrcTestBios_2870\Silicon\BroxtonSiPkg\NorthCluster\MemoryInit\Mmrc\ProjectData\BXTP\Swizzle\"/>
    </mc:Choice>
  </mc:AlternateContent>
  <bookViews>
    <workbookView xWindow="360" yWindow="180" windowWidth="24600" windowHeight="12210"/>
  </bookViews>
  <sheets>
    <sheet name="How-to Use This" sheetId="6" r:id="rId1"/>
    <sheet name="LPDDR4" sheetId="4" r:id="rId2"/>
    <sheet name="LPDDR3" sheetId="8" r:id="rId3"/>
  </sheets>
  <calcPr calcId="152511"/>
</workbook>
</file>

<file path=xl/calcChain.xml><?xml version="1.0" encoding="utf-8"?>
<calcChain xmlns="http://schemas.openxmlformats.org/spreadsheetml/2006/main">
  <c r="M14" i="4" l="1"/>
  <c r="K3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56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39" i="4"/>
  <c r="U20" i="4"/>
  <c r="S39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T16" i="4" s="1"/>
  <c r="U17" i="4"/>
  <c r="U18" i="4"/>
  <c r="U3" i="4"/>
  <c r="T45" i="4" s="1"/>
  <c r="T53" i="4" l="1"/>
  <c r="T44" i="4"/>
  <c r="T15" i="4"/>
  <c r="T7" i="4"/>
  <c r="T31" i="4"/>
  <c r="T52" i="4"/>
  <c r="T69" i="4"/>
  <c r="T61" i="4"/>
  <c r="T41" i="4"/>
  <c r="T8" i="4"/>
  <c r="T14" i="4"/>
  <c r="T51" i="4"/>
  <c r="T60" i="4"/>
  <c r="T13" i="4"/>
  <c r="T50" i="4"/>
  <c r="T42" i="4"/>
  <c r="T67" i="4"/>
  <c r="T66" i="4"/>
  <c r="T32" i="4"/>
  <c r="T6" i="4"/>
  <c r="T43" i="4"/>
  <c r="T68" i="4"/>
  <c r="T70" i="4"/>
  <c r="T5" i="4"/>
  <c r="T12" i="4"/>
  <c r="T58" i="4"/>
  <c r="T62" i="4"/>
  <c r="T35" i="4"/>
  <c r="T24" i="4"/>
  <c r="T59" i="4"/>
  <c r="T18" i="4"/>
  <c r="T10" i="4"/>
  <c r="T34" i="4"/>
  <c r="T26" i="4"/>
  <c r="T23" i="4"/>
  <c r="T11" i="4"/>
  <c r="T27" i="4"/>
  <c r="T17" i="4"/>
  <c r="T9" i="4"/>
  <c r="T33" i="4"/>
  <c r="T25" i="4"/>
  <c r="T54" i="4"/>
  <c r="T46" i="4"/>
  <c r="T63" i="4"/>
  <c r="T30" i="4"/>
  <c r="T22" i="4"/>
  <c r="T49" i="4"/>
  <c r="T40" i="4"/>
  <c r="T65" i="4"/>
  <c r="T57" i="4"/>
  <c r="T4" i="4"/>
  <c r="T29" i="4"/>
  <c r="T21" i="4"/>
  <c r="T48" i="4"/>
  <c r="T56" i="4"/>
  <c r="T64" i="4"/>
  <c r="T3" i="4"/>
  <c r="T20" i="4"/>
  <c r="T28" i="4"/>
  <c r="T39" i="4"/>
  <c r="T47" i="4"/>
  <c r="T71" i="4"/>
  <c r="M3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3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M39" i="4"/>
  <c r="M40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56" i="4"/>
  <c r="M41" i="4"/>
  <c r="M42" i="4"/>
  <c r="L57" i="4" s="1"/>
  <c r="M43" i="4"/>
  <c r="M44" i="4"/>
  <c r="M45" i="4"/>
  <c r="M46" i="4"/>
  <c r="M47" i="4"/>
  <c r="L47" i="4" s="1"/>
  <c r="M48" i="4"/>
  <c r="M49" i="4"/>
  <c r="M50" i="4"/>
  <c r="M51" i="4"/>
  <c r="M52" i="4"/>
  <c r="M53" i="4"/>
  <c r="M54" i="4"/>
  <c r="M20" i="4"/>
  <c r="M25" i="4"/>
  <c r="M7" i="4"/>
  <c r="L39" i="4" l="1"/>
  <c r="L53" i="4"/>
  <c r="L45" i="4"/>
  <c r="L56" i="4"/>
  <c r="L70" i="4"/>
  <c r="L62" i="4"/>
  <c r="L64" i="4"/>
  <c r="L54" i="4"/>
  <c r="L46" i="4"/>
  <c r="L71" i="4"/>
  <c r="L63" i="4"/>
  <c r="L69" i="4"/>
  <c r="L51" i="4"/>
  <c r="L43" i="4"/>
  <c r="L68" i="4"/>
  <c r="L60" i="4"/>
  <c r="L52" i="4"/>
  <c r="L50" i="4"/>
  <c r="L42" i="4"/>
  <c r="L67" i="4"/>
  <c r="L59" i="4"/>
  <c r="L61" i="4"/>
  <c r="L49" i="4"/>
  <c r="L41" i="4"/>
  <c r="L66" i="4"/>
  <c r="L58" i="4"/>
  <c r="L44" i="4"/>
  <c r="L48" i="4"/>
  <c r="L40" i="4"/>
  <c r="L65" i="4"/>
  <c r="Q71" i="8" l="1"/>
  <c r="K71" i="8"/>
  <c r="Q70" i="8"/>
  <c r="K70" i="8"/>
  <c r="Q69" i="8"/>
  <c r="K69" i="8"/>
  <c r="Q68" i="8"/>
  <c r="K68" i="8"/>
  <c r="Q67" i="8"/>
  <c r="K67" i="8"/>
  <c r="Q66" i="8"/>
  <c r="K66" i="8"/>
  <c r="Q65" i="8"/>
  <c r="K65" i="8"/>
  <c r="Q64" i="8"/>
  <c r="K64" i="8"/>
  <c r="Q63" i="8"/>
  <c r="K63" i="8"/>
  <c r="Q62" i="8"/>
  <c r="K62" i="8"/>
  <c r="Q61" i="8"/>
  <c r="K61" i="8"/>
  <c r="Q60" i="8"/>
  <c r="K60" i="8"/>
  <c r="Q59" i="8"/>
  <c r="K59" i="8"/>
  <c r="Q58" i="8"/>
  <c r="K58" i="8"/>
  <c r="Q57" i="8"/>
  <c r="K57" i="8"/>
  <c r="Q56" i="8"/>
  <c r="K56" i="8"/>
  <c r="Q54" i="8"/>
  <c r="K54" i="8"/>
  <c r="Q53" i="8"/>
  <c r="K53" i="8"/>
  <c r="Q52" i="8"/>
  <c r="K52" i="8"/>
  <c r="Q51" i="8"/>
  <c r="K51" i="8"/>
  <c r="Q50" i="8"/>
  <c r="K50" i="8"/>
  <c r="Q49" i="8"/>
  <c r="K49" i="8"/>
  <c r="Q48" i="8"/>
  <c r="K48" i="8"/>
  <c r="Q47" i="8"/>
  <c r="K47" i="8"/>
  <c r="Q46" i="8"/>
  <c r="K46" i="8"/>
  <c r="Q45" i="8"/>
  <c r="K45" i="8"/>
  <c r="Q44" i="8"/>
  <c r="K44" i="8"/>
  <c r="Q43" i="8"/>
  <c r="K43" i="8"/>
  <c r="Q42" i="8"/>
  <c r="K42" i="8"/>
  <c r="Q41" i="8"/>
  <c r="K41" i="8"/>
  <c r="Q40" i="8"/>
  <c r="K40" i="8"/>
  <c r="Q39" i="8"/>
  <c r="K39" i="8"/>
  <c r="P37" i="8"/>
  <c r="J37" i="8"/>
  <c r="Q35" i="8"/>
  <c r="K35" i="8"/>
  <c r="Q34" i="8"/>
  <c r="K34" i="8"/>
  <c r="Q33" i="8"/>
  <c r="K33" i="8"/>
  <c r="Q32" i="8"/>
  <c r="K32" i="8"/>
  <c r="Q31" i="8"/>
  <c r="K31" i="8"/>
  <c r="Q30" i="8"/>
  <c r="K30" i="8"/>
  <c r="Q29" i="8"/>
  <c r="K29" i="8"/>
  <c r="Q28" i="8"/>
  <c r="K28" i="8"/>
  <c r="Q27" i="8"/>
  <c r="K27" i="8"/>
  <c r="Q26" i="8"/>
  <c r="K26" i="8"/>
  <c r="Q25" i="8"/>
  <c r="K25" i="8"/>
  <c r="D25" i="8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Q24" i="8"/>
  <c r="K24" i="8"/>
  <c r="Q23" i="8"/>
  <c r="K23" i="8"/>
  <c r="Q22" i="8"/>
  <c r="K22" i="8"/>
  <c r="Q21" i="8"/>
  <c r="K21" i="8"/>
  <c r="Q20" i="8"/>
  <c r="K20" i="8"/>
  <c r="Q18" i="8"/>
  <c r="K18" i="8"/>
  <c r="Q17" i="8"/>
  <c r="K17" i="8"/>
  <c r="Q16" i="8"/>
  <c r="K16" i="8"/>
  <c r="Q15" i="8"/>
  <c r="K15" i="8"/>
  <c r="Q14" i="8"/>
  <c r="K14" i="8"/>
  <c r="Q13" i="8"/>
  <c r="K13" i="8"/>
  <c r="Q12" i="8"/>
  <c r="K12" i="8"/>
  <c r="Q11" i="8"/>
  <c r="K11" i="8"/>
  <c r="Q10" i="8"/>
  <c r="K10" i="8"/>
  <c r="Q9" i="8"/>
  <c r="K9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Q8" i="8"/>
  <c r="K8" i="8"/>
  <c r="D8" i="8"/>
  <c r="Q7" i="8"/>
  <c r="K7" i="8"/>
  <c r="Q6" i="8"/>
  <c r="K6" i="8"/>
  <c r="Q5" i="8"/>
  <c r="K5" i="8"/>
  <c r="Q4" i="8"/>
  <c r="K4" i="8"/>
  <c r="Q3" i="8"/>
  <c r="K3" i="8"/>
  <c r="P1" i="8"/>
  <c r="J1" i="8"/>
  <c r="U5" i="8" l="1"/>
  <c r="U3" i="8"/>
  <c r="U4" i="8"/>
  <c r="U2" i="8"/>
  <c r="D25" i="4"/>
  <c r="M8" i="4" s="1"/>
  <c r="D8" i="4"/>
  <c r="M23" i="4" s="1"/>
  <c r="D26" i="4" l="1"/>
  <c r="D9" i="4"/>
  <c r="M21" i="4" s="1"/>
  <c r="R1" i="4"/>
  <c r="R37" i="4"/>
  <c r="J37" i="4"/>
  <c r="J1" i="4"/>
  <c r="D27" i="4" l="1"/>
  <c r="M9" i="4" s="1"/>
  <c r="D10" i="4"/>
  <c r="M22" i="4" s="1"/>
  <c r="D11" i="4" l="1"/>
  <c r="M26" i="4" s="1"/>
  <c r="D28" i="4"/>
  <c r="M5" i="4" s="1"/>
  <c r="D29" i="4" l="1"/>
  <c r="M4" i="4" s="1"/>
  <c r="D12" i="4"/>
  <c r="M24" i="4" s="1"/>
  <c r="D13" i="4" l="1"/>
  <c r="M27" i="4" s="1"/>
  <c r="D30" i="4"/>
  <c r="M6" i="4" s="1"/>
  <c r="D14" i="4" l="1"/>
  <c r="D31" i="4"/>
  <c r="M10" i="4" s="1"/>
  <c r="D32" i="4" l="1"/>
  <c r="M35" i="4" s="1"/>
  <c r="D15" i="4"/>
  <c r="D16" i="4" l="1"/>
  <c r="M11" i="4"/>
  <c r="D33" i="4"/>
  <c r="M32" i="4" s="1"/>
  <c r="D17" i="4" l="1"/>
  <c r="M16" i="4"/>
  <c r="D34" i="4"/>
  <c r="M28" i="4" s="1"/>
  <c r="M13" i="4" l="1"/>
  <c r="D18" i="4"/>
  <c r="D35" i="4"/>
  <c r="M34" i="4" s="1"/>
  <c r="M12" i="4" l="1"/>
  <c r="D19" i="4"/>
  <c r="D36" i="4"/>
  <c r="M29" i="4" s="1"/>
  <c r="D20" i="4" l="1"/>
  <c r="M18" i="4"/>
  <c r="D37" i="4"/>
  <c r="M33" i="4" s="1"/>
  <c r="M15" i="4" l="1"/>
  <c r="D21" i="4"/>
  <c r="D38" i="4"/>
  <c r="M31" i="4" s="1"/>
  <c r="D22" i="4" l="1"/>
  <c r="M17" i="4" s="1"/>
  <c r="D39" i="4"/>
  <c r="L9" i="4" l="1"/>
  <c r="L8" i="4"/>
  <c r="L15" i="4"/>
  <c r="M30" i="4"/>
  <c r="L16" i="4" s="1"/>
  <c r="L4" i="4" l="1"/>
  <c r="L5" i="4"/>
  <c r="L14" i="4"/>
  <c r="L3" i="4"/>
  <c r="L10" i="4"/>
  <c r="L6" i="4"/>
  <c r="L13" i="4"/>
  <c r="L12" i="4"/>
  <c r="L11" i="4"/>
  <c r="L18" i="4"/>
  <c r="L30" i="4"/>
  <c r="L34" i="4"/>
  <c r="L29" i="4"/>
  <c r="L26" i="4"/>
  <c r="L28" i="4"/>
  <c r="L27" i="4"/>
  <c r="L22" i="4"/>
  <c r="L23" i="4"/>
  <c r="L20" i="4"/>
  <c r="L35" i="4"/>
  <c r="L21" i="4"/>
  <c r="L24" i="4"/>
  <c r="L32" i="4"/>
  <c r="L25" i="4"/>
  <c r="L33" i="4"/>
  <c r="L31" i="4"/>
  <c r="L7" i="4"/>
  <c r="L17" i="4"/>
  <c r="Y5" i="4"/>
  <c r="Y2" i="4"/>
  <c r="Y3" i="4"/>
  <c r="Y4" i="4"/>
</calcChain>
</file>

<file path=xl/sharedStrings.xml><?xml version="1.0" encoding="utf-8"?>
<sst xmlns="http://schemas.openxmlformats.org/spreadsheetml/2006/main" count="780" uniqueCount="373">
  <si>
    <t>200 ball x32</t>
  </si>
  <si>
    <t>DQA</t>
  </si>
  <si>
    <t>DQB</t>
  </si>
  <si>
    <t>B2</t>
  </si>
  <si>
    <t>Signal name</t>
  </si>
  <si>
    <t>C2</t>
  </si>
  <si>
    <t>E2</t>
  </si>
  <si>
    <t>F2</t>
  </si>
  <si>
    <t>F4</t>
  </si>
  <si>
    <t>E4</t>
  </si>
  <si>
    <t>C4</t>
  </si>
  <si>
    <t>B4</t>
  </si>
  <si>
    <t>B11</t>
  </si>
  <si>
    <t>C11</t>
  </si>
  <si>
    <t>E11</t>
  </si>
  <si>
    <t>F11</t>
  </si>
  <si>
    <t>F9</t>
  </si>
  <si>
    <t>E9</t>
  </si>
  <si>
    <t>C9</t>
  </si>
  <si>
    <t>B9</t>
  </si>
  <si>
    <t>AA2</t>
  </si>
  <si>
    <t>Y2</t>
  </si>
  <si>
    <t>V2</t>
  </si>
  <si>
    <t>U2</t>
  </si>
  <si>
    <t>U4</t>
  </si>
  <si>
    <t>V4</t>
  </si>
  <si>
    <t>Y4</t>
  </si>
  <si>
    <t>AA4</t>
  </si>
  <si>
    <t>AA11</t>
  </si>
  <si>
    <t>Y11</t>
  </si>
  <si>
    <t>V11</t>
  </si>
  <si>
    <t>U11</t>
  </si>
  <si>
    <t>U9</t>
  </si>
  <si>
    <t>V9</t>
  </si>
  <si>
    <t>Y9</t>
  </si>
  <si>
    <t>AA9</t>
  </si>
  <si>
    <t>DDR0CH1DQ0_DQ0_DQA0_DQA0</t>
  </si>
  <si>
    <t>AY62</t>
  </si>
  <si>
    <t>DDR0CH1DQ1_DQ1_DQA1_DQA1</t>
  </si>
  <si>
    <t>AY61</t>
  </si>
  <si>
    <t>DDR0CH1DQ2_DQ2_DQA2_DQA2</t>
  </si>
  <si>
    <t>BE62</t>
  </si>
  <si>
    <t>DDR0CH1DQ3_DQ3_DQA3_DQA3</t>
  </si>
  <si>
    <t>BG62</t>
  </si>
  <si>
    <t>DDR0CH1DQ4_DQ4_DQA4_DQA4</t>
  </si>
  <si>
    <t>BD63</t>
  </si>
  <si>
    <t>DDR0CH1DQ5_DQ5_DQA5_DQA5</t>
  </si>
  <si>
    <t>AW62</t>
  </si>
  <si>
    <t>DDR0CH1DQ6_DQ6_DQA6_DQA6</t>
  </si>
  <si>
    <t>AW63</t>
  </si>
  <si>
    <t>DDR0CH1DQ7_DQ7_DQA7_DQA7</t>
  </si>
  <si>
    <t>BD62</t>
  </si>
  <si>
    <t>DDR0CH1DQ8_DQ8_DQA8_DQA8</t>
  </si>
  <si>
    <t>AV59</t>
  </si>
  <si>
    <t>DDR0CH1DQ9_DQ9_DQA9_DQA9</t>
  </si>
  <si>
    <t>AU63</t>
  </si>
  <si>
    <t>DDR0CH1DQ10_DQ10_DQA10_DQA10</t>
  </si>
  <si>
    <t>AU62</t>
  </si>
  <si>
    <t>DDR0CH1DQ11_DQ11_DQA11_DQA11</t>
  </si>
  <si>
    <t>AV58</t>
  </si>
  <si>
    <t>DDR0CH1DQ12_DQ12_DQA12_DQA12</t>
  </si>
  <si>
    <t>AV57</t>
  </si>
  <si>
    <t>DDR0CH1DQ13_DQ13_DQA13_DQA13</t>
  </si>
  <si>
    <t>AT55</t>
  </si>
  <si>
    <t>DDR0CH1DQ14_DQ14_DQA14_DQA14</t>
  </si>
  <si>
    <t>AT54</t>
  </si>
  <si>
    <t>DDR0CH1DQ15_DQ15_DQA15_DQA15</t>
  </si>
  <si>
    <t>AY59</t>
  </si>
  <si>
    <t>DDR0CH1DQ16_DQ16_DQA16_DQA16</t>
  </si>
  <si>
    <t>AY57</t>
  </si>
  <si>
    <t>DDR0CH1DQ17_DQ17_DQA17_DQA17</t>
  </si>
  <si>
    <t>BB57</t>
  </si>
  <si>
    <t>DDR0CH1DQ18_DQ18_DQA18_DQA18</t>
  </si>
  <si>
    <t>BD59</t>
  </si>
  <si>
    <t>DDR0CH1DQ19_DQ19_DQA19_DQA19</t>
  </si>
  <si>
    <t>BF59</t>
  </si>
  <si>
    <t>DDR0CH1DQ20_DQ20_DQA20_DQA20</t>
  </si>
  <si>
    <t>AV54</t>
  </si>
  <si>
    <t>DDR0CH1DQ21_DQ21_DQA21_DQA21</t>
  </si>
  <si>
    <t>AY55</t>
  </si>
  <si>
    <t>DDR0CH1DQ22_DQ22_DQA22_DQA22</t>
  </si>
  <si>
    <t>AV52</t>
  </si>
  <si>
    <t>DDR0CH1DQ23_DQ23_DQA23_DQA23</t>
  </si>
  <si>
    <t>BD58</t>
  </si>
  <si>
    <t>DDR0CH1DQ24_DQ24_DQA24_DQA24</t>
  </si>
  <si>
    <t>BE56</t>
  </si>
  <si>
    <t>DDR0CH1DQ25_DQ25_DQA25_DQA25</t>
  </si>
  <si>
    <t>BD54</t>
  </si>
  <si>
    <t>DDR0CH1DQ26_DQ26_DQA26_DQA26</t>
  </si>
  <si>
    <t>BF58</t>
  </si>
  <si>
    <t>DDR0CH1DQ27_DQ27_DQA27_DQA27</t>
  </si>
  <si>
    <t>BE50</t>
  </si>
  <si>
    <t>DDR0CH1DQ28_DQ28_DQA28_DQA28</t>
  </si>
  <si>
    <t>BD50</t>
  </si>
  <si>
    <t>DDR0CH1DQ29_DQ29_DQA29_DQA29</t>
  </si>
  <si>
    <t>BB50</t>
  </si>
  <si>
    <t>DDR0CH1DQ30_DQ30_DQA30_DQA30</t>
  </si>
  <si>
    <t>BA50</t>
  </si>
  <si>
    <t>DDR0CH1DQ31_DQ31_DQA31_DQA31</t>
  </si>
  <si>
    <t>BB54</t>
  </si>
  <si>
    <t>BXT Signal Name</t>
  </si>
  <si>
    <t>DIMM ball</t>
  </si>
  <si>
    <t>Computed</t>
  </si>
  <si>
    <t>Swizzle</t>
  </si>
  <si>
    <t>DDR0CH0DQ0_DQ40_DQB8_DQB8</t>
  </si>
  <si>
    <t>BJ44</t>
  </si>
  <si>
    <t>DDR0CH0DQ1_DQ41_DQB9_DQB9</t>
  </si>
  <si>
    <t>BG39</t>
  </si>
  <si>
    <t>DDR0CH0DQ2_DQ42_DQB10_DQB10</t>
  </si>
  <si>
    <t>BG40</t>
  </si>
  <si>
    <t>DDR0CH0DQ3_DQ43_DQB11_DQB11</t>
  </si>
  <si>
    <t>BJ40</t>
  </si>
  <si>
    <t>DDR0CH0DQ4_DQ44_DQB12_DQB12</t>
  </si>
  <si>
    <t>BG43</t>
  </si>
  <si>
    <t>DDR0CH0DQ5_DQ45_DQB13_DQB13</t>
  </si>
  <si>
    <t>BG44</t>
  </si>
  <si>
    <t>DDR0CH0DQ6_DQ46_DQB14_DQB14</t>
  </si>
  <si>
    <t>BH45</t>
  </si>
  <si>
    <t>DDR0CH0DQ7_DQ47_DQB15_DQB15</t>
  </si>
  <si>
    <t>BH41</t>
  </si>
  <si>
    <t>DDR0CH0DQ8_DQ32_DQB0_DQB0</t>
  </si>
  <si>
    <t>AR39</t>
  </si>
  <si>
    <t>DDR0CH0DQ9_DQ33_DQB1_DQB1</t>
  </si>
  <si>
    <t>AV37</t>
  </si>
  <si>
    <t>DDR0CH0DQ10_DQ34_DQB2_DQB2</t>
  </si>
  <si>
    <t>AW37</t>
  </si>
  <si>
    <t>DDR0CH0DQ11_DQ35_DQB3_DQB3</t>
  </si>
  <si>
    <t>AR37</t>
  </si>
  <si>
    <t>DDR0CH0DQ12_DQ36_DQB4_DQB4</t>
  </si>
  <si>
    <t>AT37</t>
  </si>
  <si>
    <t>DDR0CH0DQ13_DQ37_DQB5_DQB5</t>
  </si>
  <si>
    <t>AT41</t>
  </si>
  <si>
    <t>DDR0CH0DQ14_DQ38_DQB6_DQB6</t>
  </si>
  <si>
    <t>AR41</t>
  </si>
  <si>
    <t>DDR0CH0DQ15_DQ39_DQB7_DQB7</t>
  </si>
  <si>
    <t>AW35</t>
  </si>
  <si>
    <t>DDR0CH0DQ16_DQ56_DQB24_DQB24</t>
  </si>
  <si>
    <t>BJ38</t>
  </si>
  <si>
    <t>DDR0CH0DQ17_DQ57_DQB25_DQB25</t>
  </si>
  <si>
    <t>BG34</t>
  </si>
  <si>
    <t>DDR0CH0DQ18_DQ58_DQB26_DQB26</t>
  </si>
  <si>
    <t>BG33</t>
  </si>
  <si>
    <t>DDR0CH0DQ19_DQ59_DQB27_DQB27</t>
  </si>
  <si>
    <t>BH33</t>
  </si>
  <si>
    <t>DDR0CH0DQ20_DQ60_DQB28_DQB28</t>
  </si>
  <si>
    <t>BG38</t>
  </si>
  <si>
    <t>DDR0CH0DQ21_DQ61_DQB29_DQB29</t>
  </si>
  <si>
    <t>BH37</t>
  </si>
  <si>
    <t>DDR0CH0DQ22_DQ62_DQB30_DQB30</t>
  </si>
  <si>
    <t>BG37</t>
  </si>
  <si>
    <t>DDR0CH0DQ23_DQ63_DQB31_DQB31</t>
  </si>
  <si>
    <t>BJ34</t>
  </si>
  <si>
    <t>DDR0CH0DQ24_DQ48_DQB16_DQB16</t>
  </si>
  <si>
    <t>BA34</t>
  </si>
  <si>
    <t>DDR0CH0DQ25_DQ49_DQB17_DQB17</t>
  </si>
  <si>
    <t>BE34</t>
  </si>
  <si>
    <t>DDR0CH0DQ26_DQ50_DQB18_DQB18</t>
  </si>
  <si>
    <t>BD34</t>
  </si>
  <si>
    <t>DDR0CH0DQ27_DQ51_DQB19_DQB19</t>
  </si>
  <si>
    <t>BD37</t>
  </si>
  <si>
    <t>DDR0CH0DQ28_DQ52_DQB20_DQB20</t>
  </si>
  <si>
    <t>BB37</t>
  </si>
  <si>
    <t>DDR0CH0DQ29_DQ53_DQB21_DQB21</t>
  </si>
  <si>
    <t>BE39</t>
  </si>
  <si>
    <t>DDR0CH0DQ30_DQ54_DQB22_DQB22</t>
  </si>
  <si>
    <t>BD39</t>
  </si>
  <si>
    <t>DDR0CH0DQ31_DQ55_DQB23_DQB23</t>
  </si>
  <si>
    <t>BB34</t>
  </si>
  <si>
    <t>DIMM Ball</t>
  </si>
  <si>
    <t>BXT Ball</t>
  </si>
  <si>
    <t>NET</t>
  </si>
  <si>
    <t>DDR1CH0DQ0_DQ40_DQB8_DQB8</t>
  </si>
  <si>
    <t>DDR1CH0DQ1_DQ41_DQB9_DQB9</t>
  </si>
  <si>
    <t>DDR1CH0DQ2_DQ42_DQB10_DQB10</t>
  </si>
  <si>
    <t>DDR1CH0DQ3_DQ43_DQB11_DQB11</t>
  </si>
  <si>
    <t>DDR1CH0DQ4_DQ44_DQB12_DQB12</t>
  </si>
  <si>
    <t>DDR1CH0DQ5_DQ45_DQB13_DQB13</t>
  </si>
  <si>
    <t>DDR1CH0DQ6_DQ46_DQB14_DQB14</t>
  </si>
  <si>
    <t>DDR1CH0DQ7_DQ47_DQB15_DQB15</t>
  </si>
  <si>
    <t>DDR1CH0DQ8_DQ32_DQB0_DQB0</t>
  </si>
  <si>
    <t>DDR1CH0DQ9_DQ33_DQB1_DQB1</t>
  </si>
  <si>
    <t>DDR1CH0DQ10_DQ34_DQB2_DQB2</t>
  </si>
  <si>
    <t>DDR1CH0DQ11_DQ35_DQB3_DQB3</t>
  </si>
  <si>
    <t>DDR1CH0DQ12_DQ36_DQB4_DQB4</t>
  </si>
  <si>
    <t>DDR1CH0DQ13_DQ37_DQB5_DQB5</t>
  </si>
  <si>
    <t>DDR1CH0DQ14_DQ38_DQB6_DQB6</t>
  </si>
  <si>
    <t>DDR1CH0DQ15_DQ39_DQB7_DQB7</t>
  </si>
  <si>
    <t>DDR1CH0DQ16_DQ56_DQB24_DQB24</t>
  </si>
  <si>
    <t>DDR1CH0DQ17_DQ57_DQB25_DQB25</t>
  </si>
  <si>
    <t>DDR1CH0DQ18_DQ58_DQB26_DQB26</t>
  </si>
  <si>
    <t>DDR1CH0DQ19_DQ59_DQB27_DQB27</t>
  </si>
  <si>
    <t>DDR1CH0DQ20_DQ60_DQB28_DQB28</t>
  </si>
  <si>
    <t>DDR1CH0DQ21_DQ61_DQB29_DQB29</t>
  </si>
  <si>
    <t>DDR1CH0DQ22_DQ62_DQB30_DQB30</t>
  </si>
  <si>
    <t>DDR1CH0DQ23_DQ63_DQB31_DQB31</t>
  </si>
  <si>
    <t>DDR1CH0DQ24_DQ48_DQB16_DQB16</t>
  </si>
  <si>
    <t>DDR1CH0DQ25_DQ49_DQB17_DQB17</t>
  </si>
  <si>
    <t>DDR1CH0DQ26_DQ50_DQB18_DQB18</t>
  </si>
  <si>
    <t>DDR1CH0DQ27_DQ51_DQB19_DQB19</t>
  </si>
  <si>
    <t>DDR1CH0DQ28_DQ52_DQB20_DQB20</t>
  </si>
  <si>
    <t>DDR1CH0DQ29_DQ53_DQB21_DQB21</t>
  </si>
  <si>
    <t>DDR1CH0DQ30_DQ54_DQB22_DQB22</t>
  </si>
  <si>
    <t>DDR1CH0DQ31_DQ55_DQB23_DQB23</t>
  </si>
  <si>
    <t>DDR1CH1DQ0_DQ0_DQA0_DQA0</t>
  </si>
  <si>
    <t>DDR1CH1DQ1_DQ1_DQA1_DQA1</t>
  </si>
  <si>
    <t>DDR1CH1DQ2_DQ2_DQA2_DQA2</t>
  </si>
  <si>
    <t>DDR1CH1DQ3_DQ3_DQA3_DQA3</t>
  </si>
  <si>
    <t>DDR1CH1DQ4_DQ4_DQA4_DQA4</t>
  </si>
  <si>
    <t>DDR1CH1DQ5_DQ5_DQA5_DQA5</t>
  </si>
  <si>
    <t>DDR1CH1DQ6_DQ6_DQA6_DQA6</t>
  </si>
  <si>
    <t>DDR1CH1DQ7_DQ7_DQA7_DQA7</t>
  </si>
  <si>
    <t>DDR1CH1DQ8_DQ8_DQA8_DQA8</t>
  </si>
  <si>
    <t>DDR1CH1DQ9_DQ9_DQA9_DQA9</t>
  </si>
  <si>
    <t>DDR1CH1DQ10_DQ10_DQA10_DQA10</t>
  </si>
  <si>
    <t>DDR1CH1DQ11_DQ11_DQA11_DQA11</t>
  </si>
  <si>
    <t>DDR1CH1DQ12_DQ12_DQA12_DQA12</t>
  </si>
  <si>
    <t>DDR1CH1DQ13_DQ13_DQA13_DQA13</t>
  </si>
  <si>
    <t>DDR1CH1DQ14_DQ14_DQA14_DQA14</t>
  </si>
  <si>
    <t>DDR1CH1DQ15_DQ15_DQA15_DQA15</t>
  </si>
  <si>
    <t>DDR1CH1DQ16_DQ16_DQA16_DQA16</t>
  </si>
  <si>
    <t>DDR1CH1DQ17_DQ17_DQA17_DQA17</t>
  </si>
  <si>
    <t>DDR1CH1DQ18_DQ18_DQA18_DQA18</t>
  </si>
  <si>
    <t>DDR1CH1DQ19_DQ19_DQA19_DQA19</t>
  </si>
  <si>
    <t>DDR1CH1DQ20_DQ20_DQA20_DQA20</t>
  </si>
  <si>
    <t>DDR1CH1DQ21_DQ21_DQA21_DQA21</t>
  </si>
  <si>
    <t>DDR1CH1DQ22_DQ22_DQA22_DQA22</t>
  </si>
  <si>
    <t>DDR1CH1DQ23_DQ23_DQA23_DQA23</t>
  </si>
  <si>
    <t>DDR1CH1DQ24_DQ24_DQA24_DQA24</t>
  </si>
  <si>
    <t>DDR1CH1DQ25_DQ25_DQA25_DQA25</t>
  </si>
  <si>
    <t>DDR1CH1DQ26_DQ26_DQA26_DQA26</t>
  </si>
  <si>
    <t>DDR1CH1DQ27_DQ27_DQA27_DQA27</t>
  </si>
  <si>
    <t>DDR1CH1DQ28_DQ28_DQA28_DQA28</t>
  </si>
  <si>
    <t>DDR1CH1DQ29_DQ29_DQA29_DQA29</t>
  </si>
  <si>
    <t>DDR1CH1DQ30_DQ30_DQA30_DQA30</t>
  </si>
  <si>
    <t>DDR1CH1DQ31_DQ31_DQA31_DQA31</t>
  </si>
  <si>
    <t>BJ26</t>
  </si>
  <si>
    <t>BG30</t>
  </si>
  <si>
    <t>BH31</t>
  </si>
  <si>
    <t>BG31</t>
  </si>
  <si>
    <t>BH27</t>
  </si>
  <si>
    <t>BG27</t>
  </si>
  <si>
    <t>BG26</t>
  </si>
  <si>
    <t>BJ30</t>
  </si>
  <si>
    <t>BA30</t>
  </si>
  <si>
    <t>BB30</t>
  </si>
  <si>
    <t>BE30</t>
  </si>
  <si>
    <t>BD30</t>
  </si>
  <si>
    <t>BE25</t>
  </si>
  <si>
    <t>BB27</t>
  </si>
  <si>
    <t>BD25</t>
  </si>
  <si>
    <t>BD27</t>
  </si>
  <si>
    <t>BG24</t>
  </si>
  <si>
    <t>BJ20</t>
  </si>
  <si>
    <t>BH23</t>
  </si>
  <si>
    <t>BJ24</t>
  </si>
  <si>
    <t>BG20</t>
  </si>
  <si>
    <t>BG21</t>
  </si>
  <si>
    <t>BH19</t>
  </si>
  <si>
    <t>BG25</t>
  </si>
  <si>
    <t>AT27</t>
  </si>
  <si>
    <t>AW29</t>
  </si>
  <si>
    <t>AR27</t>
  </si>
  <si>
    <t>AT23</t>
  </si>
  <si>
    <t>AV27</t>
  </si>
  <si>
    <t>AR25</t>
  </si>
  <si>
    <t>AR23</t>
  </si>
  <si>
    <t>AW27</t>
  </si>
  <si>
    <t>AV12</t>
  </si>
  <si>
    <t>BD6</t>
  </si>
  <si>
    <t>BD5</t>
  </si>
  <si>
    <t>BB7</t>
  </si>
  <si>
    <t>AV10</t>
  </si>
  <si>
    <t>AY9</t>
  </si>
  <si>
    <t>AY7</t>
  </si>
  <si>
    <t>BF5</t>
  </si>
  <si>
    <t>BF6</t>
  </si>
  <si>
    <t>BD10</t>
  </si>
  <si>
    <t>BE14</t>
  </si>
  <si>
    <t>BB10</t>
  </si>
  <si>
    <t>BA14</t>
  </si>
  <si>
    <t>BB14</t>
  </si>
  <si>
    <t>BD14</t>
  </si>
  <si>
    <t>BE8</t>
  </si>
  <si>
    <t>AY2</t>
  </si>
  <si>
    <t>BD2</t>
  </si>
  <si>
    <t>BD1</t>
  </si>
  <si>
    <t>BE2</t>
  </si>
  <si>
    <t>AW1</t>
  </si>
  <si>
    <t>AW2</t>
  </si>
  <si>
    <t>AY3</t>
  </si>
  <si>
    <t>BG2</t>
  </si>
  <si>
    <t>AU2</t>
  </si>
  <si>
    <t>AT10</t>
  </si>
  <si>
    <t>AT9</t>
  </si>
  <si>
    <t>AU1</t>
  </si>
  <si>
    <t>AY5</t>
  </si>
  <si>
    <t>AV5</t>
  </si>
  <si>
    <t>AV6</t>
  </si>
  <si>
    <t>AV7</t>
  </si>
  <si>
    <t>DDR1_DQ_B</t>
  </si>
  <si>
    <t>DDR0_DQ_B</t>
  </si>
  <si>
    <t>DDR0_DQ_A</t>
  </si>
  <si>
    <t>DDR1_DQ_A</t>
  </si>
  <si>
    <t>Board:</t>
  </si>
  <si>
    <t>&lt;Board Name&gt;</t>
  </si>
  <si>
    <t>CH0</t>
  </si>
  <si>
    <t>CH1</t>
  </si>
  <si>
    <t>CH2</t>
  </si>
  <si>
    <t>CH3</t>
  </si>
  <si>
    <t xml:space="preserve">1) </t>
  </si>
  <si>
    <t>2)</t>
  </si>
  <si>
    <t>Fill in the Board Name in $C$1</t>
  </si>
  <si>
    <t>3)</t>
  </si>
  <si>
    <t>Fill in cells $I$2, $O$2, $I$38, $O$38 with the name of the net connecting the BXT DRAM channels to the memory chips</t>
  </si>
  <si>
    <t>4)</t>
  </si>
  <si>
    <t>Columns H and N contain the balls/pins on BXT for the memory interface.  Fill in the bus index in columns I and O which correspond to the BXT ball/pin</t>
  </si>
  <si>
    <t>5)</t>
  </si>
  <si>
    <t>On the memory chip part of the schematic, fill in the pin/ball that's connected to the net from step 4</t>
  </si>
  <si>
    <t>6)</t>
  </si>
  <si>
    <t>Columns K and Q will begin to fill in as step 5 is completed showing the actual swizzle</t>
  </si>
  <si>
    <t>LPDDR4</t>
  </si>
  <si>
    <t>P9</t>
  </si>
  <si>
    <t>N9</t>
  </si>
  <si>
    <t>N10</t>
  </si>
  <si>
    <t>N11</t>
  </si>
  <si>
    <t>M8</t>
  </si>
  <si>
    <t>M9</t>
  </si>
  <si>
    <t>M10</t>
  </si>
  <si>
    <t>M11</t>
  </si>
  <si>
    <t>F10</t>
  </si>
  <si>
    <t>F8</t>
  </si>
  <si>
    <t>E10</t>
  </si>
  <si>
    <t>D9</t>
  </si>
  <si>
    <t>T8</t>
  </si>
  <si>
    <t>T9</t>
  </si>
  <si>
    <t>T10</t>
  </si>
  <si>
    <t>T11</t>
  </si>
  <si>
    <t>R8</t>
  </si>
  <si>
    <t>R9</t>
  </si>
  <si>
    <t>R10</t>
  </si>
  <si>
    <t>R11</t>
  </si>
  <si>
    <t>C10</t>
  </si>
  <si>
    <t>C8</t>
  </si>
  <si>
    <t>B10</t>
  </si>
  <si>
    <t>B8</t>
  </si>
  <si>
    <t>LPDDR3</t>
  </si>
  <si>
    <t>M0_B_DQB</t>
  </si>
  <si>
    <t>M0_A_DQA</t>
  </si>
  <si>
    <t>M1_B_DQB</t>
  </si>
  <si>
    <t>M1_A_DQA</t>
  </si>
  <si>
    <t>178 ball x32</t>
  </si>
  <si>
    <t>CA Swizzling Options:</t>
  </si>
  <si>
    <t>To change the CA Swizzling configuration, set the "Package" SMIP option to one of these values:</t>
  </si>
  <si>
    <t>"Package"</t>
  </si>
  <si>
    <t>CA Swizzle Setting</t>
  </si>
  <si>
    <t>uniDIMM</t>
  </si>
  <si>
    <t>BGA</t>
  </si>
  <si>
    <t>BGA mirrored</t>
  </si>
  <si>
    <t>Revision</t>
  </si>
  <si>
    <t>V2.0</t>
  </si>
  <si>
    <t>V2.1</t>
  </si>
  <si>
    <t>Add LPDDR4 checks for PDG guideline violations [HSDes 1208856478]</t>
  </si>
  <si>
    <t>jzitterk</t>
  </si>
  <si>
    <t>user</t>
  </si>
  <si>
    <t>ChangeList</t>
  </si>
  <si>
    <t>e4</t>
  </si>
  <si>
    <t>DIMM Ch</t>
  </si>
  <si>
    <t>Violation</t>
  </si>
  <si>
    <t>n/a</t>
  </si>
  <si>
    <t>Make a copy of  "LPDDR3" or "LPDDR4" tab and edit the copy</t>
  </si>
  <si>
    <t>Red Fills w/ White text  In Columns M, U indicates a LPDDR4 swizzling violation.</t>
  </si>
  <si>
    <t>Red borders in Columns M, U indicates a duplicate entry.</t>
  </si>
  <si>
    <t>Swizzle Violations in Column L &amp; T will not update until the complete channel is entered (all 32bits).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</si>
</sst>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;\-General;"/>
    <numFmt numFmtId="165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6F1F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B7DD7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0" borderId="8" xfId="0" applyNumberFormat="1" applyFont="1" applyFill="1" applyBorder="1"/>
    <xf numFmtId="0" fontId="0" fillId="3" borderId="6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1" borderId="0" xfId="0" applyFill="1"/>
    <xf numFmtId="0" fontId="0" fillId="11" borderId="0" xfId="0" applyFill="1" applyBorder="1"/>
    <xf numFmtId="164" fontId="0" fillId="0" borderId="10" xfId="0" applyNumberFormat="1" applyFont="1" applyFill="1" applyBorder="1"/>
    <xf numFmtId="0" fontId="0" fillId="2" borderId="11" xfId="0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/>
    <xf numFmtId="0" fontId="1" fillId="0" borderId="12" xfId="0" applyFont="1" applyBorder="1"/>
    <xf numFmtId="0" fontId="0" fillId="12" borderId="6" xfId="0" applyFill="1" applyBorder="1" applyAlignment="1">
      <alignment horizontal="left"/>
    </xf>
    <xf numFmtId="0" fontId="0" fillId="13" borderId="6" xfId="0" applyFill="1" applyBorder="1" applyAlignment="1">
      <alignment horizontal="left"/>
    </xf>
    <xf numFmtId="0" fontId="0" fillId="14" borderId="6" xfId="0" applyFill="1" applyBorder="1" applyAlignment="1">
      <alignment horizontal="left"/>
    </xf>
    <xf numFmtId="0" fontId="0" fillId="15" borderId="6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16" borderId="6" xfId="0" applyFill="1" applyBorder="1" applyAlignment="1">
      <alignment horizontal="left"/>
    </xf>
    <xf numFmtId="0" fontId="0" fillId="17" borderId="6" xfId="0" applyFill="1" applyBorder="1" applyAlignment="1">
      <alignment horizontal="left"/>
    </xf>
    <xf numFmtId="0" fontId="0" fillId="18" borderId="6" xfId="0" applyFill="1" applyBorder="1" applyAlignment="1">
      <alignment horizontal="left"/>
    </xf>
    <xf numFmtId="0" fontId="0" fillId="0" borderId="0" xfId="0" applyFill="1"/>
    <xf numFmtId="0" fontId="0" fillId="0" borderId="1" xfId="0" applyBorder="1"/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19" borderId="0" xfId="0" applyFill="1"/>
    <xf numFmtId="0" fontId="0" fillId="20" borderId="0" xfId="0" applyFill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20" borderId="14" xfId="0" applyFill="1" applyBorder="1"/>
    <xf numFmtId="0" fontId="0" fillId="0" borderId="10" xfId="0" applyBorder="1"/>
    <xf numFmtId="0" fontId="0" fillId="20" borderId="15" xfId="0" applyFill="1" applyBorder="1"/>
    <xf numFmtId="0" fontId="0" fillId="20" borderId="16" xfId="0" applyFill="1" applyBorder="1"/>
    <xf numFmtId="0" fontId="0" fillId="0" borderId="8" xfId="0" applyBorder="1"/>
    <xf numFmtId="0" fontId="0" fillId="20" borderId="17" xfId="0" applyFill="1" applyBorder="1" applyAlignment="1">
      <alignment horizontal="left"/>
    </xf>
    <xf numFmtId="0" fontId="0" fillId="0" borderId="18" xfId="0" applyBorder="1"/>
    <xf numFmtId="0" fontId="0" fillId="20" borderId="19" xfId="0" applyFill="1" applyBorder="1"/>
    <xf numFmtId="0" fontId="0" fillId="20" borderId="20" xfId="0" applyFill="1" applyBorder="1" applyAlignment="1">
      <alignment horizontal="left"/>
    </xf>
    <xf numFmtId="0" fontId="0" fillId="20" borderId="16" xfId="0" applyFill="1" applyBorder="1" applyAlignment="1">
      <alignment horizontal="left"/>
    </xf>
    <xf numFmtId="0" fontId="0" fillId="20" borderId="6" xfId="0" applyFill="1" applyBorder="1"/>
    <xf numFmtId="0" fontId="0" fillId="20" borderId="21" xfId="0" applyFill="1" applyBorder="1"/>
    <xf numFmtId="0" fontId="0" fillId="20" borderId="11" xfId="0" applyFill="1" applyBorder="1"/>
    <xf numFmtId="0" fontId="0" fillId="0" borderId="22" xfId="0" applyBorder="1"/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23" xfId="0" applyFont="1" applyBorder="1"/>
    <xf numFmtId="0" fontId="0" fillId="0" borderId="8" xfId="0" applyBorder="1" applyAlignment="1">
      <alignment horizontal="center"/>
    </xf>
    <xf numFmtId="0" fontId="0" fillId="0" borderId="24" xfId="0" applyBorder="1"/>
    <xf numFmtId="0" fontId="0" fillId="0" borderId="18" xfId="0" applyBorder="1" applyAlignment="1">
      <alignment horizontal="center"/>
    </xf>
    <xf numFmtId="0" fontId="0" fillId="0" borderId="25" xfId="0" applyBorder="1"/>
    <xf numFmtId="0" fontId="7" fillId="11" borderId="0" xfId="0" applyFont="1" applyFill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3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3" xfId="0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0" borderId="0" xfId="0" applyFill="1" applyBorder="1"/>
    <xf numFmtId="0" fontId="2" fillId="0" borderId="9" xfId="0" applyFont="1" applyFill="1" applyBorder="1" applyAlignment="1">
      <alignment horizontal="center" wrapText="1"/>
    </xf>
    <xf numFmtId="0" fontId="0" fillId="0" borderId="9" xfId="0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0" fillId="0" borderId="34" xfId="0" applyNumberFormat="1" applyFont="1" applyFill="1" applyBorder="1"/>
    <xf numFmtId="0" fontId="5" fillId="0" borderId="31" xfId="0" applyFont="1" applyBorder="1" applyAlignment="1">
      <alignment horizontal="center"/>
    </xf>
    <xf numFmtId="0" fontId="0" fillId="0" borderId="35" xfId="0" applyBorder="1"/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28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16" borderId="14" xfId="0" applyFill="1" applyBorder="1" applyAlignment="1">
      <alignment horizontal="left"/>
    </xf>
    <xf numFmtId="164" fontId="0" fillId="0" borderId="6" xfId="0" applyNumberFormat="1" applyFont="1" applyFill="1" applyBorder="1"/>
    <xf numFmtId="0" fontId="1" fillId="0" borderId="9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64" fontId="0" fillId="0" borderId="11" xfId="0" applyNumberFormat="1" applyFont="1" applyFill="1" applyBorder="1"/>
    <xf numFmtId="165" fontId="0" fillId="20" borderId="0" xfId="0" applyNumberFormat="1" applyFill="1" applyBorder="1"/>
    <xf numFmtId="165" fontId="3" fillId="0" borderId="4" xfId="0" quotePrefix="1" applyNumberFormat="1" applyFont="1" applyBorder="1" applyAlignment="1">
      <alignment horizontal="center"/>
    </xf>
    <xf numFmtId="165" fontId="0" fillId="20" borderId="0" xfId="0" applyNumberFormat="1" applyFill="1"/>
    <xf numFmtId="0" fontId="0" fillId="0" borderId="37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0" borderId="36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7" xfId="0" applyFont="1" applyBorder="1" applyAlignment="1">
      <alignment horizontal="center"/>
    </xf>
  </cellXfs>
  <cellStyles count="1">
    <cellStyle name="Normal" xfId="0" builtinId="0"/>
  </cellStyles>
  <dxfs count="3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tabSelected="1" workbookViewId="0">
      <selection activeCell="C21" sqref="C21"/>
    </sheetView>
  </sheetViews>
  <sheetFormatPr defaultRowHeight="15" x14ac:dyDescent="0.25"/>
  <cols>
    <col min="2" max="2" width="3" customWidth="1"/>
    <col min="3" max="3" width="137.42578125" bestFit="1" customWidth="1"/>
  </cols>
  <sheetData>
    <row r="3" spans="2:6" x14ac:dyDescent="0.25">
      <c r="B3" t="s">
        <v>309</v>
      </c>
      <c r="C3" t="s">
        <v>369</v>
      </c>
      <c r="D3" t="s">
        <v>358</v>
      </c>
      <c r="E3" t="s">
        <v>363</v>
      </c>
      <c r="F3" t="s">
        <v>364</v>
      </c>
    </row>
    <row r="4" spans="2:6" x14ac:dyDescent="0.25">
      <c r="B4" t="s">
        <v>310</v>
      </c>
      <c r="C4" t="s">
        <v>311</v>
      </c>
      <c r="D4" t="s">
        <v>359</v>
      </c>
    </row>
    <row r="5" spans="2:6" x14ac:dyDescent="0.25">
      <c r="B5" t="s">
        <v>312</v>
      </c>
      <c r="C5" t="s">
        <v>313</v>
      </c>
      <c r="D5" t="s">
        <v>360</v>
      </c>
      <c r="E5" t="s">
        <v>362</v>
      </c>
      <c r="F5" t="s">
        <v>361</v>
      </c>
    </row>
    <row r="6" spans="2:6" x14ac:dyDescent="0.25">
      <c r="B6" t="s">
        <v>314</v>
      </c>
      <c r="C6" t="s">
        <v>315</v>
      </c>
    </row>
    <row r="7" spans="2:6" x14ac:dyDescent="0.25">
      <c r="B7" t="s">
        <v>316</v>
      </c>
      <c r="C7" t="s">
        <v>317</v>
      </c>
    </row>
    <row r="8" spans="2:6" x14ac:dyDescent="0.25">
      <c r="B8" t="s">
        <v>318</v>
      </c>
      <c r="C8" t="s">
        <v>319</v>
      </c>
    </row>
    <row r="10" spans="2:6" x14ac:dyDescent="0.25">
      <c r="C10" t="s">
        <v>370</v>
      </c>
    </row>
    <row r="11" spans="2:6" x14ac:dyDescent="0.25">
      <c r="C11" t="s">
        <v>371</v>
      </c>
    </row>
    <row r="12" spans="2:6" x14ac:dyDescent="0.25">
      <c r="C12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6"/>
  <sheetViews>
    <sheetView topLeftCell="I1" workbookViewId="0">
      <selection activeCell="L2" sqref="L2"/>
    </sheetView>
  </sheetViews>
  <sheetFormatPr defaultRowHeight="15" x14ac:dyDescent="0.25"/>
  <cols>
    <col min="2" max="2" width="10" bestFit="1" customWidth="1"/>
    <col min="3" max="3" width="11.140625" bestFit="1" customWidth="1"/>
    <col min="4" max="4" width="3" bestFit="1" customWidth="1"/>
    <col min="6" max="6" width="3.140625" customWidth="1"/>
    <col min="7" max="7" width="34.140625" bestFit="1" customWidth="1"/>
    <col min="9" max="9" width="12.5703125" customWidth="1"/>
    <col min="10" max="10" width="16.140625" bestFit="1" customWidth="1"/>
    <col min="11" max="11" width="12.42578125" customWidth="1"/>
    <col min="12" max="12" width="16.140625" customWidth="1"/>
    <col min="13" max="13" width="10.28515625" bestFit="1" customWidth="1"/>
    <col min="14" max="14" width="3.140625" customWidth="1"/>
    <col min="15" max="15" width="34.42578125" bestFit="1" customWidth="1"/>
    <col min="17" max="17" width="11.5703125" bestFit="1" customWidth="1"/>
    <col min="18" max="18" width="16.140625" bestFit="1" customWidth="1"/>
    <col min="19" max="20" width="16.140625" customWidth="1"/>
    <col min="21" max="21" width="10.28515625" bestFit="1" customWidth="1"/>
    <col min="22" max="22" width="3.140625" customWidth="1"/>
    <col min="25" max="25" width="17.42578125" bestFit="1" customWidth="1"/>
  </cols>
  <sheetData>
    <row r="1" spans="2:25" ht="15.75" thickBot="1" x14ac:dyDescent="0.3">
      <c r="B1" s="46" t="s">
        <v>303</v>
      </c>
      <c r="C1" s="88" t="s">
        <v>304</v>
      </c>
      <c r="D1" s="88"/>
      <c r="E1" s="88"/>
      <c r="F1" s="13"/>
      <c r="G1" s="90" t="s">
        <v>305</v>
      </c>
      <c r="H1" s="91"/>
      <c r="I1" s="18" t="s">
        <v>170</v>
      </c>
      <c r="J1" s="76" t="str">
        <f>IF(LEN($C$1)=0,"",$C$1)</f>
        <v>&lt;Board Name&gt;</v>
      </c>
      <c r="K1" s="99" t="s">
        <v>102</v>
      </c>
      <c r="L1" s="100" t="s">
        <v>103</v>
      </c>
      <c r="M1" s="20" t="s">
        <v>102</v>
      </c>
      <c r="N1" s="13"/>
      <c r="O1" s="90" t="s">
        <v>306</v>
      </c>
      <c r="P1" s="91"/>
      <c r="Q1" s="18" t="s">
        <v>170</v>
      </c>
      <c r="R1" s="45" t="str">
        <f>IF(LEN($C$1)=0,"",$C$1)</f>
        <v>&lt;Board Name&gt;</v>
      </c>
      <c r="S1" s="99" t="s">
        <v>102</v>
      </c>
      <c r="T1" s="100" t="s">
        <v>103</v>
      </c>
      <c r="U1" s="20" t="s">
        <v>102</v>
      </c>
      <c r="V1" s="13"/>
    </row>
    <row r="2" spans="2:25" ht="15.75" thickBot="1" x14ac:dyDescent="0.3">
      <c r="F2" s="13"/>
      <c r="G2" s="17" t="s">
        <v>100</v>
      </c>
      <c r="H2" s="17" t="s">
        <v>169</v>
      </c>
      <c r="I2" s="31" t="s">
        <v>300</v>
      </c>
      <c r="J2" s="101" t="s">
        <v>101</v>
      </c>
      <c r="K2" s="77" t="s">
        <v>366</v>
      </c>
      <c r="L2" s="113" t="s">
        <v>367</v>
      </c>
      <c r="M2" s="21" t="s">
        <v>103</v>
      </c>
      <c r="N2" s="13"/>
      <c r="O2" s="17" t="s">
        <v>100</v>
      </c>
      <c r="P2" s="17" t="s">
        <v>169</v>
      </c>
      <c r="Q2" s="31" t="s">
        <v>301</v>
      </c>
      <c r="R2" s="19" t="s">
        <v>101</v>
      </c>
      <c r="S2" s="19" t="s">
        <v>366</v>
      </c>
      <c r="T2" s="112" t="s">
        <v>367</v>
      </c>
      <c r="U2" s="21" t="s">
        <v>103</v>
      </c>
      <c r="V2" s="13"/>
      <c r="X2" t="s">
        <v>305</v>
      </c>
      <c r="Y2" s="37" t="e">
        <f>M3&amp;","&amp;M4&amp;","&amp;M5&amp;","&amp;M6&amp;","&amp;M7&amp;","&amp;M8&amp;","&amp;M9&amp;","&amp;M10&amp;","&amp;M11&amp;","&amp;M12&amp;","&amp;M13&amp;","&amp;M14&amp;","&amp;M15&amp;","&amp;M16&amp;","&amp;M17&amp;","&amp;M18&amp;","&amp;M20&amp;","&amp;M21&amp;","&amp;M22&amp;","&amp;M23&amp;","&amp;M24&amp;","&amp;M25&amp;","&amp;M26&amp;","&amp;M27&amp;","&amp;M28&amp;","&amp;M29&amp;","&amp;M30&amp;","&amp;M31&amp;","&amp;M32&amp;","&amp;M33&amp;","&amp;M34&amp;","&amp;M35</f>
        <v>#N/A</v>
      </c>
    </row>
    <row r="3" spans="2:25" ht="15.75" thickBot="1" x14ac:dyDescent="0.3">
      <c r="F3" s="13"/>
      <c r="G3" s="109" t="s">
        <v>104</v>
      </c>
      <c r="H3" s="89" t="s">
        <v>105</v>
      </c>
      <c r="I3" s="44"/>
      <c r="J3" s="72" t="s">
        <v>365</v>
      </c>
      <c r="K3" s="80" t="str">
        <f>VLOOKUP(J3,$B$7:$D$39,2,FALSE)</f>
        <v>DQA</v>
      </c>
      <c r="L3" s="110" t="e">
        <f>OR(NOT(EXACT(VLOOKUP(J3,$B$7:$D$39,2,FALSE),VLOOKUP($J$3,$B$7:$D$39,2,FALSE))),SUMPRODUCT(($M$3:$M$35=M3)*1)&gt;1)</f>
        <v>#N/A</v>
      </c>
      <c r="M3" s="37">
        <f>VLOOKUP(J3,$B$7:$D$39,3,FALSE)+IF( EXACT(VLOOKUP(J3,$B$7:$D$39,2,FALSE),$C$7), 0, 16)</f>
        <v>5</v>
      </c>
      <c r="N3" s="69"/>
      <c r="O3" s="16" t="s">
        <v>36</v>
      </c>
      <c r="P3" s="89" t="s">
        <v>37</v>
      </c>
      <c r="Q3" s="44"/>
      <c r="R3" s="72"/>
      <c r="S3" s="108" t="e">
        <f>VLOOKUP(R3,$B$7:$D$39,2,FALSE)</f>
        <v>#N/A</v>
      </c>
      <c r="T3" s="70" t="e">
        <f>OR(NOT(EXACT(VLOOKUP(R3,$B$7:$D$39,2,FALSE),VLOOKUP($R$3,$B$7:$D$39,2,FALSE))),SUMPRODUCT(($U$3:$U$35=U3)*1)&gt;1)</f>
        <v>#N/A</v>
      </c>
      <c r="U3" s="32" t="e">
        <f>VLOOKUP(R3,$B$7:$D$39,3,FALSE)+IF( EXACT(VLOOKUP(R3,$B$7:$D$39,2,FALSE),$C$7), 0, 16)</f>
        <v>#N/A</v>
      </c>
      <c r="V3" s="13"/>
      <c r="X3" t="s">
        <v>306</v>
      </c>
      <c r="Y3" s="37" t="e">
        <f>U3&amp;","&amp;U4&amp;","&amp;U5&amp;","&amp;U6&amp;","&amp;U7&amp;","&amp;U8&amp;","&amp;U9&amp;","&amp;U10&amp;","&amp;U11&amp;","&amp;U12&amp;","&amp;U13&amp;","&amp;U14&amp;","&amp;U15&amp;","&amp;U16&amp;","&amp;U17&amp;","&amp;U18&amp;","&amp;U20&amp;","&amp;U21&amp;","&amp;U22&amp;","&amp;U23&amp;","&amp;U24&amp;","&amp;U25&amp;","&amp;U26&amp;","&amp;U27&amp;","&amp;U28&amp;","&amp;U29&amp;","&amp;U30&amp;","&amp;U31&amp;","&amp;U32&amp;","&amp;U33&amp;","&amp;U34&amp;","&amp;U35</f>
        <v>#N/A</v>
      </c>
    </row>
    <row r="4" spans="2:25" ht="15.75" thickBot="1" x14ac:dyDescent="0.3">
      <c r="F4" s="13"/>
      <c r="G4" s="9" t="s">
        <v>106</v>
      </c>
      <c r="H4" s="5" t="s">
        <v>107</v>
      </c>
      <c r="I4" s="41"/>
      <c r="J4" s="71"/>
      <c r="K4" s="81" t="e">
        <f t="shared" ref="K4:K35" si="0">VLOOKUP(J4,$B$7:$D$39,2,FALSE)</f>
        <v>#N/A</v>
      </c>
      <c r="L4" s="107" t="e">
        <f t="shared" ref="L4:L18" si="1">OR(NOT(EXACT(VLOOKUP(J4,$B$7:$D$39,2,FALSE),VLOOKUP($J$3,$B$7:$D$39,2,FALSE))),SUMPRODUCT(($M$3:$M$35=M4)*1)&gt;1)</f>
        <v>#N/A</v>
      </c>
      <c r="M4" s="38" t="e">
        <f>VLOOKUP(J4,$B$7:$D$39,3,FALSE)+IF( EXACT(VLOOKUP(J4,$B$7:$D$39,2,FALSE),$C$7), 0, 16)</f>
        <v>#N/A</v>
      </c>
      <c r="N4" s="69"/>
      <c r="O4" s="4" t="s">
        <v>38</v>
      </c>
      <c r="P4" s="5" t="s">
        <v>39</v>
      </c>
      <c r="Q4" s="41"/>
      <c r="R4" s="71"/>
      <c r="S4" s="81" t="e">
        <f t="shared" ref="S4:S35" si="2">VLOOKUP(R4,$B$7:$D$39,2,FALSE)</f>
        <v>#N/A</v>
      </c>
      <c r="T4" s="70" t="e">
        <f t="shared" ref="T4:T18" si="3">OR(NOT(EXACT(VLOOKUP(R4,$B$7:$D$39,2,FALSE),VLOOKUP($R$3,$B$7:$D$39,2,FALSE))),SUMPRODUCT(($U$3:$U$35=U4)*1)&gt;1)</f>
        <v>#N/A</v>
      </c>
      <c r="U4" s="33" t="e">
        <f t="shared" ref="U4:U18" si="4">VLOOKUP(R4,$B$7:$D$39,3,FALSE)+IF( EXACT(VLOOKUP(R4,$B$7:$D$39,2,FALSE),$C$7), 0, 16)</f>
        <v>#N/A</v>
      </c>
      <c r="V4" s="13"/>
      <c r="X4" t="s">
        <v>307</v>
      </c>
      <c r="Y4" s="37" t="e">
        <f>M39&amp;","&amp;M40&amp;","&amp;M41&amp;","&amp;M42&amp;","&amp;M43&amp;","&amp;M44&amp;","&amp;M45&amp;","&amp;M46&amp;","&amp;M47&amp;","&amp;M48&amp;","&amp;M49&amp;","&amp;M50&amp;","&amp;M51&amp;","&amp;M52&amp;","&amp;M53&amp;","&amp;M54&amp;","&amp;M56&amp;","&amp;M57&amp;","&amp;M58&amp;","&amp;M59&amp;","&amp;M60&amp;","&amp;M61&amp;","&amp;M62&amp;","&amp;M63&amp;","&amp;M64&amp;","&amp;M65&amp;","&amp;M66&amp;","&amp;M67&amp;","&amp;M68&amp;","&amp;M69&amp;","&amp;M70&amp;","&amp;M71</f>
        <v>#N/A</v>
      </c>
    </row>
    <row r="5" spans="2:25" ht="15.75" thickBot="1" x14ac:dyDescent="0.3">
      <c r="B5" t="s">
        <v>320</v>
      </c>
      <c r="C5" t="s">
        <v>0</v>
      </c>
      <c r="F5" s="13"/>
      <c r="G5" s="9" t="s">
        <v>108</v>
      </c>
      <c r="H5" s="5" t="s">
        <v>109</v>
      </c>
      <c r="I5" s="41"/>
      <c r="J5" s="71"/>
      <c r="K5" s="81" t="e">
        <f t="shared" si="0"/>
        <v>#N/A</v>
      </c>
      <c r="L5" s="107" t="e">
        <f t="shared" si="1"/>
        <v>#N/A</v>
      </c>
      <c r="M5" s="38" t="e">
        <f t="shared" ref="M5:M18" si="5">VLOOKUP(J5,$B$7:$D$39,3,FALSE)+IF( EXACT(VLOOKUP(J5,$B$7:$D$39,2,FALSE),$C$7), 0, 16)</f>
        <v>#N/A</v>
      </c>
      <c r="N5" s="69"/>
      <c r="O5" s="4" t="s">
        <v>40</v>
      </c>
      <c r="P5" s="5" t="s">
        <v>41</v>
      </c>
      <c r="Q5" s="41"/>
      <c r="R5" s="71"/>
      <c r="S5" s="81" t="e">
        <f t="shared" si="2"/>
        <v>#N/A</v>
      </c>
      <c r="T5" s="70" t="e">
        <f t="shared" si="3"/>
        <v>#N/A</v>
      </c>
      <c r="U5" s="33" t="e">
        <f t="shared" si="4"/>
        <v>#N/A</v>
      </c>
      <c r="V5" s="13"/>
      <c r="X5" t="s">
        <v>308</v>
      </c>
      <c r="Y5" s="37" t="e">
        <f>U39&amp;","&amp;U40&amp;","&amp;U41&amp;","&amp;U42&amp;","&amp;U43&amp;","&amp;U44&amp;","&amp;U45&amp;","&amp;U46&amp;","&amp;U47&amp;","&amp;U48&amp;","&amp;U49&amp;","&amp;U50&amp;","&amp;U51&amp;","&amp;U52&amp;","&amp;U53&amp;","&amp;U54&amp;","&amp;U56&amp;","&amp;U57&amp;","&amp;U58&amp;","&amp;U59&amp;","&amp;U60&amp;","&amp;U61&amp;","&amp;U62&amp;","&amp;U63&amp;","&amp;U64&amp;","&amp;U65&amp;","&amp;U66&amp;","&amp;U67&amp;","&amp;U68&amp;","&amp;U69&amp;","&amp;U70&amp;","&amp;U71</f>
        <v>#N/A</v>
      </c>
    </row>
    <row r="6" spans="2:25" x14ac:dyDescent="0.25">
      <c r="B6" s="49" t="s">
        <v>168</v>
      </c>
      <c r="C6" s="50" t="s">
        <v>4</v>
      </c>
      <c r="D6" s="51"/>
      <c r="F6" s="13"/>
      <c r="G6" s="9" t="s">
        <v>110</v>
      </c>
      <c r="H6" s="5" t="s">
        <v>111</v>
      </c>
      <c r="I6" s="71"/>
      <c r="J6" s="71"/>
      <c r="K6" s="81" t="e">
        <f t="shared" si="0"/>
        <v>#N/A</v>
      </c>
      <c r="L6" s="107" t="e">
        <f t="shared" si="1"/>
        <v>#N/A</v>
      </c>
      <c r="M6" s="38" t="e">
        <f t="shared" si="5"/>
        <v>#N/A</v>
      </c>
      <c r="N6" s="69"/>
      <c r="O6" s="4" t="s">
        <v>42</v>
      </c>
      <c r="P6" s="5" t="s">
        <v>43</v>
      </c>
      <c r="Q6" s="41"/>
      <c r="R6" s="71"/>
      <c r="S6" s="81" t="e">
        <f t="shared" si="2"/>
        <v>#N/A</v>
      </c>
      <c r="T6" s="70" t="e">
        <f t="shared" si="3"/>
        <v>#N/A</v>
      </c>
      <c r="U6" s="33" t="e">
        <f t="shared" si="4"/>
        <v>#N/A</v>
      </c>
      <c r="V6" s="13"/>
    </row>
    <row r="7" spans="2:25" x14ac:dyDescent="0.25">
      <c r="B7" s="52" t="s">
        <v>3</v>
      </c>
      <c r="C7" s="48" t="s">
        <v>1</v>
      </c>
      <c r="D7" s="53">
        <v>0</v>
      </c>
      <c r="F7" s="13"/>
      <c r="G7" s="9" t="s">
        <v>112</v>
      </c>
      <c r="H7" s="5" t="s">
        <v>113</v>
      </c>
      <c r="I7" s="41"/>
      <c r="J7" s="71"/>
      <c r="K7" s="81" t="e">
        <f t="shared" si="0"/>
        <v>#N/A</v>
      </c>
      <c r="L7" s="107" t="e">
        <f t="shared" si="1"/>
        <v>#N/A</v>
      </c>
      <c r="M7" s="38" t="e">
        <f t="shared" si="5"/>
        <v>#N/A</v>
      </c>
      <c r="N7" s="69"/>
      <c r="O7" s="4" t="s">
        <v>44</v>
      </c>
      <c r="P7" s="5" t="s">
        <v>45</v>
      </c>
      <c r="Q7" s="41"/>
      <c r="R7" s="71"/>
      <c r="S7" s="81" t="e">
        <f t="shared" si="2"/>
        <v>#N/A</v>
      </c>
      <c r="T7" s="70" t="e">
        <f t="shared" si="3"/>
        <v>#N/A</v>
      </c>
      <c r="U7" s="33" t="e">
        <f t="shared" si="4"/>
        <v>#N/A</v>
      </c>
      <c r="V7" s="13"/>
      <c r="X7" s="62" t="s">
        <v>351</v>
      </c>
    </row>
    <row r="8" spans="2:25" ht="15.75" thickBot="1" x14ac:dyDescent="0.3">
      <c r="B8" s="52" t="s">
        <v>5</v>
      </c>
      <c r="C8" s="48" t="s">
        <v>1</v>
      </c>
      <c r="D8" s="53">
        <f>D7+1</f>
        <v>1</v>
      </c>
      <c r="F8" s="13"/>
      <c r="G8" s="9" t="s">
        <v>114</v>
      </c>
      <c r="H8" s="5" t="s">
        <v>115</v>
      </c>
      <c r="I8" s="41"/>
      <c r="J8" s="71"/>
      <c r="K8" s="81" t="e">
        <f t="shared" si="0"/>
        <v>#N/A</v>
      </c>
      <c r="L8" s="107" t="e">
        <f t="shared" si="1"/>
        <v>#N/A</v>
      </c>
      <c r="M8" s="38" t="e">
        <f t="shared" si="5"/>
        <v>#N/A</v>
      </c>
      <c r="N8" s="69"/>
      <c r="O8" s="4" t="s">
        <v>46</v>
      </c>
      <c r="P8" s="5" t="s">
        <v>47</v>
      </c>
      <c r="Q8" s="41"/>
      <c r="R8" s="71"/>
      <c r="S8" s="81" t="e">
        <f t="shared" si="2"/>
        <v>#N/A</v>
      </c>
      <c r="T8" s="70" t="e">
        <f t="shared" si="3"/>
        <v>#N/A</v>
      </c>
      <c r="U8" s="33" t="e">
        <f t="shared" si="4"/>
        <v>#N/A</v>
      </c>
      <c r="V8" s="13"/>
      <c r="X8" t="s">
        <v>352</v>
      </c>
    </row>
    <row r="9" spans="2:25" x14ac:dyDescent="0.25">
      <c r="B9" s="52" t="s">
        <v>6</v>
      </c>
      <c r="C9" s="48" t="s">
        <v>1</v>
      </c>
      <c r="D9" s="53">
        <f t="shared" ref="D9:D22" si="6">D8+1</f>
        <v>2</v>
      </c>
      <c r="F9" s="13"/>
      <c r="G9" s="9" t="s">
        <v>116</v>
      </c>
      <c r="H9" s="5" t="s">
        <v>117</v>
      </c>
      <c r="I9" s="41"/>
      <c r="J9" s="71"/>
      <c r="K9" s="81" t="e">
        <f t="shared" si="0"/>
        <v>#N/A</v>
      </c>
      <c r="L9" s="107" t="e">
        <f t="shared" si="1"/>
        <v>#N/A</v>
      </c>
      <c r="M9" s="38" t="e">
        <f t="shared" si="5"/>
        <v>#N/A</v>
      </c>
      <c r="N9" s="69"/>
      <c r="O9" s="4" t="s">
        <v>48</v>
      </c>
      <c r="P9" s="5" t="s">
        <v>49</v>
      </c>
      <c r="Q9" s="41"/>
      <c r="R9" s="71"/>
      <c r="S9" s="81" t="e">
        <f t="shared" si="2"/>
        <v>#N/A</v>
      </c>
      <c r="T9" s="70" t="e">
        <f t="shared" si="3"/>
        <v>#N/A</v>
      </c>
      <c r="U9" s="33" t="e">
        <f t="shared" si="4"/>
        <v>#N/A</v>
      </c>
      <c r="V9" s="13"/>
      <c r="X9" s="63" t="s">
        <v>353</v>
      </c>
      <c r="Y9" s="64" t="s">
        <v>354</v>
      </c>
    </row>
    <row r="10" spans="2:25" x14ac:dyDescent="0.25">
      <c r="B10" s="52" t="s">
        <v>7</v>
      </c>
      <c r="C10" s="48" t="s">
        <v>1</v>
      </c>
      <c r="D10" s="53">
        <f t="shared" si="6"/>
        <v>3</v>
      </c>
      <c r="F10" s="13"/>
      <c r="G10" s="9" t="s">
        <v>118</v>
      </c>
      <c r="H10" s="5" t="s">
        <v>119</v>
      </c>
      <c r="I10" s="41"/>
      <c r="J10" s="71"/>
      <c r="K10" s="81" t="e">
        <f t="shared" si="0"/>
        <v>#N/A</v>
      </c>
      <c r="L10" s="107" t="e">
        <f t="shared" si="1"/>
        <v>#N/A</v>
      </c>
      <c r="M10" s="38" t="e">
        <f t="shared" si="5"/>
        <v>#N/A</v>
      </c>
      <c r="N10" s="69"/>
      <c r="O10" s="4" t="s">
        <v>50</v>
      </c>
      <c r="P10" s="5" t="s">
        <v>51</v>
      </c>
      <c r="Q10" s="41"/>
      <c r="R10" s="71"/>
      <c r="S10" s="81" t="e">
        <f t="shared" si="2"/>
        <v>#N/A</v>
      </c>
      <c r="T10" s="70" t="e">
        <f t="shared" si="3"/>
        <v>#N/A</v>
      </c>
      <c r="U10" s="33" t="e">
        <f t="shared" si="4"/>
        <v>#N/A</v>
      </c>
      <c r="V10" s="13"/>
      <c r="X10" s="65">
        <v>0</v>
      </c>
      <c r="Y10" s="66" t="s">
        <v>355</v>
      </c>
    </row>
    <row r="11" spans="2:25" ht="15.75" thickBot="1" x14ac:dyDescent="0.3">
      <c r="B11" s="52" t="s">
        <v>8</v>
      </c>
      <c r="C11" s="48" t="s">
        <v>1</v>
      </c>
      <c r="D11" s="53">
        <f t="shared" si="6"/>
        <v>4</v>
      </c>
      <c r="F11" s="13"/>
      <c r="G11" s="10" t="s">
        <v>120</v>
      </c>
      <c r="H11" s="5" t="s">
        <v>121</v>
      </c>
      <c r="I11" s="41"/>
      <c r="J11" s="71"/>
      <c r="K11" s="81" t="e">
        <f t="shared" si="0"/>
        <v>#N/A</v>
      </c>
      <c r="L11" s="107" t="e">
        <f t="shared" si="1"/>
        <v>#N/A</v>
      </c>
      <c r="M11" s="38" t="e">
        <f t="shared" si="5"/>
        <v>#N/A</v>
      </c>
      <c r="N11" s="69"/>
      <c r="O11" s="6" t="s">
        <v>52</v>
      </c>
      <c r="P11" s="5" t="s">
        <v>53</v>
      </c>
      <c r="Q11" s="41"/>
      <c r="R11" s="71"/>
      <c r="S11" s="81" t="e">
        <f t="shared" si="2"/>
        <v>#N/A</v>
      </c>
      <c r="T11" s="70" t="e">
        <f t="shared" si="3"/>
        <v>#N/A</v>
      </c>
      <c r="U11" s="33" t="e">
        <f t="shared" si="4"/>
        <v>#N/A</v>
      </c>
      <c r="V11" s="13"/>
      <c r="X11" s="67">
        <v>1</v>
      </c>
      <c r="Y11" s="68" t="s">
        <v>356</v>
      </c>
    </row>
    <row r="12" spans="2:25" x14ac:dyDescent="0.25">
      <c r="B12" s="52" t="s">
        <v>9</v>
      </c>
      <c r="C12" s="48" t="s">
        <v>1</v>
      </c>
      <c r="D12" s="53">
        <f t="shared" si="6"/>
        <v>5</v>
      </c>
      <c r="F12" s="13"/>
      <c r="G12" s="10" t="s">
        <v>122</v>
      </c>
      <c r="H12" s="5" t="s">
        <v>123</v>
      </c>
      <c r="I12" s="41"/>
      <c r="J12" s="71"/>
      <c r="K12" s="81" t="e">
        <f t="shared" si="0"/>
        <v>#N/A</v>
      </c>
      <c r="L12" s="107" t="e">
        <f t="shared" si="1"/>
        <v>#N/A</v>
      </c>
      <c r="M12" s="38" t="e">
        <f t="shared" si="5"/>
        <v>#N/A</v>
      </c>
      <c r="N12" s="69"/>
      <c r="O12" s="6" t="s">
        <v>54</v>
      </c>
      <c r="P12" s="5" t="s">
        <v>55</v>
      </c>
      <c r="Q12" s="41"/>
      <c r="R12" s="71"/>
      <c r="S12" s="81" t="e">
        <f t="shared" si="2"/>
        <v>#N/A</v>
      </c>
      <c r="T12" s="70" t="e">
        <f t="shared" si="3"/>
        <v>#N/A</v>
      </c>
      <c r="U12" s="33" t="e">
        <f t="shared" si="4"/>
        <v>#N/A</v>
      </c>
      <c r="V12" s="13"/>
    </row>
    <row r="13" spans="2:25" x14ac:dyDescent="0.25">
      <c r="B13" s="52" t="s">
        <v>10</v>
      </c>
      <c r="C13" s="48" t="s">
        <v>1</v>
      </c>
      <c r="D13" s="53">
        <f t="shared" si="6"/>
        <v>6</v>
      </c>
      <c r="F13" s="13"/>
      <c r="G13" s="10" t="s">
        <v>124</v>
      </c>
      <c r="H13" s="5" t="s">
        <v>125</v>
      </c>
      <c r="I13" s="41"/>
      <c r="J13" s="71"/>
      <c r="K13" s="81" t="e">
        <f t="shared" si="0"/>
        <v>#N/A</v>
      </c>
      <c r="L13" s="107" t="e">
        <f t="shared" si="1"/>
        <v>#N/A</v>
      </c>
      <c r="M13" s="38" t="e">
        <f t="shared" si="5"/>
        <v>#N/A</v>
      </c>
      <c r="N13" s="69"/>
      <c r="O13" s="6" t="s">
        <v>56</v>
      </c>
      <c r="P13" s="5" t="s">
        <v>57</v>
      </c>
      <c r="Q13" s="41"/>
      <c r="R13" s="71"/>
      <c r="S13" s="81" t="e">
        <f t="shared" si="2"/>
        <v>#N/A</v>
      </c>
      <c r="T13" s="70" t="e">
        <f t="shared" si="3"/>
        <v>#N/A</v>
      </c>
      <c r="U13" s="33" t="e">
        <f t="shared" si="4"/>
        <v>#N/A</v>
      </c>
      <c r="V13" s="13"/>
    </row>
    <row r="14" spans="2:25" x14ac:dyDescent="0.25">
      <c r="B14" s="52" t="s">
        <v>11</v>
      </c>
      <c r="C14" s="48" t="s">
        <v>1</v>
      </c>
      <c r="D14" s="53">
        <f t="shared" si="6"/>
        <v>7</v>
      </c>
      <c r="F14" s="13"/>
      <c r="G14" s="10" t="s">
        <v>126</v>
      </c>
      <c r="H14" s="5" t="s">
        <v>127</v>
      </c>
      <c r="I14" s="41"/>
      <c r="J14" s="71"/>
      <c r="K14" s="81" t="e">
        <f t="shared" si="0"/>
        <v>#N/A</v>
      </c>
      <c r="L14" s="107" t="e">
        <f t="shared" si="1"/>
        <v>#N/A</v>
      </c>
      <c r="M14" s="38" t="e">
        <f>VLOOKUP(J14,$B$7:$D$39,3,FALSE)+IF( EXACT(VLOOKUP(J14,$B$7:$D$39,2,FALSE),$C$7), 0, 16)</f>
        <v>#N/A</v>
      </c>
      <c r="N14" s="69"/>
      <c r="O14" s="6" t="s">
        <v>58</v>
      </c>
      <c r="P14" s="5" t="s">
        <v>59</v>
      </c>
      <c r="Q14" s="41"/>
      <c r="R14" s="71"/>
      <c r="S14" s="81" t="e">
        <f t="shared" si="2"/>
        <v>#N/A</v>
      </c>
      <c r="T14" s="70" t="e">
        <f t="shared" si="3"/>
        <v>#N/A</v>
      </c>
      <c r="U14" s="33" t="e">
        <f t="shared" si="4"/>
        <v>#N/A</v>
      </c>
      <c r="V14" s="13"/>
    </row>
    <row r="15" spans="2:25" x14ac:dyDescent="0.25">
      <c r="B15" s="52" t="s">
        <v>12</v>
      </c>
      <c r="C15" s="48" t="s">
        <v>1</v>
      </c>
      <c r="D15" s="53">
        <f t="shared" si="6"/>
        <v>8</v>
      </c>
      <c r="F15" s="13"/>
      <c r="G15" s="10" t="s">
        <v>128</v>
      </c>
      <c r="H15" s="5" t="s">
        <v>129</v>
      </c>
      <c r="I15" s="41"/>
      <c r="J15" s="71"/>
      <c r="K15" s="81" t="e">
        <f t="shared" si="0"/>
        <v>#N/A</v>
      </c>
      <c r="L15" s="107" t="e">
        <f t="shared" si="1"/>
        <v>#N/A</v>
      </c>
      <c r="M15" s="38" t="e">
        <f t="shared" si="5"/>
        <v>#N/A</v>
      </c>
      <c r="N15" s="69"/>
      <c r="O15" s="6" t="s">
        <v>60</v>
      </c>
      <c r="P15" s="5" t="s">
        <v>61</v>
      </c>
      <c r="Q15" s="41"/>
      <c r="R15" s="71"/>
      <c r="S15" s="81" t="e">
        <f t="shared" si="2"/>
        <v>#N/A</v>
      </c>
      <c r="T15" s="70" t="e">
        <f t="shared" si="3"/>
        <v>#N/A</v>
      </c>
      <c r="U15" s="33" t="e">
        <f t="shared" si="4"/>
        <v>#N/A</v>
      </c>
      <c r="V15" s="13"/>
    </row>
    <row r="16" spans="2:25" x14ac:dyDescent="0.25">
      <c r="B16" s="52" t="s">
        <v>13</v>
      </c>
      <c r="C16" s="48" t="s">
        <v>1</v>
      </c>
      <c r="D16" s="53">
        <f t="shared" si="6"/>
        <v>9</v>
      </c>
      <c r="F16" s="13"/>
      <c r="G16" s="10" t="s">
        <v>130</v>
      </c>
      <c r="H16" s="5" t="s">
        <v>131</v>
      </c>
      <c r="I16" s="41"/>
      <c r="J16" s="71"/>
      <c r="K16" s="81" t="e">
        <f t="shared" si="0"/>
        <v>#N/A</v>
      </c>
      <c r="L16" s="107" t="e">
        <f t="shared" si="1"/>
        <v>#N/A</v>
      </c>
      <c r="M16" s="38" t="e">
        <f t="shared" si="5"/>
        <v>#N/A</v>
      </c>
      <c r="N16" s="69"/>
      <c r="O16" s="6" t="s">
        <v>62</v>
      </c>
      <c r="P16" s="5" t="s">
        <v>63</v>
      </c>
      <c r="Q16" s="41"/>
      <c r="R16" s="71"/>
      <c r="S16" s="81" t="e">
        <f t="shared" si="2"/>
        <v>#N/A</v>
      </c>
      <c r="T16" s="70" t="e">
        <f t="shared" si="3"/>
        <v>#N/A</v>
      </c>
      <c r="U16" s="33" t="e">
        <f t="shared" si="4"/>
        <v>#N/A</v>
      </c>
      <c r="V16" s="13"/>
    </row>
    <row r="17" spans="2:22" x14ac:dyDescent="0.25">
      <c r="B17" s="52" t="s">
        <v>14</v>
      </c>
      <c r="C17" s="48" t="s">
        <v>1</v>
      </c>
      <c r="D17" s="53">
        <f t="shared" si="6"/>
        <v>10</v>
      </c>
      <c r="F17" s="13"/>
      <c r="G17" s="10" t="s">
        <v>132</v>
      </c>
      <c r="H17" s="5" t="s">
        <v>133</v>
      </c>
      <c r="I17" s="41"/>
      <c r="J17" s="71"/>
      <c r="K17" s="81" t="e">
        <f t="shared" si="0"/>
        <v>#N/A</v>
      </c>
      <c r="L17" s="107" t="e">
        <f t="shared" si="1"/>
        <v>#N/A</v>
      </c>
      <c r="M17" s="38" t="e">
        <f t="shared" si="5"/>
        <v>#N/A</v>
      </c>
      <c r="N17" s="69"/>
      <c r="O17" s="6" t="s">
        <v>64</v>
      </c>
      <c r="P17" s="5" t="s">
        <v>65</v>
      </c>
      <c r="Q17" s="41"/>
      <c r="R17" s="71"/>
      <c r="S17" s="81" t="e">
        <f t="shared" si="2"/>
        <v>#N/A</v>
      </c>
      <c r="T17" s="70" t="e">
        <f t="shared" si="3"/>
        <v>#N/A</v>
      </c>
      <c r="U17" s="33" t="e">
        <f t="shared" si="4"/>
        <v>#N/A</v>
      </c>
      <c r="V17" s="13"/>
    </row>
    <row r="18" spans="2:22" ht="15.75" thickBot="1" x14ac:dyDescent="0.3">
      <c r="B18" s="52" t="s">
        <v>15</v>
      </c>
      <c r="C18" s="48" t="s">
        <v>1</v>
      </c>
      <c r="D18" s="53">
        <f t="shared" si="6"/>
        <v>11</v>
      </c>
      <c r="F18" s="13"/>
      <c r="G18" s="10" t="s">
        <v>134</v>
      </c>
      <c r="H18" s="5" t="s">
        <v>135</v>
      </c>
      <c r="I18" s="41"/>
      <c r="J18" s="71"/>
      <c r="K18" s="44" t="e">
        <f t="shared" si="0"/>
        <v>#N/A</v>
      </c>
      <c r="L18" s="111" t="e">
        <f t="shared" si="1"/>
        <v>#N/A</v>
      </c>
      <c r="M18" s="39" t="e">
        <f t="shared" si="5"/>
        <v>#N/A</v>
      </c>
      <c r="N18" s="69"/>
      <c r="O18" s="6" t="s">
        <v>66</v>
      </c>
      <c r="P18" s="5" t="s">
        <v>67</v>
      </c>
      <c r="Q18" s="41"/>
      <c r="R18" s="71"/>
      <c r="S18" s="44" t="e">
        <f t="shared" si="2"/>
        <v>#N/A</v>
      </c>
      <c r="T18" s="94" t="e">
        <f t="shared" si="3"/>
        <v>#N/A</v>
      </c>
      <c r="U18" s="34" t="e">
        <f t="shared" si="4"/>
        <v>#N/A</v>
      </c>
      <c r="V18" s="13"/>
    </row>
    <row r="19" spans="2:22" ht="15.75" thickBot="1" x14ac:dyDescent="0.3">
      <c r="B19" s="52" t="s">
        <v>16</v>
      </c>
      <c r="C19" s="48" t="s">
        <v>1</v>
      </c>
      <c r="D19" s="53">
        <f t="shared" si="6"/>
        <v>12</v>
      </c>
      <c r="F19" s="14"/>
      <c r="G19" s="83"/>
      <c r="H19" s="83"/>
      <c r="I19" s="83"/>
      <c r="J19" s="83"/>
      <c r="K19" s="70"/>
      <c r="L19" s="75"/>
      <c r="M19" s="106" t="s">
        <v>368</v>
      </c>
      <c r="N19" s="14"/>
      <c r="O19" s="36"/>
      <c r="P19" s="36"/>
      <c r="Q19" s="36"/>
      <c r="R19" s="83"/>
      <c r="S19" s="70"/>
      <c r="T19" s="70"/>
      <c r="U19" s="106" t="s">
        <v>368</v>
      </c>
      <c r="V19" s="14"/>
    </row>
    <row r="20" spans="2:22" x14ac:dyDescent="0.25">
      <c r="B20" s="52" t="s">
        <v>17</v>
      </c>
      <c r="C20" s="48" t="s">
        <v>1</v>
      </c>
      <c r="D20" s="53">
        <f t="shared" si="6"/>
        <v>13</v>
      </c>
      <c r="F20" s="13"/>
      <c r="G20" s="11" t="s">
        <v>136</v>
      </c>
      <c r="H20" s="5" t="s">
        <v>137</v>
      </c>
      <c r="I20" s="42"/>
      <c r="J20" s="71"/>
      <c r="K20" s="80" t="e">
        <f t="shared" si="0"/>
        <v>#N/A</v>
      </c>
      <c r="L20" s="86" t="e">
        <f>OR(NOT(EXACT(VLOOKUP(J20,$B$7:$D$39,2,FALSE),VLOOKUP($J$20,$B$7:$D$39,2,FALSE))),SUMPRODUCT(($M$3:$M$35=M20)*1)&gt;1)</f>
        <v>#N/A</v>
      </c>
      <c r="M20" s="32" t="e">
        <f>VLOOKUP(J20,$B$7:$D$39,3,FALSE)+IF( EXACT(VLOOKUP(J20,$B$7:$D$39,2,FALSE),$C$7), 0, 16)</f>
        <v>#N/A</v>
      </c>
      <c r="N20" s="69"/>
      <c r="O20" s="7" t="s">
        <v>68</v>
      </c>
      <c r="P20" s="5" t="s">
        <v>69</v>
      </c>
      <c r="Q20" s="43"/>
      <c r="R20" s="71"/>
      <c r="S20" s="80" t="e">
        <f t="shared" si="2"/>
        <v>#N/A</v>
      </c>
      <c r="T20" s="93" t="e">
        <f>OR(NOT(EXACT(VLOOKUP(R20,$B$7:$D$39,2,FALSE),VLOOKUP($R$20,$B$7:$D$39,2,FALSE))),SUMPRODUCT(($U$3:$U$35=U20)*1)&gt;1)</f>
        <v>#N/A</v>
      </c>
      <c r="U20" s="32" t="e">
        <f>VLOOKUP(R20,$B$7:$D$39,3,FALSE)+IF( EXACT(VLOOKUP(R20,$B$7:$D$39,2,FALSE),$C$7), 0, 16)</f>
        <v>#N/A</v>
      </c>
      <c r="V20" s="13"/>
    </row>
    <row r="21" spans="2:22" x14ac:dyDescent="0.25">
      <c r="B21" s="52" t="s">
        <v>18</v>
      </c>
      <c r="C21" s="48" t="s">
        <v>1</v>
      </c>
      <c r="D21" s="53">
        <f t="shared" si="6"/>
        <v>14</v>
      </c>
      <c r="F21" s="13"/>
      <c r="G21" s="11" t="s">
        <v>138</v>
      </c>
      <c r="H21" s="5" t="s">
        <v>139</v>
      </c>
      <c r="I21" s="71"/>
      <c r="J21" s="71"/>
      <c r="K21" s="81" t="e">
        <f t="shared" si="0"/>
        <v>#N/A</v>
      </c>
      <c r="L21" s="75" t="e">
        <f t="shared" ref="L21:L35" si="7">OR(NOT(EXACT(VLOOKUP(J21,$B$7:$D$39,2,FALSE),VLOOKUP($J$20,$B$7:$D$39,2,FALSE))),SUMPRODUCT(($M$3:$M$35=M21)*1)&gt;1)</f>
        <v>#N/A</v>
      </c>
      <c r="M21" s="33" t="e">
        <f t="shared" ref="M21:M35" si="8">VLOOKUP(J21,$B$7:$D$39,3,FALSE)+IF( EXACT(VLOOKUP(J21,$B$7:$D$39,2,FALSE),$C$7), 0, 16)</f>
        <v>#N/A</v>
      </c>
      <c r="N21" s="69"/>
      <c r="O21" s="7" t="s">
        <v>70</v>
      </c>
      <c r="P21" s="5" t="s">
        <v>71</v>
      </c>
      <c r="Q21" s="43"/>
      <c r="R21" s="71"/>
      <c r="S21" s="81" t="e">
        <f t="shared" si="2"/>
        <v>#N/A</v>
      </c>
      <c r="T21" s="70" t="e">
        <f t="shared" ref="T21:T35" si="9">OR(NOT(EXACT(VLOOKUP(R21,$B$7:$D$39,2,FALSE),VLOOKUP($R$20,$B$7:$D$39,2,FALSE))),SUMPRODUCT(($U$3:$U$35=U21)*1)&gt;1)</f>
        <v>#N/A</v>
      </c>
      <c r="U21" s="33" t="e">
        <f t="shared" ref="U21:U35" si="10">VLOOKUP(R21,$B$7:$D$39,3,FALSE)+IF( EXACT(VLOOKUP(R21,$B$7:$D$39,2,FALSE),$C$7), 0, 16)</f>
        <v>#N/A</v>
      </c>
      <c r="V21" s="13"/>
    </row>
    <row r="22" spans="2:22" ht="15.75" thickBot="1" x14ac:dyDescent="0.3">
      <c r="B22" s="54" t="s">
        <v>19</v>
      </c>
      <c r="C22" s="55" t="s">
        <v>1</v>
      </c>
      <c r="D22" s="56">
        <f t="shared" si="6"/>
        <v>15</v>
      </c>
      <c r="F22" s="13"/>
      <c r="G22" s="11" t="s">
        <v>140</v>
      </c>
      <c r="H22" s="5" t="s">
        <v>141</v>
      </c>
      <c r="I22" s="42"/>
      <c r="J22" s="71"/>
      <c r="K22" s="81" t="e">
        <f t="shared" si="0"/>
        <v>#N/A</v>
      </c>
      <c r="L22" s="75" t="e">
        <f t="shared" si="7"/>
        <v>#N/A</v>
      </c>
      <c r="M22" s="33" t="e">
        <f t="shared" si="8"/>
        <v>#N/A</v>
      </c>
      <c r="N22" s="69"/>
      <c r="O22" s="7" t="s">
        <v>72</v>
      </c>
      <c r="P22" s="5" t="s">
        <v>73</v>
      </c>
      <c r="Q22" s="43"/>
      <c r="R22" s="71"/>
      <c r="S22" s="81" t="e">
        <f t="shared" si="2"/>
        <v>#N/A</v>
      </c>
      <c r="T22" s="70" t="e">
        <f t="shared" si="9"/>
        <v>#N/A</v>
      </c>
      <c r="U22" s="33" t="e">
        <f t="shared" si="10"/>
        <v>#N/A</v>
      </c>
      <c r="V22" s="13"/>
    </row>
    <row r="23" spans="2:22" ht="15.75" thickBot="1" x14ac:dyDescent="0.3">
      <c r="B23" s="1"/>
      <c r="C23" s="2"/>
      <c r="D23" s="3"/>
      <c r="F23" s="13"/>
      <c r="G23" s="11" t="s">
        <v>142</v>
      </c>
      <c r="H23" s="5" t="s">
        <v>143</v>
      </c>
      <c r="I23" s="42"/>
      <c r="J23" s="71"/>
      <c r="K23" s="81" t="e">
        <f t="shared" si="0"/>
        <v>#N/A</v>
      </c>
      <c r="L23" s="75" t="e">
        <f t="shared" si="7"/>
        <v>#N/A</v>
      </c>
      <c r="M23" s="33" t="e">
        <f t="shared" si="8"/>
        <v>#N/A</v>
      </c>
      <c r="N23" s="69"/>
      <c r="O23" s="7" t="s">
        <v>74</v>
      </c>
      <c r="P23" s="5" t="s">
        <v>75</v>
      </c>
      <c r="Q23" s="43"/>
      <c r="R23" s="71"/>
      <c r="S23" s="81" t="e">
        <f t="shared" si="2"/>
        <v>#N/A</v>
      </c>
      <c r="T23" s="70" t="e">
        <f t="shared" si="9"/>
        <v>#N/A</v>
      </c>
      <c r="U23" s="33" t="e">
        <f t="shared" si="10"/>
        <v>#N/A</v>
      </c>
      <c r="V23" s="13"/>
    </row>
    <row r="24" spans="2:22" x14ac:dyDescent="0.25">
      <c r="B24" s="49" t="s">
        <v>20</v>
      </c>
      <c r="C24" s="50" t="s">
        <v>2</v>
      </c>
      <c r="D24" s="57">
        <v>0</v>
      </c>
      <c r="F24" s="13"/>
      <c r="G24" s="11" t="s">
        <v>144</v>
      </c>
      <c r="H24" s="5" t="s">
        <v>145</v>
      </c>
      <c r="I24" s="42"/>
      <c r="J24" s="71"/>
      <c r="K24" s="81" t="e">
        <f t="shared" si="0"/>
        <v>#N/A</v>
      </c>
      <c r="L24" s="75" t="e">
        <f t="shared" si="7"/>
        <v>#N/A</v>
      </c>
      <c r="M24" s="33" t="e">
        <f t="shared" si="8"/>
        <v>#N/A</v>
      </c>
      <c r="N24" s="69"/>
      <c r="O24" s="7" t="s">
        <v>76</v>
      </c>
      <c r="P24" s="5" t="s">
        <v>77</v>
      </c>
      <c r="Q24" s="43"/>
      <c r="R24" s="71"/>
      <c r="S24" s="81" t="e">
        <f t="shared" si="2"/>
        <v>#N/A</v>
      </c>
      <c r="T24" s="70" t="e">
        <f t="shared" si="9"/>
        <v>#N/A</v>
      </c>
      <c r="U24" s="33" t="e">
        <f t="shared" si="10"/>
        <v>#N/A</v>
      </c>
      <c r="V24" s="13"/>
    </row>
    <row r="25" spans="2:22" x14ac:dyDescent="0.25">
      <c r="B25" s="52" t="s">
        <v>21</v>
      </c>
      <c r="C25" s="48" t="s">
        <v>2</v>
      </c>
      <c r="D25" s="53">
        <f>D24+1</f>
        <v>1</v>
      </c>
      <c r="F25" s="13"/>
      <c r="G25" s="11" t="s">
        <v>146</v>
      </c>
      <c r="H25" s="5" t="s">
        <v>147</v>
      </c>
      <c r="I25" s="42"/>
      <c r="J25" s="71"/>
      <c r="K25" s="81" t="e">
        <f t="shared" si="0"/>
        <v>#N/A</v>
      </c>
      <c r="L25" s="75" t="e">
        <f t="shared" si="7"/>
        <v>#N/A</v>
      </c>
      <c r="M25" s="33" t="e">
        <f t="shared" si="8"/>
        <v>#N/A</v>
      </c>
      <c r="N25" s="69"/>
      <c r="O25" s="7" t="s">
        <v>78</v>
      </c>
      <c r="P25" s="5" t="s">
        <v>79</v>
      </c>
      <c r="Q25" s="43"/>
      <c r="R25" s="71"/>
      <c r="S25" s="81" t="e">
        <f t="shared" si="2"/>
        <v>#N/A</v>
      </c>
      <c r="T25" s="70" t="e">
        <f t="shared" si="9"/>
        <v>#N/A</v>
      </c>
      <c r="U25" s="33" t="e">
        <f t="shared" si="10"/>
        <v>#N/A</v>
      </c>
      <c r="V25" s="13"/>
    </row>
    <row r="26" spans="2:22" x14ac:dyDescent="0.25">
      <c r="B26" s="52" t="s">
        <v>22</v>
      </c>
      <c r="C26" s="48" t="s">
        <v>2</v>
      </c>
      <c r="D26" s="53">
        <f t="shared" ref="D26:D39" si="11">D25+1</f>
        <v>2</v>
      </c>
      <c r="F26" s="13"/>
      <c r="G26" s="11" t="s">
        <v>148</v>
      </c>
      <c r="H26" s="5" t="s">
        <v>149</v>
      </c>
      <c r="I26" s="42"/>
      <c r="J26" s="71"/>
      <c r="K26" s="81" t="e">
        <f t="shared" si="0"/>
        <v>#N/A</v>
      </c>
      <c r="L26" s="75" t="e">
        <f t="shared" si="7"/>
        <v>#N/A</v>
      </c>
      <c r="M26" s="33" t="e">
        <f t="shared" si="8"/>
        <v>#N/A</v>
      </c>
      <c r="N26" s="69"/>
      <c r="O26" s="7" t="s">
        <v>80</v>
      </c>
      <c r="P26" s="5" t="s">
        <v>81</v>
      </c>
      <c r="Q26" s="43"/>
      <c r="R26" s="71"/>
      <c r="S26" s="81" t="e">
        <f t="shared" si="2"/>
        <v>#N/A</v>
      </c>
      <c r="T26" s="70" t="e">
        <f t="shared" si="9"/>
        <v>#N/A</v>
      </c>
      <c r="U26" s="33" t="e">
        <f t="shared" si="10"/>
        <v>#N/A</v>
      </c>
      <c r="V26" s="13"/>
    </row>
    <row r="27" spans="2:22" x14ac:dyDescent="0.25">
      <c r="B27" s="52" t="s">
        <v>23</v>
      </c>
      <c r="C27" s="48" t="s">
        <v>2</v>
      </c>
      <c r="D27" s="53">
        <f t="shared" si="11"/>
        <v>3</v>
      </c>
      <c r="F27" s="13"/>
      <c r="G27" s="11" t="s">
        <v>150</v>
      </c>
      <c r="H27" s="5" t="s">
        <v>151</v>
      </c>
      <c r="I27" s="42"/>
      <c r="J27" s="71"/>
      <c r="K27" s="81" t="e">
        <f t="shared" si="0"/>
        <v>#N/A</v>
      </c>
      <c r="L27" s="75" t="e">
        <f t="shared" si="7"/>
        <v>#N/A</v>
      </c>
      <c r="M27" s="33" t="e">
        <f t="shared" si="8"/>
        <v>#N/A</v>
      </c>
      <c r="N27" s="69"/>
      <c r="O27" s="7" t="s">
        <v>82</v>
      </c>
      <c r="P27" s="5" t="s">
        <v>83</v>
      </c>
      <c r="Q27" s="43"/>
      <c r="R27" s="71"/>
      <c r="S27" s="81" t="e">
        <f t="shared" si="2"/>
        <v>#N/A</v>
      </c>
      <c r="T27" s="70" t="e">
        <f t="shared" si="9"/>
        <v>#N/A</v>
      </c>
      <c r="U27" s="33" t="e">
        <f t="shared" si="10"/>
        <v>#N/A</v>
      </c>
      <c r="V27" s="13"/>
    </row>
    <row r="28" spans="2:22" x14ac:dyDescent="0.25">
      <c r="B28" s="52" t="s">
        <v>24</v>
      </c>
      <c r="C28" s="48" t="s">
        <v>2</v>
      </c>
      <c r="D28" s="53">
        <f t="shared" si="11"/>
        <v>4</v>
      </c>
      <c r="F28" s="13"/>
      <c r="G28" s="12" t="s">
        <v>152</v>
      </c>
      <c r="H28" s="5" t="s">
        <v>153</v>
      </c>
      <c r="I28" s="41"/>
      <c r="J28" s="71"/>
      <c r="K28" s="81" t="e">
        <f t="shared" si="0"/>
        <v>#N/A</v>
      </c>
      <c r="L28" s="75" t="e">
        <f t="shared" si="7"/>
        <v>#N/A</v>
      </c>
      <c r="M28" s="33" t="e">
        <f t="shared" si="8"/>
        <v>#N/A</v>
      </c>
      <c r="N28" s="69"/>
      <c r="O28" s="8" t="s">
        <v>84</v>
      </c>
      <c r="P28" s="5" t="s">
        <v>85</v>
      </c>
      <c r="Q28" s="43"/>
      <c r="R28" s="71"/>
      <c r="S28" s="81" t="e">
        <f t="shared" si="2"/>
        <v>#N/A</v>
      </c>
      <c r="T28" s="70" t="e">
        <f t="shared" si="9"/>
        <v>#N/A</v>
      </c>
      <c r="U28" s="33" t="e">
        <f t="shared" si="10"/>
        <v>#N/A</v>
      </c>
      <c r="V28" s="13"/>
    </row>
    <row r="29" spans="2:22" x14ac:dyDescent="0.25">
      <c r="B29" s="52" t="s">
        <v>25</v>
      </c>
      <c r="C29" s="48" t="s">
        <v>2</v>
      </c>
      <c r="D29" s="53">
        <f t="shared" si="11"/>
        <v>5</v>
      </c>
      <c r="F29" s="13"/>
      <c r="G29" s="12" t="s">
        <v>154</v>
      </c>
      <c r="H29" s="5" t="s">
        <v>155</v>
      </c>
      <c r="I29" s="41"/>
      <c r="J29" s="71"/>
      <c r="K29" s="81" t="e">
        <f t="shared" si="0"/>
        <v>#N/A</v>
      </c>
      <c r="L29" s="75" t="e">
        <f t="shared" si="7"/>
        <v>#N/A</v>
      </c>
      <c r="M29" s="33" t="e">
        <f t="shared" si="8"/>
        <v>#N/A</v>
      </c>
      <c r="N29" s="69"/>
      <c r="O29" s="8" t="s">
        <v>86</v>
      </c>
      <c r="P29" s="5" t="s">
        <v>87</v>
      </c>
      <c r="Q29" s="43"/>
      <c r="R29" s="71"/>
      <c r="S29" s="81" t="e">
        <f t="shared" si="2"/>
        <v>#N/A</v>
      </c>
      <c r="T29" s="70" t="e">
        <f t="shared" si="9"/>
        <v>#N/A</v>
      </c>
      <c r="U29" s="33" t="e">
        <f t="shared" si="10"/>
        <v>#N/A</v>
      </c>
      <c r="V29" s="13"/>
    </row>
    <row r="30" spans="2:22" x14ac:dyDescent="0.25">
      <c r="B30" s="52" t="s">
        <v>26</v>
      </c>
      <c r="C30" s="48" t="s">
        <v>2</v>
      </c>
      <c r="D30" s="53">
        <f t="shared" si="11"/>
        <v>6</v>
      </c>
      <c r="F30" s="13"/>
      <c r="G30" s="12" t="s">
        <v>156</v>
      </c>
      <c r="H30" s="5" t="s">
        <v>157</v>
      </c>
      <c r="I30" s="41"/>
      <c r="J30" s="71"/>
      <c r="K30" s="81" t="e">
        <f t="shared" si="0"/>
        <v>#N/A</v>
      </c>
      <c r="L30" s="75" t="e">
        <f t="shared" si="7"/>
        <v>#N/A</v>
      </c>
      <c r="M30" s="33" t="e">
        <f t="shared" si="8"/>
        <v>#N/A</v>
      </c>
      <c r="N30" s="69"/>
      <c r="O30" s="8" t="s">
        <v>88</v>
      </c>
      <c r="P30" s="5" t="s">
        <v>89</v>
      </c>
      <c r="Q30" s="43"/>
      <c r="R30" s="71"/>
      <c r="S30" s="81" t="e">
        <f t="shared" si="2"/>
        <v>#N/A</v>
      </c>
      <c r="T30" s="70" t="e">
        <f t="shared" si="9"/>
        <v>#N/A</v>
      </c>
      <c r="U30" s="33" t="e">
        <f t="shared" si="10"/>
        <v>#N/A</v>
      </c>
      <c r="V30" s="13"/>
    </row>
    <row r="31" spans="2:22" x14ac:dyDescent="0.25">
      <c r="B31" s="52" t="s">
        <v>27</v>
      </c>
      <c r="C31" s="48" t="s">
        <v>2</v>
      </c>
      <c r="D31" s="53">
        <f t="shared" si="11"/>
        <v>7</v>
      </c>
      <c r="F31" s="13"/>
      <c r="G31" s="12" t="s">
        <v>158</v>
      </c>
      <c r="H31" s="5" t="s">
        <v>159</v>
      </c>
      <c r="I31" s="41"/>
      <c r="J31" s="71"/>
      <c r="K31" s="81" t="e">
        <f t="shared" si="0"/>
        <v>#N/A</v>
      </c>
      <c r="L31" s="75" t="e">
        <f t="shared" si="7"/>
        <v>#N/A</v>
      </c>
      <c r="M31" s="33" t="e">
        <f t="shared" si="8"/>
        <v>#N/A</v>
      </c>
      <c r="N31" s="69"/>
      <c r="O31" s="8" t="s">
        <v>90</v>
      </c>
      <c r="P31" s="5" t="s">
        <v>91</v>
      </c>
      <c r="Q31" s="43"/>
      <c r="R31" s="71"/>
      <c r="S31" s="81" t="e">
        <f t="shared" si="2"/>
        <v>#N/A</v>
      </c>
      <c r="T31" s="70" t="e">
        <f t="shared" si="9"/>
        <v>#N/A</v>
      </c>
      <c r="U31" s="33" t="e">
        <f t="shared" si="10"/>
        <v>#N/A</v>
      </c>
      <c r="V31" s="13"/>
    </row>
    <row r="32" spans="2:22" x14ac:dyDescent="0.25">
      <c r="B32" s="52" t="s">
        <v>28</v>
      </c>
      <c r="C32" s="48" t="s">
        <v>2</v>
      </c>
      <c r="D32" s="53">
        <f t="shared" si="11"/>
        <v>8</v>
      </c>
      <c r="F32" s="13"/>
      <c r="G32" s="12" t="s">
        <v>160</v>
      </c>
      <c r="H32" s="5" t="s">
        <v>161</v>
      </c>
      <c r="I32" s="41"/>
      <c r="J32" s="71"/>
      <c r="K32" s="81" t="e">
        <f t="shared" si="0"/>
        <v>#N/A</v>
      </c>
      <c r="L32" s="75" t="e">
        <f t="shared" si="7"/>
        <v>#N/A</v>
      </c>
      <c r="M32" s="33" t="e">
        <f t="shared" si="8"/>
        <v>#N/A</v>
      </c>
      <c r="N32" s="69"/>
      <c r="O32" s="8" t="s">
        <v>92</v>
      </c>
      <c r="P32" s="5" t="s">
        <v>93</v>
      </c>
      <c r="Q32" s="43"/>
      <c r="R32" s="71"/>
      <c r="S32" s="81" t="e">
        <f t="shared" si="2"/>
        <v>#N/A</v>
      </c>
      <c r="T32" s="70" t="e">
        <f t="shared" si="9"/>
        <v>#N/A</v>
      </c>
      <c r="U32" s="33" t="e">
        <f t="shared" si="10"/>
        <v>#N/A</v>
      </c>
      <c r="V32" s="13"/>
    </row>
    <row r="33" spans="2:22" x14ac:dyDescent="0.25">
      <c r="B33" s="52" t="s">
        <v>29</v>
      </c>
      <c r="C33" s="48" t="s">
        <v>2</v>
      </c>
      <c r="D33" s="53">
        <f t="shared" si="11"/>
        <v>9</v>
      </c>
      <c r="F33" s="13"/>
      <c r="G33" s="12" t="s">
        <v>162</v>
      </c>
      <c r="H33" s="5" t="s">
        <v>163</v>
      </c>
      <c r="I33" s="41"/>
      <c r="J33" s="71"/>
      <c r="K33" s="81" t="e">
        <f t="shared" si="0"/>
        <v>#N/A</v>
      </c>
      <c r="L33" s="75" t="e">
        <f t="shared" si="7"/>
        <v>#N/A</v>
      </c>
      <c r="M33" s="33" t="e">
        <f t="shared" si="8"/>
        <v>#N/A</v>
      </c>
      <c r="N33" s="69"/>
      <c r="O33" s="8" t="s">
        <v>94</v>
      </c>
      <c r="P33" s="5" t="s">
        <v>95</v>
      </c>
      <c r="Q33" s="43"/>
      <c r="R33" s="71"/>
      <c r="S33" s="81" t="e">
        <f t="shared" si="2"/>
        <v>#N/A</v>
      </c>
      <c r="T33" s="70" t="e">
        <f t="shared" si="9"/>
        <v>#N/A</v>
      </c>
      <c r="U33" s="33" t="e">
        <f t="shared" si="10"/>
        <v>#N/A</v>
      </c>
      <c r="V33" s="13"/>
    </row>
    <row r="34" spans="2:22" x14ac:dyDescent="0.25">
      <c r="B34" s="52" t="s">
        <v>30</v>
      </c>
      <c r="C34" s="48" t="s">
        <v>2</v>
      </c>
      <c r="D34" s="53">
        <f t="shared" si="11"/>
        <v>10</v>
      </c>
      <c r="F34" s="13"/>
      <c r="G34" s="12" t="s">
        <v>164</v>
      </c>
      <c r="H34" s="5" t="s">
        <v>165</v>
      </c>
      <c r="I34" s="41"/>
      <c r="J34" s="71"/>
      <c r="K34" s="81" t="e">
        <f t="shared" si="0"/>
        <v>#N/A</v>
      </c>
      <c r="L34" s="75" t="e">
        <f t="shared" si="7"/>
        <v>#N/A</v>
      </c>
      <c r="M34" s="33" t="e">
        <f t="shared" si="8"/>
        <v>#N/A</v>
      </c>
      <c r="N34" s="69"/>
      <c r="O34" s="8" t="s">
        <v>96</v>
      </c>
      <c r="P34" s="5" t="s">
        <v>97</v>
      </c>
      <c r="Q34" s="43"/>
      <c r="R34" s="71"/>
      <c r="S34" s="81" t="e">
        <f t="shared" si="2"/>
        <v>#N/A</v>
      </c>
      <c r="T34" s="70" t="e">
        <f t="shared" si="9"/>
        <v>#N/A</v>
      </c>
      <c r="U34" s="33" t="e">
        <f t="shared" si="10"/>
        <v>#N/A</v>
      </c>
      <c r="V34" s="13"/>
    </row>
    <row r="35" spans="2:22" ht="15.75" thickBot="1" x14ac:dyDescent="0.3">
      <c r="B35" s="52" t="s">
        <v>31</v>
      </c>
      <c r="C35" s="48" t="s">
        <v>2</v>
      </c>
      <c r="D35" s="53">
        <f t="shared" si="11"/>
        <v>11</v>
      </c>
      <c r="F35" s="13"/>
      <c r="G35" s="12" t="s">
        <v>166</v>
      </c>
      <c r="H35" s="5" t="s">
        <v>167</v>
      </c>
      <c r="I35" s="41"/>
      <c r="J35" s="71"/>
      <c r="K35" s="44" t="e">
        <f t="shared" si="0"/>
        <v>#N/A</v>
      </c>
      <c r="L35" s="87" t="e">
        <f t="shared" si="7"/>
        <v>#N/A</v>
      </c>
      <c r="M35" s="34" t="e">
        <f t="shared" si="8"/>
        <v>#N/A</v>
      </c>
      <c r="N35" s="69"/>
      <c r="O35" s="8" t="s">
        <v>98</v>
      </c>
      <c r="P35" s="5" t="s">
        <v>99</v>
      </c>
      <c r="Q35" s="43"/>
      <c r="R35" s="71"/>
      <c r="S35" s="44" t="e">
        <f t="shared" si="2"/>
        <v>#N/A</v>
      </c>
      <c r="T35" s="94" t="e">
        <f t="shared" si="9"/>
        <v>#N/A</v>
      </c>
      <c r="U35" s="34" t="e">
        <f t="shared" si="10"/>
        <v>#N/A</v>
      </c>
      <c r="V35" s="13"/>
    </row>
    <row r="36" spans="2:22" ht="15.75" thickBot="1" x14ac:dyDescent="0.3">
      <c r="B36" s="52" t="s">
        <v>32</v>
      </c>
      <c r="C36" s="48" t="s">
        <v>2</v>
      </c>
      <c r="D36" s="53">
        <f t="shared" si="11"/>
        <v>12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2:22" ht="15.75" thickBot="1" x14ac:dyDescent="0.3">
      <c r="B37" s="52" t="s">
        <v>33</v>
      </c>
      <c r="C37" s="48" t="s">
        <v>2</v>
      </c>
      <c r="D37" s="53">
        <f t="shared" si="11"/>
        <v>13</v>
      </c>
      <c r="F37" s="13"/>
      <c r="G37" s="47" t="s">
        <v>307</v>
      </c>
      <c r="I37" s="18" t="s">
        <v>170</v>
      </c>
      <c r="J37" s="45" t="str">
        <f>IF(LEN($C$1)=0,"",$C$1)</f>
        <v>&lt;Board Name&gt;</v>
      </c>
      <c r="K37" s="82" t="s">
        <v>102</v>
      </c>
      <c r="L37" s="78" t="s">
        <v>103</v>
      </c>
      <c r="M37" s="20" t="s">
        <v>102</v>
      </c>
      <c r="N37" s="13"/>
      <c r="O37" s="90" t="s">
        <v>308</v>
      </c>
      <c r="P37" s="91"/>
      <c r="Q37" s="18" t="s">
        <v>170</v>
      </c>
      <c r="R37" s="45" t="str">
        <f>IF(LEN($C$1)=0,"",$C$1)</f>
        <v>&lt;Board Name&gt;</v>
      </c>
      <c r="S37" s="99" t="s">
        <v>102</v>
      </c>
      <c r="T37" s="100" t="s">
        <v>103</v>
      </c>
      <c r="U37" s="20" t="s">
        <v>102</v>
      </c>
      <c r="V37" s="13"/>
    </row>
    <row r="38" spans="2:22" ht="15.75" thickBot="1" x14ac:dyDescent="0.3">
      <c r="B38" s="52" t="s">
        <v>34</v>
      </c>
      <c r="C38" s="48" t="s">
        <v>2</v>
      </c>
      <c r="D38" s="53">
        <f t="shared" si="11"/>
        <v>14</v>
      </c>
      <c r="F38" s="13"/>
      <c r="G38" s="84" t="s">
        <v>100</v>
      </c>
      <c r="H38" s="84" t="s">
        <v>169</v>
      </c>
      <c r="I38" s="85" t="s">
        <v>299</v>
      </c>
      <c r="J38" s="40" t="s">
        <v>101</v>
      </c>
      <c r="K38" s="113" t="s">
        <v>366</v>
      </c>
      <c r="L38" s="114" t="s">
        <v>367</v>
      </c>
      <c r="M38" s="79" t="s">
        <v>103</v>
      </c>
      <c r="N38" s="13"/>
      <c r="O38" s="17" t="s">
        <v>100</v>
      </c>
      <c r="P38" s="17" t="s">
        <v>169</v>
      </c>
      <c r="Q38" s="31" t="s">
        <v>302</v>
      </c>
      <c r="R38" s="19" t="s">
        <v>101</v>
      </c>
      <c r="S38" s="101" t="s">
        <v>366</v>
      </c>
      <c r="T38" s="102" t="s">
        <v>367</v>
      </c>
      <c r="U38" s="21" t="s">
        <v>103</v>
      </c>
      <c r="V38" s="13"/>
    </row>
    <row r="39" spans="2:22" ht="15.75" thickBot="1" x14ac:dyDescent="0.3">
      <c r="B39" s="54" t="s">
        <v>35</v>
      </c>
      <c r="C39" s="55" t="s">
        <v>2</v>
      </c>
      <c r="D39" s="56">
        <f t="shared" si="11"/>
        <v>15</v>
      </c>
      <c r="F39" s="13"/>
      <c r="G39" s="22" t="s">
        <v>171</v>
      </c>
      <c r="H39" s="5" t="s">
        <v>267</v>
      </c>
      <c r="I39" s="41"/>
      <c r="J39" s="71"/>
      <c r="K39" s="80" t="e">
        <f>VLOOKUP(J39,$B$7:$D$39,2,FALSE)</f>
        <v>#N/A</v>
      </c>
      <c r="L39" s="73" t="e">
        <f>OR(NOT(EXACT(VLOOKUP(J39,$B$7:$D$39,2,FALSE),VLOOKUP($J$39,$B$7:$D$39,2,FALSE))),SUMPRODUCT(($M$39:$M$71=M39)*1)&gt;1)</f>
        <v>#N/A</v>
      </c>
      <c r="M39" s="32" t="e">
        <f>VLOOKUP(J39,$B$7:$D$39,3,FALSE)+IF( EXACT(VLOOKUP(J39,$B$7:$D$39,2,FALSE),$C$7), 0, 16)</f>
        <v>#N/A</v>
      </c>
      <c r="N39" s="13"/>
      <c r="O39" s="95" t="s">
        <v>203</v>
      </c>
      <c r="P39" s="103" t="s">
        <v>235</v>
      </c>
      <c r="Q39" s="44"/>
      <c r="R39" s="44"/>
      <c r="S39" s="108" t="e">
        <f>VLOOKUP(R39,$B$7:$D$39,2,FALSE)</f>
        <v>#N/A</v>
      </c>
      <c r="T39" s="70" t="e">
        <f>OR(NOT(EXACT(VLOOKUP(R39,$B$7:$D$39,2,FALSE),VLOOKUP($R$39,$B$7:$D$39,2,FALSE))),SUMPRODUCT(($U$3:$U$35=U39)*1)&gt;1)</f>
        <v>#N/A</v>
      </c>
      <c r="U39" s="32" t="e">
        <f>VLOOKUP(R39,$B$7:$D$39,3,FALSE)+IF( EXACT(VLOOKUP(R39,$B$7:$D$39,2,FALSE),$C$7), 0, 16)</f>
        <v>#N/A</v>
      </c>
      <c r="V39" s="13"/>
    </row>
    <row r="40" spans="2:22" x14ac:dyDescent="0.25">
      <c r="F40" s="13"/>
      <c r="G40" s="22" t="s">
        <v>172</v>
      </c>
      <c r="H40" s="5" t="s">
        <v>268</v>
      </c>
      <c r="I40" s="41"/>
      <c r="J40" s="71"/>
      <c r="K40" s="81" t="e">
        <f t="shared" ref="K40:K71" si="12">VLOOKUP(J40,$B$7:$D$39,2,FALSE)</f>
        <v>#N/A</v>
      </c>
      <c r="L40" s="74" t="e">
        <f t="shared" ref="L40:L54" si="13">OR(NOT(EXACT(VLOOKUP(J40,$B$7:$D$39,2,FALSE),VLOOKUP($J$39,$B$7:$D$39,2,FALSE))),SUMPRODUCT(($M$39:$M$71=M40)*1)&gt;1)</f>
        <v>#N/A</v>
      </c>
      <c r="M40" s="33" t="e">
        <f t="shared" ref="M40:M54" si="14">VLOOKUP(J40,$B$7:$D$39,3,FALSE)+IF( EXACT(VLOOKUP(J40,$B$7:$D$39,2,FALSE),$C$7), 0, 16)</f>
        <v>#N/A</v>
      </c>
      <c r="N40" s="13"/>
      <c r="O40" s="96" t="s">
        <v>204</v>
      </c>
      <c r="P40" s="98" t="s">
        <v>236</v>
      </c>
      <c r="Q40" s="43"/>
      <c r="R40" s="41"/>
      <c r="S40" s="81" t="e">
        <f t="shared" ref="S40:S71" si="15">VLOOKUP(R40,$B$7:$D$39,2,FALSE)</f>
        <v>#N/A</v>
      </c>
      <c r="T40" s="70" t="e">
        <f t="shared" ref="T40:T54" si="16">OR(NOT(EXACT(VLOOKUP(R40,$B$7:$D$39,2,FALSE),VLOOKUP($R$39,$B$7:$D$39,2,FALSE))),SUMPRODUCT(($U$3:$U$35=U40)*1)&gt;1)</f>
        <v>#N/A</v>
      </c>
      <c r="U40" s="33" t="e">
        <f t="shared" ref="U40:U54" si="17">VLOOKUP(R40,$B$7:$D$39,3,FALSE)+IF( EXACT(VLOOKUP(R40,$B$7:$D$39,2,FALSE),$C$7), 0, 16)</f>
        <v>#N/A</v>
      </c>
      <c r="V40" s="13"/>
    </row>
    <row r="41" spans="2:22" x14ac:dyDescent="0.25">
      <c r="F41" s="13"/>
      <c r="G41" s="22" t="s">
        <v>173</v>
      </c>
      <c r="H41" s="5" t="s">
        <v>269</v>
      </c>
      <c r="I41" s="41"/>
      <c r="J41" s="71"/>
      <c r="K41" s="81" t="e">
        <f t="shared" si="12"/>
        <v>#N/A</v>
      </c>
      <c r="L41" s="74" t="e">
        <f t="shared" si="13"/>
        <v>#N/A</v>
      </c>
      <c r="M41" s="33" t="e">
        <f t="shared" si="14"/>
        <v>#N/A</v>
      </c>
      <c r="N41" s="13"/>
      <c r="O41" s="96" t="s">
        <v>205</v>
      </c>
      <c r="P41" s="98" t="s">
        <v>237</v>
      </c>
      <c r="Q41" s="43"/>
      <c r="R41" s="41"/>
      <c r="S41" s="81" t="e">
        <f t="shared" si="15"/>
        <v>#N/A</v>
      </c>
      <c r="T41" s="70" t="e">
        <f t="shared" si="16"/>
        <v>#N/A</v>
      </c>
      <c r="U41" s="33" t="e">
        <f t="shared" si="17"/>
        <v>#N/A</v>
      </c>
      <c r="V41" s="13"/>
    </row>
    <row r="42" spans="2:22" x14ac:dyDescent="0.25">
      <c r="F42" s="13"/>
      <c r="G42" s="22" t="s">
        <v>174</v>
      </c>
      <c r="H42" s="5" t="s">
        <v>270</v>
      </c>
      <c r="I42" s="41"/>
      <c r="J42" s="71"/>
      <c r="K42" s="81" t="e">
        <f t="shared" si="12"/>
        <v>#N/A</v>
      </c>
      <c r="L42" s="74" t="e">
        <f t="shared" si="13"/>
        <v>#N/A</v>
      </c>
      <c r="M42" s="33" t="e">
        <f t="shared" si="14"/>
        <v>#N/A</v>
      </c>
      <c r="N42" s="13"/>
      <c r="O42" s="96" t="s">
        <v>206</v>
      </c>
      <c r="P42" s="98" t="s">
        <v>238</v>
      </c>
      <c r="Q42" s="43"/>
      <c r="R42" s="41"/>
      <c r="S42" s="81" t="e">
        <f t="shared" si="15"/>
        <v>#N/A</v>
      </c>
      <c r="T42" s="70" t="e">
        <f t="shared" si="16"/>
        <v>#N/A</v>
      </c>
      <c r="U42" s="33" t="e">
        <f t="shared" si="17"/>
        <v>#N/A</v>
      </c>
      <c r="V42" s="13"/>
    </row>
    <row r="43" spans="2:22" x14ac:dyDescent="0.25">
      <c r="F43" s="13"/>
      <c r="G43" s="22" t="s">
        <v>175</v>
      </c>
      <c r="H43" s="5" t="s">
        <v>271</v>
      </c>
      <c r="I43" s="41"/>
      <c r="J43" s="71"/>
      <c r="K43" s="81" t="e">
        <f t="shared" si="12"/>
        <v>#N/A</v>
      </c>
      <c r="L43" s="74" t="e">
        <f t="shared" si="13"/>
        <v>#N/A</v>
      </c>
      <c r="M43" s="33" t="e">
        <f t="shared" si="14"/>
        <v>#N/A</v>
      </c>
      <c r="N43" s="13"/>
      <c r="O43" s="96" t="s">
        <v>207</v>
      </c>
      <c r="P43" s="98" t="s">
        <v>239</v>
      </c>
      <c r="Q43" s="43"/>
      <c r="R43" s="41"/>
      <c r="S43" s="81" t="e">
        <f t="shared" si="15"/>
        <v>#N/A</v>
      </c>
      <c r="T43" s="70" t="e">
        <f t="shared" si="16"/>
        <v>#N/A</v>
      </c>
      <c r="U43" s="33" t="e">
        <f t="shared" si="17"/>
        <v>#N/A</v>
      </c>
      <c r="V43" s="13"/>
    </row>
    <row r="44" spans="2:22" x14ac:dyDescent="0.25">
      <c r="F44" s="13"/>
      <c r="G44" s="22" t="s">
        <v>176</v>
      </c>
      <c r="H44" s="5" t="s">
        <v>272</v>
      </c>
      <c r="I44" s="41"/>
      <c r="J44" s="71"/>
      <c r="K44" s="81" t="e">
        <f t="shared" si="12"/>
        <v>#N/A</v>
      </c>
      <c r="L44" s="74" t="e">
        <f t="shared" si="13"/>
        <v>#N/A</v>
      </c>
      <c r="M44" s="33" t="e">
        <f t="shared" si="14"/>
        <v>#N/A</v>
      </c>
      <c r="N44" s="13"/>
      <c r="O44" s="96" t="s">
        <v>208</v>
      </c>
      <c r="P44" s="98" t="s">
        <v>240</v>
      </c>
      <c r="Q44" s="43"/>
      <c r="R44" s="41"/>
      <c r="S44" s="81" t="e">
        <f t="shared" si="15"/>
        <v>#N/A</v>
      </c>
      <c r="T44" s="70" t="e">
        <f t="shared" si="16"/>
        <v>#N/A</v>
      </c>
      <c r="U44" s="33" t="e">
        <f t="shared" si="17"/>
        <v>#N/A</v>
      </c>
      <c r="V44" s="13"/>
    </row>
    <row r="45" spans="2:22" x14ac:dyDescent="0.25">
      <c r="F45" s="13"/>
      <c r="G45" s="22" t="s">
        <v>177</v>
      </c>
      <c r="H45" s="5" t="s">
        <v>273</v>
      </c>
      <c r="I45" s="41"/>
      <c r="J45" s="71"/>
      <c r="K45" s="81" t="e">
        <f t="shared" si="12"/>
        <v>#N/A</v>
      </c>
      <c r="L45" s="74" t="e">
        <f t="shared" si="13"/>
        <v>#N/A</v>
      </c>
      <c r="M45" s="33" t="e">
        <f t="shared" si="14"/>
        <v>#N/A</v>
      </c>
      <c r="N45" s="13"/>
      <c r="O45" s="96" t="s">
        <v>209</v>
      </c>
      <c r="P45" s="98" t="s">
        <v>241</v>
      </c>
      <c r="Q45" s="43"/>
      <c r="R45" s="41"/>
      <c r="S45" s="81" t="e">
        <f t="shared" si="15"/>
        <v>#N/A</v>
      </c>
      <c r="T45" s="70" t="e">
        <f t="shared" si="16"/>
        <v>#N/A</v>
      </c>
      <c r="U45" s="33" t="e">
        <f t="shared" si="17"/>
        <v>#N/A</v>
      </c>
      <c r="V45" s="13"/>
    </row>
    <row r="46" spans="2:22" x14ac:dyDescent="0.25">
      <c r="F46" s="13"/>
      <c r="G46" s="22" t="s">
        <v>178</v>
      </c>
      <c r="H46" s="5" t="s">
        <v>274</v>
      </c>
      <c r="I46" s="41"/>
      <c r="J46" s="71"/>
      <c r="K46" s="81" t="e">
        <f t="shared" si="12"/>
        <v>#N/A</v>
      </c>
      <c r="L46" s="74" t="e">
        <f t="shared" si="13"/>
        <v>#N/A</v>
      </c>
      <c r="M46" s="33" t="e">
        <f t="shared" si="14"/>
        <v>#N/A</v>
      </c>
      <c r="N46" s="13"/>
      <c r="O46" s="96" t="s">
        <v>210</v>
      </c>
      <c r="P46" s="98" t="s">
        <v>242</v>
      </c>
      <c r="Q46" s="43"/>
      <c r="R46" s="41"/>
      <c r="S46" s="81" t="e">
        <f t="shared" si="15"/>
        <v>#N/A</v>
      </c>
      <c r="T46" s="70" t="e">
        <f t="shared" si="16"/>
        <v>#N/A</v>
      </c>
      <c r="U46" s="33" t="e">
        <f t="shared" si="17"/>
        <v>#N/A</v>
      </c>
      <c r="V46" s="13"/>
    </row>
    <row r="47" spans="2:22" x14ac:dyDescent="0.25">
      <c r="F47" s="13"/>
      <c r="G47" s="23" t="s">
        <v>179</v>
      </c>
      <c r="H47" s="5" t="s">
        <v>275</v>
      </c>
      <c r="I47" s="41"/>
      <c r="J47" s="71"/>
      <c r="K47" s="81" t="e">
        <f t="shared" si="12"/>
        <v>#N/A</v>
      </c>
      <c r="L47" s="74" t="e">
        <f t="shared" si="13"/>
        <v>#N/A</v>
      </c>
      <c r="M47" s="33" t="e">
        <f t="shared" si="14"/>
        <v>#N/A</v>
      </c>
      <c r="N47" s="13"/>
      <c r="O47" s="97" t="s">
        <v>211</v>
      </c>
      <c r="P47" s="98" t="s">
        <v>243</v>
      </c>
      <c r="Q47" s="43"/>
      <c r="R47" s="41"/>
      <c r="S47" s="81" t="e">
        <f t="shared" si="15"/>
        <v>#N/A</v>
      </c>
      <c r="T47" s="70" t="e">
        <f t="shared" si="16"/>
        <v>#N/A</v>
      </c>
      <c r="U47" s="33" t="e">
        <f t="shared" si="17"/>
        <v>#N/A</v>
      </c>
      <c r="V47" s="13"/>
    </row>
    <row r="48" spans="2:22" x14ac:dyDescent="0.25">
      <c r="F48" s="13"/>
      <c r="G48" s="23" t="s">
        <v>180</v>
      </c>
      <c r="H48" s="5" t="s">
        <v>276</v>
      </c>
      <c r="I48" s="41"/>
      <c r="J48" s="71"/>
      <c r="K48" s="81" t="e">
        <f t="shared" si="12"/>
        <v>#N/A</v>
      </c>
      <c r="L48" s="74" t="e">
        <f t="shared" si="13"/>
        <v>#N/A</v>
      </c>
      <c r="M48" s="33" t="e">
        <f t="shared" si="14"/>
        <v>#N/A</v>
      </c>
      <c r="N48" s="13"/>
      <c r="O48" s="97" t="s">
        <v>212</v>
      </c>
      <c r="P48" s="98" t="s">
        <v>244</v>
      </c>
      <c r="Q48" s="43"/>
      <c r="R48" s="41"/>
      <c r="S48" s="81" t="e">
        <f t="shared" si="15"/>
        <v>#N/A</v>
      </c>
      <c r="T48" s="70" t="e">
        <f t="shared" si="16"/>
        <v>#N/A</v>
      </c>
      <c r="U48" s="33" t="e">
        <f t="shared" si="17"/>
        <v>#N/A</v>
      </c>
      <c r="V48" s="13"/>
    </row>
    <row r="49" spans="5:22" x14ac:dyDescent="0.25">
      <c r="F49" s="13"/>
      <c r="G49" s="23" t="s">
        <v>181</v>
      </c>
      <c r="H49" s="5" t="s">
        <v>277</v>
      </c>
      <c r="I49" s="41"/>
      <c r="J49" s="71"/>
      <c r="K49" s="81" t="e">
        <f t="shared" si="12"/>
        <v>#N/A</v>
      </c>
      <c r="L49" s="74" t="e">
        <f t="shared" si="13"/>
        <v>#N/A</v>
      </c>
      <c r="M49" s="33" t="e">
        <f t="shared" si="14"/>
        <v>#N/A</v>
      </c>
      <c r="N49" s="13"/>
      <c r="O49" s="97" t="s">
        <v>213</v>
      </c>
      <c r="P49" s="98" t="s">
        <v>245</v>
      </c>
      <c r="Q49" s="43"/>
      <c r="R49" s="41"/>
      <c r="S49" s="81" t="e">
        <f t="shared" si="15"/>
        <v>#N/A</v>
      </c>
      <c r="T49" s="70" t="e">
        <f t="shared" si="16"/>
        <v>#N/A</v>
      </c>
      <c r="U49" s="33" t="e">
        <f t="shared" si="17"/>
        <v>#N/A</v>
      </c>
      <c r="V49" s="13"/>
    </row>
    <row r="50" spans="5:22" x14ac:dyDescent="0.25">
      <c r="F50" s="13"/>
      <c r="G50" s="23" t="s">
        <v>182</v>
      </c>
      <c r="H50" s="5" t="s">
        <v>278</v>
      </c>
      <c r="I50" s="41"/>
      <c r="J50" s="71"/>
      <c r="K50" s="81" t="e">
        <f t="shared" si="12"/>
        <v>#N/A</v>
      </c>
      <c r="L50" s="74" t="e">
        <f t="shared" si="13"/>
        <v>#N/A</v>
      </c>
      <c r="M50" s="33" t="e">
        <f t="shared" si="14"/>
        <v>#N/A</v>
      </c>
      <c r="N50" s="13"/>
      <c r="O50" s="97" t="s">
        <v>214</v>
      </c>
      <c r="P50" s="98" t="s">
        <v>246</v>
      </c>
      <c r="Q50" s="43"/>
      <c r="R50" s="41"/>
      <c r="S50" s="81" t="e">
        <f t="shared" si="15"/>
        <v>#N/A</v>
      </c>
      <c r="T50" s="70" t="e">
        <f t="shared" si="16"/>
        <v>#N/A</v>
      </c>
      <c r="U50" s="33" t="e">
        <f t="shared" si="17"/>
        <v>#N/A</v>
      </c>
      <c r="V50" s="13"/>
    </row>
    <row r="51" spans="5:22" x14ac:dyDescent="0.25">
      <c r="F51" s="13"/>
      <c r="G51" s="23" t="s">
        <v>183</v>
      </c>
      <c r="H51" s="5" t="s">
        <v>279</v>
      </c>
      <c r="I51" s="41"/>
      <c r="J51" s="71"/>
      <c r="K51" s="81" t="e">
        <f t="shared" si="12"/>
        <v>#N/A</v>
      </c>
      <c r="L51" s="74" t="e">
        <f t="shared" si="13"/>
        <v>#N/A</v>
      </c>
      <c r="M51" s="33" t="e">
        <f t="shared" si="14"/>
        <v>#N/A</v>
      </c>
      <c r="N51" s="13"/>
      <c r="O51" s="97" t="s">
        <v>215</v>
      </c>
      <c r="P51" s="98" t="s">
        <v>247</v>
      </c>
      <c r="Q51" s="43"/>
      <c r="R51" s="41"/>
      <c r="S51" s="81" t="e">
        <f t="shared" si="15"/>
        <v>#N/A</v>
      </c>
      <c r="T51" s="70" t="e">
        <f t="shared" si="16"/>
        <v>#N/A</v>
      </c>
      <c r="U51" s="33" t="e">
        <f t="shared" si="17"/>
        <v>#N/A</v>
      </c>
      <c r="V51" s="13"/>
    </row>
    <row r="52" spans="5:22" x14ac:dyDescent="0.25">
      <c r="F52" s="13"/>
      <c r="G52" s="23" t="s">
        <v>184</v>
      </c>
      <c r="H52" s="5" t="s">
        <v>280</v>
      </c>
      <c r="I52" s="41"/>
      <c r="J52" s="71"/>
      <c r="K52" s="81" t="e">
        <f t="shared" si="12"/>
        <v>#N/A</v>
      </c>
      <c r="L52" s="74" t="e">
        <f t="shared" si="13"/>
        <v>#N/A</v>
      </c>
      <c r="M52" s="33" t="e">
        <f t="shared" si="14"/>
        <v>#N/A</v>
      </c>
      <c r="N52" s="13"/>
      <c r="O52" s="97" t="s">
        <v>216</v>
      </c>
      <c r="P52" s="98" t="s">
        <v>248</v>
      </c>
      <c r="Q52" s="43"/>
      <c r="R52" s="41"/>
      <c r="S52" s="81" t="e">
        <f t="shared" si="15"/>
        <v>#N/A</v>
      </c>
      <c r="T52" s="70" t="e">
        <f t="shared" si="16"/>
        <v>#N/A</v>
      </c>
      <c r="U52" s="33" t="e">
        <f t="shared" si="17"/>
        <v>#N/A</v>
      </c>
      <c r="V52" s="13"/>
    </row>
    <row r="53" spans="5:22" ht="15.75" thickBot="1" x14ac:dyDescent="0.3">
      <c r="F53" s="13"/>
      <c r="G53" s="23" t="s">
        <v>185</v>
      </c>
      <c r="H53" s="5" t="s">
        <v>281</v>
      </c>
      <c r="I53" s="41"/>
      <c r="J53" s="71"/>
      <c r="K53" s="81" t="e">
        <f t="shared" si="12"/>
        <v>#N/A</v>
      </c>
      <c r="L53" s="74" t="e">
        <f t="shared" si="13"/>
        <v>#N/A</v>
      </c>
      <c r="M53" s="33" t="e">
        <f t="shared" si="14"/>
        <v>#N/A</v>
      </c>
      <c r="N53" s="13"/>
      <c r="O53" s="97" t="s">
        <v>217</v>
      </c>
      <c r="P53" s="98" t="s">
        <v>249</v>
      </c>
      <c r="Q53" s="43"/>
      <c r="R53" s="41"/>
      <c r="S53" s="81" t="e">
        <f t="shared" si="15"/>
        <v>#N/A</v>
      </c>
      <c r="T53" s="70" t="e">
        <f t="shared" si="16"/>
        <v>#N/A</v>
      </c>
      <c r="U53" s="34" t="e">
        <f t="shared" si="17"/>
        <v>#N/A</v>
      </c>
      <c r="V53" s="13"/>
    </row>
    <row r="54" spans="5:22" ht="15.75" thickBot="1" x14ac:dyDescent="0.3">
      <c r="F54" s="13"/>
      <c r="G54" s="23" t="s">
        <v>186</v>
      </c>
      <c r="H54" s="5" t="s">
        <v>282</v>
      </c>
      <c r="I54" s="41"/>
      <c r="J54" s="71"/>
      <c r="K54" s="44" t="e">
        <f t="shared" si="12"/>
        <v>#N/A</v>
      </c>
      <c r="L54" s="72" t="e">
        <f t="shared" si="13"/>
        <v>#N/A</v>
      </c>
      <c r="M54" s="34" t="e">
        <f t="shared" si="14"/>
        <v>#N/A</v>
      </c>
      <c r="N54" s="13"/>
      <c r="O54" s="97" t="s">
        <v>218</v>
      </c>
      <c r="P54" s="98" t="s">
        <v>250</v>
      </c>
      <c r="Q54" s="43"/>
      <c r="R54" s="41"/>
      <c r="S54" s="44" t="e">
        <f t="shared" si="15"/>
        <v>#N/A</v>
      </c>
      <c r="T54" s="92" t="e">
        <f t="shared" si="16"/>
        <v>#N/A</v>
      </c>
      <c r="U54" s="39" t="e">
        <f t="shared" si="17"/>
        <v>#N/A</v>
      </c>
      <c r="V54" s="13"/>
    </row>
    <row r="55" spans="5:22" ht="15.75" thickBot="1" x14ac:dyDescent="0.3">
      <c r="F55" s="13"/>
      <c r="G55" s="36"/>
      <c r="H55" s="36"/>
      <c r="I55" s="36"/>
      <c r="J55" s="83"/>
      <c r="K55" s="70"/>
      <c r="L55" s="70"/>
      <c r="M55" s="104" t="s">
        <v>368</v>
      </c>
      <c r="N55" s="13"/>
      <c r="O55" s="36"/>
      <c r="P55" s="36"/>
      <c r="Q55" s="36"/>
      <c r="R55" s="83"/>
      <c r="S55" s="70"/>
      <c r="T55" s="70"/>
      <c r="U55" s="105" t="s">
        <v>368</v>
      </c>
      <c r="V55" s="13"/>
    </row>
    <row r="56" spans="5:22" x14ac:dyDescent="0.25">
      <c r="F56" s="13"/>
      <c r="G56" s="24" t="s">
        <v>187</v>
      </c>
      <c r="H56" s="5" t="s">
        <v>283</v>
      </c>
      <c r="I56" s="41"/>
      <c r="J56" s="71"/>
      <c r="K56" s="80" t="e">
        <f t="shared" si="12"/>
        <v>#N/A</v>
      </c>
      <c r="L56" s="73" t="e">
        <f>OR(NOT(EXACT(VLOOKUP(J56,$B$7:$D$39,2,FALSE),VLOOKUP($J$59,$B$7:$D$39,2,FALSE))),SUMPRODUCT(($M$39:$M$71=M56)*1)&gt;1)</f>
        <v>#N/A</v>
      </c>
      <c r="M56" s="32" t="e">
        <f>VLOOKUP(J56,$B$7:$D$39,3,FALSE)+IF( EXACT(VLOOKUP(J56,$B$7:$D$39,2,FALSE),$C$7), 0, 16)</f>
        <v>#N/A</v>
      </c>
      <c r="N56" s="14"/>
      <c r="O56" s="28" t="s">
        <v>219</v>
      </c>
      <c r="P56" s="5" t="s">
        <v>251</v>
      </c>
      <c r="Q56" s="41"/>
      <c r="R56" s="41"/>
      <c r="S56" s="80" t="e">
        <f t="shared" si="15"/>
        <v>#N/A</v>
      </c>
      <c r="T56" s="93" t="e">
        <f>OR(NOT(EXACT(VLOOKUP(R56,$B$7:$D$39,2,FALSE),VLOOKUP($R$56,$B$7:$D$39,2,FALSE))),SUMPRODUCT(($U$3:$U$35=U56)*1)&gt;1)</f>
        <v>#N/A</v>
      </c>
      <c r="U56" s="32" t="e">
        <f>VLOOKUP(R56,$B$7:$D$39,3,FALSE)+IF( EXACT(VLOOKUP(R56,$B$7:$D$39,2,FALSE),$C$7), 0, 16)</f>
        <v>#N/A</v>
      </c>
      <c r="V56" s="13"/>
    </row>
    <row r="57" spans="5:22" x14ac:dyDescent="0.25">
      <c r="F57" s="13"/>
      <c r="G57" s="24" t="s">
        <v>188</v>
      </c>
      <c r="H57" s="5" t="s">
        <v>284</v>
      </c>
      <c r="I57" s="43"/>
      <c r="J57" s="71"/>
      <c r="K57" s="81" t="e">
        <f t="shared" si="12"/>
        <v>#N/A</v>
      </c>
      <c r="L57" s="74" t="e">
        <f t="shared" ref="L57:L71" si="18">OR(NOT(EXACT(VLOOKUP(J57,$B$7:$D$39,2,FALSE),VLOOKUP($J$59,$B$7:$D$39,2,FALSE))),SUMPRODUCT(($M$39:$M$71=M57)*1)&gt;1)</f>
        <v>#N/A</v>
      </c>
      <c r="M57" s="33" t="e">
        <f t="shared" ref="M57:M71" si="19">VLOOKUP(J57,$B$7:$D$39,3,FALSE)+IF( EXACT(VLOOKUP(J57,$B$7:$D$39,2,FALSE),$C$7), 0, 16)</f>
        <v>#N/A</v>
      </c>
      <c r="N57" s="13"/>
      <c r="O57" s="28" t="s">
        <v>220</v>
      </c>
      <c r="P57" s="5" t="s">
        <v>252</v>
      </c>
      <c r="Q57" s="43"/>
      <c r="R57" s="41"/>
      <c r="S57" s="81" t="e">
        <f t="shared" si="15"/>
        <v>#N/A</v>
      </c>
      <c r="T57" s="70" t="e">
        <f t="shared" ref="T57:T71" si="20">OR(NOT(EXACT(VLOOKUP(R57,$B$7:$D$39,2,FALSE),VLOOKUP($R$56,$B$7:$D$39,2,FALSE))),SUMPRODUCT(($U$3:$U$35=U57)*1)&gt;1)</f>
        <v>#N/A</v>
      </c>
      <c r="U57" s="33" t="e">
        <f t="shared" ref="U57:U71" si="21">VLOOKUP(R57,$B$7:$D$39,3,FALSE)+IF( EXACT(VLOOKUP(R57,$B$7:$D$39,2,FALSE),$C$7), 0, 16)</f>
        <v>#N/A</v>
      </c>
      <c r="V57" s="13"/>
    </row>
    <row r="58" spans="5:22" x14ac:dyDescent="0.25">
      <c r="F58" s="13"/>
      <c r="G58" s="24" t="s">
        <v>189</v>
      </c>
      <c r="H58" s="5" t="s">
        <v>285</v>
      </c>
      <c r="I58" s="43"/>
      <c r="J58" s="71"/>
      <c r="K58" s="81" t="e">
        <f t="shared" si="12"/>
        <v>#N/A</v>
      </c>
      <c r="L58" s="74" t="e">
        <f t="shared" si="18"/>
        <v>#N/A</v>
      </c>
      <c r="M58" s="33" t="e">
        <f t="shared" si="19"/>
        <v>#N/A</v>
      </c>
      <c r="N58" s="13"/>
      <c r="O58" s="28" t="s">
        <v>221</v>
      </c>
      <c r="P58" s="5" t="s">
        <v>253</v>
      </c>
      <c r="Q58" s="43"/>
      <c r="R58" s="41"/>
      <c r="S58" s="81" t="e">
        <f t="shared" si="15"/>
        <v>#N/A</v>
      </c>
      <c r="T58" s="70" t="e">
        <f t="shared" si="20"/>
        <v>#N/A</v>
      </c>
      <c r="U58" s="33" t="e">
        <f t="shared" si="21"/>
        <v>#N/A</v>
      </c>
      <c r="V58" s="13"/>
    </row>
    <row r="59" spans="5:22" x14ac:dyDescent="0.25">
      <c r="E59" s="30"/>
      <c r="F59" s="13"/>
      <c r="G59" s="24" t="s">
        <v>190</v>
      </c>
      <c r="H59" s="5" t="s">
        <v>286</v>
      </c>
      <c r="I59" s="43"/>
      <c r="J59" s="71"/>
      <c r="K59" s="81" t="e">
        <f t="shared" si="12"/>
        <v>#N/A</v>
      </c>
      <c r="L59" s="74" t="e">
        <f t="shared" si="18"/>
        <v>#N/A</v>
      </c>
      <c r="M59" s="33" t="e">
        <f t="shared" si="19"/>
        <v>#N/A</v>
      </c>
      <c r="N59" s="13"/>
      <c r="O59" s="28" t="s">
        <v>222</v>
      </c>
      <c r="P59" s="5" t="s">
        <v>254</v>
      </c>
      <c r="Q59" s="43"/>
      <c r="R59" s="41"/>
      <c r="S59" s="81" t="e">
        <f t="shared" si="15"/>
        <v>#N/A</v>
      </c>
      <c r="T59" s="70" t="e">
        <f t="shared" si="20"/>
        <v>#N/A</v>
      </c>
      <c r="U59" s="33" t="e">
        <f t="shared" si="21"/>
        <v>#N/A</v>
      </c>
      <c r="V59" s="13"/>
    </row>
    <row r="60" spans="5:22" x14ac:dyDescent="0.25">
      <c r="F60" s="13"/>
      <c r="G60" s="24" t="s">
        <v>191</v>
      </c>
      <c r="H60" s="5" t="s">
        <v>287</v>
      </c>
      <c r="I60" s="43"/>
      <c r="J60" s="71"/>
      <c r="K60" s="81" t="e">
        <f t="shared" si="12"/>
        <v>#N/A</v>
      </c>
      <c r="L60" s="74" t="e">
        <f t="shared" si="18"/>
        <v>#N/A</v>
      </c>
      <c r="M60" s="33" t="e">
        <f t="shared" si="19"/>
        <v>#N/A</v>
      </c>
      <c r="N60" s="13"/>
      <c r="O60" s="28" t="s">
        <v>223</v>
      </c>
      <c r="P60" s="5" t="s">
        <v>255</v>
      </c>
      <c r="Q60" s="43"/>
      <c r="R60" s="41"/>
      <c r="S60" s="81" t="e">
        <f t="shared" si="15"/>
        <v>#N/A</v>
      </c>
      <c r="T60" s="70" t="e">
        <f t="shared" si="20"/>
        <v>#N/A</v>
      </c>
      <c r="U60" s="33" t="e">
        <f t="shared" si="21"/>
        <v>#N/A</v>
      </c>
      <c r="V60" s="13"/>
    </row>
    <row r="61" spans="5:22" x14ac:dyDescent="0.25">
      <c r="F61" s="13"/>
      <c r="G61" s="24" t="s">
        <v>192</v>
      </c>
      <c r="H61" s="5" t="s">
        <v>288</v>
      </c>
      <c r="I61" s="43"/>
      <c r="J61" s="71"/>
      <c r="K61" s="81" t="e">
        <f t="shared" si="12"/>
        <v>#N/A</v>
      </c>
      <c r="L61" s="74" t="e">
        <f t="shared" si="18"/>
        <v>#N/A</v>
      </c>
      <c r="M61" s="33" t="e">
        <f t="shared" si="19"/>
        <v>#N/A</v>
      </c>
      <c r="N61" s="13"/>
      <c r="O61" s="28" t="s">
        <v>224</v>
      </c>
      <c r="P61" s="5" t="s">
        <v>256</v>
      </c>
      <c r="Q61" s="43"/>
      <c r="R61" s="41"/>
      <c r="S61" s="81" t="e">
        <f t="shared" si="15"/>
        <v>#N/A</v>
      </c>
      <c r="T61" s="70" t="e">
        <f t="shared" si="20"/>
        <v>#N/A</v>
      </c>
      <c r="U61" s="33" t="e">
        <f t="shared" si="21"/>
        <v>#N/A</v>
      </c>
      <c r="V61" s="13"/>
    </row>
    <row r="62" spans="5:22" x14ac:dyDescent="0.25">
      <c r="F62" s="13"/>
      <c r="G62" s="24" t="s">
        <v>193</v>
      </c>
      <c r="H62" s="5" t="s">
        <v>289</v>
      </c>
      <c r="I62" s="43"/>
      <c r="J62" s="71"/>
      <c r="K62" s="81" t="e">
        <f t="shared" si="12"/>
        <v>#N/A</v>
      </c>
      <c r="L62" s="74" t="e">
        <f t="shared" si="18"/>
        <v>#N/A</v>
      </c>
      <c r="M62" s="33" t="e">
        <f t="shared" si="19"/>
        <v>#N/A</v>
      </c>
      <c r="N62" s="13"/>
      <c r="O62" s="28" t="s">
        <v>225</v>
      </c>
      <c r="P62" s="5" t="s">
        <v>257</v>
      </c>
      <c r="Q62" s="43"/>
      <c r="R62" s="41"/>
      <c r="S62" s="81" t="e">
        <f t="shared" si="15"/>
        <v>#N/A</v>
      </c>
      <c r="T62" s="70" t="e">
        <f t="shared" si="20"/>
        <v>#N/A</v>
      </c>
      <c r="U62" s="33" t="e">
        <f t="shared" si="21"/>
        <v>#N/A</v>
      </c>
      <c r="V62" s="13"/>
    </row>
    <row r="63" spans="5:22" x14ac:dyDescent="0.25">
      <c r="F63" s="13"/>
      <c r="G63" s="24" t="s">
        <v>194</v>
      </c>
      <c r="H63" s="5" t="s">
        <v>290</v>
      </c>
      <c r="I63" s="43"/>
      <c r="J63" s="71"/>
      <c r="K63" s="81" t="e">
        <f t="shared" si="12"/>
        <v>#N/A</v>
      </c>
      <c r="L63" s="74" t="e">
        <f t="shared" si="18"/>
        <v>#N/A</v>
      </c>
      <c r="M63" s="33" t="e">
        <f t="shared" si="19"/>
        <v>#N/A</v>
      </c>
      <c r="N63" s="13"/>
      <c r="O63" s="28" t="s">
        <v>226</v>
      </c>
      <c r="P63" s="5" t="s">
        <v>258</v>
      </c>
      <c r="Q63" s="43"/>
      <c r="R63" s="41"/>
      <c r="S63" s="81" t="e">
        <f t="shared" si="15"/>
        <v>#N/A</v>
      </c>
      <c r="T63" s="70" t="e">
        <f t="shared" si="20"/>
        <v>#N/A</v>
      </c>
      <c r="U63" s="33" t="e">
        <f t="shared" si="21"/>
        <v>#N/A</v>
      </c>
      <c r="V63" s="13"/>
    </row>
    <row r="64" spans="5:22" x14ac:dyDescent="0.25">
      <c r="F64" s="13"/>
      <c r="G64" s="25" t="s">
        <v>195</v>
      </c>
      <c r="H64" s="5" t="s">
        <v>291</v>
      </c>
      <c r="I64" s="43"/>
      <c r="J64" s="71"/>
      <c r="K64" s="81" t="e">
        <f t="shared" si="12"/>
        <v>#N/A</v>
      </c>
      <c r="L64" s="74" t="e">
        <f t="shared" si="18"/>
        <v>#N/A</v>
      </c>
      <c r="M64" s="33" t="e">
        <f t="shared" si="19"/>
        <v>#N/A</v>
      </c>
      <c r="N64" s="13"/>
      <c r="O64" s="29" t="s">
        <v>227</v>
      </c>
      <c r="P64" s="5" t="s">
        <v>259</v>
      </c>
      <c r="Q64" s="43"/>
      <c r="R64" s="41"/>
      <c r="S64" s="81" t="e">
        <f t="shared" si="15"/>
        <v>#N/A</v>
      </c>
      <c r="T64" s="70" t="e">
        <f t="shared" si="20"/>
        <v>#N/A</v>
      </c>
      <c r="U64" s="33" t="e">
        <f t="shared" si="21"/>
        <v>#N/A</v>
      </c>
      <c r="V64" s="13"/>
    </row>
    <row r="65" spans="5:22" x14ac:dyDescent="0.25">
      <c r="F65" s="13"/>
      <c r="G65" s="25" t="s">
        <v>196</v>
      </c>
      <c r="H65" s="5" t="s">
        <v>292</v>
      </c>
      <c r="I65" s="43"/>
      <c r="J65" s="71"/>
      <c r="K65" s="81" t="e">
        <f t="shared" si="12"/>
        <v>#N/A</v>
      </c>
      <c r="L65" s="74" t="e">
        <f t="shared" si="18"/>
        <v>#N/A</v>
      </c>
      <c r="M65" s="33" t="e">
        <f t="shared" si="19"/>
        <v>#N/A</v>
      </c>
      <c r="N65" s="13"/>
      <c r="O65" s="29" t="s">
        <v>228</v>
      </c>
      <c r="P65" s="5" t="s">
        <v>260</v>
      </c>
      <c r="Q65" s="43"/>
      <c r="R65" s="41"/>
      <c r="S65" s="81" t="e">
        <f t="shared" si="15"/>
        <v>#N/A</v>
      </c>
      <c r="T65" s="70" t="e">
        <f t="shared" si="20"/>
        <v>#N/A</v>
      </c>
      <c r="U65" s="33" t="e">
        <f t="shared" si="21"/>
        <v>#N/A</v>
      </c>
      <c r="V65" s="13"/>
    </row>
    <row r="66" spans="5:22" x14ac:dyDescent="0.25">
      <c r="F66" s="13"/>
      <c r="G66" s="25" t="s">
        <v>197</v>
      </c>
      <c r="H66" s="5" t="s">
        <v>293</v>
      </c>
      <c r="I66" s="43"/>
      <c r="J66" s="71"/>
      <c r="K66" s="81" t="e">
        <f t="shared" si="12"/>
        <v>#N/A</v>
      </c>
      <c r="L66" s="74" t="e">
        <f t="shared" si="18"/>
        <v>#N/A</v>
      </c>
      <c r="M66" s="33" t="e">
        <f t="shared" si="19"/>
        <v>#N/A</v>
      </c>
      <c r="N66" s="13"/>
      <c r="O66" s="29" t="s">
        <v>229</v>
      </c>
      <c r="P66" s="5" t="s">
        <v>261</v>
      </c>
      <c r="Q66" s="43"/>
      <c r="R66" s="41"/>
      <c r="S66" s="81" t="e">
        <f t="shared" si="15"/>
        <v>#N/A</v>
      </c>
      <c r="T66" s="70" t="e">
        <f t="shared" si="20"/>
        <v>#N/A</v>
      </c>
      <c r="U66" s="33" t="e">
        <f t="shared" si="21"/>
        <v>#N/A</v>
      </c>
      <c r="V66" s="13"/>
    </row>
    <row r="67" spans="5:22" x14ac:dyDescent="0.25">
      <c r="F67" s="13"/>
      <c r="G67" s="25" t="s">
        <v>198</v>
      </c>
      <c r="H67" s="5" t="s">
        <v>294</v>
      </c>
      <c r="I67" s="43"/>
      <c r="J67" s="71"/>
      <c r="K67" s="81" t="e">
        <f t="shared" si="12"/>
        <v>#N/A</v>
      </c>
      <c r="L67" s="74" t="e">
        <f t="shared" si="18"/>
        <v>#N/A</v>
      </c>
      <c r="M67" s="33" t="e">
        <f t="shared" si="19"/>
        <v>#N/A</v>
      </c>
      <c r="N67" s="13"/>
      <c r="O67" s="29" t="s">
        <v>230</v>
      </c>
      <c r="P67" s="5" t="s">
        <v>262</v>
      </c>
      <c r="Q67" s="43"/>
      <c r="R67" s="41"/>
      <c r="S67" s="81" t="e">
        <f t="shared" si="15"/>
        <v>#N/A</v>
      </c>
      <c r="T67" s="70" t="e">
        <f t="shared" si="20"/>
        <v>#N/A</v>
      </c>
      <c r="U67" s="33" t="e">
        <f t="shared" si="21"/>
        <v>#N/A</v>
      </c>
      <c r="V67" s="13"/>
    </row>
    <row r="68" spans="5:22" x14ac:dyDescent="0.25">
      <c r="F68" s="13"/>
      <c r="G68" s="25" t="s">
        <v>199</v>
      </c>
      <c r="H68" s="5" t="s">
        <v>295</v>
      </c>
      <c r="I68" s="43"/>
      <c r="J68" s="71"/>
      <c r="K68" s="81" t="e">
        <f t="shared" si="12"/>
        <v>#N/A</v>
      </c>
      <c r="L68" s="74" t="e">
        <f t="shared" si="18"/>
        <v>#N/A</v>
      </c>
      <c r="M68" s="33" t="e">
        <f t="shared" si="19"/>
        <v>#N/A</v>
      </c>
      <c r="N68" s="13"/>
      <c r="O68" s="29" t="s">
        <v>231</v>
      </c>
      <c r="P68" s="5" t="s">
        <v>263</v>
      </c>
      <c r="Q68" s="43"/>
      <c r="R68" s="41"/>
      <c r="S68" s="81" t="e">
        <f t="shared" si="15"/>
        <v>#N/A</v>
      </c>
      <c r="T68" s="70" t="e">
        <f t="shared" si="20"/>
        <v>#N/A</v>
      </c>
      <c r="U68" s="33" t="e">
        <f t="shared" si="21"/>
        <v>#N/A</v>
      </c>
      <c r="V68" s="13"/>
    </row>
    <row r="69" spans="5:22" x14ac:dyDescent="0.25">
      <c r="F69" s="13"/>
      <c r="G69" s="25" t="s">
        <v>200</v>
      </c>
      <c r="H69" s="5" t="s">
        <v>296</v>
      </c>
      <c r="I69" s="43"/>
      <c r="J69" s="71"/>
      <c r="K69" s="81" t="e">
        <f t="shared" si="12"/>
        <v>#N/A</v>
      </c>
      <c r="L69" s="74" t="e">
        <f t="shared" si="18"/>
        <v>#N/A</v>
      </c>
      <c r="M69" s="33" t="e">
        <f t="shared" si="19"/>
        <v>#N/A</v>
      </c>
      <c r="N69" s="13"/>
      <c r="O69" s="29" t="s">
        <v>232</v>
      </c>
      <c r="P69" s="5" t="s">
        <v>264</v>
      </c>
      <c r="Q69" s="43"/>
      <c r="R69" s="41"/>
      <c r="S69" s="81" t="e">
        <f t="shared" si="15"/>
        <v>#N/A</v>
      </c>
      <c r="T69" s="70" t="e">
        <f t="shared" si="20"/>
        <v>#N/A</v>
      </c>
      <c r="U69" s="33" t="e">
        <f t="shared" si="21"/>
        <v>#N/A</v>
      </c>
      <c r="V69" s="13"/>
    </row>
    <row r="70" spans="5:22" x14ac:dyDescent="0.25">
      <c r="F70" s="13"/>
      <c r="G70" s="25" t="s">
        <v>201</v>
      </c>
      <c r="H70" s="5" t="s">
        <v>297</v>
      </c>
      <c r="I70" s="43"/>
      <c r="J70" s="71"/>
      <c r="K70" s="81" t="e">
        <f t="shared" si="12"/>
        <v>#N/A</v>
      </c>
      <c r="L70" s="74" t="e">
        <f t="shared" si="18"/>
        <v>#N/A</v>
      </c>
      <c r="M70" s="33" t="e">
        <f t="shared" si="19"/>
        <v>#N/A</v>
      </c>
      <c r="N70" s="13"/>
      <c r="O70" s="29" t="s">
        <v>233</v>
      </c>
      <c r="P70" s="5" t="s">
        <v>265</v>
      </c>
      <c r="Q70" s="43"/>
      <c r="R70" s="41"/>
      <c r="S70" s="81" t="e">
        <f t="shared" si="15"/>
        <v>#N/A</v>
      </c>
      <c r="T70" s="70" t="e">
        <f t="shared" si="20"/>
        <v>#N/A</v>
      </c>
      <c r="U70" s="33" t="e">
        <f t="shared" si="21"/>
        <v>#N/A</v>
      </c>
      <c r="V70" s="13"/>
    </row>
    <row r="71" spans="5:22" ht="15.75" thickBot="1" x14ac:dyDescent="0.3">
      <c r="F71" s="13"/>
      <c r="G71" s="25" t="s">
        <v>202</v>
      </c>
      <c r="H71" s="5" t="s">
        <v>298</v>
      </c>
      <c r="I71" s="43"/>
      <c r="J71" s="71"/>
      <c r="K71" s="44" t="e">
        <f t="shared" si="12"/>
        <v>#N/A</v>
      </c>
      <c r="L71" s="72" t="e">
        <f t="shared" si="18"/>
        <v>#N/A</v>
      </c>
      <c r="M71" s="34" t="e">
        <f t="shared" si="19"/>
        <v>#N/A</v>
      </c>
      <c r="N71" s="13"/>
      <c r="O71" s="29" t="s">
        <v>234</v>
      </c>
      <c r="P71" s="5" t="s">
        <v>266</v>
      </c>
      <c r="Q71" s="43"/>
      <c r="R71" s="41"/>
      <c r="S71" s="44" t="e">
        <f t="shared" si="15"/>
        <v>#N/A</v>
      </c>
      <c r="T71" s="94" t="e">
        <f t="shared" si="20"/>
        <v>#N/A</v>
      </c>
      <c r="U71" s="34" t="e">
        <f t="shared" si="21"/>
        <v>#N/A</v>
      </c>
      <c r="V71" s="13"/>
    </row>
    <row r="72" spans="5:22" x14ac:dyDescent="0.25"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5:22" x14ac:dyDescent="0.25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6" spans="5:22" x14ac:dyDescent="0.25">
      <c r="E76" s="30"/>
    </row>
  </sheetData>
  <mergeCells count="1">
    <mergeCell ref="C1:E1"/>
  </mergeCells>
  <conditionalFormatting sqref="M3:M18">
    <cfRule type="expression" dxfId="11" priority="16">
      <formula>NOT(EXACT(VLOOKUP(J3,$B$7:$D$39,2,FALSE),VLOOKUP($J$3,$B$7:$D$39,2,FALSE)))</formula>
    </cfRule>
  </conditionalFormatting>
  <conditionalFormatting sqref="M20:M35">
    <cfRule type="expression" dxfId="10" priority="15">
      <formula>NOT(EXACT(VLOOKUP(J20,$B$7:$D$39,2,FALSE),VLOOKUP($J$20,$B$7:$D$39,2,FALSE)))</formula>
    </cfRule>
  </conditionalFormatting>
  <conditionalFormatting sqref="M20:M35 M3:M18">
    <cfRule type="duplicateValues" dxfId="9" priority="13"/>
  </conditionalFormatting>
  <conditionalFormatting sqref="L3:L18">
    <cfRule type="iconSet" priority="10">
      <iconSet iconSet="3TrafficLights2">
        <cfvo type="percent" val="0"/>
        <cfvo type="num" val="0"/>
        <cfvo type="num" val="1"/>
      </iconSet>
    </cfRule>
  </conditionalFormatting>
  <conditionalFormatting sqref="M39:M54">
    <cfRule type="expression" dxfId="8" priority="9">
      <formula>NOT(EXACT(VLOOKUP(J39,$B$7:$D$39,2,FALSE),VLOOKUP($J$39,$B$7:$D$39,2,FALSE)))</formula>
    </cfRule>
  </conditionalFormatting>
  <conditionalFormatting sqref="M56:M71">
    <cfRule type="expression" dxfId="7" priority="8">
      <formula>NOT(EXACT(VLOOKUP(J56,$B$7:$D$39,2,FALSE),VLOOKUP($J$56,$B$7:$D$39,2,FALSE)))</formula>
    </cfRule>
  </conditionalFormatting>
  <conditionalFormatting sqref="M39:M54 M56:M71">
    <cfRule type="duplicateValues" dxfId="6" priority="7"/>
  </conditionalFormatting>
  <conditionalFormatting sqref="U3:U18">
    <cfRule type="expression" dxfId="5" priority="6">
      <formula>NOT(EXACT(VLOOKUP(R3,$B$7:$D$39,2,FALSE),VLOOKUP($R$3,$B$7:$D$39,2,FALSE)))</formula>
    </cfRule>
  </conditionalFormatting>
  <conditionalFormatting sqref="U20:U35">
    <cfRule type="expression" dxfId="4" priority="5">
      <formula>NOT(EXACT(VLOOKUP(R20,$B$7:$D$39,2,FALSE),VLOOKUP($R$20,$B$7:$D$39,2,FALSE)))</formula>
    </cfRule>
  </conditionalFormatting>
  <conditionalFormatting sqref="U3:U18 U20:U35">
    <cfRule type="duplicateValues" dxfId="3" priority="4"/>
  </conditionalFormatting>
  <conditionalFormatting sqref="U39:U54">
    <cfRule type="expression" dxfId="2" priority="3">
      <formula>NOT(EXACT(VLOOKUP(R39,$B$7:$D$39,2,FALSE),VLOOKUP($R$39,$B$7:$D$39,2,FALSE)))</formula>
    </cfRule>
  </conditionalFormatting>
  <conditionalFormatting sqref="U56:U71">
    <cfRule type="expression" dxfId="1" priority="2">
      <formula>NOT(EXACT(VLOOKUP(R56,$B$7:$D$39,2,FALSE),VLOOKUP($R$56,$B$7:$D$39,2,FALSE)))</formula>
    </cfRule>
  </conditionalFormatting>
  <conditionalFormatting sqref="U56:U71 U39:U54">
    <cfRule type="duplicateValues" dxfId="0" priority="1"/>
  </conditionalFormatting>
  <pageMargins left="0.7" right="0.7" top="0.75" bottom="0.75" header="0.3" footer="0.3"/>
  <pageSetup orientation="portrait" r:id="rId1"/>
  <customProperties>
    <customPr name="ES_DATASOURCESYSTEM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workbookViewId="0">
      <selection activeCell="K3" sqref="K3:K18"/>
    </sheetView>
  </sheetViews>
  <sheetFormatPr defaultRowHeight="15" x14ac:dyDescent="0.25"/>
  <cols>
    <col min="2" max="2" width="10" bestFit="1" customWidth="1"/>
    <col min="3" max="3" width="11.140625" bestFit="1" customWidth="1"/>
    <col min="4" max="4" width="3" bestFit="1" customWidth="1"/>
    <col min="6" max="6" width="3.140625" customWidth="1"/>
    <col min="7" max="7" width="34.140625" bestFit="1" customWidth="1"/>
    <col min="9" max="9" width="11.5703125" bestFit="1" customWidth="1"/>
    <col min="10" max="10" width="16.140625" bestFit="1" customWidth="1"/>
    <col min="11" max="11" width="10.28515625" bestFit="1" customWidth="1"/>
    <col min="12" max="12" width="3.140625" customWidth="1"/>
    <col min="13" max="13" width="34.42578125" bestFit="1" customWidth="1"/>
    <col min="15" max="15" width="11.5703125" bestFit="1" customWidth="1"/>
    <col min="16" max="16" width="16.140625" bestFit="1" customWidth="1"/>
    <col min="17" max="17" width="10.28515625" bestFit="1" customWidth="1"/>
    <col min="18" max="18" width="3.140625" customWidth="1"/>
    <col min="21" max="21" width="17.42578125" bestFit="1" customWidth="1"/>
  </cols>
  <sheetData>
    <row r="1" spans="2:21" ht="15.75" thickBot="1" x14ac:dyDescent="0.3">
      <c r="B1" s="46" t="s">
        <v>303</v>
      </c>
      <c r="C1" s="88" t="s">
        <v>304</v>
      </c>
      <c r="D1" s="88"/>
      <c r="E1" s="88"/>
      <c r="F1" s="13"/>
      <c r="G1" s="47" t="s">
        <v>305</v>
      </c>
      <c r="I1" s="18" t="s">
        <v>170</v>
      </c>
      <c r="J1" s="45" t="str">
        <f>IF(LEN($C$1)=0,"",$C$1)</f>
        <v>&lt;Board Name&gt;</v>
      </c>
      <c r="K1" s="20" t="s">
        <v>102</v>
      </c>
      <c r="L1" s="13"/>
      <c r="M1" s="47" t="s">
        <v>306</v>
      </c>
      <c r="O1" s="18" t="s">
        <v>170</v>
      </c>
      <c r="P1" s="45" t="str">
        <f>IF(LEN($C$1)=0,"",$C$1)</f>
        <v>&lt;Board Name&gt;</v>
      </c>
      <c r="Q1" s="20" t="s">
        <v>102</v>
      </c>
      <c r="R1" s="13"/>
    </row>
    <row r="2" spans="2:21" ht="15.75" thickBot="1" x14ac:dyDescent="0.3">
      <c r="F2" s="13"/>
      <c r="G2" s="17" t="s">
        <v>100</v>
      </c>
      <c r="H2" s="17" t="s">
        <v>169</v>
      </c>
      <c r="I2" s="31" t="s">
        <v>346</v>
      </c>
      <c r="J2" s="40" t="s">
        <v>101</v>
      </c>
      <c r="K2" s="21" t="s">
        <v>103</v>
      </c>
      <c r="L2" s="13"/>
      <c r="M2" s="17" t="s">
        <v>100</v>
      </c>
      <c r="N2" s="17" t="s">
        <v>169</v>
      </c>
      <c r="O2" s="31" t="s">
        <v>347</v>
      </c>
      <c r="P2" s="19" t="s">
        <v>101</v>
      </c>
      <c r="Q2" s="21" t="s">
        <v>103</v>
      </c>
      <c r="R2" s="13"/>
      <c r="T2" t="s">
        <v>305</v>
      </c>
      <c r="U2" s="37" t="e">
        <f>K3&amp;","&amp;K4&amp;","&amp;K5&amp;","&amp;K6&amp;","&amp;K7&amp;","&amp;K8&amp;","&amp;K9&amp;","&amp;K10&amp;","&amp;K11&amp;","&amp;K12&amp;","&amp;K13&amp;","&amp;K14&amp;","&amp;K15&amp;","&amp;K16&amp;","&amp;K17&amp;","&amp;K18&amp;","&amp;K20&amp;","&amp;K21&amp;","&amp;K22&amp;","&amp;K23&amp;","&amp;K24&amp;","&amp;K25&amp;","&amp;K26&amp;","&amp;K27&amp;","&amp;K28&amp;","&amp;K29&amp;","&amp;K30&amp;","&amp;K31&amp;","&amp;K32&amp;","&amp;K33&amp;","&amp;K34&amp;","&amp;K35</f>
        <v>#N/A</v>
      </c>
    </row>
    <row r="3" spans="2:21" ht="15.75" thickBot="1" x14ac:dyDescent="0.3">
      <c r="F3" s="13"/>
      <c r="G3" s="9" t="s">
        <v>104</v>
      </c>
      <c r="H3" s="5" t="s">
        <v>105</v>
      </c>
      <c r="I3" s="44"/>
      <c r="J3" s="41"/>
      <c r="K3" s="37" t="e">
        <f>VLOOKUP(J3,$B$7:$D$39,3,FALSE)</f>
        <v>#N/A</v>
      </c>
      <c r="L3" s="13"/>
      <c r="M3" s="16" t="s">
        <v>36</v>
      </c>
      <c r="N3" s="15" t="s">
        <v>37</v>
      </c>
      <c r="O3" s="41"/>
      <c r="P3" s="41"/>
      <c r="Q3" s="32" t="e">
        <f t="shared" ref="Q3:Q18" si="0">VLOOKUP(P3,$B$7:$D$39,3,FALSE)</f>
        <v>#N/A</v>
      </c>
      <c r="R3" s="13"/>
      <c r="T3" t="s">
        <v>306</v>
      </c>
      <c r="U3" s="37" t="e">
        <f>Q3&amp;","&amp;Q4&amp;","&amp;Q5&amp;","&amp;Q6&amp;","&amp;Q7&amp;","&amp;Q8&amp;","&amp;Q9&amp;","&amp;Q10&amp;","&amp;Q11&amp;","&amp;Q12&amp;","&amp;Q13&amp;","&amp;Q14&amp;","&amp;Q15&amp;","&amp;Q16&amp;","&amp;Q17&amp;","&amp;Q18&amp;","&amp;Q20&amp;","&amp;Q21&amp;","&amp;Q22&amp;","&amp;Q23&amp;","&amp;Q24&amp;","&amp;Q25&amp;","&amp;Q26&amp;","&amp;Q27&amp;","&amp;Q28&amp;","&amp;Q29&amp;","&amp;Q30&amp;","&amp;Q31&amp;","&amp;Q32&amp;","&amp;Q33&amp;","&amp;Q34&amp;","&amp;Q35</f>
        <v>#N/A</v>
      </c>
    </row>
    <row r="4" spans="2:21" ht="15.75" thickBot="1" x14ac:dyDescent="0.3">
      <c r="F4" s="13"/>
      <c r="G4" s="9" t="s">
        <v>106</v>
      </c>
      <c r="H4" s="5" t="s">
        <v>107</v>
      </c>
      <c r="I4" s="41"/>
      <c r="J4" s="41"/>
      <c r="K4" s="38" t="e">
        <f t="shared" ref="K4:K18" si="1">VLOOKUP(J4,$B$7:$D$39,3,FALSE)</f>
        <v>#N/A</v>
      </c>
      <c r="L4" s="13"/>
      <c r="M4" s="4" t="s">
        <v>38</v>
      </c>
      <c r="N4" s="5" t="s">
        <v>39</v>
      </c>
      <c r="O4" s="41"/>
      <c r="P4" s="41"/>
      <c r="Q4" s="33" t="e">
        <f t="shared" si="0"/>
        <v>#N/A</v>
      </c>
      <c r="R4" s="13"/>
      <c r="T4" t="s">
        <v>307</v>
      </c>
      <c r="U4" s="37" t="e">
        <f>K39&amp;","&amp;K40&amp;","&amp;K41&amp;","&amp;K42&amp;","&amp;K43&amp;","&amp;K44&amp;","&amp;K45&amp;","&amp;K46&amp;","&amp;K47&amp;","&amp;K48&amp;","&amp;K49&amp;","&amp;K50&amp;","&amp;K51&amp;","&amp;K52&amp;","&amp;K53&amp;","&amp;K54&amp;","&amp;K56&amp;","&amp;K57&amp;","&amp;K58&amp;","&amp;K59&amp;","&amp;K60&amp;","&amp;K61&amp;","&amp;K62&amp;","&amp;K63&amp;","&amp;K64&amp;","&amp;K65&amp;","&amp;K66&amp;","&amp;K67&amp;","&amp;K68&amp;","&amp;K69&amp;","&amp;K70&amp;","&amp;K71</f>
        <v>#N/A</v>
      </c>
    </row>
    <row r="5" spans="2:21" ht="15.75" thickBot="1" x14ac:dyDescent="0.3">
      <c r="B5" t="s">
        <v>345</v>
      </c>
      <c r="C5" t="s">
        <v>350</v>
      </c>
      <c r="F5" s="13"/>
      <c r="G5" s="9" t="s">
        <v>108</v>
      </c>
      <c r="H5" s="5" t="s">
        <v>109</v>
      </c>
      <c r="I5" s="41"/>
      <c r="J5" s="41"/>
      <c r="K5" s="38" t="e">
        <f t="shared" si="1"/>
        <v>#N/A</v>
      </c>
      <c r="L5" s="13"/>
      <c r="M5" s="4" t="s">
        <v>40</v>
      </c>
      <c r="N5" s="5" t="s">
        <v>41</v>
      </c>
      <c r="O5" s="41"/>
      <c r="P5" s="41"/>
      <c r="Q5" s="33" t="e">
        <f t="shared" si="0"/>
        <v>#N/A</v>
      </c>
      <c r="R5" s="13"/>
      <c r="T5" t="s">
        <v>308</v>
      </c>
      <c r="U5" s="37" t="e">
        <f>Q39&amp;","&amp;Q40&amp;","&amp;Q41&amp;","&amp;Q42&amp;","&amp;Q43&amp;","&amp;Q44&amp;","&amp;Q45&amp;","&amp;Q46&amp;","&amp;Q47&amp;","&amp;Q48&amp;","&amp;Q49&amp;","&amp;Q50&amp;","&amp;Q51&amp;","&amp;Q52&amp;","&amp;Q53&amp;","&amp;Q54&amp;","&amp;Q56&amp;","&amp;Q57&amp;","&amp;Q58&amp;","&amp;Q59&amp;","&amp;Q60&amp;","&amp;Q61&amp;","&amp;Q62&amp;","&amp;Q63&amp;","&amp;Q64&amp;","&amp;Q65&amp;","&amp;Q66&amp;","&amp;Q67&amp;","&amp;Q68&amp;","&amp;Q69&amp;","&amp;Q70&amp;","&amp;Q71</f>
        <v>#N/A</v>
      </c>
    </row>
    <row r="6" spans="2:21" x14ac:dyDescent="0.25">
      <c r="B6" s="49" t="s">
        <v>168</v>
      </c>
      <c r="C6" s="50" t="s">
        <v>4</v>
      </c>
      <c r="D6" s="51"/>
      <c r="F6" s="13"/>
      <c r="G6" s="9" t="s">
        <v>110</v>
      </c>
      <c r="H6" s="5" t="s">
        <v>111</v>
      </c>
      <c r="I6" s="41"/>
      <c r="J6" s="41"/>
      <c r="K6" s="38" t="e">
        <f t="shared" si="1"/>
        <v>#N/A</v>
      </c>
      <c r="L6" s="13"/>
      <c r="M6" s="4" t="s">
        <v>42</v>
      </c>
      <c r="N6" s="5" t="s">
        <v>43</v>
      </c>
      <c r="O6" s="41"/>
      <c r="P6" s="41"/>
      <c r="Q6" s="33" t="e">
        <f t="shared" si="0"/>
        <v>#N/A</v>
      </c>
      <c r="R6" s="13"/>
    </row>
    <row r="7" spans="2:21" x14ac:dyDescent="0.25">
      <c r="B7" s="52" t="s">
        <v>321</v>
      </c>
      <c r="C7" s="48" t="s">
        <v>1</v>
      </c>
      <c r="D7" s="53">
        <v>0</v>
      </c>
      <c r="F7" s="13"/>
      <c r="G7" s="9" t="s">
        <v>112</v>
      </c>
      <c r="H7" s="5" t="s">
        <v>113</v>
      </c>
      <c r="I7" s="41"/>
      <c r="J7" s="41"/>
      <c r="K7" s="38" t="e">
        <f t="shared" si="1"/>
        <v>#N/A</v>
      </c>
      <c r="L7" s="13"/>
      <c r="M7" s="4" t="s">
        <v>44</v>
      </c>
      <c r="N7" s="5" t="s">
        <v>45</v>
      </c>
      <c r="O7" s="41"/>
      <c r="P7" s="41"/>
      <c r="Q7" s="33" t="e">
        <f t="shared" si="0"/>
        <v>#N/A</v>
      </c>
      <c r="R7" s="13"/>
      <c r="T7" s="62" t="s">
        <v>351</v>
      </c>
    </row>
    <row r="8" spans="2:21" ht="15.75" thickBot="1" x14ac:dyDescent="0.3">
      <c r="B8" s="52" t="s">
        <v>322</v>
      </c>
      <c r="C8" s="48" t="s">
        <v>1</v>
      </c>
      <c r="D8" s="53">
        <f>D7+1</f>
        <v>1</v>
      </c>
      <c r="F8" s="13"/>
      <c r="G8" s="9" t="s">
        <v>114</v>
      </c>
      <c r="H8" s="5" t="s">
        <v>115</v>
      </c>
      <c r="I8" s="41"/>
      <c r="J8" s="41"/>
      <c r="K8" s="38" t="e">
        <f t="shared" si="1"/>
        <v>#N/A</v>
      </c>
      <c r="L8" s="13"/>
      <c r="M8" s="4" t="s">
        <v>46</v>
      </c>
      <c r="N8" s="5" t="s">
        <v>47</v>
      </c>
      <c r="O8" s="41"/>
      <c r="P8" s="41"/>
      <c r="Q8" s="33" t="e">
        <f t="shared" si="0"/>
        <v>#N/A</v>
      </c>
      <c r="R8" s="13"/>
      <c r="T8" t="s">
        <v>352</v>
      </c>
    </row>
    <row r="9" spans="2:21" x14ac:dyDescent="0.25">
      <c r="B9" s="52" t="s">
        <v>323</v>
      </c>
      <c r="C9" s="48" t="s">
        <v>1</v>
      </c>
      <c r="D9" s="53">
        <f t="shared" ref="D9:D22" si="2">D8+1</f>
        <v>2</v>
      </c>
      <c r="F9" s="13"/>
      <c r="G9" s="9" t="s">
        <v>116</v>
      </c>
      <c r="H9" s="5" t="s">
        <v>117</v>
      </c>
      <c r="I9" s="41"/>
      <c r="J9" s="41"/>
      <c r="K9" s="38" t="e">
        <f t="shared" si="1"/>
        <v>#N/A</v>
      </c>
      <c r="L9" s="13"/>
      <c r="M9" s="4" t="s">
        <v>48</v>
      </c>
      <c r="N9" s="5" t="s">
        <v>49</v>
      </c>
      <c r="O9" s="41"/>
      <c r="P9" s="41"/>
      <c r="Q9" s="33" t="e">
        <f t="shared" si="0"/>
        <v>#N/A</v>
      </c>
      <c r="R9" s="13"/>
      <c r="T9" s="63" t="s">
        <v>353</v>
      </c>
      <c r="U9" s="64" t="s">
        <v>354</v>
      </c>
    </row>
    <row r="10" spans="2:21" x14ac:dyDescent="0.25">
      <c r="B10" s="52" t="s">
        <v>324</v>
      </c>
      <c r="C10" s="48" t="s">
        <v>1</v>
      </c>
      <c r="D10" s="53">
        <f t="shared" si="2"/>
        <v>3</v>
      </c>
      <c r="F10" s="13"/>
      <c r="G10" s="9" t="s">
        <v>118</v>
      </c>
      <c r="H10" s="5" t="s">
        <v>119</v>
      </c>
      <c r="I10" s="41"/>
      <c r="J10" s="41"/>
      <c r="K10" s="38" t="e">
        <f t="shared" si="1"/>
        <v>#N/A</v>
      </c>
      <c r="L10" s="13"/>
      <c r="M10" s="4" t="s">
        <v>50</v>
      </c>
      <c r="N10" s="5" t="s">
        <v>51</v>
      </c>
      <c r="O10" s="41"/>
      <c r="P10" s="41"/>
      <c r="Q10" s="33" t="e">
        <f t="shared" si="0"/>
        <v>#N/A</v>
      </c>
      <c r="R10" s="13"/>
      <c r="T10" s="65">
        <v>0</v>
      </c>
      <c r="U10" s="66" t="s">
        <v>355</v>
      </c>
    </row>
    <row r="11" spans="2:21" x14ac:dyDescent="0.25">
      <c r="B11" s="52" t="s">
        <v>325</v>
      </c>
      <c r="C11" s="48" t="s">
        <v>1</v>
      </c>
      <c r="D11" s="53">
        <f t="shared" si="2"/>
        <v>4</v>
      </c>
      <c r="F11" s="13"/>
      <c r="G11" s="10" t="s">
        <v>120</v>
      </c>
      <c r="H11" s="5" t="s">
        <v>121</v>
      </c>
      <c r="I11" s="41"/>
      <c r="J11" s="41"/>
      <c r="K11" s="38" t="e">
        <f t="shared" si="1"/>
        <v>#N/A</v>
      </c>
      <c r="L11" s="13"/>
      <c r="M11" s="6" t="s">
        <v>52</v>
      </c>
      <c r="N11" s="5" t="s">
        <v>53</v>
      </c>
      <c r="O11" s="41"/>
      <c r="P11" s="41"/>
      <c r="Q11" s="33" t="e">
        <f t="shared" si="0"/>
        <v>#N/A</v>
      </c>
      <c r="R11" s="13"/>
      <c r="T11" s="65">
        <v>1</v>
      </c>
      <c r="U11" s="66" t="s">
        <v>356</v>
      </c>
    </row>
    <row r="12" spans="2:21" ht="15.75" thickBot="1" x14ac:dyDescent="0.3">
      <c r="B12" s="52" t="s">
        <v>326</v>
      </c>
      <c r="C12" s="48" t="s">
        <v>1</v>
      </c>
      <c r="D12" s="53">
        <f t="shared" si="2"/>
        <v>5</v>
      </c>
      <c r="F12" s="13"/>
      <c r="G12" s="10" t="s">
        <v>122</v>
      </c>
      <c r="H12" s="5" t="s">
        <v>123</v>
      </c>
      <c r="I12" s="41"/>
      <c r="J12" s="41"/>
      <c r="K12" s="38" t="e">
        <f t="shared" si="1"/>
        <v>#N/A</v>
      </c>
      <c r="L12" s="13"/>
      <c r="M12" s="6" t="s">
        <v>54</v>
      </c>
      <c r="N12" s="5" t="s">
        <v>55</v>
      </c>
      <c r="O12" s="41"/>
      <c r="P12" s="41"/>
      <c r="Q12" s="33" t="e">
        <f t="shared" si="0"/>
        <v>#N/A</v>
      </c>
      <c r="R12" s="13"/>
      <c r="T12" s="67">
        <v>2</v>
      </c>
      <c r="U12" s="68" t="s">
        <v>357</v>
      </c>
    </row>
    <row r="13" spans="2:21" x14ac:dyDescent="0.25">
      <c r="B13" s="52" t="s">
        <v>327</v>
      </c>
      <c r="C13" s="48" t="s">
        <v>1</v>
      </c>
      <c r="D13" s="53">
        <f t="shared" si="2"/>
        <v>6</v>
      </c>
      <c r="F13" s="13"/>
      <c r="G13" s="10" t="s">
        <v>124</v>
      </c>
      <c r="H13" s="5" t="s">
        <v>125</v>
      </c>
      <c r="I13" s="41"/>
      <c r="J13" s="41"/>
      <c r="K13" s="38" t="e">
        <f t="shared" si="1"/>
        <v>#N/A</v>
      </c>
      <c r="L13" s="13"/>
      <c r="M13" s="6" t="s">
        <v>56</v>
      </c>
      <c r="N13" s="5" t="s">
        <v>57</v>
      </c>
      <c r="O13" s="41"/>
      <c r="P13" s="41"/>
      <c r="Q13" s="33" t="e">
        <f t="shared" si="0"/>
        <v>#N/A</v>
      </c>
      <c r="R13" s="13"/>
    </row>
    <row r="14" spans="2:21" x14ac:dyDescent="0.25">
      <c r="B14" s="52" t="s">
        <v>328</v>
      </c>
      <c r="C14" s="48" t="s">
        <v>1</v>
      </c>
      <c r="D14" s="53">
        <f t="shared" si="2"/>
        <v>7</v>
      </c>
      <c r="F14" s="13"/>
      <c r="G14" s="10" t="s">
        <v>126</v>
      </c>
      <c r="H14" s="5" t="s">
        <v>127</v>
      </c>
      <c r="I14" s="41"/>
      <c r="J14" s="41"/>
      <c r="K14" s="38" t="e">
        <f t="shared" si="1"/>
        <v>#N/A</v>
      </c>
      <c r="L14" s="13"/>
      <c r="M14" s="6" t="s">
        <v>58</v>
      </c>
      <c r="N14" s="5" t="s">
        <v>59</v>
      </c>
      <c r="O14" s="41"/>
      <c r="P14" s="41"/>
      <c r="Q14" s="33" t="e">
        <f t="shared" si="0"/>
        <v>#N/A</v>
      </c>
      <c r="R14" s="13"/>
    </row>
    <row r="15" spans="2:21" x14ac:dyDescent="0.25">
      <c r="B15" s="52" t="s">
        <v>15</v>
      </c>
      <c r="C15" s="48" t="s">
        <v>1</v>
      </c>
      <c r="D15" s="53">
        <f t="shared" si="2"/>
        <v>8</v>
      </c>
      <c r="F15" s="13"/>
      <c r="G15" s="10" t="s">
        <v>128</v>
      </c>
      <c r="H15" s="5" t="s">
        <v>129</v>
      </c>
      <c r="I15" s="41"/>
      <c r="J15" s="41"/>
      <c r="K15" s="38" t="e">
        <f t="shared" si="1"/>
        <v>#N/A</v>
      </c>
      <c r="L15" s="13"/>
      <c r="M15" s="6" t="s">
        <v>60</v>
      </c>
      <c r="N15" s="5" t="s">
        <v>61</v>
      </c>
      <c r="O15" s="41"/>
      <c r="P15" s="41"/>
      <c r="Q15" s="33" t="e">
        <f t="shared" si="0"/>
        <v>#N/A</v>
      </c>
      <c r="R15" s="13"/>
    </row>
    <row r="16" spans="2:21" x14ac:dyDescent="0.25">
      <c r="B16" s="52" t="s">
        <v>329</v>
      </c>
      <c r="C16" s="48" t="s">
        <v>1</v>
      </c>
      <c r="D16" s="53">
        <f t="shared" si="2"/>
        <v>9</v>
      </c>
      <c r="F16" s="13"/>
      <c r="G16" s="10" t="s">
        <v>130</v>
      </c>
      <c r="H16" s="5" t="s">
        <v>131</v>
      </c>
      <c r="I16" s="41"/>
      <c r="J16" s="41"/>
      <c r="K16" s="38" t="e">
        <f t="shared" si="1"/>
        <v>#N/A</v>
      </c>
      <c r="L16" s="13"/>
      <c r="M16" s="6" t="s">
        <v>62</v>
      </c>
      <c r="N16" s="5" t="s">
        <v>63</v>
      </c>
      <c r="O16" s="41"/>
      <c r="P16" s="41"/>
      <c r="Q16" s="33" t="e">
        <f t="shared" si="0"/>
        <v>#N/A</v>
      </c>
      <c r="R16" s="13"/>
    </row>
    <row r="17" spans="2:18" x14ac:dyDescent="0.25">
      <c r="B17" s="52" t="s">
        <v>16</v>
      </c>
      <c r="C17" s="48" t="s">
        <v>1</v>
      </c>
      <c r="D17" s="53">
        <f t="shared" si="2"/>
        <v>10</v>
      </c>
      <c r="F17" s="13"/>
      <c r="G17" s="10" t="s">
        <v>132</v>
      </c>
      <c r="H17" s="5" t="s">
        <v>133</v>
      </c>
      <c r="I17" s="41"/>
      <c r="J17" s="41"/>
      <c r="K17" s="38" t="e">
        <f t="shared" si="1"/>
        <v>#N/A</v>
      </c>
      <c r="L17" s="13"/>
      <c r="M17" s="6" t="s">
        <v>64</v>
      </c>
      <c r="N17" s="5" t="s">
        <v>65</v>
      </c>
      <c r="O17" s="41"/>
      <c r="P17" s="41"/>
      <c r="Q17" s="33" t="e">
        <f t="shared" si="0"/>
        <v>#N/A</v>
      </c>
      <c r="R17" s="13"/>
    </row>
    <row r="18" spans="2:18" ht="15.75" thickBot="1" x14ac:dyDescent="0.3">
      <c r="B18" s="52" t="s">
        <v>330</v>
      </c>
      <c r="C18" s="48" t="s">
        <v>1</v>
      </c>
      <c r="D18" s="53">
        <f t="shared" si="2"/>
        <v>11</v>
      </c>
      <c r="F18" s="13"/>
      <c r="G18" s="10" t="s">
        <v>134</v>
      </c>
      <c r="H18" s="5" t="s">
        <v>135</v>
      </c>
      <c r="I18" s="41"/>
      <c r="J18" s="41"/>
      <c r="K18" s="39" t="e">
        <f t="shared" si="1"/>
        <v>#N/A</v>
      </c>
      <c r="L18" s="13"/>
      <c r="M18" s="6" t="s">
        <v>66</v>
      </c>
      <c r="N18" s="5" t="s">
        <v>67</v>
      </c>
      <c r="O18" s="41"/>
      <c r="P18" s="41"/>
      <c r="Q18" s="34" t="e">
        <f t="shared" si="0"/>
        <v>#N/A</v>
      </c>
      <c r="R18" s="13"/>
    </row>
    <row r="19" spans="2:18" ht="15.75" thickBot="1" x14ac:dyDescent="0.3">
      <c r="B19" s="52" t="s">
        <v>14</v>
      </c>
      <c r="C19" s="48" t="s">
        <v>1</v>
      </c>
      <c r="D19" s="53">
        <f t="shared" si="2"/>
        <v>12</v>
      </c>
      <c r="F19" s="14"/>
      <c r="G19" s="36"/>
      <c r="H19" s="36"/>
      <c r="I19" s="36"/>
      <c r="J19" s="36"/>
      <c r="K19" s="36"/>
      <c r="L19" s="14"/>
      <c r="M19" s="36"/>
      <c r="N19" s="36"/>
      <c r="O19" s="36"/>
      <c r="P19" s="36"/>
      <c r="Q19" s="36"/>
      <c r="R19" s="14"/>
    </row>
    <row r="20" spans="2:18" x14ac:dyDescent="0.25">
      <c r="B20" s="52" t="s">
        <v>331</v>
      </c>
      <c r="C20" s="48" t="s">
        <v>1</v>
      </c>
      <c r="D20" s="53">
        <f t="shared" si="2"/>
        <v>13</v>
      </c>
      <c r="F20" s="13"/>
      <c r="G20" s="11" t="s">
        <v>136</v>
      </c>
      <c r="H20" s="5" t="s">
        <v>137</v>
      </c>
      <c r="I20" s="42"/>
      <c r="J20" s="41"/>
      <c r="K20" s="37" t="e">
        <f>VLOOKUP(J20,$B$7:$D$39,3,FALSE)+16</f>
        <v>#N/A</v>
      </c>
      <c r="L20" s="13"/>
      <c r="M20" s="7" t="s">
        <v>68</v>
      </c>
      <c r="N20" s="5" t="s">
        <v>69</v>
      </c>
      <c r="O20" s="43"/>
      <c r="P20" s="41"/>
      <c r="Q20" s="37" t="e">
        <f t="shared" ref="Q20:Q35" si="3">VLOOKUP(P20,$B$7:$D$39,3,FALSE)+16</f>
        <v>#N/A</v>
      </c>
      <c r="R20" s="13"/>
    </row>
    <row r="21" spans="2:18" x14ac:dyDescent="0.25">
      <c r="B21" s="52" t="s">
        <v>17</v>
      </c>
      <c r="C21" s="48" t="s">
        <v>1</v>
      </c>
      <c r="D21" s="53">
        <f t="shared" si="2"/>
        <v>14</v>
      </c>
      <c r="F21" s="13"/>
      <c r="G21" s="11" t="s">
        <v>138</v>
      </c>
      <c r="H21" s="5" t="s">
        <v>139</v>
      </c>
      <c r="I21" s="42"/>
      <c r="J21" s="41"/>
      <c r="K21" s="38" t="e">
        <f t="shared" ref="K21:K35" si="4">VLOOKUP(J21,$B$7:$D$39,3,FALSE)+16</f>
        <v>#N/A</v>
      </c>
      <c r="L21" s="13"/>
      <c r="M21" s="7" t="s">
        <v>70</v>
      </c>
      <c r="N21" s="5" t="s">
        <v>71</v>
      </c>
      <c r="O21" s="43"/>
      <c r="P21" s="41"/>
      <c r="Q21" s="38" t="e">
        <f t="shared" si="3"/>
        <v>#N/A</v>
      </c>
      <c r="R21" s="13"/>
    </row>
    <row r="22" spans="2:18" ht="15.75" thickBot="1" x14ac:dyDescent="0.3">
      <c r="B22" s="54" t="s">
        <v>332</v>
      </c>
      <c r="C22" s="55" t="s">
        <v>1</v>
      </c>
      <c r="D22" s="56">
        <f t="shared" si="2"/>
        <v>15</v>
      </c>
      <c r="F22" s="13"/>
      <c r="G22" s="11" t="s">
        <v>140</v>
      </c>
      <c r="H22" s="5" t="s">
        <v>141</v>
      </c>
      <c r="I22" s="42"/>
      <c r="J22" s="41"/>
      <c r="K22" s="38" t="e">
        <f t="shared" si="4"/>
        <v>#N/A</v>
      </c>
      <c r="L22" s="13"/>
      <c r="M22" s="7" t="s">
        <v>72</v>
      </c>
      <c r="N22" s="5" t="s">
        <v>73</v>
      </c>
      <c r="O22" s="43"/>
      <c r="P22" s="41"/>
      <c r="Q22" s="38" t="e">
        <f t="shared" si="3"/>
        <v>#N/A</v>
      </c>
      <c r="R22" s="13"/>
    </row>
    <row r="23" spans="2:18" ht="15.75" thickBot="1" x14ac:dyDescent="0.3">
      <c r="B23" s="1"/>
      <c r="C23" s="61"/>
      <c r="D23" s="3"/>
      <c r="F23" s="13"/>
      <c r="G23" s="11" t="s">
        <v>142</v>
      </c>
      <c r="H23" s="5" t="s">
        <v>143</v>
      </c>
      <c r="I23" s="42"/>
      <c r="J23" s="41"/>
      <c r="K23" s="38" t="e">
        <f t="shared" si="4"/>
        <v>#N/A</v>
      </c>
      <c r="L23" s="13"/>
      <c r="M23" s="7" t="s">
        <v>74</v>
      </c>
      <c r="N23" s="5" t="s">
        <v>75</v>
      </c>
      <c r="O23" s="43"/>
      <c r="P23" s="41"/>
      <c r="Q23" s="38" t="e">
        <f t="shared" si="3"/>
        <v>#N/A</v>
      </c>
      <c r="R23" s="13"/>
    </row>
    <row r="24" spans="2:18" x14ac:dyDescent="0.25">
      <c r="B24" s="49" t="s">
        <v>333</v>
      </c>
      <c r="C24" s="60" t="s">
        <v>1</v>
      </c>
      <c r="D24" s="57">
        <v>16</v>
      </c>
      <c r="F24" s="13"/>
      <c r="G24" s="11" t="s">
        <v>144</v>
      </c>
      <c r="H24" s="5" t="s">
        <v>145</v>
      </c>
      <c r="I24" s="42"/>
      <c r="J24" s="41"/>
      <c r="K24" s="38" t="e">
        <f t="shared" si="4"/>
        <v>#N/A</v>
      </c>
      <c r="L24" s="13"/>
      <c r="M24" s="7" t="s">
        <v>76</v>
      </c>
      <c r="N24" s="5" t="s">
        <v>77</v>
      </c>
      <c r="O24" s="43"/>
      <c r="P24" s="41"/>
      <c r="Q24" s="38" t="e">
        <f t="shared" si="3"/>
        <v>#N/A</v>
      </c>
      <c r="R24" s="13"/>
    </row>
    <row r="25" spans="2:18" x14ac:dyDescent="0.25">
      <c r="B25" s="52" t="s">
        <v>334</v>
      </c>
      <c r="C25" s="58" t="s">
        <v>1</v>
      </c>
      <c r="D25" s="53">
        <f>D24+1</f>
        <v>17</v>
      </c>
      <c r="F25" s="13"/>
      <c r="G25" s="11" t="s">
        <v>146</v>
      </c>
      <c r="H25" s="5" t="s">
        <v>147</v>
      </c>
      <c r="I25" s="42"/>
      <c r="J25" s="41"/>
      <c r="K25" s="38" t="e">
        <f t="shared" si="4"/>
        <v>#N/A</v>
      </c>
      <c r="L25" s="13"/>
      <c r="M25" s="7" t="s">
        <v>78</v>
      </c>
      <c r="N25" s="5" t="s">
        <v>79</v>
      </c>
      <c r="O25" s="43"/>
      <c r="P25" s="41"/>
      <c r="Q25" s="38" t="e">
        <f t="shared" si="3"/>
        <v>#N/A</v>
      </c>
      <c r="R25" s="13"/>
    </row>
    <row r="26" spans="2:18" x14ac:dyDescent="0.25">
      <c r="B26" s="52" t="s">
        <v>335</v>
      </c>
      <c r="C26" s="58" t="s">
        <v>1</v>
      </c>
      <c r="D26" s="53">
        <f t="shared" ref="D26:D39" si="5">D25+1</f>
        <v>18</v>
      </c>
      <c r="F26" s="13"/>
      <c r="G26" s="11" t="s">
        <v>148</v>
      </c>
      <c r="H26" s="5" t="s">
        <v>149</v>
      </c>
      <c r="I26" s="42"/>
      <c r="J26" s="41"/>
      <c r="K26" s="38" t="e">
        <f t="shared" si="4"/>
        <v>#N/A</v>
      </c>
      <c r="L26" s="13"/>
      <c r="M26" s="7" t="s">
        <v>80</v>
      </c>
      <c r="N26" s="5" t="s">
        <v>81</v>
      </c>
      <c r="O26" s="43"/>
      <c r="P26" s="41"/>
      <c r="Q26" s="38" t="e">
        <f t="shared" si="3"/>
        <v>#N/A</v>
      </c>
      <c r="R26" s="13"/>
    </row>
    <row r="27" spans="2:18" x14ac:dyDescent="0.25">
      <c r="B27" s="52" t="s">
        <v>336</v>
      </c>
      <c r="C27" s="58" t="s">
        <v>1</v>
      </c>
      <c r="D27" s="53">
        <f t="shared" si="5"/>
        <v>19</v>
      </c>
      <c r="F27" s="13"/>
      <c r="G27" s="11" t="s">
        <v>150</v>
      </c>
      <c r="H27" s="5" t="s">
        <v>151</v>
      </c>
      <c r="I27" s="42"/>
      <c r="J27" s="41"/>
      <c r="K27" s="38" t="e">
        <f t="shared" si="4"/>
        <v>#N/A</v>
      </c>
      <c r="L27" s="13"/>
      <c r="M27" s="7" t="s">
        <v>82</v>
      </c>
      <c r="N27" s="5" t="s">
        <v>83</v>
      </c>
      <c r="O27" s="43"/>
      <c r="P27" s="41"/>
      <c r="Q27" s="38" t="e">
        <f t="shared" si="3"/>
        <v>#N/A</v>
      </c>
      <c r="R27" s="13"/>
    </row>
    <row r="28" spans="2:18" x14ac:dyDescent="0.25">
      <c r="B28" s="52" t="s">
        <v>337</v>
      </c>
      <c r="C28" s="58" t="s">
        <v>1</v>
      </c>
      <c r="D28" s="53">
        <f t="shared" si="5"/>
        <v>20</v>
      </c>
      <c r="F28" s="13"/>
      <c r="G28" s="12" t="s">
        <v>152</v>
      </c>
      <c r="H28" s="5" t="s">
        <v>153</v>
      </c>
      <c r="I28" s="41"/>
      <c r="J28" s="41"/>
      <c r="K28" s="38" t="e">
        <f t="shared" si="4"/>
        <v>#N/A</v>
      </c>
      <c r="L28" s="13"/>
      <c r="M28" s="8" t="s">
        <v>84</v>
      </c>
      <c r="N28" s="5" t="s">
        <v>85</v>
      </c>
      <c r="O28" s="43"/>
      <c r="P28" s="41"/>
      <c r="Q28" s="38" t="e">
        <f t="shared" si="3"/>
        <v>#N/A</v>
      </c>
      <c r="R28" s="13"/>
    </row>
    <row r="29" spans="2:18" x14ac:dyDescent="0.25">
      <c r="B29" s="52" t="s">
        <v>338</v>
      </c>
      <c r="C29" s="58" t="s">
        <v>1</v>
      </c>
      <c r="D29" s="53">
        <f t="shared" si="5"/>
        <v>21</v>
      </c>
      <c r="F29" s="13"/>
      <c r="G29" s="12" t="s">
        <v>154</v>
      </c>
      <c r="H29" s="5" t="s">
        <v>155</v>
      </c>
      <c r="I29" s="41"/>
      <c r="J29" s="41"/>
      <c r="K29" s="38" t="e">
        <f t="shared" si="4"/>
        <v>#N/A</v>
      </c>
      <c r="L29" s="13"/>
      <c r="M29" s="8" t="s">
        <v>86</v>
      </c>
      <c r="N29" s="5" t="s">
        <v>87</v>
      </c>
      <c r="O29" s="43"/>
      <c r="P29" s="41"/>
      <c r="Q29" s="38" t="e">
        <f t="shared" si="3"/>
        <v>#N/A</v>
      </c>
      <c r="R29" s="13"/>
    </row>
    <row r="30" spans="2:18" x14ac:dyDescent="0.25">
      <c r="B30" s="52" t="s">
        <v>339</v>
      </c>
      <c r="C30" s="58" t="s">
        <v>1</v>
      </c>
      <c r="D30" s="53">
        <f t="shared" si="5"/>
        <v>22</v>
      </c>
      <c r="F30" s="13"/>
      <c r="G30" s="12" t="s">
        <v>156</v>
      </c>
      <c r="H30" s="5" t="s">
        <v>157</v>
      </c>
      <c r="I30" s="41"/>
      <c r="J30" s="41"/>
      <c r="K30" s="38" t="e">
        <f t="shared" si="4"/>
        <v>#N/A</v>
      </c>
      <c r="L30" s="13"/>
      <c r="M30" s="8" t="s">
        <v>88</v>
      </c>
      <c r="N30" s="5" t="s">
        <v>89</v>
      </c>
      <c r="O30" s="43"/>
      <c r="P30" s="41"/>
      <c r="Q30" s="38" t="e">
        <f t="shared" si="3"/>
        <v>#N/A</v>
      </c>
      <c r="R30" s="13"/>
    </row>
    <row r="31" spans="2:18" x14ac:dyDescent="0.25">
      <c r="B31" s="52" t="s">
        <v>340</v>
      </c>
      <c r="C31" s="58" t="s">
        <v>1</v>
      </c>
      <c r="D31" s="53">
        <f t="shared" si="5"/>
        <v>23</v>
      </c>
      <c r="F31" s="13"/>
      <c r="G31" s="12" t="s">
        <v>158</v>
      </c>
      <c r="H31" s="5" t="s">
        <v>159</v>
      </c>
      <c r="I31" s="41"/>
      <c r="J31" s="41"/>
      <c r="K31" s="38" t="e">
        <f t="shared" si="4"/>
        <v>#N/A</v>
      </c>
      <c r="L31" s="13"/>
      <c r="M31" s="8" t="s">
        <v>90</v>
      </c>
      <c r="N31" s="5" t="s">
        <v>91</v>
      </c>
      <c r="O31" s="43"/>
      <c r="P31" s="41"/>
      <c r="Q31" s="38" t="e">
        <f t="shared" si="3"/>
        <v>#N/A</v>
      </c>
      <c r="R31" s="13"/>
    </row>
    <row r="32" spans="2:18" x14ac:dyDescent="0.25">
      <c r="B32" s="52" t="s">
        <v>13</v>
      </c>
      <c r="C32" s="58" t="s">
        <v>1</v>
      </c>
      <c r="D32" s="53">
        <f t="shared" si="5"/>
        <v>24</v>
      </c>
      <c r="F32" s="13"/>
      <c r="G32" s="12" t="s">
        <v>160</v>
      </c>
      <c r="H32" s="5" t="s">
        <v>161</v>
      </c>
      <c r="I32" s="41"/>
      <c r="J32" s="41"/>
      <c r="K32" s="38" t="e">
        <f t="shared" si="4"/>
        <v>#N/A</v>
      </c>
      <c r="L32" s="13"/>
      <c r="M32" s="8" t="s">
        <v>92</v>
      </c>
      <c r="N32" s="5" t="s">
        <v>93</v>
      </c>
      <c r="O32" s="43"/>
      <c r="P32" s="41"/>
      <c r="Q32" s="38" t="e">
        <f t="shared" si="3"/>
        <v>#N/A</v>
      </c>
      <c r="R32" s="13"/>
    </row>
    <row r="33" spans="2:18" x14ac:dyDescent="0.25">
      <c r="B33" s="52" t="s">
        <v>341</v>
      </c>
      <c r="C33" s="58" t="s">
        <v>1</v>
      </c>
      <c r="D33" s="53">
        <f t="shared" si="5"/>
        <v>25</v>
      </c>
      <c r="F33" s="13"/>
      <c r="G33" s="12" t="s">
        <v>162</v>
      </c>
      <c r="H33" s="5" t="s">
        <v>163</v>
      </c>
      <c r="I33" s="41"/>
      <c r="J33" s="41"/>
      <c r="K33" s="38" t="e">
        <f t="shared" si="4"/>
        <v>#N/A</v>
      </c>
      <c r="L33" s="13"/>
      <c r="M33" s="8" t="s">
        <v>94</v>
      </c>
      <c r="N33" s="5" t="s">
        <v>95</v>
      </c>
      <c r="O33" s="43"/>
      <c r="P33" s="41"/>
      <c r="Q33" s="38" t="e">
        <f t="shared" si="3"/>
        <v>#N/A</v>
      </c>
      <c r="R33" s="13"/>
    </row>
    <row r="34" spans="2:18" x14ac:dyDescent="0.25">
      <c r="B34" s="52" t="s">
        <v>18</v>
      </c>
      <c r="C34" s="58" t="s">
        <v>1</v>
      </c>
      <c r="D34" s="53">
        <f t="shared" si="5"/>
        <v>26</v>
      </c>
      <c r="F34" s="13"/>
      <c r="G34" s="12" t="s">
        <v>164</v>
      </c>
      <c r="H34" s="5" t="s">
        <v>165</v>
      </c>
      <c r="I34" s="41"/>
      <c r="J34" s="41"/>
      <c r="K34" s="38" t="e">
        <f t="shared" si="4"/>
        <v>#N/A</v>
      </c>
      <c r="L34" s="13"/>
      <c r="M34" s="8" t="s">
        <v>96</v>
      </c>
      <c r="N34" s="5" t="s">
        <v>97</v>
      </c>
      <c r="O34" s="43"/>
      <c r="P34" s="41"/>
      <c r="Q34" s="38" t="e">
        <f t="shared" si="3"/>
        <v>#N/A</v>
      </c>
      <c r="R34" s="13"/>
    </row>
    <row r="35" spans="2:18" ht="15.75" thickBot="1" x14ac:dyDescent="0.3">
      <c r="B35" s="52" t="s">
        <v>342</v>
      </c>
      <c r="C35" s="58" t="s">
        <v>1</v>
      </c>
      <c r="D35" s="53">
        <f t="shared" si="5"/>
        <v>27</v>
      </c>
      <c r="F35" s="13"/>
      <c r="G35" s="12" t="s">
        <v>166</v>
      </c>
      <c r="H35" s="5" t="s">
        <v>167</v>
      </c>
      <c r="I35" s="41"/>
      <c r="J35" s="41"/>
      <c r="K35" s="39" t="e">
        <f t="shared" si="4"/>
        <v>#N/A</v>
      </c>
      <c r="L35" s="13"/>
      <c r="M35" s="8" t="s">
        <v>98</v>
      </c>
      <c r="N35" s="5" t="s">
        <v>99</v>
      </c>
      <c r="O35" s="43"/>
      <c r="P35" s="41"/>
      <c r="Q35" s="39" t="e">
        <f t="shared" si="3"/>
        <v>#N/A</v>
      </c>
      <c r="R35" s="13"/>
    </row>
    <row r="36" spans="2:18" ht="15.75" thickBot="1" x14ac:dyDescent="0.3">
      <c r="B36" s="52" t="s">
        <v>12</v>
      </c>
      <c r="C36" s="58" t="s">
        <v>1</v>
      </c>
      <c r="D36" s="53">
        <f t="shared" si="5"/>
        <v>28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2:18" ht="15.75" thickBot="1" x14ac:dyDescent="0.3">
      <c r="B37" s="52" t="s">
        <v>343</v>
      </c>
      <c r="C37" s="58" t="s">
        <v>1</v>
      </c>
      <c r="D37" s="53">
        <f t="shared" si="5"/>
        <v>29</v>
      </c>
      <c r="F37" s="13"/>
      <c r="G37" s="47" t="s">
        <v>307</v>
      </c>
      <c r="I37" s="18" t="s">
        <v>170</v>
      </c>
      <c r="J37" s="45" t="str">
        <f>IF(LEN($C$1)=0,"",$C$1)</f>
        <v>&lt;Board Name&gt;</v>
      </c>
      <c r="K37" s="20" t="s">
        <v>102</v>
      </c>
      <c r="L37" s="13"/>
      <c r="M37" s="47" t="s">
        <v>308</v>
      </c>
      <c r="O37" s="18" t="s">
        <v>170</v>
      </c>
      <c r="P37" s="45" t="str">
        <f>IF(LEN($C$1)=0,"",$C$1)</f>
        <v>&lt;Board Name&gt;</v>
      </c>
      <c r="Q37" s="20" t="s">
        <v>102</v>
      </c>
      <c r="R37" s="13"/>
    </row>
    <row r="38" spans="2:18" ht="15.75" thickBot="1" x14ac:dyDescent="0.3">
      <c r="B38" s="52" t="s">
        <v>19</v>
      </c>
      <c r="C38" s="58" t="s">
        <v>1</v>
      </c>
      <c r="D38" s="53">
        <f t="shared" si="5"/>
        <v>30</v>
      </c>
      <c r="F38" s="13"/>
      <c r="G38" s="17" t="s">
        <v>100</v>
      </c>
      <c r="H38" s="17" t="s">
        <v>169</v>
      </c>
      <c r="I38" s="31" t="s">
        <v>348</v>
      </c>
      <c r="J38" s="40" t="s">
        <v>101</v>
      </c>
      <c r="K38" s="21" t="s">
        <v>103</v>
      </c>
      <c r="L38" s="13"/>
      <c r="M38" s="17" t="s">
        <v>100</v>
      </c>
      <c r="N38" s="17" t="s">
        <v>169</v>
      </c>
      <c r="O38" s="31" t="s">
        <v>349</v>
      </c>
      <c r="P38" s="40" t="s">
        <v>101</v>
      </c>
      <c r="Q38" s="21" t="s">
        <v>103</v>
      </c>
      <c r="R38" s="13"/>
    </row>
    <row r="39" spans="2:18" ht="15.75" thickBot="1" x14ac:dyDescent="0.3">
      <c r="B39" s="54" t="s">
        <v>344</v>
      </c>
      <c r="C39" s="59" t="s">
        <v>1</v>
      </c>
      <c r="D39" s="56">
        <f t="shared" si="5"/>
        <v>31</v>
      </c>
      <c r="F39" s="13"/>
      <c r="G39" s="22" t="s">
        <v>171</v>
      </c>
      <c r="H39" s="5" t="s">
        <v>267</v>
      </c>
      <c r="I39" s="44"/>
      <c r="J39" s="41"/>
      <c r="K39" s="37" t="e">
        <f>VLOOKUP(J39,$B$7:$D$39,3,FALSE)</f>
        <v>#N/A</v>
      </c>
      <c r="L39" s="13"/>
      <c r="M39" s="26" t="s">
        <v>203</v>
      </c>
      <c r="N39" s="5" t="s">
        <v>235</v>
      </c>
      <c r="O39" s="44"/>
      <c r="P39" s="41"/>
      <c r="Q39" s="37" t="e">
        <f t="shared" ref="Q39:Q54" si="6">VLOOKUP(P39,$B$7:$D$39,3,FALSE)</f>
        <v>#N/A</v>
      </c>
      <c r="R39" s="13"/>
    </row>
    <row r="40" spans="2:18" x14ac:dyDescent="0.25">
      <c r="F40" s="13"/>
      <c r="G40" s="22" t="s">
        <v>172</v>
      </c>
      <c r="H40" s="5" t="s">
        <v>268</v>
      </c>
      <c r="I40" s="41"/>
      <c r="J40" s="41"/>
      <c r="K40" s="38" t="e">
        <f t="shared" ref="K40:K54" si="7">VLOOKUP(J40,$B$7:$D$39,3,FALSE)</f>
        <v>#N/A</v>
      </c>
      <c r="L40" s="13"/>
      <c r="M40" s="26" t="s">
        <v>204</v>
      </c>
      <c r="N40" s="5" t="s">
        <v>236</v>
      </c>
      <c r="O40" s="43"/>
      <c r="P40" s="41"/>
      <c r="Q40" s="38" t="e">
        <f t="shared" si="6"/>
        <v>#N/A</v>
      </c>
      <c r="R40" s="13"/>
    </row>
    <row r="41" spans="2:18" x14ac:dyDescent="0.25">
      <c r="F41" s="13"/>
      <c r="G41" s="22" t="s">
        <v>173</v>
      </c>
      <c r="H41" s="5" t="s">
        <v>269</v>
      </c>
      <c r="I41" s="41"/>
      <c r="J41" s="41"/>
      <c r="K41" s="38" t="e">
        <f t="shared" si="7"/>
        <v>#N/A</v>
      </c>
      <c r="L41" s="13"/>
      <c r="M41" s="26" t="s">
        <v>205</v>
      </c>
      <c r="N41" s="5" t="s">
        <v>237</v>
      </c>
      <c r="O41" s="43"/>
      <c r="P41" s="41"/>
      <c r="Q41" s="38" t="e">
        <f t="shared" si="6"/>
        <v>#N/A</v>
      </c>
      <c r="R41" s="13"/>
    </row>
    <row r="42" spans="2:18" x14ac:dyDescent="0.25">
      <c r="F42" s="13"/>
      <c r="G42" s="22" t="s">
        <v>174</v>
      </c>
      <c r="H42" s="5" t="s">
        <v>270</v>
      </c>
      <c r="I42" s="41"/>
      <c r="J42" s="41"/>
      <c r="K42" s="38" t="e">
        <f t="shared" si="7"/>
        <v>#N/A</v>
      </c>
      <c r="L42" s="13"/>
      <c r="M42" s="26" t="s">
        <v>206</v>
      </c>
      <c r="N42" s="5" t="s">
        <v>238</v>
      </c>
      <c r="O42" s="43"/>
      <c r="P42" s="41"/>
      <c r="Q42" s="38" t="e">
        <f t="shared" si="6"/>
        <v>#N/A</v>
      </c>
      <c r="R42" s="13"/>
    </row>
    <row r="43" spans="2:18" x14ac:dyDescent="0.25">
      <c r="F43" s="13"/>
      <c r="G43" s="22" t="s">
        <v>175</v>
      </c>
      <c r="H43" s="5" t="s">
        <v>271</v>
      </c>
      <c r="I43" s="41"/>
      <c r="J43" s="41"/>
      <c r="K43" s="38" t="e">
        <f t="shared" si="7"/>
        <v>#N/A</v>
      </c>
      <c r="L43" s="13"/>
      <c r="M43" s="26" t="s">
        <v>207</v>
      </c>
      <c r="N43" s="5" t="s">
        <v>239</v>
      </c>
      <c r="O43" s="43"/>
      <c r="P43" s="41"/>
      <c r="Q43" s="38" t="e">
        <f t="shared" si="6"/>
        <v>#N/A</v>
      </c>
      <c r="R43" s="13"/>
    </row>
    <row r="44" spans="2:18" x14ac:dyDescent="0.25">
      <c r="F44" s="13"/>
      <c r="G44" s="22" t="s">
        <v>176</v>
      </c>
      <c r="H44" s="5" t="s">
        <v>272</v>
      </c>
      <c r="I44" s="41"/>
      <c r="J44" s="41"/>
      <c r="K44" s="38" t="e">
        <f t="shared" si="7"/>
        <v>#N/A</v>
      </c>
      <c r="L44" s="13"/>
      <c r="M44" s="26" t="s">
        <v>208</v>
      </c>
      <c r="N44" s="5" t="s">
        <v>240</v>
      </c>
      <c r="O44" s="43"/>
      <c r="P44" s="41"/>
      <c r="Q44" s="38" t="e">
        <f t="shared" si="6"/>
        <v>#N/A</v>
      </c>
      <c r="R44" s="13"/>
    </row>
    <row r="45" spans="2:18" x14ac:dyDescent="0.25">
      <c r="F45" s="13"/>
      <c r="G45" s="22" t="s">
        <v>177</v>
      </c>
      <c r="H45" s="5" t="s">
        <v>273</v>
      </c>
      <c r="I45" s="41"/>
      <c r="J45" s="41"/>
      <c r="K45" s="38" t="e">
        <f t="shared" si="7"/>
        <v>#N/A</v>
      </c>
      <c r="L45" s="13"/>
      <c r="M45" s="26" t="s">
        <v>209</v>
      </c>
      <c r="N45" s="5" t="s">
        <v>241</v>
      </c>
      <c r="O45" s="43"/>
      <c r="P45" s="41"/>
      <c r="Q45" s="38" t="e">
        <f t="shared" si="6"/>
        <v>#N/A</v>
      </c>
      <c r="R45" s="13"/>
    </row>
    <row r="46" spans="2:18" x14ac:dyDescent="0.25">
      <c r="F46" s="13"/>
      <c r="G46" s="22" t="s">
        <v>178</v>
      </c>
      <c r="H46" s="5" t="s">
        <v>274</v>
      </c>
      <c r="I46" s="41"/>
      <c r="J46" s="41"/>
      <c r="K46" s="38" t="e">
        <f t="shared" si="7"/>
        <v>#N/A</v>
      </c>
      <c r="L46" s="13"/>
      <c r="M46" s="26" t="s">
        <v>210</v>
      </c>
      <c r="N46" s="5" t="s">
        <v>242</v>
      </c>
      <c r="O46" s="43"/>
      <c r="P46" s="41"/>
      <c r="Q46" s="38" t="e">
        <f t="shared" si="6"/>
        <v>#N/A</v>
      </c>
      <c r="R46" s="13"/>
    </row>
    <row r="47" spans="2:18" x14ac:dyDescent="0.25">
      <c r="F47" s="13"/>
      <c r="G47" s="23" t="s">
        <v>179</v>
      </c>
      <c r="H47" s="5" t="s">
        <v>275</v>
      </c>
      <c r="I47" s="41"/>
      <c r="J47" s="41"/>
      <c r="K47" s="38" t="e">
        <f t="shared" si="7"/>
        <v>#N/A</v>
      </c>
      <c r="L47" s="13"/>
      <c r="M47" s="27" t="s">
        <v>211</v>
      </c>
      <c r="N47" s="5" t="s">
        <v>243</v>
      </c>
      <c r="O47" s="43"/>
      <c r="P47" s="41"/>
      <c r="Q47" s="38" t="e">
        <f t="shared" si="6"/>
        <v>#N/A</v>
      </c>
      <c r="R47" s="13"/>
    </row>
    <row r="48" spans="2:18" x14ac:dyDescent="0.25">
      <c r="F48" s="13"/>
      <c r="G48" s="23" t="s">
        <v>180</v>
      </c>
      <c r="H48" s="5" t="s">
        <v>276</v>
      </c>
      <c r="I48" s="41"/>
      <c r="J48" s="41"/>
      <c r="K48" s="38" t="e">
        <f t="shared" si="7"/>
        <v>#N/A</v>
      </c>
      <c r="L48" s="13"/>
      <c r="M48" s="27" t="s">
        <v>212</v>
      </c>
      <c r="N48" s="5" t="s">
        <v>244</v>
      </c>
      <c r="O48" s="43"/>
      <c r="P48" s="41"/>
      <c r="Q48" s="38" t="e">
        <f t="shared" si="6"/>
        <v>#N/A</v>
      </c>
      <c r="R48" s="13"/>
    </row>
    <row r="49" spans="5:18" x14ac:dyDescent="0.25">
      <c r="F49" s="13"/>
      <c r="G49" s="23" t="s">
        <v>181</v>
      </c>
      <c r="H49" s="5" t="s">
        <v>277</v>
      </c>
      <c r="I49" s="41"/>
      <c r="J49" s="41"/>
      <c r="K49" s="38" t="e">
        <f t="shared" si="7"/>
        <v>#N/A</v>
      </c>
      <c r="L49" s="13"/>
      <c r="M49" s="27" t="s">
        <v>213</v>
      </c>
      <c r="N49" s="5" t="s">
        <v>245</v>
      </c>
      <c r="O49" s="43"/>
      <c r="P49" s="41"/>
      <c r="Q49" s="38" t="e">
        <f t="shared" si="6"/>
        <v>#N/A</v>
      </c>
      <c r="R49" s="13"/>
    </row>
    <row r="50" spans="5:18" x14ac:dyDescent="0.25">
      <c r="F50" s="13"/>
      <c r="G50" s="23" t="s">
        <v>182</v>
      </c>
      <c r="H50" s="5" t="s">
        <v>278</v>
      </c>
      <c r="I50" s="41"/>
      <c r="J50" s="41"/>
      <c r="K50" s="38" t="e">
        <f t="shared" si="7"/>
        <v>#N/A</v>
      </c>
      <c r="L50" s="13"/>
      <c r="M50" s="27" t="s">
        <v>214</v>
      </c>
      <c r="N50" s="5" t="s">
        <v>246</v>
      </c>
      <c r="O50" s="43"/>
      <c r="P50" s="41"/>
      <c r="Q50" s="38" t="e">
        <f t="shared" si="6"/>
        <v>#N/A</v>
      </c>
      <c r="R50" s="13"/>
    </row>
    <row r="51" spans="5:18" x14ac:dyDescent="0.25">
      <c r="F51" s="13"/>
      <c r="G51" s="23" t="s">
        <v>183</v>
      </c>
      <c r="H51" s="5" t="s">
        <v>279</v>
      </c>
      <c r="I51" s="41"/>
      <c r="J51" s="41"/>
      <c r="K51" s="38" t="e">
        <f t="shared" si="7"/>
        <v>#N/A</v>
      </c>
      <c r="L51" s="13"/>
      <c r="M51" s="27" t="s">
        <v>215</v>
      </c>
      <c r="N51" s="5" t="s">
        <v>247</v>
      </c>
      <c r="O51" s="43"/>
      <c r="P51" s="41"/>
      <c r="Q51" s="38" t="e">
        <f t="shared" si="6"/>
        <v>#N/A</v>
      </c>
      <c r="R51" s="13"/>
    </row>
    <row r="52" spans="5:18" x14ac:dyDescent="0.25">
      <c r="F52" s="13"/>
      <c r="G52" s="23" t="s">
        <v>184</v>
      </c>
      <c r="H52" s="5" t="s">
        <v>280</v>
      </c>
      <c r="I52" s="41"/>
      <c r="J52" s="41"/>
      <c r="K52" s="38" t="e">
        <f t="shared" si="7"/>
        <v>#N/A</v>
      </c>
      <c r="L52" s="13"/>
      <c r="M52" s="27" t="s">
        <v>216</v>
      </c>
      <c r="N52" s="5" t="s">
        <v>248</v>
      </c>
      <c r="O52" s="43"/>
      <c r="P52" s="41"/>
      <c r="Q52" s="38" t="e">
        <f t="shared" si="6"/>
        <v>#N/A</v>
      </c>
      <c r="R52" s="13"/>
    </row>
    <row r="53" spans="5:18" x14ac:dyDescent="0.25">
      <c r="F53" s="13"/>
      <c r="G53" s="23" t="s">
        <v>185</v>
      </c>
      <c r="H53" s="5" t="s">
        <v>281</v>
      </c>
      <c r="I53" s="41"/>
      <c r="J53" s="41"/>
      <c r="K53" s="38" t="e">
        <f t="shared" si="7"/>
        <v>#N/A</v>
      </c>
      <c r="L53" s="13"/>
      <c r="M53" s="27" t="s">
        <v>217</v>
      </c>
      <c r="N53" s="5" t="s">
        <v>249</v>
      </c>
      <c r="O53" s="43"/>
      <c r="P53" s="41"/>
      <c r="Q53" s="38" t="e">
        <f t="shared" si="6"/>
        <v>#N/A</v>
      </c>
      <c r="R53" s="13"/>
    </row>
    <row r="54" spans="5:18" ht="15.75" thickBot="1" x14ac:dyDescent="0.3">
      <c r="F54" s="13"/>
      <c r="G54" s="23" t="s">
        <v>186</v>
      </c>
      <c r="H54" s="5" t="s">
        <v>282</v>
      </c>
      <c r="I54" s="41"/>
      <c r="J54" s="41"/>
      <c r="K54" s="39" t="e">
        <f t="shared" si="7"/>
        <v>#N/A</v>
      </c>
      <c r="L54" s="13"/>
      <c r="M54" s="27" t="s">
        <v>218</v>
      </c>
      <c r="N54" s="5" t="s">
        <v>250</v>
      </c>
      <c r="O54" s="43"/>
      <c r="P54" s="41"/>
      <c r="Q54" s="39" t="e">
        <f t="shared" si="6"/>
        <v>#N/A</v>
      </c>
      <c r="R54" s="13"/>
    </row>
    <row r="55" spans="5:18" ht="15.75" thickBot="1" x14ac:dyDescent="0.3">
      <c r="F55" s="13"/>
      <c r="G55" s="36"/>
      <c r="H55" s="36"/>
      <c r="I55" s="36"/>
      <c r="J55" s="36"/>
      <c r="K55" s="36"/>
      <c r="L55" s="13"/>
      <c r="M55" s="36"/>
      <c r="N55" s="36"/>
      <c r="O55" s="36"/>
      <c r="P55" s="36"/>
      <c r="Q55" s="36"/>
      <c r="R55" s="13"/>
    </row>
    <row r="56" spans="5:18" x14ac:dyDescent="0.25">
      <c r="F56" s="13"/>
      <c r="G56" s="24" t="s">
        <v>187</v>
      </c>
      <c r="H56" s="5" t="s">
        <v>283</v>
      </c>
      <c r="I56" s="41"/>
      <c r="J56" s="41"/>
      <c r="K56" s="32" t="e">
        <f>VLOOKUP(J56,$B$7:$D$39,3,FALSE)+16</f>
        <v>#N/A</v>
      </c>
      <c r="L56" s="14"/>
      <c r="M56" s="28" t="s">
        <v>219</v>
      </c>
      <c r="N56" s="5" t="s">
        <v>251</v>
      </c>
      <c r="O56" s="41"/>
      <c r="P56" s="41"/>
      <c r="Q56" s="32" t="e">
        <f t="shared" ref="Q56:Q71" si="8">VLOOKUP(P56,$B$7:$D$39,3,FALSE)+16</f>
        <v>#N/A</v>
      </c>
      <c r="R56" s="13"/>
    </row>
    <row r="57" spans="5:18" x14ac:dyDescent="0.25">
      <c r="F57" s="13"/>
      <c r="G57" s="24" t="s">
        <v>188</v>
      </c>
      <c r="H57" s="5" t="s">
        <v>284</v>
      </c>
      <c r="I57" s="43"/>
      <c r="J57" s="41"/>
      <c r="K57" s="33" t="e">
        <f t="shared" ref="K57:K71" si="9">VLOOKUP(J57,$B$7:$D$39,3,FALSE)+16</f>
        <v>#N/A</v>
      </c>
      <c r="L57" s="13"/>
      <c r="M57" s="28" t="s">
        <v>220</v>
      </c>
      <c r="N57" s="5" t="s">
        <v>252</v>
      </c>
      <c r="O57" s="43"/>
      <c r="P57" s="41"/>
      <c r="Q57" s="33" t="e">
        <f t="shared" si="8"/>
        <v>#N/A</v>
      </c>
      <c r="R57" s="13"/>
    </row>
    <row r="58" spans="5:18" x14ac:dyDescent="0.25">
      <c r="F58" s="13"/>
      <c r="G58" s="24" t="s">
        <v>189</v>
      </c>
      <c r="H58" s="5" t="s">
        <v>285</v>
      </c>
      <c r="I58" s="43"/>
      <c r="J58" s="41"/>
      <c r="K58" s="33" t="e">
        <f t="shared" si="9"/>
        <v>#N/A</v>
      </c>
      <c r="L58" s="13"/>
      <c r="M58" s="28" t="s">
        <v>221</v>
      </c>
      <c r="N58" s="5" t="s">
        <v>253</v>
      </c>
      <c r="O58" s="43"/>
      <c r="P58" s="41"/>
      <c r="Q58" s="33" t="e">
        <f t="shared" si="8"/>
        <v>#N/A</v>
      </c>
      <c r="R58" s="13"/>
    </row>
    <row r="59" spans="5:18" x14ac:dyDescent="0.25">
      <c r="E59" s="30"/>
      <c r="F59" s="13"/>
      <c r="G59" s="24" t="s">
        <v>190</v>
      </c>
      <c r="H59" s="5" t="s">
        <v>286</v>
      </c>
      <c r="I59" s="43"/>
      <c r="J59" s="41"/>
      <c r="K59" s="33" t="e">
        <f t="shared" si="9"/>
        <v>#N/A</v>
      </c>
      <c r="L59" s="13"/>
      <c r="M59" s="28" t="s">
        <v>222</v>
      </c>
      <c r="N59" s="5" t="s">
        <v>254</v>
      </c>
      <c r="O59" s="43"/>
      <c r="P59" s="41"/>
      <c r="Q59" s="33" t="e">
        <f t="shared" si="8"/>
        <v>#N/A</v>
      </c>
      <c r="R59" s="13"/>
    </row>
    <row r="60" spans="5:18" x14ac:dyDescent="0.25">
      <c r="F60" s="13"/>
      <c r="G60" s="24" t="s">
        <v>191</v>
      </c>
      <c r="H60" s="5" t="s">
        <v>287</v>
      </c>
      <c r="I60" s="43"/>
      <c r="J60" s="41"/>
      <c r="K60" s="33" t="e">
        <f t="shared" si="9"/>
        <v>#N/A</v>
      </c>
      <c r="L60" s="13"/>
      <c r="M60" s="28" t="s">
        <v>223</v>
      </c>
      <c r="N60" s="5" t="s">
        <v>255</v>
      </c>
      <c r="O60" s="43"/>
      <c r="P60" s="41"/>
      <c r="Q60" s="33" t="e">
        <f t="shared" si="8"/>
        <v>#N/A</v>
      </c>
      <c r="R60" s="13"/>
    </row>
    <row r="61" spans="5:18" x14ac:dyDescent="0.25">
      <c r="F61" s="13"/>
      <c r="G61" s="24" t="s">
        <v>192</v>
      </c>
      <c r="H61" s="5" t="s">
        <v>288</v>
      </c>
      <c r="I61" s="43"/>
      <c r="J61" s="41"/>
      <c r="K61" s="33" t="e">
        <f t="shared" si="9"/>
        <v>#N/A</v>
      </c>
      <c r="L61" s="13"/>
      <c r="M61" s="28" t="s">
        <v>224</v>
      </c>
      <c r="N61" s="5" t="s">
        <v>256</v>
      </c>
      <c r="O61" s="43"/>
      <c r="P61" s="41"/>
      <c r="Q61" s="33" t="e">
        <f t="shared" si="8"/>
        <v>#N/A</v>
      </c>
      <c r="R61" s="13"/>
    </row>
    <row r="62" spans="5:18" x14ac:dyDescent="0.25">
      <c r="F62" s="13"/>
      <c r="G62" s="24" t="s">
        <v>193</v>
      </c>
      <c r="H62" s="5" t="s">
        <v>289</v>
      </c>
      <c r="I62" s="43"/>
      <c r="J62" s="41"/>
      <c r="K62" s="33" t="e">
        <f t="shared" si="9"/>
        <v>#N/A</v>
      </c>
      <c r="L62" s="13"/>
      <c r="M62" s="28" t="s">
        <v>225</v>
      </c>
      <c r="N62" s="5" t="s">
        <v>257</v>
      </c>
      <c r="O62" s="43"/>
      <c r="P62" s="41"/>
      <c r="Q62" s="33" t="e">
        <f t="shared" si="8"/>
        <v>#N/A</v>
      </c>
      <c r="R62" s="13"/>
    </row>
    <row r="63" spans="5:18" x14ac:dyDescent="0.25">
      <c r="F63" s="13"/>
      <c r="G63" s="24" t="s">
        <v>194</v>
      </c>
      <c r="H63" s="5" t="s">
        <v>290</v>
      </c>
      <c r="I63" s="43"/>
      <c r="J63" s="41"/>
      <c r="K63" s="33" t="e">
        <f t="shared" si="9"/>
        <v>#N/A</v>
      </c>
      <c r="L63" s="13"/>
      <c r="M63" s="28" t="s">
        <v>226</v>
      </c>
      <c r="N63" s="5" t="s">
        <v>258</v>
      </c>
      <c r="O63" s="43"/>
      <c r="P63" s="41"/>
      <c r="Q63" s="33" t="e">
        <f t="shared" si="8"/>
        <v>#N/A</v>
      </c>
      <c r="R63" s="13"/>
    </row>
    <row r="64" spans="5:18" x14ac:dyDescent="0.25">
      <c r="F64" s="13"/>
      <c r="G64" s="25" t="s">
        <v>195</v>
      </c>
      <c r="H64" s="5" t="s">
        <v>291</v>
      </c>
      <c r="I64" s="43"/>
      <c r="J64" s="41"/>
      <c r="K64" s="33" t="e">
        <f t="shared" si="9"/>
        <v>#N/A</v>
      </c>
      <c r="L64" s="13"/>
      <c r="M64" s="29" t="s">
        <v>227</v>
      </c>
      <c r="N64" s="5" t="s">
        <v>259</v>
      </c>
      <c r="O64" s="43"/>
      <c r="P64" s="41"/>
      <c r="Q64" s="33" t="e">
        <f t="shared" si="8"/>
        <v>#N/A</v>
      </c>
      <c r="R64" s="13"/>
    </row>
    <row r="65" spans="5:18" x14ac:dyDescent="0.25">
      <c r="F65" s="13"/>
      <c r="G65" s="25" t="s">
        <v>196</v>
      </c>
      <c r="H65" s="5" t="s">
        <v>292</v>
      </c>
      <c r="I65" s="43"/>
      <c r="J65" s="41"/>
      <c r="K65" s="33" t="e">
        <f t="shared" si="9"/>
        <v>#N/A</v>
      </c>
      <c r="L65" s="13"/>
      <c r="M65" s="29" t="s">
        <v>228</v>
      </c>
      <c r="N65" s="5" t="s">
        <v>260</v>
      </c>
      <c r="O65" s="43"/>
      <c r="P65" s="41"/>
      <c r="Q65" s="33" t="e">
        <f t="shared" si="8"/>
        <v>#N/A</v>
      </c>
      <c r="R65" s="13"/>
    </row>
    <row r="66" spans="5:18" x14ac:dyDescent="0.25">
      <c r="F66" s="13"/>
      <c r="G66" s="25" t="s">
        <v>197</v>
      </c>
      <c r="H66" s="5" t="s">
        <v>293</v>
      </c>
      <c r="I66" s="43"/>
      <c r="J66" s="41"/>
      <c r="K66" s="33" t="e">
        <f t="shared" si="9"/>
        <v>#N/A</v>
      </c>
      <c r="L66" s="13"/>
      <c r="M66" s="29" t="s">
        <v>229</v>
      </c>
      <c r="N66" s="5" t="s">
        <v>261</v>
      </c>
      <c r="O66" s="43"/>
      <c r="P66" s="41"/>
      <c r="Q66" s="33" t="e">
        <f t="shared" si="8"/>
        <v>#N/A</v>
      </c>
      <c r="R66" s="13"/>
    </row>
    <row r="67" spans="5:18" x14ac:dyDescent="0.25">
      <c r="F67" s="13"/>
      <c r="G67" s="25" t="s">
        <v>198</v>
      </c>
      <c r="H67" s="5" t="s">
        <v>294</v>
      </c>
      <c r="I67" s="43"/>
      <c r="J67" s="41"/>
      <c r="K67" s="33" t="e">
        <f t="shared" si="9"/>
        <v>#N/A</v>
      </c>
      <c r="L67" s="13"/>
      <c r="M67" s="29" t="s">
        <v>230</v>
      </c>
      <c r="N67" s="5" t="s">
        <v>262</v>
      </c>
      <c r="O67" s="43"/>
      <c r="P67" s="41"/>
      <c r="Q67" s="33" t="e">
        <f t="shared" si="8"/>
        <v>#N/A</v>
      </c>
      <c r="R67" s="13"/>
    </row>
    <row r="68" spans="5:18" x14ac:dyDescent="0.25">
      <c r="F68" s="13"/>
      <c r="G68" s="25" t="s">
        <v>199</v>
      </c>
      <c r="H68" s="5" t="s">
        <v>295</v>
      </c>
      <c r="I68" s="43"/>
      <c r="J68" s="41"/>
      <c r="K68" s="33" t="e">
        <f t="shared" si="9"/>
        <v>#N/A</v>
      </c>
      <c r="L68" s="13"/>
      <c r="M68" s="29" t="s">
        <v>231</v>
      </c>
      <c r="N68" s="5" t="s">
        <v>263</v>
      </c>
      <c r="O68" s="43"/>
      <c r="P68" s="41"/>
      <c r="Q68" s="33" t="e">
        <f t="shared" si="8"/>
        <v>#N/A</v>
      </c>
      <c r="R68" s="13"/>
    </row>
    <row r="69" spans="5:18" x14ac:dyDescent="0.25">
      <c r="F69" s="13"/>
      <c r="G69" s="25" t="s">
        <v>200</v>
      </c>
      <c r="H69" s="5" t="s">
        <v>296</v>
      </c>
      <c r="I69" s="43"/>
      <c r="J69" s="41"/>
      <c r="K69" s="33" t="e">
        <f t="shared" si="9"/>
        <v>#N/A</v>
      </c>
      <c r="L69" s="13"/>
      <c r="M69" s="29" t="s">
        <v>232</v>
      </c>
      <c r="N69" s="5" t="s">
        <v>264</v>
      </c>
      <c r="O69" s="43"/>
      <c r="P69" s="41"/>
      <c r="Q69" s="33" t="e">
        <f t="shared" si="8"/>
        <v>#N/A</v>
      </c>
      <c r="R69" s="13"/>
    </row>
    <row r="70" spans="5:18" x14ac:dyDescent="0.25">
      <c r="F70" s="13"/>
      <c r="G70" s="25" t="s">
        <v>201</v>
      </c>
      <c r="H70" s="5" t="s">
        <v>297</v>
      </c>
      <c r="I70" s="43"/>
      <c r="J70" s="41"/>
      <c r="K70" s="33" t="e">
        <f t="shared" si="9"/>
        <v>#N/A</v>
      </c>
      <c r="L70" s="13"/>
      <c r="M70" s="29" t="s">
        <v>233</v>
      </c>
      <c r="N70" s="5" t="s">
        <v>265</v>
      </c>
      <c r="O70" s="43"/>
      <c r="P70" s="41"/>
      <c r="Q70" s="33" t="e">
        <f t="shared" si="8"/>
        <v>#N/A</v>
      </c>
      <c r="R70" s="13"/>
    </row>
    <row r="71" spans="5:18" ht="15.75" thickBot="1" x14ac:dyDescent="0.3">
      <c r="F71" s="13"/>
      <c r="G71" s="25" t="s">
        <v>202</v>
      </c>
      <c r="H71" s="5" t="s">
        <v>298</v>
      </c>
      <c r="I71" s="43"/>
      <c r="J71" s="41"/>
      <c r="K71" s="34" t="e">
        <f t="shared" si="9"/>
        <v>#N/A</v>
      </c>
      <c r="L71" s="13"/>
      <c r="M71" s="29" t="s">
        <v>234</v>
      </c>
      <c r="N71" s="5" t="s">
        <v>266</v>
      </c>
      <c r="O71" s="43"/>
      <c r="P71" s="41"/>
      <c r="Q71" s="34" t="e">
        <f t="shared" si="8"/>
        <v>#N/A</v>
      </c>
      <c r="R71" s="13"/>
    </row>
    <row r="72" spans="5:18" x14ac:dyDescent="0.25"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5:18" x14ac:dyDescent="0.25">
      <c r="G73" s="2"/>
      <c r="H73" s="2"/>
      <c r="I73" s="2"/>
      <c r="J73" s="2"/>
      <c r="K73" s="2"/>
      <c r="L73" s="2"/>
      <c r="M73" s="2"/>
      <c r="N73" s="2"/>
      <c r="O73" s="2"/>
      <c r="P73" s="2"/>
    </row>
    <row r="76" spans="5:18" x14ac:dyDescent="0.25">
      <c r="E76" s="30"/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How-to Use This</vt:lpstr>
      <vt:lpstr>LPDDR4</vt:lpstr>
      <vt:lpstr>LPDDR3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Utermark, Kris W;Zitterkopf, John</dc:creator>
  <cp:lastModifiedBy>Zitterkopf, John</cp:lastModifiedBy>
  <dcterms:created xsi:type="dcterms:W3CDTF">2015-10-28T22:32:11Z</dcterms:created>
  <dcterms:modified xsi:type="dcterms:W3CDTF">2017-02-24T22:41:18Z</dcterms:modified>
</cp:coreProperties>
</file>