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s\Desktop\ADVANCED_MODEL\BAYESIAN_matlab\cases\exeperimental\"/>
    </mc:Choice>
  </mc:AlternateContent>
  <xr:revisionPtr revIDLastSave="0" documentId="13_ncr:1_{AE8B2C19-7847-49A5-B3E8-4B74101BD2C3}" xr6:coauthVersionLast="47" xr6:coauthVersionMax="47" xr10:uidLastSave="{00000000-0000-0000-0000-000000000000}"/>
  <bookViews>
    <workbookView xWindow="-120" yWindow="-120" windowWidth="29040" windowHeight="15720" xr2:uid="{B108689C-69E8-4486-B7D7-23236E0A4B52}"/>
  </bookViews>
  <sheets>
    <sheet name="4T1" sheetId="2" r:id="rId1"/>
    <sheet name="B16F10" sheetId="3" r:id="rId2"/>
    <sheet name="MCA205" sheetId="4" r:id="rId3"/>
    <sheet name="E077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5" l="1"/>
  <c r="C21" i="5"/>
  <c r="C22" i="5"/>
  <c r="C23" i="5"/>
  <c r="C24" i="5"/>
  <c r="C19" i="5"/>
  <c r="B16" i="5"/>
  <c r="B17" i="5"/>
  <c r="B18" i="5"/>
  <c r="B19" i="5"/>
  <c r="B20" i="5"/>
  <c r="B21" i="5"/>
  <c r="B22" i="5"/>
  <c r="B23" i="5"/>
  <c r="B24" i="5"/>
  <c r="B15" i="5"/>
  <c r="A16" i="5"/>
  <c r="A17" i="5"/>
  <c r="A18" i="5"/>
  <c r="A19" i="5"/>
  <c r="A20" i="5"/>
  <c r="A21" i="5"/>
  <c r="A22" i="5"/>
  <c r="A23" i="5"/>
  <c r="A24" i="5"/>
  <c r="A15" i="5"/>
  <c r="C17" i="4"/>
  <c r="C18" i="4"/>
  <c r="C19" i="4"/>
  <c r="C20" i="4"/>
  <c r="C21" i="4"/>
  <c r="C16" i="4"/>
  <c r="B15" i="4"/>
  <c r="B16" i="4"/>
  <c r="B17" i="4"/>
  <c r="B18" i="4"/>
  <c r="B19" i="4"/>
  <c r="B20" i="4"/>
  <c r="B21" i="4"/>
  <c r="B14" i="4"/>
  <c r="A15" i="4"/>
  <c r="A16" i="4"/>
  <c r="A17" i="4"/>
  <c r="A18" i="4"/>
  <c r="A19" i="4"/>
  <c r="A20" i="4"/>
  <c r="A21" i="4"/>
  <c r="A14" i="4"/>
  <c r="C16" i="3"/>
  <c r="C17" i="3"/>
  <c r="C18" i="3"/>
  <c r="C19" i="3"/>
  <c r="C15" i="3"/>
  <c r="B13" i="3"/>
  <c r="B14" i="3"/>
  <c r="B15" i="3"/>
  <c r="B16" i="3"/>
  <c r="B17" i="3"/>
  <c r="B18" i="3"/>
  <c r="B19" i="3"/>
  <c r="B20" i="3"/>
  <c r="B12" i="3"/>
  <c r="A13" i="3"/>
  <c r="A14" i="3"/>
  <c r="A15" i="3"/>
  <c r="A16" i="3"/>
  <c r="A17" i="3"/>
  <c r="A18" i="3"/>
  <c r="A19" i="3"/>
  <c r="A20" i="3"/>
  <c r="A12" i="3"/>
  <c r="D17" i="2"/>
  <c r="D18" i="2"/>
  <c r="D19" i="2"/>
  <c r="D20" i="2"/>
  <c r="D16" i="2"/>
  <c r="B13" i="2"/>
  <c r="B14" i="2"/>
  <c r="B15" i="2"/>
  <c r="B16" i="2"/>
  <c r="B17" i="2"/>
  <c r="B18" i="2"/>
  <c r="B19" i="2"/>
  <c r="B20" i="2"/>
  <c r="B12" i="2"/>
  <c r="A13" i="2"/>
  <c r="A14" i="2"/>
  <c r="A15" i="2"/>
  <c r="A16" i="2"/>
  <c r="A17" i="2"/>
  <c r="A18" i="2"/>
  <c r="A19" i="2"/>
  <c r="A20" i="2"/>
  <c r="A12" i="2"/>
  <c r="H26" i="2"/>
  <c r="I26" i="2"/>
  <c r="J26" i="2"/>
  <c r="K26" i="2"/>
  <c r="L26" i="2"/>
  <c r="M26" i="2"/>
  <c r="N26" i="2"/>
  <c r="O26" i="2"/>
  <c r="G26" i="2"/>
  <c r="H25" i="2"/>
  <c r="I25" i="2"/>
  <c r="J25" i="2"/>
  <c r="K25" i="2"/>
  <c r="L25" i="2"/>
  <c r="M25" i="2"/>
  <c r="N25" i="2"/>
  <c r="O25" i="2"/>
  <c r="G25" i="2"/>
  <c r="H24" i="2"/>
  <c r="I24" i="2"/>
  <c r="J24" i="2"/>
  <c r="K24" i="2"/>
  <c r="L24" i="2"/>
  <c r="M24" i="2"/>
  <c r="N24" i="2"/>
  <c r="O24" i="2"/>
  <c r="G24" i="2"/>
  <c r="F30" i="5"/>
  <c r="G30" i="5"/>
  <c r="H30" i="5"/>
  <c r="I30" i="5"/>
  <c r="J30" i="5"/>
  <c r="K30" i="5"/>
  <c r="L30" i="5"/>
  <c r="M30" i="5"/>
  <c r="E30" i="5"/>
  <c r="F29" i="5"/>
  <c r="G29" i="5"/>
  <c r="H29" i="5"/>
  <c r="I29" i="5"/>
  <c r="J29" i="5"/>
  <c r="K29" i="5"/>
  <c r="L29" i="5"/>
  <c r="M29" i="5"/>
  <c r="E29" i="5"/>
  <c r="F26" i="5"/>
  <c r="F31" i="5" s="1"/>
  <c r="G26" i="5"/>
  <c r="G31" i="5" s="1"/>
  <c r="H26" i="5"/>
  <c r="H31" i="5" s="1"/>
  <c r="I26" i="5"/>
  <c r="I31" i="5" s="1"/>
  <c r="J26" i="5"/>
  <c r="J31" i="5" s="1"/>
  <c r="K26" i="5"/>
  <c r="K31" i="5" s="1"/>
  <c r="L26" i="5"/>
  <c r="L31" i="5" s="1"/>
  <c r="M26" i="5"/>
  <c r="M31" i="5" s="1"/>
  <c r="E26" i="5"/>
  <c r="E31" i="5" s="1"/>
</calcChain>
</file>

<file path=xl/sharedStrings.xml><?xml version="1.0" encoding="utf-8"?>
<sst xmlns="http://schemas.openxmlformats.org/spreadsheetml/2006/main" count="335" uniqueCount="43">
  <si>
    <t>Time</t>
  </si>
  <si>
    <t>control_1</t>
  </si>
  <si>
    <t>control_2</t>
  </si>
  <si>
    <t>control_3</t>
  </si>
  <si>
    <t>control_4</t>
  </si>
  <si>
    <t>aPDL1_1</t>
  </si>
  <si>
    <t>aPDL1_2</t>
  </si>
  <si>
    <t>aPDL1_3</t>
  </si>
  <si>
    <t>aPDL1_4</t>
  </si>
  <si>
    <t>aPDL1_5</t>
  </si>
  <si>
    <t>tranilast 50+aPDL1_1</t>
  </si>
  <si>
    <t>tranilast 50+aPDL1_2</t>
  </si>
  <si>
    <t>tranilast 50+aPDL1_3</t>
  </si>
  <si>
    <t>tranilast 50+aPDL1_4</t>
  </si>
  <si>
    <t>tranilast 50+aPDL1_5</t>
  </si>
  <si>
    <t>tranilast 100+aPDL1 _1</t>
  </si>
  <si>
    <t>tranilast 100+aPDL1 _2</t>
  </si>
  <si>
    <t>tranilast 100+aPDL1 _3</t>
  </si>
  <si>
    <t>tranilast 100+aPDL1 _4</t>
  </si>
  <si>
    <t>tranilast 100+aPDL1 _5</t>
  </si>
  <si>
    <t>tranilast 200+aPDL1_1</t>
  </si>
  <si>
    <t>tranilast 200+aPDL1_2</t>
  </si>
  <si>
    <t>tranilast 200+aPDL1_3</t>
  </si>
  <si>
    <t>tranilast 200+aPDL1_4</t>
  </si>
  <si>
    <t>tranilast 200+aPDL1_5</t>
  </si>
  <si>
    <t>tranilast 200+aPDL1_6</t>
  </si>
  <si>
    <t>Perfused Area</t>
  </si>
  <si>
    <t>Elastic Modulus</t>
  </si>
  <si>
    <t>Volume</t>
  </si>
  <si>
    <t xml:space="preserve">Time </t>
  </si>
  <si>
    <t>23average</t>
  </si>
  <si>
    <t>20ave</t>
  </si>
  <si>
    <t>24linear</t>
  </si>
  <si>
    <t>averaged day 20</t>
  </si>
  <si>
    <t>lin interpolation day 24</t>
  </si>
  <si>
    <t>Paper (simulation time)</t>
  </si>
  <si>
    <t>apl1(in simulation time)</t>
  </si>
  <si>
    <t>ave control</t>
  </si>
  <si>
    <t xml:space="preserve">ave apdl </t>
  </si>
  <si>
    <t>simulaation time</t>
  </si>
  <si>
    <t>apdl1 in simulation time</t>
  </si>
  <si>
    <t>APDL1</t>
  </si>
  <si>
    <t>APDL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</si>
</sst>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3" borderId="8" xfId="0" applyFill="1" applyBorder="1"/>
    <xf numFmtId="0" fontId="1" fillId="3" borderId="0" xfId="0" applyFont="1" applyFill="1"/>
    <xf numFmtId="0" fontId="0" fillId="4" borderId="8" xfId="0" applyFill="1" applyBorder="1"/>
    <xf numFmtId="0" fontId="1" fillId="4" borderId="0" xfId="0" applyFont="1" applyFill="1"/>
    <xf numFmtId="0" fontId="1" fillId="5" borderId="0" xfId="0" applyFont="1" applyFill="1"/>
    <xf numFmtId="0" fontId="0" fillId="5" borderId="8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434A-F9E4-46AE-A665-5F19F464624F}">
  <dimension ref="A1:AE26"/>
  <sheetViews>
    <sheetView tabSelected="1" workbookViewId="0">
      <selection activeCell="E37" sqref="E37"/>
    </sheetView>
  </sheetViews>
  <sheetFormatPr defaultRowHeight="15" x14ac:dyDescent="0.25"/>
  <cols>
    <col min="3" max="3" width="17.85546875" customWidth="1"/>
    <col min="4" max="5" width="25.42578125" customWidth="1"/>
    <col min="16" max="16" width="25" customWidth="1"/>
  </cols>
  <sheetData>
    <row r="1" spans="1:31" ht="15.75" x14ac:dyDescent="0.25">
      <c r="F1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</row>
    <row r="2" spans="1:31" x14ac:dyDescent="0.25">
      <c r="C2" t="s">
        <v>26</v>
      </c>
      <c r="F2" s="1">
        <v>13</v>
      </c>
      <c r="G2" s="1">
        <v>6.7299999999999999E-2</v>
      </c>
      <c r="H2" s="1">
        <v>0.2064</v>
      </c>
      <c r="I2" s="1">
        <v>0.10199999999999999</v>
      </c>
      <c r="J2" s="1">
        <v>0.2903</v>
      </c>
      <c r="K2" s="1">
        <v>8.1100000000000005E-2</v>
      </c>
      <c r="L2" s="1">
        <v>8.9700000000000002E-2</v>
      </c>
      <c r="M2" s="1">
        <v>0.13190666666666701</v>
      </c>
      <c r="N2" s="1">
        <v>0.17349999999999999</v>
      </c>
      <c r="O2" s="1">
        <v>0.3211</v>
      </c>
      <c r="P2" s="1">
        <v>0.17499999999999999</v>
      </c>
      <c r="Q2" s="1">
        <v>0.36099999999999999</v>
      </c>
      <c r="R2" s="1">
        <v>0.14280000000000001</v>
      </c>
      <c r="S2" s="1">
        <v>2.1100000000000001E-2</v>
      </c>
      <c r="T2" s="1">
        <v>5.3600000000000002E-2</v>
      </c>
      <c r="U2" s="1">
        <v>0.20860000000000001</v>
      </c>
      <c r="V2" s="1">
        <v>0.26629999999999998</v>
      </c>
      <c r="W2" s="1">
        <v>0.184</v>
      </c>
      <c r="X2" s="1">
        <v>0.25850000000000001</v>
      </c>
      <c r="Y2" s="1">
        <v>0.3201</v>
      </c>
      <c r="Z2" s="1">
        <v>1.2200000000000001E-2</v>
      </c>
      <c r="AA2" s="1">
        <v>0.28949999999999998</v>
      </c>
      <c r="AB2" s="1">
        <v>6.8199999999999997E-2</v>
      </c>
      <c r="AC2" s="1">
        <v>0.219</v>
      </c>
      <c r="AD2" s="1">
        <v>0.27179999999999999</v>
      </c>
      <c r="AE2" s="1">
        <v>4.1999999999999997E-3</v>
      </c>
    </row>
    <row r="3" spans="1:31" x14ac:dyDescent="0.25">
      <c r="F3" s="1">
        <v>17</v>
      </c>
      <c r="G3" s="1">
        <v>3.7400000000000003E-2</v>
      </c>
      <c r="H3" s="1">
        <v>0.2114</v>
      </c>
      <c r="I3" s="1">
        <v>0.14560000000000001</v>
      </c>
      <c r="J3" s="1">
        <v>0.29859999999999998</v>
      </c>
      <c r="K3" s="1">
        <v>1.83E-2</v>
      </c>
      <c r="L3" s="1">
        <v>0.15695999999999999</v>
      </c>
      <c r="M3" s="1">
        <v>0.29010000000000002</v>
      </c>
      <c r="N3" s="1">
        <v>0.1124</v>
      </c>
      <c r="O3" s="1">
        <v>0.3105</v>
      </c>
      <c r="P3" s="1">
        <v>0.04</v>
      </c>
      <c r="Q3" s="1">
        <v>1.54E-2</v>
      </c>
      <c r="R3" s="1">
        <v>0.35870000000000002</v>
      </c>
      <c r="S3" s="1">
        <v>5.0999999999999997E-2</v>
      </c>
      <c r="T3" s="1">
        <v>9.4500000000000001E-2</v>
      </c>
      <c r="U3" s="1">
        <v>0.37590000000000001</v>
      </c>
      <c r="V3" s="1">
        <v>0.31409999999999999</v>
      </c>
      <c r="W3" s="1">
        <v>0.35489999999999999</v>
      </c>
      <c r="X3" s="1">
        <v>0.4738</v>
      </c>
      <c r="Y3" s="1">
        <v>0.37280000000000002</v>
      </c>
      <c r="Z3" s="1">
        <v>0.41170000000000001</v>
      </c>
      <c r="AA3" s="1">
        <v>0.45590000000000003</v>
      </c>
      <c r="AB3" s="1">
        <v>0.45879999999999999</v>
      </c>
      <c r="AC3" s="1">
        <v>0.5766</v>
      </c>
      <c r="AD3" s="1">
        <v>0.4652</v>
      </c>
      <c r="AE3" s="1">
        <v>0.4481</v>
      </c>
    </row>
    <row r="4" spans="1:31" x14ac:dyDescent="0.25">
      <c r="F4" s="1">
        <v>24</v>
      </c>
      <c r="G4" s="1">
        <v>8.5999999999999993E-2</v>
      </c>
      <c r="H4" s="1">
        <v>1.4200000000000001E-2</v>
      </c>
      <c r="I4" s="1">
        <v>0.20830000000000001</v>
      </c>
      <c r="J4" s="1">
        <v>0.30819999999999997</v>
      </c>
      <c r="K4" s="1">
        <v>0.27679999999999999</v>
      </c>
      <c r="L4" s="1">
        <v>0.1081</v>
      </c>
      <c r="M4" s="1">
        <v>0.32600000000000001</v>
      </c>
      <c r="N4" s="1">
        <v>0.1537</v>
      </c>
      <c r="O4" s="1">
        <v>0.3382</v>
      </c>
      <c r="P4" s="1">
        <v>1.7000000000000001E-2</v>
      </c>
      <c r="Q4" s="1">
        <v>0.33950000000000002</v>
      </c>
      <c r="R4" s="1">
        <v>0.38129999999999997</v>
      </c>
      <c r="S4" s="1">
        <v>0.35460000000000003</v>
      </c>
      <c r="T4" s="1">
        <v>0.3175</v>
      </c>
      <c r="U4" s="1">
        <v>0.31590000000000001</v>
      </c>
      <c r="V4" s="1">
        <v>0.38900000000000001</v>
      </c>
      <c r="W4" s="1">
        <v>0.54479999999999995</v>
      </c>
      <c r="X4" s="1">
        <v>0.4037</v>
      </c>
      <c r="Y4" s="1">
        <v>0.3916</v>
      </c>
      <c r="Z4" s="1">
        <v>0.4924</v>
      </c>
      <c r="AA4" s="1">
        <v>0.60219999999999996</v>
      </c>
      <c r="AB4" s="1">
        <v>0.71160000000000001</v>
      </c>
      <c r="AC4" s="1">
        <v>0.78820000000000001</v>
      </c>
      <c r="AD4" s="1">
        <v>0.5968</v>
      </c>
      <c r="AE4" s="1">
        <v>0.47120000000000001</v>
      </c>
    </row>
    <row r="6" spans="1:31" ht="15.75" x14ac:dyDescent="0.25"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9</v>
      </c>
      <c r="P6" s="2" t="s">
        <v>10</v>
      </c>
      <c r="Q6" s="2" t="s">
        <v>11</v>
      </c>
      <c r="R6" s="2" t="s">
        <v>12</v>
      </c>
      <c r="S6" s="2" t="s">
        <v>13</v>
      </c>
      <c r="T6" s="2" t="s">
        <v>14</v>
      </c>
      <c r="U6" s="2" t="s">
        <v>15</v>
      </c>
      <c r="V6" s="2" t="s">
        <v>16</v>
      </c>
      <c r="W6" s="2" t="s">
        <v>17</v>
      </c>
      <c r="X6" s="2" t="s">
        <v>18</v>
      </c>
      <c r="Y6" s="2" t="s">
        <v>19</v>
      </c>
      <c r="Z6" s="2" t="s">
        <v>20</v>
      </c>
      <c r="AA6" s="2" t="s">
        <v>21</v>
      </c>
      <c r="AB6" s="2" t="s">
        <v>22</v>
      </c>
      <c r="AC6" s="2" t="s">
        <v>23</v>
      </c>
      <c r="AD6" s="2" t="s">
        <v>24</v>
      </c>
      <c r="AE6" s="2" t="s">
        <v>25</v>
      </c>
    </row>
    <row r="7" spans="1:31" x14ac:dyDescent="0.25">
      <c r="C7" t="s">
        <v>27</v>
      </c>
      <c r="F7" s="1">
        <v>13</v>
      </c>
      <c r="G7" s="1">
        <v>34.799999999999997</v>
      </c>
      <c r="H7" s="1">
        <v>43.15</v>
      </c>
      <c r="I7" s="1">
        <v>40.1</v>
      </c>
      <c r="J7" s="1">
        <v>26.9</v>
      </c>
      <c r="K7" s="1">
        <v>38.5</v>
      </c>
      <c r="L7" s="1">
        <v>41.9</v>
      </c>
      <c r="M7" s="1">
        <v>29</v>
      </c>
      <c r="N7" s="1">
        <v>33.549999999999997</v>
      </c>
      <c r="O7" s="1">
        <v>36.299999999999997</v>
      </c>
      <c r="P7" s="1">
        <v>45.75</v>
      </c>
      <c r="Q7" s="1">
        <v>42.65</v>
      </c>
      <c r="R7" s="1">
        <v>40.4</v>
      </c>
      <c r="S7" s="1">
        <v>32.799999999999997</v>
      </c>
      <c r="T7" s="1">
        <v>41.6</v>
      </c>
      <c r="U7" s="1">
        <v>35.450000000000003</v>
      </c>
      <c r="V7" s="1">
        <v>31.95</v>
      </c>
      <c r="W7" s="1">
        <v>40.950000000000003</v>
      </c>
      <c r="X7" s="1">
        <v>34.049999999999997</v>
      </c>
      <c r="Y7" s="1">
        <v>30.35</v>
      </c>
      <c r="Z7" s="1">
        <v>45.4</v>
      </c>
      <c r="AA7" s="1">
        <v>34.049999999999997</v>
      </c>
      <c r="AB7" s="1">
        <v>38.4</v>
      </c>
      <c r="AC7" s="1">
        <v>55.6</v>
      </c>
      <c r="AD7" s="1">
        <v>26.1</v>
      </c>
      <c r="AE7" s="1">
        <v>38.700000000000003</v>
      </c>
    </row>
    <row r="8" spans="1:31" x14ac:dyDescent="0.25">
      <c r="F8" s="1">
        <v>17</v>
      </c>
      <c r="G8" s="1">
        <v>47.7</v>
      </c>
      <c r="H8" s="1">
        <v>60.6</v>
      </c>
      <c r="I8" s="1">
        <v>50.2</v>
      </c>
      <c r="J8" s="1">
        <v>45.95</v>
      </c>
      <c r="K8" s="1">
        <v>45.6</v>
      </c>
      <c r="L8" s="1">
        <v>49.2</v>
      </c>
      <c r="M8" s="1">
        <v>53.965000000000003</v>
      </c>
      <c r="N8" s="1">
        <v>61</v>
      </c>
      <c r="O8" s="1">
        <v>46.5</v>
      </c>
      <c r="P8" s="1">
        <v>54.35</v>
      </c>
      <c r="Q8" s="1">
        <v>40.15</v>
      </c>
      <c r="R8" s="1">
        <v>42.3</v>
      </c>
      <c r="S8" s="1">
        <v>43.65</v>
      </c>
      <c r="T8" s="1">
        <v>38.450000000000003</v>
      </c>
      <c r="U8" s="1">
        <v>37.700000000000003</v>
      </c>
      <c r="V8" s="1">
        <v>28.75</v>
      </c>
      <c r="W8" s="1">
        <v>32.1</v>
      </c>
      <c r="X8" s="1">
        <v>31.2</v>
      </c>
      <c r="Y8" s="1">
        <v>13.6</v>
      </c>
      <c r="Z8" s="1">
        <v>26.85</v>
      </c>
      <c r="AA8" s="1">
        <v>21.25</v>
      </c>
      <c r="AB8" s="1">
        <v>21.2</v>
      </c>
      <c r="AC8" s="1">
        <v>20.85</v>
      </c>
      <c r="AD8" s="1">
        <v>10.15</v>
      </c>
      <c r="AE8" s="1">
        <v>23.9</v>
      </c>
    </row>
    <row r="9" spans="1:31" x14ac:dyDescent="0.25">
      <c r="F9" s="1">
        <v>24</v>
      </c>
      <c r="G9" s="1">
        <v>54.45</v>
      </c>
      <c r="H9" s="1">
        <v>62.5</v>
      </c>
      <c r="I9" s="1">
        <v>54.4</v>
      </c>
      <c r="J9" s="1">
        <v>52.2</v>
      </c>
      <c r="K9" s="1">
        <v>49</v>
      </c>
      <c r="L9" s="1">
        <v>54.6</v>
      </c>
      <c r="M9" s="1">
        <v>62.2</v>
      </c>
      <c r="N9" s="1">
        <v>62.1</v>
      </c>
      <c r="O9" s="1">
        <v>55.4</v>
      </c>
      <c r="P9" s="1">
        <v>58.4</v>
      </c>
      <c r="Q9" s="1">
        <v>46.7</v>
      </c>
      <c r="R9" s="1">
        <v>41.2</v>
      </c>
      <c r="S9" s="1">
        <v>46.55</v>
      </c>
      <c r="T9" s="1">
        <v>41.2</v>
      </c>
      <c r="U9" s="1">
        <v>40.049999999999997</v>
      </c>
      <c r="V9" s="1">
        <v>26.75</v>
      </c>
      <c r="W9" s="1">
        <v>25.3</v>
      </c>
      <c r="X9" s="1">
        <v>28.1</v>
      </c>
      <c r="Y9" s="1">
        <v>12.8</v>
      </c>
      <c r="Z9" s="1">
        <v>24.35</v>
      </c>
      <c r="AA9" s="1">
        <v>17.850000000000001</v>
      </c>
      <c r="AB9" s="1">
        <v>20.100000000000001</v>
      </c>
      <c r="AC9" s="1">
        <v>17.2</v>
      </c>
      <c r="AD9" s="1">
        <v>8.15</v>
      </c>
      <c r="AE9" s="1">
        <v>18.45</v>
      </c>
    </row>
    <row r="11" spans="1:31" ht="15.75" x14ac:dyDescent="0.25">
      <c r="G11" s="2" t="s">
        <v>1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8</v>
      </c>
      <c r="O11" s="2" t="s">
        <v>9</v>
      </c>
      <c r="P11" s="2" t="s">
        <v>10</v>
      </c>
      <c r="Q11" s="2" t="s">
        <v>11</v>
      </c>
      <c r="R11" s="2" t="s">
        <v>12</v>
      </c>
      <c r="S11" s="2" t="s">
        <v>13</v>
      </c>
      <c r="T11" s="2" t="s">
        <v>14</v>
      </c>
      <c r="U11" s="2" t="s">
        <v>15</v>
      </c>
      <c r="V11" s="2" t="s">
        <v>16</v>
      </c>
      <c r="W11" s="2" t="s">
        <v>17</v>
      </c>
      <c r="X11" s="2" t="s">
        <v>18</v>
      </c>
      <c r="Y11" s="2" t="s">
        <v>19</v>
      </c>
      <c r="Z11" s="2" t="s">
        <v>20</v>
      </c>
      <c r="AA11" s="2" t="s">
        <v>21</v>
      </c>
      <c r="AB11" s="2" t="s">
        <v>22</v>
      </c>
      <c r="AC11" s="2" t="s">
        <v>23</v>
      </c>
      <c r="AD11" s="2" t="s">
        <v>24</v>
      </c>
      <c r="AE11" s="2" t="s">
        <v>25</v>
      </c>
    </row>
    <row r="12" spans="1:31" x14ac:dyDescent="0.25">
      <c r="A12" s="9">
        <f>SUM(G12:J12)/4</f>
        <v>0</v>
      </c>
      <c r="B12" s="10">
        <f>SUM(K12:O12)/5</f>
        <v>0</v>
      </c>
      <c r="C12" s="10" t="s">
        <v>28</v>
      </c>
      <c r="D12" s="1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2">
        <f t="shared" ref="A13:A20" si="0">SUM(G13:J13)/4</f>
        <v>21.010837500000001</v>
      </c>
      <c r="B13">
        <f t="shared" ref="B13:B20" si="1">SUM(K13:O13)/5</f>
        <v>9.276484</v>
      </c>
      <c r="D13" s="13"/>
      <c r="F13" s="1">
        <v>4</v>
      </c>
      <c r="G13" s="1"/>
      <c r="H13" s="1">
        <v>49.949019999999997</v>
      </c>
      <c r="I13" s="1">
        <v>21.396660000000001</v>
      </c>
      <c r="J13" s="1">
        <v>12.69767</v>
      </c>
      <c r="K13" s="1"/>
      <c r="L13" s="1"/>
      <c r="M13" s="1">
        <v>20.93422</v>
      </c>
      <c r="N13" s="1">
        <v>25.4482</v>
      </c>
      <c r="O13" s="1"/>
      <c r="P13" s="1">
        <v>37.000273999999997</v>
      </c>
      <c r="Q13" s="1"/>
      <c r="R13" s="1"/>
      <c r="S13" s="1">
        <v>25.135739999999998</v>
      </c>
      <c r="T13" s="1"/>
      <c r="U13" s="1"/>
      <c r="V13" s="1"/>
      <c r="W13" s="1">
        <v>24.416640000000001</v>
      </c>
      <c r="X13" s="1">
        <v>18.807030000000001</v>
      </c>
      <c r="Y13" s="1">
        <v>25.34376</v>
      </c>
      <c r="Z13" s="1"/>
      <c r="AA13" s="1"/>
      <c r="AB13" s="1"/>
      <c r="AC13" s="1"/>
      <c r="AD13" s="1"/>
      <c r="AE13" s="1">
        <v>28.265312999999999</v>
      </c>
    </row>
    <row r="14" spans="1:31" x14ac:dyDescent="0.25">
      <c r="A14" s="12">
        <f t="shared" si="0"/>
        <v>57.739080000000001</v>
      </c>
      <c r="B14">
        <f t="shared" si="1"/>
        <v>50.371460800000001</v>
      </c>
      <c r="D14" s="13" t="s">
        <v>35</v>
      </c>
      <c r="F14" s="1">
        <v>7</v>
      </c>
      <c r="G14" s="1">
        <v>46.898339999999997</v>
      </c>
      <c r="H14" s="1">
        <v>90.193219999999997</v>
      </c>
      <c r="I14" s="1">
        <v>52.110779999999998</v>
      </c>
      <c r="J14" s="1">
        <v>41.753979999999999</v>
      </c>
      <c r="K14" s="1">
        <v>45.497714000000002</v>
      </c>
      <c r="L14" s="1">
        <v>37.404400000000003</v>
      </c>
      <c r="M14" s="1">
        <v>41.60866</v>
      </c>
      <c r="N14" s="1">
        <v>62.516849999999998</v>
      </c>
      <c r="O14" s="1">
        <v>64.829679999999996</v>
      </c>
      <c r="P14" s="1">
        <v>108.30354</v>
      </c>
      <c r="Q14" s="1">
        <v>40.458260000000003</v>
      </c>
      <c r="R14" s="1">
        <v>38.22146</v>
      </c>
      <c r="S14" s="1">
        <v>39.189630000000001</v>
      </c>
      <c r="T14" s="1">
        <v>25.65793</v>
      </c>
      <c r="U14" s="1">
        <v>28.82985</v>
      </c>
      <c r="V14" s="1">
        <v>32.252969999999998</v>
      </c>
      <c r="W14" s="1">
        <v>84.251009999999994</v>
      </c>
      <c r="X14" s="1">
        <v>38.358780000000003</v>
      </c>
      <c r="Y14" s="1">
        <v>64.634799999999998</v>
      </c>
      <c r="Z14" s="1">
        <v>22.922172</v>
      </c>
      <c r="AA14" s="1">
        <v>44.125250000000001</v>
      </c>
      <c r="AB14" s="1">
        <v>24.1127</v>
      </c>
      <c r="AC14" s="1">
        <v>38.77272</v>
      </c>
      <c r="AD14" s="1">
        <v>29.40185</v>
      </c>
      <c r="AE14" s="1">
        <v>55.205689</v>
      </c>
    </row>
    <row r="15" spans="1:31" x14ac:dyDescent="0.25">
      <c r="A15" s="12">
        <f t="shared" si="0"/>
        <v>139.16352499999999</v>
      </c>
      <c r="B15">
        <f t="shared" si="1"/>
        <v>101.08770999999999</v>
      </c>
      <c r="C15" s="16"/>
      <c r="D15" s="17"/>
      <c r="E15" s="16"/>
      <c r="F15" s="18">
        <v>10</v>
      </c>
      <c r="G15" s="18">
        <v>169.3168</v>
      </c>
      <c r="H15" s="18">
        <v>138.15559999999999</v>
      </c>
      <c r="I15" s="18">
        <v>178.73509999999999</v>
      </c>
      <c r="J15" s="18">
        <v>70.446600000000004</v>
      </c>
      <c r="K15" s="1">
        <v>57.876480000000001</v>
      </c>
      <c r="L15" s="1">
        <v>55.733130000000003</v>
      </c>
      <c r="M15" s="1">
        <v>86.359139999999996</v>
      </c>
      <c r="N15" s="1">
        <v>181.0463</v>
      </c>
      <c r="O15" s="1">
        <v>124.4235</v>
      </c>
      <c r="P15" s="1">
        <v>238.91893999999999</v>
      </c>
      <c r="Q15" s="1">
        <v>64.634799999999998</v>
      </c>
      <c r="R15" s="1">
        <v>82.635279999999995</v>
      </c>
      <c r="S15" s="1">
        <v>100.79389999999999</v>
      </c>
      <c r="T15" s="1">
        <v>59.519559999999998</v>
      </c>
      <c r="U15" s="1">
        <v>107.20865000000001</v>
      </c>
      <c r="V15" s="1">
        <v>64.246219999999994</v>
      </c>
      <c r="W15" s="1">
        <v>145.05119999999999</v>
      </c>
      <c r="X15" s="1">
        <v>78.797659999999993</v>
      </c>
      <c r="Y15" s="1">
        <v>81.04034</v>
      </c>
      <c r="Z15" s="1">
        <v>174.54917</v>
      </c>
      <c r="AA15" s="1">
        <v>133.3663</v>
      </c>
      <c r="AB15" s="1">
        <v>81.721350000000001</v>
      </c>
      <c r="AC15" s="1">
        <v>77.252650000000003</v>
      </c>
      <c r="AD15" s="1">
        <v>48.971789999999999</v>
      </c>
      <c r="AE15" s="1">
        <v>174.92697999999999</v>
      </c>
    </row>
    <row r="16" spans="1:31" x14ac:dyDescent="0.25">
      <c r="A16" s="12">
        <f t="shared" si="0"/>
        <v>261.46280000000002</v>
      </c>
      <c r="B16">
        <f t="shared" si="1"/>
        <v>126.36627419999999</v>
      </c>
      <c r="C16" s="16"/>
      <c r="D16" s="19">
        <f>F16-13</f>
        <v>0</v>
      </c>
      <c r="E16" s="16"/>
      <c r="F16" s="18">
        <v>13</v>
      </c>
      <c r="G16" s="20">
        <v>375.18680000000001</v>
      </c>
      <c r="H16" s="20">
        <v>239.851</v>
      </c>
      <c r="I16" s="20">
        <v>321.95960000000002</v>
      </c>
      <c r="J16" s="20">
        <v>108.85380000000001</v>
      </c>
      <c r="K16" s="21">
        <v>64.829680999999994</v>
      </c>
      <c r="L16" s="21">
        <v>89.465860000000006</v>
      </c>
      <c r="M16" s="21">
        <v>150.1146</v>
      </c>
      <c r="N16" s="21">
        <v>63.473730000000003</v>
      </c>
      <c r="O16" s="21">
        <v>263.94749999999999</v>
      </c>
      <c r="P16" s="1">
        <v>403.53982999999999</v>
      </c>
      <c r="Q16" s="1">
        <v>186.12209999999999</v>
      </c>
      <c r="R16" s="1">
        <v>131.16970000000001</v>
      </c>
      <c r="S16" s="1">
        <v>150.79839999999999</v>
      </c>
      <c r="T16" s="1">
        <v>137.83279999999999</v>
      </c>
      <c r="U16" s="1">
        <v>138.15556000000001</v>
      </c>
      <c r="V16" s="1">
        <v>111.9134</v>
      </c>
      <c r="W16" s="1">
        <v>356.02949999999998</v>
      </c>
      <c r="X16" s="1">
        <v>245.02070000000001</v>
      </c>
      <c r="Y16" s="1">
        <v>148.75299999999999</v>
      </c>
      <c r="Z16" s="1">
        <v>263.45044999999999</v>
      </c>
      <c r="AA16" s="1">
        <v>108.85380000000001</v>
      </c>
      <c r="AB16" s="1">
        <v>263.45049999999998</v>
      </c>
      <c r="AC16" s="1">
        <v>146.7261</v>
      </c>
      <c r="AD16" s="1">
        <v>215.09049999999999</v>
      </c>
      <c r="AE16" s="1">
        <v>133.05103</v>
      </c>
    </row>
    <row r="17" spans="1:31" x14ac:dyDescent="0.25">
      <c r="A17" s="12">
        <f t="shared" si="0"/>
        <v>439.76712500000002</v>
      </c>
      <c r="B17">
        <f t="shared" si="1"/>
        <v>278.71402266666655</v>
      </c>
      <c r="C17" s="16"/>
      <c r="D17" s="19">
        <f t="shared" ref="D17:D20" si="2">F17-13</f>
        <v>4</v>
      </c>
      <c r="E17" s="16"/>
      <c r="F17" s="18">
        <v>17</v>
      </c>
      <c r="G17" s="20">
        <v>573.52769999999998</v>
      </c>
      <c r="H17" s="20">
        <v>500.89679999999998</v>
      </c>
      <c r="I17" s="20">
        <v>469.55349999999999</v>
      </c>
      <c r="J17" s="20">
        <v>215.09049999999999</v>
      </c>
      <c r="K17" s="21">
        <v>163.10339999999999</v>
      </c>
      <c r="L17" s="21">
        <v>172.66829999999999</v>
      </c>
      <c r="M17" s="21">
        <v>480.59269999999998</v>
      </c>
      <c r="N17" s="21">
        <v>227.02099999999999</v>
      </c>
      <c r="O17" s="21">
        <v>350.18471333333298</v>
      </c>
      <c r="P17" s="1">
        <v>576.03461000000004</v>
      </c>
      <c r="Q17" s="1">
        <v>272.49369999999999</v>
      </c>
      <c r="R17" s="1">
        <v>235.67570000000001</v>
      </c>
      <c r="S17" s="1">
        <v>403.53980000000001</v>
      </c>
      <c r="T17" s="1">
        <v>227.92189999999999</v>
      </c>
      <c r="U17" s="1">
        <v>353.60611999999998</v>
      </c>
      <c r="V17" s="1">
        <v>245.49430000000001</v>
      </c>
      <c r="W17" s="1">
        <v>646.51340000000005</v>
      </c>
      <c r="X17" s="1">
        <v>514.74570000000006</v>
      </c>
      <c r="Y17" s="1">
        <v>303.0367</v>
      </c>
      <c r="Z17" s="1">
        <v>553.73369000000002</v>
      </c>
      <c r="AA17" s="1">
        <v>208.22190000000001</v>
      </c>
      <c r="AB17" s="1">
        <v>579.38850000000002</v>
      </c>
      <c r="AC17" s="1">
        <v>364.59829999999999</v>
      </c>
      <c r="AD17" s="1">
        <v>325.95080000000002</v>
      </c>
      <c r="AE17" s="1">
        <v>320.82524999999998</v>
      </c>
    </row>
    <row r="18" spans="1:31" x14ac:dyDescent="0.25">
      <c r="A18" s="12">
        <f t="shared" si="0"/>
        <v>616.52342499999997</v>
      </c>
      <c r="B18">
        <f t="shared" si="1"/>
        <v>452.61464466666655</v>
      </c>
      <c r="C18" s="16"/>
      <c r="D18" s="19">
        <f t="shared" si="2"/>
        <v>6</v>
      </c>
      <c r="E18" s="16"/>
      <c r="F18" s="18">
        <v>19</v>
      </c>
      <c r="G18" s="20">
        <v>669.37249999999995</v>
      </c>
      <c r="H18" s="20">
        <v>718.63239999999996</v>
      </c>
      <c r="I18" s="20">
        <v>738.20370000000003</v>
      </c>
      <c r="J18" s="20">
        <v>339.88510000000002</v>
      </c>
      <c r="K18" s="21">
        <v>374.30070000000001</v>
      </c>
      <c r="L18" s="21">
        <v>214.22380000000001</v>
      </c>
      <c r="M18" s="21">
        <v>623.29840000000002</v>
      </c>
      <c r="N18" s="21">
        <v>601.50670000000002</v>
      </c>
      <c r="O18" s="21">
        <v>449.74362333333301</v>
      </c>
      <c r="P18" s="1">
        <v>846.80358999999999</v>
      </c>
      <c r="Q18" s="1">
        <v>360.29689999999999</v>
      </c>
      <c r="R18" s="1">
        <v>279.15210000000002</v>
      </c>
      <c r="S18" s="1">
        <v>514.74570000000006</v>
      </c>
      <c r="T18" s="1">
        <v>246.4434</v>
      </c>
      <c r="U18" s="1">
        <v>443.04905000000002</v>
      </c>
      <c r="V18" s="1">
        <v>330.55239999999998</v>
      </c>
      <c r="W18" s="1">
        <v>851.13869999999997</v>
      </c>
      <c r="X18" s="1">
        <v>670.29790000000003</v>
      </c>
      <c r="Y18" s="1">
        <v>396.97480000000002</v>
      </c>
      <c r="Z18" s="1">
        <v>654.68174999999997</v>
      </c>
      <c r="AA18" s="1">
        <v>192.09559999999999</v>
      </c>
      <c r="AB18" s="1">
        <v>515.52250000000004</v>
      </c>
      <c r="AC18" s="1">
        <v>414.19380000000001</v>
      </c>
      <c r="AD18" s="1">
        <v>281.22250000000003</v>
      </c>
      <c r="AE18" s="1">
        <v>236.13723999999999</v>
      </c>
    </row>
    <row r="19" spans="1:31" x14ac:dyDescent="0.25">
      <c r="A19" s="12">
        <f t="shared" si="0"/>
        <v>755.52485000000001</v>
      </c>
      <c r="B19">
        <f t="shared" si="1"/>
        <v>590.98158666666654</v>
      </c>
      <c r="C19" s="16"/>
      <c r="D19" s="19">
        <f t="shared" si="2"/>
        <v>8</v>
      </c>
      <c r="E19" s="16"/>
      <c r="F19" s="18">
        <v>21</v>
      </c>
      <c r="G19" s="20">
        <v>762.15440000000001</v>
      </c>
      <c r="H19" s="20">
        <v>905.45090000000005</v>
      </c>
      <c r="I19" s="20">
        <v>950.29380000000003</v>
      </c>
      <c r="J19" s="20">
        <v>404.20030000000003</v>
      </c>
      <c r="K19" s="21">
        <v>498.27</v>
      </c>
      <c r="L19" s="21">
        <v>330.55239999999998</v>
      </c>
      <c r="M19" s="21">
        <v>811.59879999999998</v>
      </c>
      <c r="N19" s="21">
        <v>765.18420000000003</v>
      </c>
      <c r="O19" s="21">
        <v>549.30253333333303</v>
      </c>
      <c r="P19" s="1">
        <v>970.29519000000005</v>
      </c>
      <c r="Q19" s="1">
        <v>405.52339999999998</v>
      </c>
      <c r="R19" s="1">
        <v>414.19380000000001</v>
      </c>
      <c r="S19" s="1">
        <v>674.00810000000001</v>
      </c>
      <c r="T19" s="1">
        <v>384.0591</v>
      </c>
      <c r="U19" s="1">
        <v>553.73369000000002</v>
      </c>
      <c r="V19" s="1">
        <v>440.24489999999997</v>
      </c>
      <c r="W19" s="1">
        <v>1091.0909999999999</v>
      </c>
      <c r="X19" s="1">
        <v>787.6481</v>
      </c>
      <c r="Y19" s="1">
        <v>440.94490000000002</v>
      </c>
      <c r="Z19" s="1">
        <v>811.59879999999998</v>
      </c>
      <c r="AA19" s="1">
        <v>181.0463</v>
      </c>
      <c r="AB19" s="1">
        <v>430.52379999999999</v>
      </c>
      <c r="AC19" s="1">
        <v>476.15649999999999</v>
      </c>
      <c r="AD19" s="1">
        <v>310.18180000000001</v>
      </c>
      <c r="AE19" s="1">
        <v>192.90162000000001</v>
      </c>
    </row>
    <row r="20" spans="1:31" x14ac:dyDescent="0.25">
      <c r="A20" s="12">
        <f t="shared" si="0"/>
        <v>956.61440000000005</v>
      </c>
      <c r="B20">
        <f t="shared" si="1"/>
        <v>739.16641866666669</v>
      </c>
      <c r="C20" s="16"/>
      <c r="D20" s="19">
        <f t="shared" si="2"/>
        <v>11</v>
      </c>
      <c r="E20" s="16"/>
      <c r="F20" s="18">
        <v>24</v>
      </c>
      <c r="G20" s="20">
        <v>976.23090000000002</v>
      </c>
      <c r="H20" s="20">
        <v>1111.7180000000001</v>
      </c>
      <c r="I20" s="20">
        <v>1091.0909999999999</v>
      </c>
      <c r="J20" s="20">
        <v>647.41769999999997</v>
      </c>
      <c r="K20" s="21">
        <v>704.84775000000002</v>
      </c>
      <c r="L20" s="21">
        <v>496.33629999999999</v>
      </c>
      <c r="M20" s="21">
        <v>973.8537</v>
      </c>
      <c r="N20" s="21">
        <v>871.93290000000002</v>
      </c>
      <c r="O20" s="21">
        <v>648.861443333333</v>
      </c>
      <c r="P20" s="1">
        <v>1246.5510999999999</v>
      </c>
      <c r="Q20" s="1">
        <v>557.8193</v>
      </c>
      <c r="R20" s="1">
        <v>669.37249999999995</v>
      </c>
      <c r="S20" s="1">
        <v>845.72209999999995</v>
      </c>
      <c r="T20" s="1">
        <v>540.79399999999998</v>
      </c>
      <c r="U20" s="1">
        <v>732.29549999999995</v>
      </c>
      <c r="V20" s="1">
        <v>654.68169999999998</v>
      </c>
      <c r="W20" s="1">
        <v>1330.9949999999999</v>
      </c>
      <c r="X20" s="1">
        <v>935.18539999999996</v>
      </c>
      <c r="Y20" s="1">
        <v>633.05110000000002</v>
      </c>
      <c r="Z20" s="1">
        <v>1085.9748999999999</v>
      </c>
      <c r="AA20" s="1">
        <v>228.3732</v>
      </c>
      <c r="AB20" s="1">
        <v>503.1875</v>
      </c>
      <c r="AC20" s="1">
        <v>511.64640000000003</v>
      </c>
      <c r="AD20" s="1">
        <v>368.31229999999999</v>
      </c>
      <c r="AE20" s="1">
        <v>201.50109</v>
      </c>
    </row>
    <row r="21" spans="1:31" x14ac:dyDescent="0.25">
      <c r="A21" s="12"/>
      <c r="D21" s="13"/>
    </row>
    <row r="22" spans="1:31" x14ac:dyDescent="0.25">
      <c r="A22" s="12"/>
      <c r="D22" s="13" t="s">
        <v>36</v>
      </c>
    </row>
    <row r="23" spans="1:31" x14ac:dyDescent="0.25">
      <c r="A23" s="12"/>
      <c r="D23" s="22">
        <v>4</v>
      </c>
    </row>
    <row r="24" spans="1:31" x14ac:dyDescent="0.25">
      <c r="A24" s="12"/>
      <c r="D24" s="22">
        <v>7</v>
      </c>
      <c r="F24">
        <v>17</v>
      </c>
      <c r="G24">
        <f>G17</f>
        <v>573.52769999999998</v>
      </c>
      <c r="H24">
        <f t="shared" ref="H24:O24" si="3">H17</f>
        <v>500.89679999999998</v>
      </c>
      <c r="I24">
        <f t="shared" si="3"/>
        <v>469.55349999999999</v>
      </c>
      <c r="J24">
        <f t="shared" si="3"/>
        <v>215.09049999999999</v>
      </c>
      <c r="K24">
        <f t="shared" si="3"/>
        <v>163.10339999999999</v>
      </c>
      <c r="L24">
        <f t="shared" si="3"/>
        <v>172.66829999999999</v>
      </c>
      <c r="M24">
        <f t="shared" si="3"/>
        <v>480.59269999999998</v>
      </c>
      <c r="N24">
        <f t="shared" si="3"/>
        <v>227.02099999999999</v>
      </c>
      <c r="O24">
        <f t="shared" si="3"/>
        <v>350.18471333333298</v>
      </c>
    </row>
    <row r="25" spans="1:31" x14ac:dyDescent="0.25">
      <c r="A25" s="14"/>
      <c r="B25" s="15"/>
      <c r="C25" s="15"/>
      <c r="D25" s="23">
        <v>10</v>
      </c>
      <c r="F25" t="s">
        <v>31</v>
      </c>
      <c r="G25">
        <f>0.5*(G18+G19)</f>
        <v>715.76344999999992</v>
      </c>
      <c r="H25">
        <f t="shared" ref="H25:O25" si="4">0.5*(H18+H19)</f>
        <v>812.04165</v>
      </c>
      <c r="I25">
        <f t="shared" si="4"/>
        <v>844.24874999999997</v>
      </c>
      <c r="J25">
        <f t="shared" si="4"/>
        <v>372.04270000000002</v>
      </c>
      <c r="K25" s="6">
        <f t="shared" si="4"/>
        <v>436.28534999999999</v>
      </c>
      <c r="L25" s="7">
        <f t="shared" si="4"/>
        <v>272.38810000000001</v>
      </c>
      <c r="M25" s="7">
        <f t="shared" si="4"/>
        <v>717.44859999999994</v>
      </c>
      <c r="N25" s="7">
        <f t="shared" si="4"/>
        <v>683.34545000000003</v>
      </c>
      <c r="O25" s="7">
        <f t="shared" si="4"/>
        <v>499.52307833333305</v>
      </c>
      <c r="P25" s="5" t="s">
        <v>33</v>
      </c>
    </row>
    <row r="26" spans="1:31" x14ac:dyDescent="0.25">
      <c r="F26" t="s">
        <v>32</v>
      </c>
      <c r="G26">
        <f>0.66*G20+0.33*G19</f>
        <v>895.82334600000002</v>
      </c>
      <c r="H26">
        <f t="shared" ref="H26:O26" si="5">0.66*H20+0.33*H19</f>
        <v>1032.5326770000001</v>
      </c>
      <c r="I26">
        <f t="shared" si="5"/>
        <v>1033.7170140000001</v>
      </c>
      <c r="J26">
        <f t="shared" si="5"/>
        <v>560.681781</v>
      </c>
      <c r="K26" s="3">
        <f t="shared" si="5"/>
        <v>629.62861500000008</v>
      </c>
      <c r="L26" s="4">
        <f t="shared" si="5"/>
        <v>436.66424999999998</v>
      </c>
      <c r="M26" s="4">
        <f t="shared" si="5"/>
        <v>910.57104600000002</v>
      </c>
      <c r="N26" s="4">
        <f t="shared" si="5"/>
        <v>827.98650000000009</v>
      </c>
      <c r="O26" s="4">
        <f t="shared" si="5"/>
        <v>609.51838859999975</v>
      </c>
      <c r="P26" s="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C58A-C87A-4B5B-94C1-480F733767ED}">
  <dimension ref="A1:AF25"/>
  <sheetViews>
    <sheetView zoomScale="104" zoomScaleNormal="70" workbookViewId="0">
      <selection activeCell="E28" sqref="E28"/>
    </sheetView>
  </sheetViews>
  <sheetFormatPr defaultRowHeight="15" x14ac:dyDescent="0.25"/>
  <cols>
    <col min="1" max="1" width="19.28515625" customWidth="1"/>
    <col min="2" max="2" width="9" bestFit="1" customWidth="1"/>
    <col min="3" max="3" width="16.5703125" customWidth="1"/>
    <col min="6" max="6" width="11.85546875" bestFit="1" customWidth="1"/>
    <col min="11" max="11" width="13.28515625" customWidth="1"/>
  </cols>
  <sheetData>
    <row r="1" spans="1:32" ht="15.75" x14ac:dyDescent="0.25">
      <c r="G1" t="s">
        <v>29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</row>
    <row r="2" spans="1:32" x14ac:dyDescent="0.25">
      <c r="F2" t="s">
        <v>26</v>
      </c>
      <c r="G2" s="1">
        <v>10</v>
      </c>
      <c r="H2" s="1">
        <v>2.9399999999999999E-2</v>
      </c>
      <c r="I2" s="1">
        <v>7.3300000000000004E-2</v>
      </c>
      <c r="J2" s="1">
        <v>5.1361999999999998E-2</v>
      </c>
      <c r="K2" s="1">
        <v>0.41070000000000001</v>
      </c>
      <c r="L2" s="1">
        <v>4.8500000000000001E-2</v>
      </c>
      <c r="M2" s="1">
        <v>0.50829999999999997</v>
      </c>
      <c r="N2" s="1">
        <v>0.01</v>
      </c>
      <c r="O2" s="1">
        <v>7.3099999999999998E-2</v>
      </c>
      <c r="P2" s="1">
        <v>1E-3</v>
      </c>
      <c r="Q2" s="1">
        <v>9.9299999999999999E-2</v>
      </c>
      <c r="R2" s="1">
        <v>0.21379999999999999</v>
      </c>
      <c r="S2" s="1">
        <v>5.6599999999999998E-2</v>
      </c>
      <c r="T2" s="1">
        <v>0.46489999999999998</v>
      </c>
      <c r="U2" s="1">
        <v>2.64E-2</v>
      </c>
      <c r="V2" s="1">
        <v>0.1613</v>
      </c>
      <c r="W2" s="1">
        <v>0.2117</v>
      </c>
      <c r="X2" s="1">
        <v>7.1999999999999998E-3</v>
      </c>
      <c r="Y2" s="1">
        <v>4.7000000000000002E-3</v>
      </c>
      <c r="Z2" s="1">
        <v>1.55E-2</v>
      </c>
      <c r="AA2" s="1">
        <v>0.19850000000000001</v>
      </c>
      <c r="AB2" s="1">
        <v>1.6999999999999999E-3</v>
      </c>
      <c r="AC2" s="1">
        <v>4.7899999999999998E-2</v>
      </c>
      <c r="AD2" s="1">
        <v>2.8E-3</v>
      </c>
      <c r="AE2" s="1">
        <v>0.31580000000000003</v>
      </c>
      <c r="AF2" s="1">
        <v>0.19789999999999999</v>
      </c>
    </row>
    <row r="3" spans="1:32" x14ac:dyDescent="0.25">
      <c r="G3" s="1">
        <v>14</v>
      </c>
      <c r="H3" s="1">
        <v>1.26E-2</v>
      </c>
      <c r="I3" s="1">
        <v>0.17660000000000001</v>
      </c>
      <c r="J3" s="1">
        <v>7.2999999999999995E-2</v>
      </c>
      <c r="K3" s="1">
        <v>7.0000000000000001E-3</v>
      </c>
      <c r="L3" s="1">
        <v>0.28449999999999998</v>
      </c>
      <c r="M3" s="1">
        <v>0.59440000000000004</v>
      </c>
      <c r="N3" s="1">
        <v>0.71709999999999996</v>
      </c>
      <c r="O3" s="1">
        <v>0.64049999999999996</v>
      </c>
      <c r="P3" s="1">
        <v>0.25309999999999999</v>
      </c>
      <c r="Q3" s="1">
        <v>0.48530000000000001</v>
      </c>
      <c r="R3" s="1">
        <v>0.25330000000000003</v>
      </c>
      <c r="S3" s="1">
        <v>0.3488</v>
      </c>
      <c r="T3" s="1">
        <v>0.43790000000000001</v>
      </c>
      <c r="U3" s="1">
        <v>0.84699999999999998</v>
      </c>
      <c r="V3" s="1">
        <v>0.41930000000000001</v>
      </c>
      <c r="W3" s="1">
        <v>0.48220000000000002</v>
      </c>
      <c r="X3" s="1">
        <v>0.4012</v>
      </c>
      <c r="Y3" s="1">
        <v>0.41613333333333302</v>
      </c>
      <c r="Z3" s="1">
        <v>0.23419999999999999</v>
      </c>
      <c r="AA3" s="1">
        <v>0.89970000000000006</v>
      </c>
      <c r="AB3" s="1">
        <v>0.83350000000000002</v>
      </c>
      <c r="AC3" s="1">
        <v>0.79649999999999999</v>
      </c>
      <c r="AD3" s="1">
        <v>0.8871</v>
      </c>
      <c r="AE3" s="1">
        <v>0.94010000000000005</v>
      </c>
      <c r="AF3" s="1">
        <v>0.78169999999999995</v>
      </c>
    </row>
    <row r="4" spans="1:32" x14ac:dyDescent="0.25">
      <c r="G4" s="1">
        <v>19</v>
      </c>
      <c r="H4" s="1">
        <v>0.15229999999999999</v>
      </c>
      <c r="I4" s="1">
        <v>0.2051</v>
      </c>
      <c r="J4" s="1">
        <v>0.14879999999999999</v>
      </c>
      <c r="K4" s="1">
        <v>0.19309999999999999</v>
      </c>
      <c r="L4" s="1">
        <v>0.36799999999999999</v>
      </c>
      <c r="M4" s="1">
        <v>6.4500000000000002E-2</v>
      </c>
      <c r="N4" s="1">
        <v>0.3654</v>
      </c>
      <c r="O4" s="1">
        <v>0.66420000000000001</v>
      </c>
      <c r="P4" s="1">
        <v>0.23089999999999999</v>
      </c>
      <c r="Q4" s="1">
        <v>0.40500000000000003</v>
      </c>
      <c r="R4" s="1">
        <v>0.70079999999999998</v>
      </c>
      <c r="S4" s="1">
        <v>0.36249999999999999</v>
      </c>
      <c r="T4" s="1">
        <v>0.70309999999999995</v>
      </c>
      <c r="U4" s="1">
        <v>0.46200000000000002</v>
      </c>
      <c r="V4" s="1">
        <v>0.71740000000000004</v>
      </c>
      <c r="W4" s="1">
        <v>0.76139999999999997</v>
      </c>
      <c r="X4" s="1">
        <v>0.84640000000000004</v>
      </c>
      <c r="Y4" s="1">
        <v>0.45660000000000001</v>
      </c>
      <c r="Z4" s="1">
        <v>0.79059999999999997</v>
      </c>
      <c r="AA4" s="1">
        <v>0.873</v>
      </c>
      <c r="AB4" s="1">
        <v>0.86450000000000005</v>
      </c>
      <c r="AC4" s="1">
        <v>0.86409999999999998</v>
      </c>
      <c r="AD4" s="1">
        <v>0.92079999999999995</v>
      </c>
      <c r="AE4" s="1">
        <v>0.86560000000000004</v>
      </c>
      <c r="AF4" s="1">
        <v>0.76270000000000004</v>
      </c>
    </row>
    <row r="6" spans="1:32" ht="15.75" x14ac:dyDescent="0.25">
      <c r="F6" t="s">
        <v>27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  <c r="V6" s="2" t="s">
        <v>15</v>
      </c>
      <c r="W6" s="2" t="s">
        <v>16</v>
      </c>
      <c r="X6" s="2" t="s">
        <v>17</v>
      </c>
      <c r="Y6" s="2" t="s">
        <v>18</v>
      </c>
      <c r="Z6" s="2" t="s">
        <v>19</v>
      </c>
      <c r="AA6" s="2" t="s">
        <v>20</v>
      </c>
      <c r="AB6" s="2" t="s">
        <v>21</v>
      </c>
      <c r="AC6" s="2" t="s">
        <v>22</v>
      </c>
      <c r="AD6" s="2" t="s">
        <v>23</v>
      </c>
      <c r="AE6" s="2" t="s">
        <v>24</v>
      </c>
      <c r="AF6" s="2" t="s">
        <v>25</v>
      </c>
    </row>
    <row r="7" spans="1:32" x14ac:dyDescent="0.25">
      <c r="G7" s="1">
        <v>10</v>
      </c>
      <c r="H7" s="1">
        <v>18.2</v>
      </c>
      <c r="I7" s="1">
        <v>27.6</v>
      </c>
      <c r="J7" s="1">
        <v>21.2</v>
      </c>
      <c r="K7" s="1">
        <v>21.8</v>
      </c>
      <c r="L7" s="1">
        <v>15.85</v>
      </c>
      <c r="M7" s="1">
        <v>20</v>
      </c>
      <c r="N7" s="1">
        <v>17.05</v>
      </c>
      <c r="O7" s="1">
        <v>30.55</v>
      </c>
      <c r="P7" s="1">
        <v>24.1</v>
      </c>
      <c r="Q7" s="1">
        <v>21.2</v>
      </c>
      <c r="R7" s="1">
        <v>25.3</v>
      </c>
      <c r="S7" s="1">
        <v>17.05</v>
      </c>
      <c r="T7" s="1">
        <v>18.2</v>
      </c>
      <c r="U7" s="1">
        <v>20.6</v>
      </c>
      <c r="V7" s="1">
        <v>21.8</v>
      </c>
      <c r="W7" s="1">
        <v>21.75</v>
      </c>
      <c r="X7" s="1">
        <v>20</v>
      </c>
      <c r="Y7" s="1">
        <v>30.25</v>
      </c>
      <c r="Z7" s="1">
        <v>15.85</v>
      </c>
      <c r="AA7" s="1">
        <v>25.85</v>
      </c>
      <c r="AB7" s="1">
        <v>15.85</v>
      </c>
      <c r="AC7" s="1">
        <v>20</v>
      </c>
      <c r="AD7" s="1">
        <v>28.2</v>
      </c>
      <c r="AE7" s="1">
        <v>25.9</v>
      </c>
      <c r="AF7" s="1">
        <v>21.7</v>
      </c>
    </row>
    <row r="8" spans="1:32" x14ac:dyDescent="0.25">
      <c r="G8" s="1">
        <v>14</v>
      </c>
      <c r="H8" s="1">
        <v>25.9</v>
      </c>
      <c r="I8" s="1">
        <v>20</v>
      </c>
      <c r="J8" s="1">
        <v>25.85</v>
      </c>
      <c r="K8" s="1">
        <v>23.8</v>
      </c>
      <c r="L8" s="1">
        <v>17.05</v>
      </c>
      <c r="M8" s="1">
        <v>19.100000000000001</v>
      </c>
      <c r="N8" s="1">
        <v>21.8</v>
      </c>
      <c r="O8" s="1">
        <v>23.55</v>
      </c>
      <c r="P8" s="1">
        <v>28.85</v>
      </c>
      <c r="Q8" s="1">
        <v>24.7</v>
      </c>
      <c r="R8" s="1">
        <v>19.399999999999999</v>
      </c>
      <c r="S8" s="1">
        <v>28.8</v>
      </c>
      <c r="T8" s="1">
        <v>25.3</v>
      </c>
      <c r="U8" s="1">
        <v>19.399999999999999</v>
      </c>
      <c r="V8" s="1">
        <v>25.3</v>
      </c>
      <c r="W8" s="1">
        <v>24.15</v>
      </c>
      <c r="X8" s="1">
        <v>25.9</v>
      </c>
      <c r="Y8" s="1">
        <v>18.8</v>
      </c>
      <c r="Z8" s="1">
        <v>17.05</v>
      </c>
      <c r="AA8" s="1">
        <v>18.850000000000001</v>
      </c>
      <c r="AB8" s="1">
        <v>13.5</v>
      </c>
      <c r="AC8" s="1">
        <v>20.6</v>
      </c>
      <c r="AD8" s="1">
        <v>18.850000000000001</v>
      </c>
      <c r="AE8" s="1">
        <v>19.399999999999999</v>
      </c>
      <c r="AF8" s="1">
        <v>18.55</v>
      </c>
    </row>
    <row r="9" spans="1:32" x14ac:dyDescent="0.25">
      <c r="G9" s="1">
        <v>19</v>
      </c>
      <c r="H9" s="1">
        <v>21.75</v>
      </c>
      <c r="I9" s="1">
        <v>27.65</v>
      </c>
      <c r="J9" s="1">
        <v>26.2</v>
      </c>
      <c r="K9" s="1">
        <v>31.2</v>
      </c>
      <c r="L9" s="1">
        <v>23.35</v>
      </c>
      <c r="M9" s="1">
        <v>34.700000000000003</v>
      </c>
      <c r="N9" s="1">
        <v>24.7</v>
      </c>
      <c r="O9" s="1">
        <v>21.45</v>
      </c>
      <c r="P9" s="1">
        <v>25.9</v>
      </c>
      <c r="Q9" s="1">
        <v>30</v>
      </c>
      <c r="R9" s="1">
        <v>21.8</v>
      </c>
      <c r="S9" s="1"/>
      <c r="T9" s="1">
        <v>24.6</v>
      </c>
      <c r="U9" s="1">
        <v>25.75</v>
      </c>
      <c r="V9" s="1">
        <v>26.5</v>
      </c>
      <c r="W9" s="1">
        <v>24.75</v>
      </c>
      <c r="X9" s="1">
        <v>24.1</v>
      </c>
      <c r="Y9" s="1">
        <v>17.05</v>
      </c>
      <c r="Z9" s="1">
        <v>15.3</v>
      </c>
      <c r="AA9" s="1">
        <v>23.2</v>
      </c>
      <c r="AB9" s="1">
        <v>14.7</v>
      </c>
      <c r="AC9" s="1">
        <v>20</v>
      </c>
      <c r="AD9" s="1">
        <v>15.9</v>
      </c>
      <c r="AE9" s="1">
        <v>15.3</v>
      </c>
      <c r="AF9" s="1">
        <v>15.85</v>
      </c>
    </row>
    <row r="11" spans="1:32" ht="15.75" x14ac:dyDescent="0.25">
      <c r="A11" s="9" t="s">
        <v>37</v>
      </c>
      <c r="B11" s="10" t="s">
        <v>38</v>
      </c>
      <c r="C11" s="11" t="s">
        <v>39</v>
      </c>
      <c r="F11" t="s">
        <v>28</v>
      </c>
      <c r="H11" s="2" t="s">
        <v>1</v>
      </c>
      <c r="I11" s="2" t="s">
        <v>2</v>
      </c>
      <c r="J11" s="2" t="s">
        <v>3</v>
      </c>
      <c r="K11" s="2" t="s">
        <v>4</v>
      </c>
      <c r="L11" s="2" t="s">
        <v>5</v>
      </c>
      <c r="M11" s="2" t="s">
        <v>6</v>
      </c>
      <c r="N11" s="2" t="s">
        <v>7</v>
      </c>
      <c r="O11" s="2" t="s">
        <v>8</v>
      </c>
      <c r="P11" s="2" t="s">
        <v>9</v>
      </c>
      <c r="Q11" s="2" t="s">
        <v>10</v>
      </c>
      <c r="R11" s="2" t="s">
        <v>11</v>
      </c>
      <c r="S11" s="2" t="s">
        <v>12</v>
      </c>
      <c r="T11" s="2" t="s">
        <v>13</v>
      </c>
      <c r="U11" s="2" t="s">
        <v>14</v>
      </c>
      <c r="V11" s="2" t="s">
        <v>15</v>
      </c>
      <c r="W11" s="2" t="s">
        <v>16</v>
      </c>
      <c r="X11" s="2" t="s">
        <v>17</v>
      </c>
      <c r="Y11" s="2" t="s">
        <v>18</v>
      </c>
      <c r="Z11" s="2" t="s">
        <v>19</v>
      </c>
      <c r="AA11" s="2" t="s">
        <v>20</v>
      </c>
      <c r="AB11" s="2" t="s">
        <v>21</v>
      </c>
      <c r="AC11" s="2" t="s">
        <v>22</v>
      </c>
      <c r="AD11" s="2" t="s">
        <v>23</v>
      </c>
      <c r="AE11" s="2" t="s">
        <v>24</v>
      </c>
      <c r="AF11" s="2" t="s">
        <v>25</v>
      </c>
    </row>
    <row r="12" spans="1:32" x14ac:dyDescent="0.25">
      <c r="A12" s="12">
        <f>SUM(H12:K12)/4</f>
        <v>0</v>
      </c>
      <c r="B12">
        <f>SUM(L12:P12)/5</f>
        <v>0</v>
      </c>
      <c r="C12" s="13"/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2">
        <f t="shared" ref="A13:A20" si="0">SUM(H13:K13)/4</f>
        <v>31.578242500000002</v>
      </c>
      <c r="B13">
        <f t="shared" ref="B13:B20" si="1">SUM(L13:P13)/5</f>
        <v>26.297310799999998</v>
      </c>
      <c r="C13" s="13"/>
      <c r="G13" s="1">
        <v>4</v>
      </c>
      <c r="H13" s="1">
        <v>40.174010000000003</v>
      </c>
      <c r="I13" s="1">
        <v>30.686789999999998</v>
      </c>
      <c r="J13" s="1">
        <v>21.199570000000001</v>
      </c>
      <c r="K13" s="1">
        <v>34.252600000000001</v>
      </c>
      <c r="L13" s="1">
        <v>41.46369</v>
      </c>
      <c r="M13" s="1">
        <v>52.569406666666701</v>
      </c>
      <c r="N13" s="1">
        <v>10.415649999999999</v>
      </c>
      <c r="O13" s="1">
        <v>16.20195</v>
      </c>
      <c r="P13" s="1">
        <v>10.835857333333299</v>
      </c>
      <c r="Q13" s="1"/>
      <c r="R13" s="1"/>
      <c r="S13" s="1"/>
      <c r="T13" s="1"/>
      <c r="U13" s="1"/>
      <c r="V13" s="1"/>
      <c r="W13" s="1">
        <v>26.080860000000001</v>
      </c>
      <c r="X13" s="1">
        <v>20.75112</v>
      </c>
      <c r="Y13" s="1">
        <v>28.265309999999999</v>
      </c>
      <c r="Z13" s="1">
        <v>45.343831999999999</v>
      </c>
      <c r="AA13" s="1"/>
      <c r="AB13" s="1">
        <v>50.442480000000003</v>
      </c>
      <c r="AC13" s="1">
        <v>23.117809999999999</v>
      </c>
      <c r="AD13" s="1">
        <v>19.586950000000002</v>
      </c>
      <c r="AE13" s="1">
        <v>36.866214999999997</v>
      </c>
      <c r="AF13" s="1">
        <v>14.34301</v>
      </c>
    </row>
    <row r="14" spans="1:32" x14ac:dyDescent="0.25">
      <c r="A14" s="12">
        <f t="shared" si="0"/>
        <v>73.961312499999991</v>
      </c>
      <c r="B14">
        <f t="shared" si="1"/>
        <v>77.677131199999991</v>
      </c>
      <c r="C14" s="13"/>
      <c r="G14" s="1">
        <v>7</v>
      </c>
      <c r="H14" s="1">
        <v>45.497709999999998</v>
      </c>
      <c r="I14" s="1">
        <v>83.787239999999997</v>
      </c>
      <c r="J14" s="1">
        <v>82.076769999999996</v>
      </c>
      <c r="K14" s="1">
        <v>84.483530000000002</v>
      </c>
      <c r="L14" s="1">
        <v>130.23580000000001</v>
      </c>
      <c r="M14" s="1">
        <v>131.16970000000001</v>
      </c>
      <c r="N14" s="1">
        <v>23.811299999999999</v>
      </c>
      <c r="O14" s="1">
        <v>62.136809999999997</v>
      </c>
      <c r="P14" s="1">
        <v>41.032046000000001</v>
      </c>
      <c r="Q14" s="1">
        <v>35.412880000000001</v>
      </c>
      <c r="R14" s="1"/>
      <c r="S14" s="1">
        <v>120.25320000000001</v>
      </c>
      <c r="T14" s="1">
        <v>70.240610000000004</v>
      </c>
      <c r="U14" s="1"/>
      <c r="V14" s="1"/>
      <c r="W14" s="1">
        <v>162.0249</v>
      </c>
      <c r="X14" s="1">
        <v>77.033590000000004</v>
      </c>
      <c r="Y14" s="1">
        <v>81.949200000000005</v>
      </c>
      <c r="Z14" s="1">
        <v>135.26850999999999</v>
      </c>
      <c r="AA14" s="1">
        <v>141.7396</v>
      </c>
      <c r="AB14" s="1">
        <v>71.899770000000004</v>
      </c>
      <c r="AC14" s="1">
        <v>32.745370000000001</v>
      </c>
      <c r="AD14" s="1">
        <v>55.030619999999999</v>
      </c>
      <c r="AE14" s="1">
        <v>192.09562</v>
      </c>
      <c r="AF14" s="1">
        <v>50.113149999999997</v>
      </c>
    </row>
    <row r="15" spans="1:32" x14ac:dyDescent="0.25">
      <c r="A15" s="12">
        <f t="shared" si="0"/>
        <v>281.77752499999997</v>
      </c>
      <c r="B15">
        <f t="shared" si="1"/>
        <v>247.273076</v>
      </c>
      <c r="C15" s="19">
        <f>G15-10</f>
        <v>0</v>
      </c>
      <c r="G15" s="1">
        <v>10</v>
      </c>
      <c r="H15" s="20">
        <v>471.01549999999997</v>
      </c>
      <c r="I15" s="20">
        <v>183.76779999999999</v>
      </c>
      <c r="J15" s="20">
        <v>174.17189999999999</v>
      </c>
      <c r="K15" s="20">
        <v>298.1549</v>
      </c>
      <c r="L15" s="21">
        <v>597.21029999999996</v>
      </c>
      <c r="M15" s="21">
        <v>238.4538</v>
      </c>
      <c r="N15" s="21">
        <v>168.94710000000001</v>
      </c>
      <c r="O15" s="21">
        <v>122.6246</v>
      </c>
      <c r="P15" s="21">
        <v>109.12958</v>
      </c>
      <c r="Q15" s="1">
        <v>52.110779999999998</v>
      </c>
      <c r="R15" s="1">
        <v>386.61939999999998</v>
      </c>
      <c r="S15" s="1">
        <v>195.74029999999999</v>
      </c>
      <c r="T15" s="1">
        <v>161.66589999999999</v>
      </c>
      <c r="U15" s="1">
        <v>125.63244</v>
      </c>
      <c r="V15" s="1">
        <v>75.727969999999999</v>
      </c>
      <c r="W15" s="1">
        <v>294.92970000000003</v>
      </c>
      <c r="X15" s="1">
        <v>177.20529999999999</v>
      </c>
      <c r="Y15" s="1">
        <v>115.02979999999999</v>
      </c>
      <c r="Z15" s="1">
        <v>451.53273999999999</v>
      </c>
      <c r="AA15" s="1">
        <v>298.1549</v>
      </c>
      <c r="AB15" s="1">
        <v>150.1146</v>
      </c>
      <c r="AC15" s="1">
        <v>201.08590000000001</v>
      </c>
      <c r="AD15" s="1">
        <v>181.8211</v>
      </c>
      <c r="AE15" s="1">
        <v>391.77429999999998</v>
      </c>
      <c r="AF15" s="1">
        <v>178.3519</v>
      </c>
    </row>
    <row r="16" spans="1:32" x14ac:dyDescent="0.25">
      <c r="A16" s="12">
        <f t="shared" si="0"/>
        <v>365.77022499999998</v>
      </c>
      <c r="B16">
        <f t="shared" si="1"/>
        <v>365.37968800000004</v>
      </c>
      <c r="C16" s="19">
        <f t="shared" ref="C16:C19" si="2">G16-10</f>
        <v>2</v>
      </c>
      <c r="G16" s="1">
        <v>12</v>
      </c>
      <c r="H16" s="20">
        <v>642.005</v>
      </c>
      <c r="I16" s="20">
        <v>316.31459999999998</v>
      </c>
      <c r="J16" s="20">
        <v>270.4665</v>
      </c>
      <c r="K16" s="20">
        <v>234.29480000000001</v>
      </c>
      <c r="L16" s="21">
        <v>747.12549999999999</v>
      </c>
      <c r="M16" s="21">
        <v>345.80630000000002</v>
      </c>
      <c r="N16" s="21">
        <v>281.22250000000003</v>
      </c>
      <c r="O16" s="21">
        <v>239.38470000000001</v>
      </c>
      <c r="P16" s="21">
        <v>213.35944000000001</v>
      </c>
      <c r="Q16" s="1">
        <v>146.05459999999999</v>
      </c>
      <c r="R16" s="1">
        <v>552.91899999999998</v>
      </c>
      <c r="S16" s="1">
        <v>422.98700000000002</v>
      </c>
      <c r="T16" s="1">
        <v>326.52359999999999</v>
      </c>
      <c r="U16" s="1">
        <v>139.45178000000001</v>
      </c>
      <c r="V16" s="1">
        <v>162.3844</v>
      </c>
      <c r="W16" s="1">
        <v>374.55829999999997</v>
      </c>
      <c r="X16" s="1">
        <v>355.42259999999999</v>
      </c>
      <c r="Y16" s="1">
        <v>391.77429999999998</v>
      </c>
      <c r="Z16" s="1">
        <v>477.63220000000001</v>
      </c>
      <c r="AA16" s="1">
        <v>497.85340000000002</v>
      </c>
      <c r="AB16" s="1">
        <v>266.94310000000002</v>
      </c>
      <c r="AC16" s="1">
        <v>300.8605</v>
      </c>
      <c r="AD16" s="1">
        <v>326.52359999999999</v>
      </c>
      <c r="AE16" s="1">
        <v>479.85145</v>
      </c>
      <c r="AF16" s="1">
        <v>314.0752</v>
      </c>
    </row>
    <row r="17" spans="1:32" x14ac:dyDescent="0.25">
      <c r="A17" s="12">
        <f t="shared" si="0"/>
        <v>681.97417500000006</v>
      </c>
      <c r="B17">
        <f t="shared" si="1"/>
        <v>655.04433999999992</v>
      </c>
      <c r="C17" s="19">
        <f t="shared" si="2"/>
        <v>4</v>
      </c>
      <c r="G17" s="1">
        <v>14</v>
      </c>
      <c r="H17" s="20">
        <v>760.13900000000001</v>
      </c>
      <c r="I17" s="20">
        <v>647.41769999999997</v>
      </c>
      <c r="J17" s="20">
        <v>755.11609999999996</v>
      </c>
      <c r="K17" s="20">
        <v>565.22389999999996</v>
      </c>
      <c r="L17" s="21">
        <v>1402.443</v>
      </c>
      <c r="M17" s="21">
        <v>510.10140000000001</v>
      </c>
      <c r="N17" s="21">
        <v>573.52769999999998</v>
      </c>
      <c r="O17" s="21">
        <v>535.9941</v>
      </c>
      <c r="P17" s="21">
        <v>253.15549999999999</v>
      </c>
      <c r="Q17" s="1">
        <v>514.74570000000006</v>
      </c>
      <c r="R17" s="1">
        <v>953.80330000000004</v>
      </c>
      <c r="S17" s="1">
        <v>736.23080000000004</v>
      </c>
      <c r="T17" s="1">
        <v>615.39380000000006</v>
      </c>
      <c r="U17" s="1">
        <v>215.52477999999999</v>
      </c>
      <c r="V17" s="1">
        <v>382.78309999999999</v>
      </c>
      <c r="W17" s="1">
        <v>633.05110000000002</v>
      </c>
      <c r="X17" s="1">
        <v>631.2704</v>
      </c>
      <c r="Y17" s="1">
        <v>693.71100000000001</v>
      </c>
      <c r="Z17" s="1">
        <v>803.21389999999997</v>
      </c>
      <c r="AA17" s="1">
        <v>893.06299999999999</v>
      </c>
      <c r="AB17" s="1">
        <v>701.31669999999997</v>
      </c>
      <c r="AC17" s="1">
        <v>260.48110000000003</v>
      </c>
      <c r="AD17" s="1">
        <v>615.39380000000006</v>
      </c>
      <c r="AE17" s="1">
        <v>692.76417000000004</v>
      </c>
      <c r="AF17" s="1">
        <v>581.91250000000002</v>
      </c>
    </row>
    <row r="18" spans="1:32" x14ac:dyDescent="0.25">
      <c r="A18" s="12">
        <f t="shared" si="0"/>
        <v>1016.1758</v>
      </c>
      <c r="B18">
        <f t="shared" si="1"/>
        <v>992.15614200000005</v>
      </c>
      <c r="C18" s="19">
        <f t="shared" si="2"/>
        <v>6</v>
      </c>
      <c r="G18" s="1">
        <v>16</v>
      </c>
      <c r="H18" s="20">
        <v>1137.865</v>
      </c>
      <c r="I18" s="20">
        <v>844.64149999999995</v>
      </c>
      <c r="J18" s="20">
        <v>1126.049</v>
      </c>
      <c r="K18" s="20">
        <v>956.14769999999999</v>
      </c>
      <c r="L18" s="21">
        <v>1731.16</v>
      </c>
      <c r="M18" s="21">
        <v>869.72829999999999</v>
      </c>
      <c r="N18" s="21">
        <v>994.18320000000006</v>
      </c>
      <c r="O18" s="21">
        <v>935.18539999999996</v>
      </c>
      <c r="P18" s="21">
        <v>430.52381000000003</v>
      </c>
      <c r="Q18" s="1">
        <v>980.99689999999998</v>
      </c>
      <c r="R18" s="1">
        <v>1400.9290000000001</v>
      </c>
      <c r="S18" s="1">
        <v>1225.6669999999999</v>
      </c>
      <c r="T18" s="1">
        <v>900.93299999999999</v>
      </c>
      <c r="U18" s="1">
        <v>246.4434</v>
      </c>
      <c r="V18" s="1">
        <v>691.81820000000005</v>
      </c>
      <c r="W18" s="1">
        <v>1122.1279999999999</v>
      </c>
      <c r="X18" s="1">
        <v>985.77829999999994</v>
      </c>
      <c r="Y18" s="1">
        <v>920.23810000000003</v>
      </c>
      <c r="Z18" s="1">
        <v>1306.2850000000001</v>
      </c>
      <c r="AA18" s="1">
        <v>963.20410000000004</v>
      </c>
      <c r="AB18" s="1">
        <v>574.36249999999995</v>
      </c>
      <c r="AC18" s="1">
        <v>190.49039999999999</v>
      </c>
      <c r="AD18" s="1">
        <v>491.80360000000002</v>
      </c>
      <c r="AE18" s="1">
        <v>557.00054999999998</v>
      </c>
      <c r="AF18" s="1">
        <v>510.87349999999998</v>
      </c>
    </row>
    <row r="19" spans="1:32" x14ac:dyDescent="0.25">
      <c r="A19" s="12">
        <f t="shared" si="0"/>
        <v>1579.6290000000001</v>
      </c>
      <c r="B19">
        <f t="shared" si="1"/>
        <v>1334.2974939999999</v>
      </c>
      <c r="C19" s="19">
        <f t="shared" si="2"/>
        <v>9</v>
      </c>
      <c r="G19" s="1">
        <v>19</v>
      </c>
      <c r="H19" s="20">
        <v>1567.5530000000001</v>
      </c>
      <c r="I19" s="20">
        <v>1484.2529999999999</v>
      </c>
      <c r="J19" s="20">
        <v>1552.9190000000001</v>
      </c>
      <c r="K19" s="20">
        <v>1713.7909999999999</v>
      </c>
      <c r="L19" s="21">
        <v>2184.0169999999998</v>
      </c>
      <c r="M19" s="21">
        <v>1063.1489999999999</v>
      </c>
      <c r="N19" s="21">
        <v>1326.6120000000001</v>
      </c>
      <c r="O19" s="21">
        <v>1411.549</v>
      </c>
      <c r="P19" s="21">
        <v>686.16047000000003</v>
      </c>
      <c r="Q19" s="1">
        <v>1552.9190000000001</v>
      </c>
      <c r="R19" s="1">
        <v>1896.4960000000001</v>
      </c>
      <c r="S19" s="1">
        <v>1665.7750000000001</v>
      </c>
      <c r="T19" s="1">
        <v>1157.742</v>
      </c>
      <c r="U19" s="1">
        <v>333.45022999999998</v>
      </c>
      <c r="V19" s="1">
        <v>1243.7529999999999</v>
      </c>
      <c r="W19" s="1">
        <v>1643.7909999999999</v>
      </c>
      <c r="X19" s="1">
        <v>1385.8489999999999</v>
      </c>
      <c r="Y19" s="1">
        <v>1009.919</v>
      </c>
      <c r="Z19" s="1">
        <v>1653.913</v>
      </c>
      <c r="AA19" s="1">
        <v>990.57529999999997</v>
      </c>
      <c r="AB19" s="1">
        <v>734.26139999999998</v>
      </c>
      <c r="AC19" s="1">
        <v>282.78190000000001</v>
      </c>
      <c r="AD19" s="1">
        <v>501.65960000000001</v>
      </c>
      <c r="AE19" s="1">
        <v>530.43016999999998</v>
      </c>
      <c r="AF19" s="1">
        <v>530.43020000000001</v>
      </c>
    </row>
    <row r="20" spans="1:32" x14ac:dyDescent="0.25">
      <c r="A20" s="12">
        <f t="shared" si="0"/>
        <v>0</v>
      </c>
      <c r="B20">
        <f t="shared" si="1"/>
        <v>0</v>
      </c>
      <c r="C20" s="13"/>
    </row>
    <row r="21" spans="1:32" x14ac:dyDescent="0.25">
      <c r="A21" s="12"/>
      <c r="C21" s="13" t="s">
        <v>40</v>
      </c>
    </row>
    <row r="22" spans="1:32" x14ac:dyDescent="0.25">
      <c r="A22" s="12"/>
      <c r="C22" s="13"/>
    </row>
    <row r="23" spans="1:32" x14ac:dyDescent="0.25">
      <c r="A23" s="12"/>
      <c r="C23" s="22">
        <v>4</v>
      </c>
    </row>
    <row r="24" spans="1:32" x14ac:dyDescent="0.25">
      <c r="A24" s="12"/>
      <c r="C24" s="22">
        <v>6</v>
      </c>
    </row>
    <row r="25" spans="1:32" x14ac:dyDescent="0.25">
      <c r="A25" s="14"/>
      <c r="B25" s="15"/>
      <c r="C25" s="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B7E9-AC16-430D-BB56-BB2D28D205EE}">
  <dimension ref="A1:AD26"/>
  <sheetViews>
    <sheetView workbookViewId="0">
      <selection activeCell="C33" sqref="C33"/>
    </sheetView>
  </sheetViews>
  <sheetFormatPr defaultRowHeight="15" x14ac:dyDescent="0.25"/>
  <cols>
    <col min="1" max="1" width="15.42578125" customWidth="1"/>
    <col min="3" max="3" width="22.28515625" customWidth="1"/>
    <col min="4" max="4" width="11.85546875" bestFit="1" customWidth="1"/>
  </cols>
  <sheetData>
    <row r="1" spans="1:30" ht="15.75" x14ac:dyDescent="0.25">
      <c r="E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x14ac:dyDescent="0.25">
      <c r="D2" t="s">
        <v>26</v>
      </c>
      <c r="E2" s="1">
        <v>7</v>
      </c>
      <c r="F2" s="1">
        <v>3.3799999999999997E-2</v>
      </c>
      <c r="G2" s="1">
        <v>2.3199999999999998E-2</v>
      </c>
      <c r="H2" s="1">
        <v>1.89E-2</v>
      </c>
      <c r="I2" s="1">
        <v>1.2999999999999999E-2</v>
      </c>
      <c r="J2" s="1">
        <v>0.19409999999999999</v>
      </c>
      <c r="K2" s="1">
        <v>4.4200000000000003E-2</v>
      </c>
      <c r="L2" s="1">
        <v>4.9599999999999998E-2</v>
      </c>
      <c r="M2" s="1">
        <v>2.47E-2</v>
      </c>
      <c r="N2" s="1">
        <v>0.26900000000000002</v>
      </c>
      <c r="O2" s="1">
        <v>0.2361</v>
      </c>
      <c r="P2" s="1">
        <v>8.7099999999999997E-2</v>
      </c>
      <c r="Q2" s="1">
        <v>7.46E-2</v>
      </c>
      <c r="R2" s="1">
        <v>0.1179</v>
      </c>
      <c r="S2" s="1">
        <v>1.6000000000000001E-3</v>
      </c>
      <c r="T2" s="1">
        <v>4.8899999999999999E-2</v>
      </c>
      <c r="U2" s="1">
        <v>7.9299999999999995E-2</v>
      </c>
      <c r="V2" s="1">
        <v>7.85E-2</v>
      </c>
      <c r="W2" s="1">
        <v>1.6000000000000001E-3</v>
      </c>
      <c r="X2" s="1">
        <v>0.23200000000000001</v>
      </c>
      <c r="Y2" s="1">
        <v>0.14979999999999999</v>
      </c>
      <c r="Z2" s="1">
        <v>9.7999999999999997E-3</v>
      </c>
      <c r="AA2" s="1">
        <v>0.1623</v>
      </c>
      <c r="AB2" s="1">
        <v>0.16470000000000001</v>
      </c>
      <c r="AC2" s="1">
        <v>6.83E-2</v>
      </c>
      <c r="AD2" s="1">
        <v>1.4E-3</v>
      </c>
    </row>
    <row r="3" spans="1:30" x14ac:dyDescent="0.25">
      <c r="E3" s="1">
        <v>11</v>
      </c>
      <c r="F3" s="1">
        <v>4.0800000000000003E-2</v>
      </c>
      <c r="G3" s="1">
        <v>1.6E-2</v>
      </c>
      <c r="H3" s="1">
        <v>8.5400000000000004E-2</v>
      </c>
      <c r="I3" s="1">
        <v>2.47E-2</v>
      </c>
      <c r="J3" s="1">
        <v>0.21790000000000001</v>
      </c>
      <c r="K3" s="1">
        <v>3.1399999999999997E-2</v>
      </c>
      <c r="L3" s="1">
        <v>2.24E-2</v>
      </c>
      <c r="M3" s="1">
        <v>3.27E-2</v>
      </c>
      <c r="N3" s="1">
        <v>0.25209999999999999</v>
      </c>
      <c r="O3" s="1">
        <v>0.18459999999999999</v>
      </c>
      <c r="P3" s="1">
        <v>0.1371</v>
      </c>
      <c r="Q3" s="1">
        <v>1.9599999999999999E-2</v>
      </c>
      <c r="R3" s="1">
        <v>0.2545</v>
      </c>
      <c r="S3" s="1">
        <v>0.1275</v>
      </c>
      <c r="T3" s="1">
        <v>8.5000000000000006E-3</v>
      </c>
      <c r="U3" s="1">
        <v>0.1996</v>
      </c>
      <c r="V3" s="1">
        <v>0.33410000000000001</v>
      </c>
      <c r="W3" s="1">
        <v>0.15529999999999999</v>
      </c>
      <c r="X3" s="1">
        <v>0.35349999999999998</v>
      </c>
      <c r="Y3" s="1">
        <v>0.15809999999999999</v>
      </c>
      <c r="Z3" s="1">
        <v>0.53949999999999998</v>
      </c>
      <c r="AA3" s="1">
        <v>0.57520000000000004</v>
      </c>
      <c r="AB3" s="1">
        <v>0.53200000000000003</v>
      </c>
      <c r="AC3" s="1">
        <v>0.42630000000000001</v>
      </c>
      <c r="AD3" s="1">
        <v>0.37730000000000002</v>
      </c>
    </row>
    <row r="4" spans="1:30" x14ac:dyDescent="0.25">
      <c r="E4" s="1">
        <v>18</v>
      </c>
      <c r="F4" s="1">
        <v>1.5E-3</v>
      </c>
      <c r="G4" s="1">
        <v>0.1283</v>
      </c>
      <c r="H4" s="1">
        <v>7.3999999999999996E-2</v>
      </c>
      <c r="I4" s="1">
        <v>1.35E-2</v>
      </c>
      <c r="J4" s="1">
        <v>9.1300000000000006E-2</v>
      </c>
      <c r="K4" s="1">
        <v>2.8999999999999998E-3</v>
      </c>
      <c r="L4" s="1">
        <v>3.7100000000000001E-2</v>
      </c>
      <c r="M4" s="1">
        <v>0.1212</v>
      </c>
      <c r="N4" s="1">
        <v>6.3200000000000006E-2</v>
      </c>
      <c r="O4" s="1">
        <v>0.1663</v>
      </c>
      <c r="P4" s="1">
        <v>7.3099999999999998E-2</v>
      </c>
      <c r="Q4" s="1">
        <v>0.17530000000000001</v>
      </c>
      <c r="R4" s="1">
        <v>0.13400000000000001</v>
      </c>
      <c r="S4" s="1">
        <v>0.3004</v>
      </c>
      <c r="T4" s="1">
        <v>0.10970000000000001</v>
      </c>
      <c r="U4" s="1">
        <v>0.33650000000000002</v>
      </c>
      <c r="V4" s="1">
        <v>0.56620000000000004</v>
      </c>
      <c r="W4" s="1">
        <v>0.42180000000000001</v>
      </c>
      <c r="X4" s="1">
        <v>0.34079999999999999</v>
      </c>
      <c r="Y4" s="1">
        <v>0.48099999999999998</v>
      </c>
      <c r="Z4" s="1">
        <v>0.68740000000000001</v>
      </c>
      <c r="AA4" s="1">
        <v>0.66510000000000002</v>
      </c>
      <c r="AB4" s="1">
        <v>0.81759999999999999</v>
      </c>
      <c r="AC4" s="1">
        <v>0.64690000000000003</v>
      </c>
      <c r="AD4" s="1">
        <v>0.50549999999999995</v>
      </c>
    </row>
    <row r="8" spans="1:30" ht="15.75" x14ac:dyDescent="0.25">
      <c r="D8" t="s">
        <v>27</v>
      </c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  <c r="AC8" s="2" t="s">
        <v>24</v>
      </c>
      <c r="AD8" s="2" t="s">
        <v>25</v>
      </c>
    </row>
    <row r="9" spans="1:30" x14ac:dyDescent="0.25">
      <c r="E9" s="1">
        <v>7</v>
      </c>
      <c r="F9" s="1">
        <v>45.26</v>
      </c>
      <c r="G9" s="1">
        <v>47.58</v>
      </c>
      <c r="H9" s="1">
        <v>52.21</v>
      </c>
      <c r="I9" s="1">
        <v>42.25</v>
      </c>
      <c r="J9" s="1">
        <v>45.21</v>
      </c>
      <c r="K9" s="1">
        <v>47.69</v>
      </c>
      <c r="L9" s="1">
        <v>48.75</v>
      </c>
      <c r="M9" s="1">
        <v>41.25</v>
      </c>
      <c r="N9" s="1">
        <v>51.64</v>
      </c>
      <c r="O9" s="1">
        <v>45.21</v>
      </c>
      <c r="P9" s="1">
        <v>42.56</v>
      </c>
      <c r="Q9" s="1">
        <v>45.67</v>
      </c>
      <c r="R9" s="1">
        <v>48.79</v>
      </c>
      <c r="S9" s="1">
        <v>51.24</v>
      </c>
      <c r="T9" s="1">
        <v>48.74</v>
      </c>
      <c r="U9" s="1">
        <v>51.23</v>
      </c>
      <c r="V9" s="1">
        <v>47.56</v>
      </c>
      <c r="W9" s="1">
        <v>41.23</v>
      </c>
      <c r="X9" s="1">
        <v>52.36</v>
      </c>
      <c r="Y9" s="1">
        <v>47.63</v>
      </c>
      <c r="Z9" s="1">
        <v>47.58</v>
      </c>
      <c r="AA9" s="1">
        <v>44.52</v>
      </c>
      <c r="AB9" s="1">
        <v>41.25</v>
      </c>
      <c r="AC9" s="1">
        <v>49.87</v>
      </c>
      <c r="AD9" s="1">
        <v>51.74</v>
      </c>
    </row>
    <row r="10" spans="1:30" x14ac:dyDescent="0.25">
      <c r="E10" s="1">
        <v>11</v>
      </c>
      <c r="F10" s="1">
        <v>55.63</v>
      </c>
      <c r="G10" s="1">
        <v>57.82</v>
      </c>
      <c r="H10" s="1">
        <v>59.63</v>
      </c>
      <c r="I10" s="1">
        <v>48.51</v>
      </c>
      <c r="J10" s="1">
        <v>49.63</v>
      </c>
      <c r="K10" s="1">
        <v>51.23</v>
      </c>
      <c r="L10" s="1">
        <v>55.23</v>
      </c>
      <c r="M10" s="1">
        <v>47.63</v>
      </c>
      <c r="N10" s="1">
        <v>56.84</v>
      </c>
      <c r="O10" s="1">
        <v>51.21</v>
      </c>
      <c r="P10" s="1">
        <v>43.32</v>
      </c>
      <c r="Q10" s="1">
        <v>41.23</v>
      </c>
      <c r="R10" s="1">
        <v>45.63</v>
      </c>
      <c r="S10" s="1">
        <v>42.36</v>
      </c>
      <c r="T10" s="1">
        <v>41.24</v>
      </c>
      <c r="U10" s="1">
        <v>35.619999999999997</v>
      </c>
      <c r="V10" s="1">
        <v>29.63</v>
      </c>
      <c r="W10" s="1">
        <v>31.41</v>
      </c>
      <c r="X10" s="1">
        <v>35.229999999999997</v>
      </c>
      <c r="Y10" s="1">
        <v>31.24</v>
      </c>
      <c r="Z10" s="1">
        <v>20.36</v>
      </c>
      <c r="AA10" s="1">
        <v>19.63</v>
      </c>
      <c r="AB10" s="1">
        <v>20.41</v>
      </c>
      <c r="AC10" s="1">
        <v>21.23</v>
      </c>
      <c r="AD10" s="1">
        <v>22.36</v>
      </c>
    </row>
    <row r="11" spans="1:30" x14ac:dyDescent="0.25">
      <c r="E11" s="1">
        <v>18</v>
      </c>
      <c r="F11" s="1">
        <v>59.77</v>
      </c>
      <c r="G11" s="1">
        <v>59.13</v>
      </c>
      <c r="H11" s="1">
        <v>61.23</v>
      </c>
      <c r="I11" s="1">
        <v>55.67</v>
      </c>
      <c r="J11" s="1">
        <v>56.78</v>
      </c>
      <c r="K11" s="1">
        <v>56.78</v>
      </c>
      <c r="L11" s="1">
        <v>59.71</v>
      </c>
      <c r="M11" s="1">
        <v>55.67</v>
      </c>
      <c r="N11" s="1">
        <v>60.91</v>
      </c>
      <c r="O11" s="1">
        <v>56.43</v>
      </c>
      <c r="P11" s="1">
        <v>40.909999999999997</v>
      </c>
      <c r="Q11" s="1">
        <v>38.54</v>
      </c>
      <c r="R11" s="1">
        <v>41.23</v>
      </c>
      <c r="S11" s="1">
        <v>35.659999999999997</v>
      </c>
      <c r="T11" s="1">
        <v>33.229999999999997</v>
      </c>
      <c r="U11" s="1">
        <v>28.43</v>
      </c>
      <c r="V11" s="1">
        <v>24.35</v>
      </c>
      <c r="W11" s="1">
        <v>23.41</v>
      </c>
      <c r="X11" s="1">
        <v>26.72</v>
      </c>
      <c r="Y11" s="1">
        <v>23.45</v>
      </c>
      <c r="Z11" s="1">
        <v>18.73</v>
      </c>
      <c r="AA11" s="1">
        <v>17.32</v>
      </c>
      <c r="AB11" s="1">
        <v>17.54</v>
      </c>
      <c r="AC11" s="1">
        <v>17.64</v>
      </c>
      <c r="AD11" s="1">
        <v>18.43</v>
      </c>
    </row>
    <row r="12" spans="1:3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x14ac:dyDescent="0.25">
      <c r="A13" s="9" t="s">
        <v>37</v>
      </c>
      <c r="B13" s="10" t="s">
        <v>38</v>
      </c>
      <c r="C13" s="11" t="s">
        <v>39</v>
      </c>
      <c r="D13" t="s">
        <v>28</v>
      </c>
      <c r="F13" s="2" t="s">
        <v>1</v>
      </c>
      <c r="G13" s="2" t="s">
        <v>2</v>
      </c>
      <c r="H13" s="2" t="s">
        <v>3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10</v>
      </c>
      <c r="P13" s="2" t="s">
        <v>11</v>
      </c>
      <c r="Q13" s="2" t="s">
        <v>12</v>
      </c>
      <c r="R13" s="2" t="s">
        <v>13</v>
      </c>
      <c r="S13" s="2" t="s">
        <v>14</v>
      </c>
      <c r="T13" s="2" t="s">
        <v>15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21</v>
      </c>
      <c r="AA13" s="2" t="s">
        <v>22</v>
      </c>
      <c r="AB13" s="2" t="s">
        <v>23</v>
      </c>
      <c r="AC13" s="2" t="s">
        <v>24</v>
      </c>
      <c r="AD13" s="2" t="s">
        <v>25</v>
      </c>
    </row>
    <row r="14" spans="1:30" x14ac:dyDescent="0.25">
      <c r="A14" s="12">
        <f>SUM(F14:I14)/4</f>
        <v>0</v>
      </c>
      <c r="B14">
        <f>SUM(J14:N14)/5</f>
        <v>0</v>
      </c>
      <c r="C14" s="13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2">
        <f t="shared" ref="A15:A21" si="0">SUM(F15:I15)/4</f>
        <v>33.508287500000002</v>
      </c>
      <c r="B15">
        <f t="shared" ref="B15:B21" si="1">SUM(J15:N15)/5</f>
        <v>35.056004000000001</v>
      </c>
      <c r="C15" s="13"/>
      <c r="E15" s="1">
        <v>4</v>
      </c>
      <c r="F15" s="1">
        <v>36.465980000000002</v>
      </c>
      <c r="G15" s="1">
        <v>22.24614</v>
      </c>
      <c r="H15" s="1">
        <v>47.055720000000001</v>
      </c>
      <c r="I15" s="1">
        <v>28.265309999999999</v>
      </c>
      <c r="J15" s="1">
        <v>33.61909</v>
      </c>
      <c r="K15" s="1">
        <v>32.252969999999998</v>
      </c>
      <c r="L15" s="1">
        <v>23.314550000000001</v>
      </c>
      <c r="M15" s="1">
        <v>32.6218</v>
      </c>
      <c r="N15" s="1">
        <v>53.471609999999998</v>
      </c>
      <c r="O15" s="1"/>
      <c r="P15" s="1">
        <v>45.806519999999999</v>
      </c>
      <c r="Q15" s="1"/>
      <c r="R15" s="1">
        <v>58.60295</v>
      </c>
      <c r="S15" s="1">
        <v>28.37763</v>
      </c>
      <c r="T15" s="1">
        <v>23.611761999999999</v>
      </c>
      <c r="U15" s="1">
        <v>20.93422</v>
      </c>
      <c r="V15" s="1">
        <v>16.20195</v>
      </c>
      <c r="W15" s="1">
        <v>27.267810000000001</v>
      </c>
      <c r="X15" s="1"/>
      <c r="Y15" s="1">
        <v>21.118387999999999</v>
      </c>
      <c r="Z15" s="1">
        <v>26.508400000000002</v>
      </c>
      <c r="AA15" s="1">
        <v>17.635429999999999</v>
      </c>
      <c r="AB15" s="1">
        <v>13.98917</v>
      </c>
      <c r="AC15" s="1">
        <v>31.28302</v>
      </c>
      <c r="AD15" s="1">
        <v>18.298760000000001</v>
      </c>
    </row>
    <row r="16" spans="1:30" x14ac:dyDescent="0.25">
      <c r="A16" s="12">
        <f t="shared" si="0"/>
        <v>156.369315</v>
      </c>
      <c r="B16">
        <f t="shared" si="1"/>
        <v>176.44636399999999</v>
      </c>
      <c r="C16" s="19">
        <f>E16-7</f>
        <v>0</v>
      </c>
      <c r="E16" s="1">
        <v>7</v>
      </c>
      <c r="F16" s="20">
        <v>158.4588</v>
      </c>
      <c r="G16" s="20">
        <v>99.231260000000006</v>
      </c>
      <c r="H16" s="20">
        <v>117.0427</v>
      </c>
      <c r="I16" s="20">
        <v>250.74449999999999</v>
      </c>
      <c r="J16" s="21">
        <v>247.39492000000001</v>
      </c>
      <c r="K16" s="21">
        <v>121.7317</v>
      </c>
      <c r="L16" s="21">
        <v>100.5324</v>
      </c>
      <c r="M16" s="21">
        <v>150.1146</v>
      </c>
      <c r="N16" s="21">
        <v>262.45819999999998</v>
      </c>
      <c r="O16" s="1">
        <v>287.49486999999999</v>
      </c>
      <c r="P16" s="1">
        <v>354.81639999999999</v>
      </c>
      <c r="Q16" s="1">
        <v>93.63973</v>
      </c>
      <c r="R16" s="1">
        <v>292.25990000000002</v>
      </c>
      <c r="S16" s="1">
        <v>110.2375</v>
      </c>
      <c r="T16" s="1">
        <v>68.404793999999995</v>
      </c>
      <c r="U16" s="1">
        <v>35.282679999999999</v>
      </c>
      <c r="V16" s="1">
        <v>324.80709999999999</v>
      </c>
      <c r="W16" s="1">
        <v>160.2353</v>
      </c>
      <c r="X16" s="1">
        <v>223.88659999999999</v>
      </c>
      <c r="Y16" s="1">
        <v>270.46652</v>
      </c>
      <c r="Z16" s="1">
        <v>443.04899999999998</v>
      </c>
      <c r="AA16" s="1">
        <v>297.61579999999998</v>
      </c>
      <c r="AB16" s="1">
        <v>91.659750000000003</v>
      </c>
      <c r="AC16" s="1">
        <v>62.898440000000001</v>
      </c>
      <c r="AD16" s="1">
        <v>69.625068999999996</v>
      </c>
    </row>
    <row r="17" spans="1:30" x14ac:dyDescent="0.25">
      <c r="A17" s="12">
        <f t="shared" si="0"/>
        <v>254.9059</v>
      </c>
      <c r="B17">
        <f t="shared" si="1"/>
        <v>277.091542</v>
      </c>
      <c r="C17" s="19">
        <f t="shared" ref="C17:C21" si="2">E17-7</f>
        <v>2</v>
      </c>
      <c r="E17" s="1">
        <v>9</v>
      </c>
      <c r="F17" s="20">
        <v>267.44459999999998</v>
      </c>
      <c r="G17" s="20">
        <v>242.1918</v>
      </c>
      <c r="H17" s="20">
        <v>206.95050000000001</v>
      </c>
      <c r="I17" s="20">
        <v>303.0367</v>
      </c>
      <c r="J17" s="21">
        <v>454.38450999999998</v>
      </c>
      <c r="K17" s="21">
        <v>181.8211</v>
      </c>
      <c r="L17" s="21">
        <v>159.1678</v>
      </c>
      <c r="M17" s="21">
        <v>212.4974</v>
      </c>
      <c r="N17" s="21">
        <v>377.58690000000001</v>
      </c>
      <c r="O17" s="1">
        <v>457.75195000000002</v>
      </c>
      <c r="P17" s="1">
        <v>545.62249999999995</v>
      </c>
      <c r="Q17" s="1">
        <v>182.98750000000001</v>
      </c>
      <c r="R17" s="1">
        <v>325.95080000000002</v>
      </c>
      <c r="S17" s="1">
        <v>384.0591</v>
      </c>
      <c r="T17" s="1">
        <v>126.52361999999999</v>
      </c>
      <c r="U17" s="1">
        <v>80.442480000000003</v>
      </c>
      <c r="V17" s="1">
        <v>414.63409999999999</v>
      </c>
      <c r="W17" s="1">
        <v>240.78550000000001</v>
      </c>
      <c r="X17" s="1">
        <v>381.51</v>
      </c>
      <c r="Y17" s="1">
        <v>417.43826999999999</v>
      </c>
      <c r="Z17" s="1">
        <v>589.52829999999994</v>
      </c>
      <c r="AA17" s="1">
        <v>392.42189999999999</v>
      </c>
      <c r="AB17" s="1">
        <v>236.5994</v>
      </c>
      <c r="AC17" s="1">
        <v>131.4821</v>
      </c>
      <c r="AD17" s="1">
        <v>123.52186</v>
      </c>
    </row>
    <row r="18" spans="1:30" x14ac:dyDescent="0.25">
      <c r="A18" s="12">
        <f t="shared" si="0"/>
        <v>428.24509999999998</v>
      </c>
      <c r="B18">
        <f t="shared" si="1"/>
        <v>436.24111599999998</v>
      </c>
      <c r="C18" s="19">
        <f t="shared" si="2"/>
        <v>4</v>
      </c>
      <c r="E18" s="1">
        <v>11</v>
      </c>
      <c r="F18" s="20">
        <v>378.97219999999999</v>
      </c>
      <c r="G18" s="20">
        <v>409.50990000000002</v>
      </c>
      <c r="H18" s="20">
        <v>412.8519</v>
      </c>
      <c r="I18" s="20">
        <v>511.64640000000003</v>
      </c>
      <c r="J18" s="21">
        <v>659.24928</v>
      </c>
      <c r="K18" s="21">
        <v>247.8716</v>
      </c>
      <c r="L18" s="21">
        <v>311.84640000000002</v>
      </c>
      <c r="M18" s="21">
        <v>445.15989999999999</v>
      </c>
      <c r="N18" s="21">
        <v>517.07839999999999</v>
      </c>
      <c r="O18" s="1">
        <v>580.22901999999999</v>
      </c>
      <c r="P18" s="1">
        <v>662</v>
      </c>
      <c r="Q18" s="1">
        <v>288.02170000000001</v>
      </c>
      <c r="R18" s="1">
        <v>522.54870000000005</v>
      </c>
      <c r="S18" s="1">
        <v>542.40030000000002</v>
      </c>
      <c r="T18" s="1">
        <v>222.55221</v>
      </c>
      <c r="U18" s="1">
        <v>146.05459999999999</v>
      </c>
      <c r="V18" s="1">
        <v>537.59090000000003</v>
      </c>
      <c r="W18" s="1">
        <v>427.08699999999999</v>
      </c>
      <c r="X18" s="1">
        <v>591.22969999999998</v>
      </c>
      <c r="Y18" s="1">
        <v>517.07842000000005</v>
      </c>
      <c r="Z18" s="1">
        <v>809.49710000000005</v>
      </c>
      <c r="AA18" s="1">
        <v>603.23109999999997</v>
      </c>
      <c r="AB18" s="1">
        <v>366.4522</v>
      </c>
      <c r="AC18" s="1">
        <v>228.82509999999999</v>
      </c>
      <c r="AD18" s="1">
        <v>241.25362999999999</v>
      </c>
    </row>
    <row r="19" spans="1:30" x14ac:dyDescent="0.25">
      <c r="A19" s="12">
        <f t="shared" si="0"/>
        <v>644.58157499999993</v>
      </c>
      <c r="B19">
        <f t="shared" si="1"/>
        <v>647.927728</v>
      </c>
      <c r="C19" s="19">
        <f t="shared" si="2"/>
        <v>7</v>
      </c>
      <c r="E19" s="1">
        <v>14</v>
      </c>
      <c r="F19" s="20">
        <v>571.02809999999999</v>
      </c>
      <c r="G19" s="20">
        <v>773.30280000000005</v>
      </c>
      <c r="H19" s="20">
        <v>593.78790000000004</v>
      </c>
      <c r="I19" s="20">
        <v>640.20749999999998</v>
      </c>
      <c r="J19" s="21">
        <v>919.09493999999995</v>
      </c>
      <c r="K19" s="21">
        <v>457.24829999999997</v>
      </c>
      <c r="L19" s="21">
        <v>532.80999999999995</v>
      </c>
      <c r="M19" s="21">
        <v>672.15129999999999</v>
      </c>
      <c r="N19" s="21">
        <v>658.33410000000003</v>
      </c>
      <c r="O19" s="1">
        <v>769.23634000000004</v>
      </c>
      <c r="P19" s="1">
        <v>879.67849999999999</v>
      </c>
      <c r="Q19" s="1">
        <v>482.8211</v>
      </c>
      <c r="R19" s="1">
        <v>612.77390000000003</v>
      </c>
      <c r="S19" s="1">
        <v>785.58799999999997</v>
      </c>
      <c r="T19" s="1">
        <v>302.49166000000002</v>
      </c>
      <c r="U19" s="1">
        <v>148.41390000000001</v>
      </c>
      <c r="V19" s="1">
        <v>699.41010000000006</v>
      </c>
      <c r="W19" s="1">
        <v>432.59469999999999</v>
      </c>
      <c r="X19" s="1">
        <v>749.11789999999996</v>
      </c>
      <c r="Y19" s="1">
        <v>785.58803</v>
      </c>
      <c r="Z19" s="1">
        <v>858.76080000000002</v>
      </c>
      <c r="AA19" s="1">
        <v>746.13070000000005</v>
      </c>
      <c r="AB19" s="1">
        <v>359.68520000000001</v>
      </c>
      <c r="AC19" s="1">
        <v>354.81639999999999</v>
      </c>
      <c r="AD19" s="1">
        <v>251.70706000000001</v>
      </c>
    </row>
    <row r="20" spans="1:30" x14ac:dyDescent="0.25">
      <c r="A20" s="12">
        <f t="shared" si="0"/>
        <v>922.21692499999995</v>
      </c>
      <c r="B20">
        <f t="shared" si="1"/>
        <v>895.68281999999999</v>
      </c>
      <c r="C20" s="19">
        <f t="shared" si="2"/>
        <v>9</v>
      </c>
      <c r="E20" s="1">
        <v>16</v>
      </c>
      <c r="F20" s="20">
        <v>729.35320000000002</v>
      </c>
      <c r="G20" s="20">
        <v>1011.136</v>
      </c>
      <c r="H20" s="20">
        <v>839.25250000000005</v>
      </c>
      <c r="I20" s="20">
        <v>1109.126</v>
      </c>
      <c r="J20" s="21">
        <v>1341.2594999999999</v>
      </c>
      <c r="K20" s="21">
        <v>762.15440000000001</v>
      </c>
      <c r="L20" s="21">
        <v>718.63239999999996</v>
      </c>
      <c r="M20" s="21">
        <v>932.87540000000001</v>
      </c>
      <c r="N20" s="21">
        <v>723.49239999999998</v>
      </c>
      <c r="O20" s="1">
        <v>1101.3724999999999</v>
      </c>
      <c r="P20" s="1">
        <v>1194.1010000000001</v>
      </c>
      <c r="Q20" s="1">
        <v>648.32270000000005</v>
      </c>
      <c r="R20" s="1">
        <v>934.0299</v>
      </c>
      <c r="S20" s="1">
        <v>1100.0840000000001</v>
      </c>
      <c r="T20" s="1">
        <v>617.14455999999996</v>
      </c>
      <c r="U20" s="1">
        <v>176.44370000000001</v>
      </c>
      <c r="V20" s="1">
        <v>890.8229</v>
      </c>
      <c r="W20" s="1">
        <v>564.39790000000005</v>
      </c>
      <c r="X20" s="1">
        <v>839.25250000000005</v>
      </c>
      <c r="Y20" s="1">
        <v>914.53179999999998</v>
      </c>
      <c r="Z20" s="1">
        <v>971.48040000000003</v>
      </c>
      <c r="AA20" s="1">
        <v>916.81150000000002</v>
      </c>
      <c r="AB20" s="1">
        <v>358.46379999999999</v>
      </c>
      <c r="AC20" s="1">
        <v>466.63850000000002</v>
      </c>
      <c r="AD20" s="1">
        <v>327.67133000000001</v>
      </c>
    </row>
    <row r="21" spans="1:30" x14ac:dyDescent="0.25">
      <c r="A21" s="12">
        <f t="shared" si="0"/>
        <v>1193.6012499999999</v>
      </c>
      <c r="B21">
        <f t="shared" si="1"/>
        <v>1174.8677</v>
      </c>
      <c r="C21" s="19">
        <f t="shared" si="2"/>
        <v>11</v>
      </c>
      <c r="E21" s="1">
        <v>18</v>
      </c>
      <c r="F21" s="20">
        <v>1089.8109999999999</v>
      </c>
      <c r="G21" s="20">
        <v>1229.825</v>
      </c>
      <c r="H21" s="20">
        <v>1064.4079999999999</v>
      </c>
      <c r="I21" s="20">
        <v>1390.3610000000001</v>
      </c>
      <c r="J21" s="21">
        <v>1705.1496999999999</v>
      </c>
      <c r="K21" s="21">
        <v>1085.9749999999999</v>
      </c>
      <c r="L21" s="21">
        <v>1002.636</v>
      </c>
      <c r="M21" s="21">
        <v>1181.8979999999999</v>
      </c>
      <c r="N21" s="21">
        <v>898.6798</v>
      </c>
      <c r="O21" s="1">
        <v>1325.1528000000001</v>
      </c>
      <c r="P21" s="1">
        <v>1403.9580000000001</v>
      </c>
      <c r="Q21" s="1">
        <v>886.35389999999995</v>
      </c>
      <c r="R21" s="1">
        <v>1172.4639999999999</v>
      </c>
      <c r="S21" s="1">
        <v>1425.2829999999999</v>
      </c>
      <c r="T21" s="1">
        <v>825.34844999999996</v>
      </c>
      <c r="U21" s="1">
        <v>321.39210000000003</v>
      </c>
      <c r="V21" s="1">
        <v>1114.3140000000001</v>
      </c>
      <c r="W21" s="1">
        <v>696.55669999999998</v>
      </c>
      <c r="X21" s="1">
        <v>1105.2449999999999</v>
      </c>
      <c r="Y21" s="1">
        <v>1177.8486</v>
      </c>
      <c r="Z21" s="1">
        <v>1077.06</v>
      </c>
      <c r="AA21" s="1">
        <v>1089.8109999999999</v>
      </c>
      <c r="AB21" s="1">
        <v>340.47410000000002</v>
      </c>
      <c r="AC21" s="1">
        <v>468.8236</v>
      </c>
      <c r="AD21" s="1">
        <v>399.59217999999998</v>
      </c>
    </row>
    <row r="22" spans="1:30" x14ac:dyDescent="0.25">
      <c r="A22" s="12"/>
      <c r="C22" s="13"/>
    </row>
    <row r="23" spans="1:30" x14ac:dyDescent="0.25">
      <c r="A23" s="12"/>
      <c r="C23" s="13" t="s">
        <v>41</v>
      </c>
    </row>
    <row r="24" spans="1:30" x14ac:dyDescent="0.25">
      <c r="A24" s="12"/>
      <c r="C24" s="22">
        <v>4</v>
      </c>
    </row>
    <row r="25" spans="1:30" x14ac:dyDescent="0.25">
      <c r="A25" s="12"/>
      <c r="C25" s="22">
        <v>7</v>
      </c>
    </row>
    <row r="26" spans="1:30" x14ac:dyDescent="0.25">
      <c r="A26" s="14"/>
      <c r="B26" s="15"/>
      <c r="C26" s="2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6EE1-C432-45E6-8BE2-F79E5D386D40}">
  <dimension ref="A1:AC31"/>
  <sheetViews>
    <sheetView topLeftCell="A7" workbookViewId="0">
      <selection activeCell="E37" sqref="E37"/>
    </sheetView>
  </sheetViews>
  <sheetFormatPr defaultRowHeight="15" x14ac:dyDescent="0.25"/>
  <cols>
    <col min="1" max="1" width="13.7109375" customWidth="1"/>
    <col min="2" max="2" width="12" customWidth="1"/>
    <col min="3" max="3" width="29.28515625" customWidth="1"/>
  </cols>
  <sheetData>
    <row r="1" spans="1:29" ht="15.75" x14ac:dyDescent="0.25">
      <c r="D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x14ac:dyDescent="0.25">
      <c r="C2" t="s">
        <v>26</v>
      </c>
      <c r="D2" s="1">
        <v>13</v>
      </c>
      <c r="E2" s="1">
        <v>4.9200000000000001E-2</v>
      </c>
      <c r="F2" s="1">
        <v>0.15629999999999999</v>
      </c>
      <c r="G2" s="1">
        <v>0.15179999999999999</v>
      </c>
      <c r="H2" s="1">
        <v>3.27E-2</v>
      </c>
      <c r="I2" s="1">
        <v>5.1999999999999998E-3</v>
      </c>
      <c r="J2" s="1">
        <v>0.13750000000000001</v>
      </c>
      <c r="K2" s="1">
        <v>7.3000000000000001E-3</v>
      </c>
      <c r="L2" s="1">
        <v>2.23E-2</v>
      </c>
      <c r="M2" s="1">
        <v>6.9000000000000006E-2</v>
      </c>
      <c r="N2" s="1">
        <v>2.4500000000000001E-2</v>
      </c>
      <c r="O2" s="1">
        <v>9.9299999999999999E-2</v>
      </c>
      <c r="P2" s="1">
        <v>4.3499999999999997E-2</v>
      </c>
      <c r="Q2" s="1">
        <v>0.1066</v>
      </c>
      <c r="R2" s="1">
        <v>7.4999999999999997E-2</v>
      </c>
      <c r="S2" s="1">
        <v>4.2500000000000003E-2</v>
      </c>
      <c r="T2" s="1">
        <v>9.7299999999999998E-2</v>
      </c>
      <c r="U2" s="1">
        <v>0.192</v>
      </c>
      <c r="V2" s="1">
        <v>6.1499999999999999E-2</v>
      </c>
      <c r="W2" s="1">
        <v>3.2000000000000001E-2</v>
      </c>
      <c r="X2" s="1">
        <v>3.2300000000000002E-2</v>
      </c>
      <c r="Y2" s="1">
        <v>5.0500000000000003E-2</v>
      </c>
      <c r="Z2" s="1">
        <v>8.4000000000000005E-2</v>
      </c>
      <c r="AA2" s="1">
        <v>5.0299999999999997E-2</v>
      </c>
      <c r="AB2" s="1">
        <v>0.1749</v>
      </c>
      <c r="AC2" s="1">
        <v>1.2999999999999999E-3</v>
      </c>
    </row>
    <row r="3" spans="1:29" x14ac:dyDescent="0.25">
      <c r="D3" s="1">
        <v>17</v>
      </c>
      <c r="E3" s="1">
        <v>4.2999999999999997E-2</v>
      </c>
      <c r="F3" s="1">
        <v>0.1719</v>
      </c>
      <c r="G3" s="1">
        <v>1.34E-2</v>
      </c>
      <c r="H3" s="1">
        <v>3.4299999999999997E-2</v>
      </c>
      <c r="I3" s="1">
        <v>1.6999999999999999E-3</v>
      </c>
      <c r="J3" s="1">
        <v>0.158</v>
      </c>
      <c r="K3" s="1">
        <v>7.1999999999999998E-3</v>
      </c>
      <c r="L3" s="1">
        <v>4.4299999999999999E-2</v>
      </c>
      <c r="M3" s="1">
        <v>4.2000000000000003E-2</v>
      </c>
      <c r="N3" s="1">
        <v>0.1371</v>
      </c>
      <c r="O3" s="1">
        <v>0.15690000000000001</v>
      </c>
      <c r="P3" s="1">
        <v>3.2199999999999999E-2</v>
      </c>
      <c r="Q3" s="1">
        <v>2.3300000000000001E-2</v>
      </c>
      <c r="R3" s="1">
        <v>2.53E-2</v>
      </c>
      <c r="S3" s="1">
        <v>8.3599999999999994E-2</v>
      </c>
      <c r="T3" s="1">
        <v>0.25790000000000002</v>
      </c>
      <c r="U3" s="1">
        <v>0.28910000000000002</v>
      </c>
      <c r="V3" s="1">
        <v>0.51719999999999999</v>
      </c>
      <c r="W3" s="1">
        <v>0.21429999999999999</v>
      </c>
      <c r="X3" s="1">
        <v>0.35470000000000002</v>
      </c>
      <c r="Y3" s="1">
        <v>0.57689999999999997</v>
      </c>
      <c r="Z3" s="1">
        <v>0.28949999999999998</v>
      </c>
      <c r="AA3" s="1">
        <v>0.44190000000000002</v>
      </c>
      <c r="AB3" s="1">
        <v>0.38030000000000003</v>
      </c>
      <c r="AC3" s="1">
        <v>0.70299999999999996</v>
      </c>
    </row>
    <row r="4" spans="1:29" x14ac:dyDescent="0.25">
      <c r="D4" s="1">
        <v>24</v>
      </c>
      <c r="E4" s="1">
        <v>7.1000000000000004E-3</v>
      </c>
      <c r="F4" s="1">
        <v>8.3999999999999995E-3</v>
      </c>
      <c r="G4" s="1">
        <v>3.78E-2</v>
      </c>
      <c r="H4" s="1">
        <v>3.4700000000000002E-2</v>
      </c>
      <c r="I4" s="1">
        <v>2.12E-2</v>
      </c>
      <c r="J4" s="1">
        <v>1.29E-2</v>
      </c>
      <c r="K4" s="1">
        <v>6.54E-2</v>
      </c>
      <c r="L4" s="1">
        <v>1.7899999999999999E-2</v>
      </c>
      <c r="M4" s="1">
        <v>1.72E-2</v>
      </c>
      <c r="N4" s="1">
        <v>0.1663</v>
      </c>
      <c r="O4" s="1">
        <v>0.18340000000000001</v>
      </c>
      <c r="P4" s="1">
        <v>0.1661</v>
      </c>
      <c r="Q4" s="1">
        <v>0.18490000000000001</v>
      </c>
      <c r="R4" s="1">
        <v>0.1968</v>
      </c>
      <c r="S4" s="1">
        <v>0.21959999999999999</v>
      </c>
      <c r="T4" s="1">
        <v>0.26919999999999999</v>
      </c>
      <c r="U4" s="1">
        <v>0.54149999999999998</v>
      </c>
      <c r="V4" s="1">
        <v>0.37259999999999999</v>
      </c>
      <c r="W4" s="1">
        <v>0.24160000000000001</v>
      </c>
      <c r="X4" s="1">
        <v>0.52339999999999998</v>
      </c>
      <c r="Y4" s="1">
        <v>0.85319999999999996</v>
      </c>
      <c r="Z4" s="1">
        <v>0.86499999999999999</v>
      </c>
      <c r="AA4" s="1">
        <v>0.98440000000000005</v>
      </c>
      <c r="AB4" s="1">
        <v>0.81040000000000001</v>
      </c>
      <c r="AC4" s="1">
        <v>0.42699999999999999</v>
      </c>
    </row>
    <row r="7" spans="1:29" ht="15.75" x14ac:dyDescent="0.25"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  <c r="U7" s="2" t="s">
        <v>17</v>
      </c>
      <c r="V7" s="2" t="s">
        <v>18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</row>
    <row r="8" spans="1:29" x14ac:dyDescent="0.25">
      <c r="C8" t="s">
        <v>27</v>
      </c>
      <c r="D8" s="1">
        <v>13</v>
      </c>
      <c r="E8" s="1">
        <v>45.24</v>
      </c>
      <c r="F8" s="1">
        <v>47.85</v>
      </c>
      <c r="G8" s="1">
        <v>51.23</v>
      </c>
      <c r="H8" s="1">
        <v>51.24</v>
      </c>
      <c r="I8" s="1">
        <v>48.75</v>
      </c>
      <c r="J8" s="1">
        <v>45.36</v>
      </c>
      <c r="K8" s="1">
        <v>48.5</v>
      </c>
      <c r="L8" s="1">
        <v>51.32</v>
      </c>
      <c r="M8" s="1">
        <v>47.63</v>
      </c>
      <c r="N8" s="1">
        <v>51.23</v>
      </c>
      <c r="O8" s="1">
        <v>45.36</v>
      </c>
      <c r="P8" s="1">
        <v>47.65</v>
      </c>
      <c r="Q8" s="1">
        <v>48.62</v>
      </c>
      <c r="R8" s="1">
        <v>46.96</v>
      </c>
      <c r="S8" s="1">
        <v>51.24</v>
      </c>
      <c r="T8" s="1">
        <v>47.56</v>
      </c>
      <c r="U8" s="1">
        <v>47.69</v>
      </c>
      <c r="V8" s="1">
        <v>48.75</v>
      </c>
      <c r="W8" s="1">
        <v>51.36</v>
      </c>
      <c r="X8" s="1">
        <v>54.25</v>
      </c>
      <c r="Y8" s="1">
        <v>47.26</v>
      </c>
      <c r="Z8" s="1">
        <v>48.56</v>
      </c>
      <c r="AA8" s="1">
        <v>51.24</v>
      </c>
      <c r="AB8" s="1">
        <v>45.36</v>
      </c>
      <c r="AC8" s="1">
        <v>44.21</v>
      </c>
    </row>
    <row r="9" spans="1:29" x14ac:dyDescent="0.25">
      <c r="D9" s="1">
        <v>17</v>
      </c>
      <c r="E9" s="1">
        <v>51.23</v>
      </c>
      <c r="F9" s="1">
        <v>52.36</v>
      </c>
      <c r="G9" s="1">
        <v>55.68</v>
      </c>
      <c r="H9" s="1">
        <v>55.24</v>
      </c>
      <c r="I9" s="1">
        <v>49.68</v>
      </c>
      <c r="J9" s="1">
        <v>54.32</v>
      </c>
      <c r="K9" s="1">
        <v>48.56</v>
      </c>
      <c r="L9" s="1">
        <v>53.66</v>
      </c>
      <c r="M9" s="1">
        <v>52.32</v>
      </c>
      <c r="N9" s="1">
        <v>54.23</v>
      </c>
      <c r="O9" s="1">
        <v>41.23</v>
      </c>
      <c r="P9" s="1">
        <v>45.63</v>
      </c>
      <c r="Q9" s="1">
        <v>46.35</v>
      </c>
      <c r="R9" s="1">
        <v>44.36</v>
      </c>
      <c r="S9" s="1">
        <v>44.21</v>
      </c>
      <c r="T9" s="1">
        <v>31.24</v>
      </c>
      <c r="U9" s="1">
        <v>29.66</v>
      </c>
      <c r="V9" s="1">
        <v>33.32</v>
      </c>
      <c r="W9" s="1">
        <v>35.229999999999997</v>
      </c>
      <c r="X9" s="1">
        <v>37.409999999999997</v>
      </c>
      <c r="Y9" s="1">
        <v>21.23</v>
      </c>
      <c r="Z9" s="1">
        <v>25.63</v>
      </c>
      <c r="AA9" s="1">
        <v>22.32</v>
      </c>
      <c r="AB9" s="1">
        <v>23.36</v>
      </c>
      <c r="AC9" s="1">
        <v>21.21</v>
      </c>
    </row>
    <row r="10" spans="1:29" x14ac:dyDescent="0.25">
      <c r="D10" s="1">
        <v>24</v>
      </c>
      <c r="E10" s="1">
        <v>55.67</v>
      </c>
      <c r="F10" s="1">
        <v>56.78</v>
      </c>
      <c r="G10" s="1">
        <v>53.45</v>
      </c>
      <c r="H10" s="1">
        <v>59.76</v>
      </c>
      <c r="I10" s="1">
        <v>53.45</v>
      </c>
      <c r="J10" s="1">
        <v>58.76</v>
      </c>
      <c r="K10" s="1">
        <v>53.45</v>
      </c>
      <c r="L10" s="1">
        <v>55.74</v>
      </c>
      <c r="M10" s="1">
        <v>58.93</v>
      </c>
      <c r="N10" s="1">
        <v>59.65</v>
      </c>
      <c r="O10" s="1">
        <v>38.65</v>
      </c>
      <c r="P10" s="1">
        <v>42.54</v>
      </c>
      <c r="Q10" s="1">
        <v>41.43</v>
      </c>
      <c r="R10" s="1">
        <v>42.34</v>
      </c>
      <c r="S10" s="1">
        <v>39.78</v>
      </c>
      <c r="T10" s="1">
        <v>26.67</v>
      </c>
      <c r="U10" s="1">
        <v>25.67</v>
      </c>
      <c r="V10" s="1">
        <v>24.53</v>
      </c>
      <c r="W10" s="1">
        <v>29.45</v>
      </c>
      <c r="X10" s="1">
        <v>29.65</v>
      </c>
      <c r="Y10" s="1">
        <v>18.54</v>
      </c>
      <c r="Z10" s="1">
        <v>19.32</v>
      </c>
      <c r="AA10" s="1">
        <v>17.34</v>
      </c>
      <c r="AB10" s="1">
        <v>16.45</v>
      </c>
      <c r="AC10" s="1">
        <v>17.23</v>
      </c>
    </row>
    <row r="13" spans="1:29" ht="15.75" x14ac:dyDescent="0.25">
      <c r="C13" t="s">
        <v>28</v>
      </c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 t="s">
        <v>13</v>
      </c>
      <c r="R13" s="2" t="s">
        <v>14</v>
      </c>
      <c r="S13" s="2" t="s">
        <v>15</v>
      </c>
      <c r="T13" s="2" t="s">
        <v>16</v>
      </c>
      <c r="U13" s="2" t="s">
        <v>17</v>
      </c>
      <c r="V13" s="2" t="s">
        <v>18</v>
      </c>
      <c r="W13" s="2" t="s">
        <v>19</v>
      </c>
      <c r="X13" s="2" t="s">
        <v>20</v>
      </c>
      <c r="Y13" s="2" t="s">
        <v>21</v>
      </c>
      <c r="Z13" s="2" t="s">
        <v>22</v>
      </c>
      <c r="AA13" s="2" t="s">
        <v>23</v>
      </c>
      <c r="AB13" s="2" t="s">
        <v>24</v>
      </c>
      <c r="AC13" s="2" t="s">
        <v>25</v>
      </c>
    </row>
    <row r="14" spans="1:29" x14ac:dyDescent="0.25">
      <c r="A14" s="9" t="s">
        <v>37</v>
      </c>
      <c r="B14" s="10" t="s">
        <v>38</v>
      </c>
      <c r="C14" s="11" t="s">
        <v>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2">
        <f>SUM(E15:H15)/4</f>
        <v>15.252375000000001</v>
      </c>
      <c r="B15">
        <f>SUM(I15:M15)/5</f>
        <v>0</v>
      </c>
      <c r="C15" s="13"/>
      <c r="D15" s="1">
        <v>3</v>
      </c>
      <c r="E15" s="1">
        <v>14.921480000000001</v>
      </c>
      <c r="F15" s="1">
        <v>14.20077</v>
      </c>
      <c r="G15" s="1">
        <v>16.67079</v>
      </c>
      <c r="H15" s="1">
        <v>15.21646</v>
      </c>
      <c r="I15" s="1"/>
      <c r="J15" s="1"/>
      <c r="K15" s="1"/>
      <c r="L15" s="1"/>
      <c r="M15" s="1"/>
      <c r="N15" s="1"/>
      <c r="O15" s="1">
        <v>20.659970000000001</v>
      </c>
      <c r="P15" s="1"/>
      <c r="Q15" s="1"/>
      <c r="R15" s="1">
        <v>14.84834</v>
      </c>
      <c r="S15" s="1"/>
      <c r="T15" s="1">
        <v>19.940390000000001</v>
      </c>
      <c r="U15" s="1"/>
      <c r="V15" s="1"/>
      <c r="W15" s="1">
        <v>13.710319999999999</v>
      </c>
      <c r="X15" s="1"/>
      <c r="Y15" s="1"/>
      <c r="Z15" s="1"/>
      <c r="AA15" s="1">
        <v>21.02617</v>
      </c>
      <c r="AB15" s="1"/>
      <c r="AC15" s="1"/>
    </row>
    <row r="16" spans="1:29" x14ac:dyDescent="0.25">
      <c r="A16" s="12">
        <f t="shared" ref="A16:A24" si="0">SUM(E16:H16)/4</f>
        <v>21.774532500000003</v>
      </c>
      <c r="B16">
        <f t="shared" ref="B16:B24" si="1">SUM(I16:M16)/5</f>
        <v>12.417008599999999</v>
      </c>
      <c r="C16" s="13"/>
      <c r="D16" s="1">
        <v>6</v>
      </c>
      <c r="E16" s="1">
        <v>25.34376</v>
      </c>
      <c r="F16" s="1">
        <v>18.13139</v>
      </c>
      <c r="G16" s="1">
        <v>25.65793</v>
      </c>
      <c r="H16" s="1">
        <v>17.965050000000002</v>
      </c>
      <c r="I16" s="1">
        <v>19.151053000000001</v>
      </c>
      <c r="J16" s="1"/>
      <c r="K16" s="1">
        <v>27.267810000000001</v>
      </c>
      <c r="L16" s="1"/>
      <c r="M16" s="1">
        <v>15.666180000000001</v>
      </c>
      <c r="N16" s="1">
        <v>26.723918000000001</v>
      </c>
      <c r="O16" s="1">
        <v>24.62068</v>
      </c>
      <c r="P16" s="1">
        <v>41.899630000000002</v>
      </c>
      <c r="Q16" s="1">
        <v>29.748660000000001</v>
      </c>
      <c r="R16" s="1">
        <v>27.158439999999999</v>
      </c>
      <c r="S16" s="1">
        <v>30.568460999999999</v>
      </c>
      <c r="T16" s="1">
        <v>22.24614</v>
      </c>
      <c r="U16" s="1">
        <v>25.55292</v>
      </c>
      <c r="V16" s="1">
        <v>17.30986</v>
      </c>
      <c r="W16" s="1">
        <v>25.868819999999999</v>
      </c>
      <c r="X16" s="1">
        <v>17.472135999999999</v>
      </c>
      <c r="Y16" s="1">
        <v>36.599069999999998</v>
      </c>
      <c r="Z16" s="1">
        <v>32.252969999999998</v>
      </c>
      <c r="AA16" s="1">
        <v>22.341889999999999</v>
      </c>
      <c r="AB16" s="1">
        <v>30.568460000000002</v>
      </c>
      <c r="AC16" s="1"/>
    </row>
    <row r="17" spans="1:29" x14ac:dyDescent="0.25">
      <c r="A17" s="12">
        <f t="shared" si="0"/>
        <v>48.1990725</v>
      </c>
      <c r="B17">
        <f t="shared" si="1"/>
        <v>36.817242</v>
      </c>
      <c r="C17" s="13"/>
      <c r="D17" s="1">
        <v>8</v>
      </c>
      <c r="E17" s="1">
        <v>44.427819999999997</v>
      </c>
      <c r="F17" s="1">
        <v>44.731780000000001</v>
      </c>
      <c r="G17" s="1">
        <v>72.9499</v>
      </c>
      <c r="H17" s="1">
        <v>30.686789999999998</v>
      </c>
      <c r="I17" s="1">
        <v>31.28302</v>
      </c>
      <c r="J17" s="1">
        <v>59.151780000000002</v>
      </c>
      <c r="K17" s="1">
        <v>41.60866</v>
      </c>
      <c r="L17" s="1">
        <v>21.118390000000002</v>
      </c>
      <c r="M17" s="1">
        <v>30.92436</v>
      </c>
      <c r="N17" s="1">
        <v>38.634411</v>
      </c>
      <c r="O17" s="1">
        <v>59.704030000000003</v>
      </c>
      <c r="P17" s="1">
        <v>50.277630000000002</v>
      </c>
      <c r="Q17" s="1">
        <v>59.335479999999997</v>
      </c>
      <c r="R17" s="1">
        <v>37.947800000000001</v>
      </c>
      <c r="S17" s="1">
        <v>50.607683000000002</v>
      </c>
      <c r="T17" s="1">
        <v>113.6061</v>
      </c>
      <c r="U17" s="1">
        <v>51.606490000000001</v>
      </c>
      <c r="V17" s="1">
        <v>40.31597</v>
      </c>
      <c r="W17" s="1">
        <v>104.5038</v>
      </c>
      <c r="X17" s="1">
        <v>58.420769</v>
      </c>
      <c r="Y17" s="1">
        <v>56.976860000000002</v>
      </c>
      <c r="Z17" s="1">
        <v>89.950329999999994</v>
      </c>
      <c r="AA17" s="1">
        <v>49.621850000000002</v>
      </c>
      <c r="AB17" s="1">
        <v>41.60866</v>
      </c>
      <c r="AC17" s="1"/>
    </row>
    <row r="18" spans="1:29" x14ac:dyDescent="0.25">
      <c r="A18" s="12">
        <f t="shared" si="0"/>
        <v>133.359915</v>
      </c>
      <c r="B18">
        <f t="shared" si="1"/>
        <v>90.905844599999995</v>
      </c>
      <c r="C18" s="13"/>
      <c r="D18" s="1">
        <v>10</v>
      </c>
      <c r="E18" s="18">
        <v>75.296059999999997</v>
      </c>
      <c r="F18" s="18">
        <v>113.3228</v>
      </c>
      <c r="G18" s="18">
        <v>280.18599999999998</v>
      </c>
      <c r="H18" s="18">
        <v>64.634799999999998</v>
      </c>
      <c r="I18" s="1">
        <v>41.608663</v>
      </c>
      <c r="J18" s="1">
        <v>106.664</v>
      </c>
      <c r="K18" s="1">
        <v>141.41130000000001</v>
      </c>
      <c r="L18" s="1">
        <v>133.68209999999999</v>
      </c>
      <c r="M18" s="1">
        <v>31.163160000000001</v>
      </c>
      <c r="N18" s="1">
        <v>72.318602999999996</v>
      </c>
      <c r="O18" s="1">
        <v>86.359139999999996</v>
      </c>
      <c r="P18" s="1">
        <v>90.680310000000006</v>
      </c>
      <c r="Q18" s="1">
        <v>87.783919999999995</v>
      </c>
      <c r="R18" s="1">
        <v>74.223479999999995</v>
      </c>
      <c r="S18" s="1">
        <v>87.545372</v>
      </c>
      <c r="T18" s="1">
        <v>170.05779999999999</v>
      </c>
      <c r="U18" s="1">
        <v>106.9361</v>
      </c>
      <c r="V18" s="1">
        <v>58.60295</v>
      </c>
      <c r="W18" s="1">
        <v>125.027</v>
      </c>
      <c r="X18" s="1">
        <v>120.84317</v>
      </c>
      <c r="Y18" s="1">
        <v>81.266919999999999</v>
      </c>
      <c r="Z18" s="1">
        <v>166.74029999999999</v>
      </c>
      <c r="AA18" s="1">
        <v>76.161519999999996</v>
      </c>
      <c r="AB18" s="1">
        <v>69.013130000000004</v>
      </c>
      <c r="AC18" s="1">
        <v>32.993440999999997</v>
      </c>
    </row>
    <row r="19" spans="1:29" x14ac:dyDescent="0.25">
      <c r="A19" s="12">
        <f t="shared" si="0"/>
        <v>220.25159500000001</v>
      </c>
      <c r="B19">
        <f t="shared" si="1"/>
        <v>185.34154340000001</v>
      </c>
      <c r="C19" s="19">
        <f>D19-13</f>
        <v>0</v>
      </c>
      <c r="D19" s="1">
        <v>13</v>
      </c>
      <c r="E19" s="20">
        <v>126.2398</v>
      </c>
      <c r="F19" s="20">
        <v>256.06900000000002</v>
      </c>
      <c r="G19" s="20">
        <v>439.54579999999999</v>
      </c>
      <c r="H19" s="20">
        <v>59.151780000000002</v>
      </c>
      <c r="I19" s="21">
        <v>61.381357000000001</v>
      </c>
      <c r="J19" s="21">
        <v>229.73079999999999</v>
      </c>
      <c r="K19" s="21">
        <v>328.82170000000002</v>
      </c>
      <c r="L19" s="21">
        <v>267.44459999999998</v>
      </c>
      <c r="M19" s="21">
        <v>39.329259999999998</v>
      </c>
      <c r="N19" s="1">
        <v>157.39930000000001</v>
      </c>
      <c r="O19" s="1">
        <v>136.8674</v>
      </c>
      <c r="P19" s="1">
        <v>132.10820000000001</v>
      </c>
      <c r="Q19" s="1">
        <v>186.5164</v>
      </c>
      <c r="R19" s="1">
        <v>128.38120000000001</v>
      </c>
      <c r="S19" s="1">
        <v>227.92187999999999</v>
      </c>
      <c r="T19" s="1">
        <v>282.78190000000001</v>
      </c>
      <c r="U19" s="1">
        <v>132.7362</v>
      </c>
      <c r="V19" s="1">
        <v>102.6377</v>
      </c>
      <c r="W19" s="1">
        <v>162.0249</v>
      </c>
      <c r="X19" s="1">
        <v>165.64410000000001</v>
      </c>
      <c r="Y19" s="1">
        <v>149.43270000000001</v>
      </c>
      <c r="Z19" s="1">
        <v>409.50990000000002</v>
      </c>
      <c r="AA19" s="1">
        <v>249.30529999999999</v>
      </c>
      <c r="AB19" s="1">
        <v>140.10290000000001</v>
      </c>
      <c r="AC19" s="1">
        <v>40.600884999999998</v>
      </c>
    </row>
    <row r="20" spans="1:29" x14ac:dyDescent="0.25">
      <c r="A20" s="12">
        <f t="shared" si="0"/>
        <v>365.64085749999998</v>
      </c>
      <c r="B20">
        <f t="shared" si="1"/>
        <v>276.14527199999998</v>
      </c>
      <c r="C20" s="19">
        <f t="shared" ref="C20:C24" si="2">D20-13</f>
        <v>2</v>
      </c>
      <c r="D20" s="1">
        <v>15</v>
      </c>
      <c r="E20" s="20">
        <v>230.6388</v>
      </c>
      <c r="F20" s="20">
        <v>572.69370000000004</v>
      </c>
      <c r="G20" s="20">
        <v>591.22969999999998</v>
      </c>
      <c r="H20" s="20">
        <v>68.001230000000007</v>
      </c>
      <c r="I20" s="21">
        <v>100.01056</v>
      </c>
      <c r="J20" s="21">
        <v>367.07150000000001</v>
      </c>
      <c r="K20" s="21">
        <v>468.09449999999998</v>
      </c>
      <c r="L20" s="21">
        <v>302.49169999999998</v>
      </c>
      <c r="M20" s="21">
        <v>143.0581</v>
      </c>
      <c r="N20" s="1">
        <v>267.94666999999998</v>
      </c>
      <c r="O20" s="1">
        <v>261.96300000000002</v>
      </c>
      <c r="P20" s="1">
        <v>145.38509999999999</v>
      </c>
      <c r="Q20" s="1">
        <v>382.78309999999999</v>
      </c>
      <c r="R20" s="1">
        <v>164.916</v>
      </c>
      <c r="S20" s="1">
        <v>338.70898999999997</v>
      </c>
      <c r="T20" s="1">
        <v>448.69290000000001</v>
      </c>
      <c r="U20" s="1">
        <v>201.91679999999999</v>
      </c>
      <c r="V20" s="1">
        <v>179.5033</v>
      </c>
      <c r="W20" s="1">
        <v>232.00530000000001</v>
      </c>
      <c r="X20" s="1">
        <v>261.96296999999998</v>
      </c>
      <c r="Y20" s="1">
        <v>208.22190000000001</v>
      </c>
      <c r="Z20" s="1">
        <v>457.96609999999998</v>
      </c>
      <c r="AA20" s="1">
        <v>468.8236</v>
      </c>
      <c r="AB20" s="1">
        <v>211.20869999999999</v>
      </c>
      <c r="AC20" s="1">
        <v>175.68423999999999</v>
      </c>
    </row>
    <row r="21" spans="1:29" x14ac:dyDescent="0.25">
      <c r="A21" s="12">
        <f t="shared" si="0"/>
        <v>466.26829000000004</v>
      </c>
      <c r="B21">
        <f t="shared" si="1"/>
        <v>362.94763</v>
      </c>
      <c r="C21" s="19">
        <f t="shared" si="2"/>
        <v>4</v>
      </c>
      <c r="D21" s="1">
        <v>17</v>
      </c>
      <c r="E21" s="20">
        <v>305.22340000000003</v>
      </c>
      <c r="F21" s="20">
        <v>652.86069999999995</v>
      </c>
      <c r="G21" s="20">
        <v>821.10140000000001</v>
      </c>
      <c r="H21" s="20">
        <v>85.887659999999997</v>
      </c>
      <c r="I21" s="21">
        <v>132.42195000000001</v>
      </c>
      <c r="J21" s="21">
        <v>538.39049999999997</v>
      </c>
      <c r="K21" s="21">
        <v>616.26880000000006</v>
      </c>
      <c r="L21" s="21">
        <v>336.36500000000001</v>
      </c>
      <c r="M21" s="21">
        <v>191.2919</v>
      </c>
      <c r="N21" s="1">
        <v>369.55592000000001</v>
      </c>
      <c r="O21" s="1">
        <v>269.96129999999999</v>
      </c>
      <c r="P21" s="1">
        <v>187.30680000000001</v>
      </c>
      <c r="Q21" s="1">
        <v>519.41809999999998</v>
      </c>
      <c r="R21" s="1">
        <v>214.65690000000001</v>
      </c>
      <c r="S21" s="1">
        <v>460.84485999999998</v>
      </c>
      <c r="T21" s="1">
        <v>574.36249999999995</v>
      </c>
      <c r="U21" s="1">
        <v>299.23520000000002</v>
      </c>
      <c r="V21" s="1">
        <v>201.50110000000001</v>
      </c>
      <c r="W21" s="1">
        <v>323.66609999999997</v>
      </c>
      <c r="X21" s="1">
        <v>346.99869999999999</v>
      </c>
      <c r="Y21" s="1">
        <v>323.09660000000002</v>
      </c>
      <c r="Z21" s="1">
        <v>631.2704</v>
      </c>
      <c r="AA21" s="1">
        <v>578.54880000000003</v>
      </c>
      <c r="AB21" s="1">
        <v>223.88659999999999</v>
      </c>
      <c r="AC21" s="1">
        <v>199.43089000000001</v>
      </c>
    </row>
    <row r="22" spans="1:29" x14ac:dyDescent="0.25">
      <c r="A22" s="12">
        <f t="shared" si="0"/>
        <v>731.98867500000006</v>
      </c>
      <c r="B22">
        <f t="shared" si="1"/>
        <v>599.83304200000009</v>
      </c>
      <c r="C22" s="19">
        <f t="shared" si="2"/>
        <v>7</v>
      </c>
      <c r="D22" s="1">
        <v>20</v>
      </c>
      <c r="E22" s="20">
        <v>623.29840000000002</v>
      </c>
      <c r="F22" s="20">
        <v>908.84910000000002</v>
      </c>
      <c r="G22" s="20">
        <v>1250.7560000000001</v>
      </c>
      <c r="H22" s="20">
        <v>145.05119999999999</v>
      </c>
      <c r="I22" s="21">
        <v>222.55221</v>
      </c>
      <c r="J22" s="21">
        <v>915.6712</v>
      </c>
      <c r="K22" s="21">
        <v>1079.6020000000001</v>
      </c>
      <c r="L22" s="21">
        <v>536.7921</v>
      </c>
      <c r="M22" s="21">
        <v>244.54769999999999</v>
      </c>
      <c r="N22" s="1">
        <v>429.83497</v>
      </c>
      <c r="O22" s="1">
        <v>420.26819999999998</v>
      </c>
      <c r="P22" s="1">
        <v>272.49369999999999</v>
      </c>
      <c r="Q22" s="1">
        <v>949.1259</v>
      </c>
      <c r="R22" s="1">
        <v>321.95960000000002</v>
      </c>
      <c r="S22" s="1">
        <v>718.63241000000005</v>
      </c>
      <c r="T22" s="1">
        <v>734.26139999999998</v>
      </c>
      <c r="U22" s="1">
        <v>457.24829999999997</v>
      </c>
      <c r="V22" s="1">
        <v>271.47890000000001</v>
      </c>
      <c r="W22" s="1">
        <v>422.30619999999999</v>
      </c>
      <c r="X22" s="1">
        <v>459.40397000000002</v>
      </c>
      <c r="Y22" s="1">
        <v>377.0763</v>
      </c>
      <c r="Z22" s="1">
        <v>708.9778</v>
      </c>
      <c r="AA22" s="1">
        <v>708.9778</v>
      </c>
      <c r="AB22" s="1">
        <v>295.46559999999999</v>
      </c>
      <c r="AC22" s="1">
        <v>270.97237999999999</v>
      </c>
    </row>
    <row r="23" spans="1:29" x14ac:dyDescent="0.25">
      <c r="A23" s="12">
        <f t="shared" si="0"/>
        <v>1113.8485000000001</v>
      </c>
      <c r="B23">
        <f t="shared" si="1"/>
        <v>885.2872460000001</v>
      </c>
      <c r="C23" s="19">
        <f t="shared" si="2"/>
        <v>9</v>
      </c>
      <c r="D23" s="1">
        <v>22</v>
      </c>
      <c r="E23" s="20">
        <v>982.19079999999997</v>
      </c>
      <c r="F23" s="20">
        <v>1147.1120000000001</v>
      </c>
      <c r="G23" s="20">
        <v>1963.9549999999999</v>
      </c>
      <c r="H23" s="20">
        <v>362.13619999999997</v>
      </c>
      <c r="I23" s="21">
        <v>368.31232999999997</v>
      </c>
      <c r="J23" s="21">
        <v>1347.1489999999999</v>
      </c>
      <c r="K23" s="21">
        <v>1488.9770000000001</v>
      </c>
      <c r="L23" s="21">
        <v>726.41890000000001</v>
      </c>
      <c r="M23" s="21">
        <v>495.57900000000001</v>
      </c>
      <c r="N23" s="1">
        <v>622.41675999999995</v>
      </c>
      <c r="O23" s="1">
        <v>662.91859999999997</v>
      </c>
      <c r="P23" s="1">
        <v>410.17689999999999</v>
      </c>
      <c r="Q23" s="1">
        <v>1400.9290000000001</v>
      </c>
      <c r="R23" s="1">
        <v>803.21389999999997</v>
      </c>
      <c r="S23" s="1">
        <v>1091.0914</v>
      </c>
      <c r="T23" s="1">
        <v>895.30690000000004</v>
      </c>
      <c r="U23" s="1">
        <v>753.11310000000003</v>
      </c>
      <c r="V23" s="1">
        <v>420.26819999999998</v>
      </c>
      <c r="W23" s="1">
        <v>652.86069999999995</v>
      </c>
      <c r="X23" s="1">
        <v>520.19961000000001</v>
      </c>
      <c r="Y23" s="1">
        <v>465.9117</v>
      </c>
      <c r="Z23" s="1">
        <v>741.16970000000003</v>
      </c>
      <c r="AA23" s="1">
        <v>745.13670000000002</v>
      </c>
      <c r="AB23" s="1">
        <v>382.14620000000002</v>
      </c>
      <c r="AC23" s="1">
        <v>332.28906000000001</v>
      </c>
    </row>
    <row r="24" spans="1:29" x14ac:dyDescent="0.25">
      <c r="A24" s="12">
        <f t="shared" si="0"/>
        <v>1484.0427999999997</v>
      </c>
      <c r="B24">
        <f t="shared" si="1"/>
        <v>1143.086804</v>
      </c>
      <c r="C24" s="19">
        <f t="shared" si="2"/>
        <v>11</v>
      </c>
      <c r="D24" s="1">
        <v>24</v>
      </c>
      <c r="E24" s="20">
        <v>1328.0719999999999</v>
      </c>
      <c r="F24" s="20">
        <v>1551.298</v>
      </c>
      <c r="G24" s="20">
        <v>2327.4479999999999</v>
      </c>
      <c r="H24" s="20">
        <v>729.35320000000002</v>
      </c>
      <c r="I24" s="21">
        <v>406.84931999999998</v>
      </c>
      <c r="J24" s="21">
        <v>1613.671</v>
      </c>
      <c r="K24" s="21">
        <v>2074.0039999999999</v>
      </c>
      <c r="L24" s="21">
        <v>979.8039</v>
      </c>
      <c r="M24" s="21">
        <v>641.10580000000004</v>
      </c>
      <c r="N24" s="1">
        <v>820.04188999999997</v>
      </c>
      <c r="O24" s="1">
        <v>913.39340000000004</v>
      </c>
      <c r="P24" s="1">
        <v>671.2242</v>
      </c>
      <c r="Q24" s="1">
        <v>1572.452</v>
      </c>
      <c r="R24" s="1">
        <v>1054.3589999999999</v>
      </c>
      <c r="S24" s="1">
        <v>1353.0550000000001</v>
      </c>
      <c r="T24" s="1">
        <v>1205.018</v>
      </c>
      <c r="U24" s="1">
        <v>1022.135</v>
      </c>
      <c r="V24" s="1">
        <v>541.59680000000003</v>
      </c>
      <c r="W24" s="1">
        <v>947.95889999999997</v>
      </c>
      <c r="X24" s="1">
        <v>457.24826999999999</v>
      </c>
      <c r="Y24" s="1">
        <v>413.52249999999998</v>
      </c>
      <c r="Z24" s="1">
        <v>877.46079999999995</v>
      </c>
      <c r="AA24" s="1">
        <v>879.67849999999999</v>
      </c>
      <c r="AB24" s="1">
        <v>485.0564</v>
      </c>
      <c r="AC24" s="1">
        <v>402.88009</v>
      </c>
    </row>
    <row r="25" spans="1:29" x14ac:dyDescent="0.25">
      <c r="A25" s="12"/>
      <c r="C25" s="13"/>
    </row>
    <row r="26" spans="1:29" x14ac:dyDescent="0.25">
      <c r="A26" s="12"/>
      <c r="C26" s="13" t="s">
        <v>42</v>
      </c>
      <c r="D26" t="s">
        <v>30</v>
      </c>
      <c r="E26">
        <f>0.5*(E23+E24)</f>
        <v>1155.1314</v>
      </c>
      <c r="F26">
        <f t="shared" ref="F26:M26" si="3">0.5*(F23+F24)</f>
        <v>1349.2049999999999</v>
      </c>
      <c r="G26">
        <f t="shared" si="3"/>
        <v>2145.7015000000001</v>
      </c>
      <c r="H26">
        <f t="shared" si="3"/>
        <v>545.74469999999997</v>
      </c>
      <c r="I26">
        <f t="shared" si="3"/>
        <v>387.580825</v>
      </c>
      <c r="J26">
        <f t="shared" si="3"/>
        <v>1480.4099999999999</v>
      </c>
      <c r="K26">
        <f t="shared" si="3"/>
        <v>1781.4904999999999</v>
      </c>
      <c r="L26">
        <f t="shared" si="3"/>
        <v>853.1114</v>
      </c>
      <c r="M26">
        <f t="shared" si="3"/>
        <v>568.3424</v>
      </c>
    </row>
    <row r="27" spans="1:29" x14ac:dyDescent="0.25">
      <c r="A27" s="12"/>
      <c r="C27" s="13"/>
    </row>
    <row r="28" spans="1:29" x14ac:dyDescent="0.25">
      <c r="A28" s="12"/>
      <c r="C28" s="22">
        <v>4</v>
      </c>
    </row>
    <row r="29" spans="1:29" x14ac:dyDescent="0.25">
      <c r="A29" s="12"/>
      <c r="C29" s="22">
        <v>7</v>
      </c>
      <c r="D29">
        <v>17</v>
      </c>
      <c r="E29">
        <f>E21</f>
        <v>305.22340000000003</v>
      </c>
      <c r="F29">
        <f t="shared" ref="F29:M29" si="4">F21</f>
        <v>652.86069999999995</v>
      </c>
      <c r="G29">
        <f t="shared" si="4"/>
        <v>821.10140000000001</v>
      </c>
      <c r="H29">
        <f t="shared" si="4"/>
        <v>85.887659999999997</v>
      </c>
      <c r="I29">
        <f t="shared" si="4"/>
        <v>132.42195000000001</v>
      </c>
      <c r="J29">
        <f t="shared" si="4"/>
        <v>538.39049999999997</v>
      </c>
      <c r="K29">
        <f t="shared" si="4"/>
        <v>616.26880000000006</v>
      </c>
      <c r="L29">
        <f t="shared" si="4"/>
        <v>336.36500000000001</v>
      </c>
      <c r="M29">
        <f t="shared" si="4"/>
        <v>191.2919</v>
      </c>
    </row>
    <row r="30" spans="1:29" x14ac:dyDescent="0.25">
      <c r="A30" s="14"/>
      <c r="B30" s="15"/>
      <c r="C30" s="23">
        <v>10</v>
      </c>
      <c r="D30">
        <v>20</v>
      </c>
      <c r="E30">
        <f>E22</f>
        <v>623.29840000000002</v>
      </c>
      <c r="F30">
        <f t="shared" ref="F30:M30" si="5">F22</f>
        <v>908.84910000000002</v>
      </c>
      <c r="G30">
        <f t="shared" si="5"/>
        <v>1250.7560000000001</v>
      </c>
      <c r="H30">
        <f t="shared" si="5"/>
        <v>145.05119999999999</v>
      </c>
      <c r="I30">
        <f t="shared" si="5"/>
        <v>222.55221</v>
      </c>
      <c r="J30">
        <f t="shared" si="5"/>
        <v>915.6712</v>
      </c>
      <c r="K30">
        <f t="shared" si="5"/>
        <v>1079.6020000000001</v>
      </c>
      <c r="L30">
        <f t="shared" si="5"/>
        <v>536.7921</v>
      </c>
      <c r="M30">
        <f t="shared" si="5"/>
        <v>244.54769999999999</v>
      </c>
    </row>
    <row r="31" spans="1:29" x14ac:dyDescent="0.25">
      <c r="D31">
        <v>23</v>
      </c>
      <c r="E31">
        <f>E26</f>
        <v>1155.1314</v>
      </c>
      <c r="F31">
        <f t="shared" ref="F31:M31" si="6">F26</f>
        <v>1349.2049999999999</v>
      </c>
      <c r="G31">
        <f t="shared" si="6"/>
        <v>2145.7015000000001</v>
      </c>
      <c r="H31">
        <f t="shared" si="6"/>
        <v>545.74469999999997</v>
      </c>
      <c r="I31" s="8">
        <f t="shared" si="6"/>
        <v>387.580825</v>
      </c>
      <c r="J31" s="8">
        <f t="shared" si="6"/>
        <v>1480.4099999999999</v>
      </c>
      <c r="K31" s="8">
        <f t="shared" si="6"/>
        <v>1781.4904999999999</v>
      </c>
      <c r="L31" s="8">
        <f t="shared" si="6"/>
        <v>853.1114</v>
      </c>
      <c r="M31" s="8">
        <f t="shared" si="6"/>
        <v>568.3424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4T1</vt:lpstr>
      <vt:lpstr>B16F10</vt:lpstr>
      <vt:lpstr>MCA205</vt:lpstr>
      <vt:lpstr>E0771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Valantis Voutouri</dc:creator>
  <cp:keywords/>
  <dc:description/>
  <cp:lastModifiedBy>Gerasimos Sotiropoulos</cp:lastModifiedBy>
  <cp:revision/>
  <dcterms:created xsi:type="dcterms:W3CDTF">2022-09-08T10:46:44Z</dcterms:created>
  <dcterms:modified xsi:type="dcterms:W3CDTF">2025-02-05T15:56:38Z</dcterms:modified>
  <cp:category/>
  <cp:contentStatus/>
</cp:coreProperties>
</file>