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irlyliu/Library/Application Support/Microsoft/"/>
    </mc:Choice>
  </mc:AlternateContent>
  <xr:revisionPtr revIDLastSave="0" documentId="13_ncr:1_{11616E51-407A-784B-A96D-333A36F4BB9E}" xr6:coauthVersionLast="47" xr6:coauthVersionMax="47" xr10:uidLastSave="{00000000-0000-0000-0000-000000000000}"/>
  <bookViews>
    <workbookView xWindow="17260" yWindow="500" windowWidth="23280" windowHeight="20880" activeTab="2" xr2:uid="{AA3C1E50-38F1-6644-B051-514CE6CAA6A2}"/>
  </bookViews>
  <sheets>
    <sheet name="Data" sheetId="1" r:id="rId1"/>
    <sheet name="Analyze" sheetId="5" r:id="rId2"/>
    <sheet name="Dashboard" sheetId="6" r:id="rId3"/>
    <sheet name="Purpose" sheetId="8" r:id="rId4"/>
  </sheets>
  <definedNames>
    <definedName name="_xlchart.v1.0" hidden="1">Analyze!$E$29:$F$36</definedName>
    <definedName name="_xlchart.v1.1" hidden="1">Analyze!$G$29:$G$36</definedName>
    <definedName name="_xlchart.v1.10" hidden="1">Analyze!$E$29:$F$36</definedName>
    <definedName name="_xlchart.v1.11" hidden="1">Analyze!$G$29:$G$36</definedName>
    <definedName name="_xlchart.v1.12" hidden="1">Analyze!$H$29:$H$36</definedName>
    <definedName name="_xlchart.v1.13" hidden="1">Analyze!$E$29:$E$36</definedName>
    <definedName name="_xlchart.v1.14" hidden="1">Analyze!$F$29:$F$36</definedName>
    <definedName name="_xlchart.v1.15" hidden="1">Analyze!$G$29:$G$36</definedName>
    <definedName name="_xlchart.v1.16" hidden="1">Analyze!$H$29:$H$36</definedName>
    <definedName name="_xlchart.v1.17" hidden="1">Analyze!$E$29:$F$36</definedName>
    <definedName name="_xlchart.v1.18" hidden="1">Analyze!$G$29:$G$36</definedName>
    <definedName name="_xlchart.v1.19" hidden="1">Analyze!$H$29:$H$36</definedName>
    <definedName name="_xlchart.v1.2" hidden="1">Analyze!$H$29:$H$36</definedName>
    <definedName name="_xlchart.v1.3" hidden="1">Analyze!$E$29:$E$36</definedName>
    <definedName name="_xlchart.v1.4" hidden="1">Analyze!$F$29:$F$36</definedName>
    <definedName name="_xlchart.v1.5" hidden="1">Analyze!$G$29:$G$36</definedName>
    <definedName name="_xlchart.v1.6" hidden="1">Analyze!$H$29:$H$36</definedName>
    <definedName name="_xlchart.v2.7" hidden="1">Analyze!$E$29:$F$36</definedName>
    <definedName name="_xlchart.v2.8" hidden="1">Analyze!$G$29:$G$36</definedName>
    <definedName name="_xlchart.v2.9" hidden="1">Analyze!$H$29:$H$36</definedName>
    <definedName name="Slicer_Quarters">#N/A</definedName>
    <definedName name="Slicer_Region">#N/A</definedName>
    <definedName name="Slicer_Years">#N/A</definedName>
  </definedNames>
  <calcPr calcId="191029"/>
  <pivotCaches>
    <pivotCache cacheId="5"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5" l="1"/>
  <c r="G29" i="5"/>
  <c r="H29" i="5"/>
  <c r="F30" i="5"/>
  <c r="G30" i="5"/>
  <c r="H30" i="5"/>
  <c r="F31" i="5"/>
  <c r="G31" i="5"/>
  <c r="H31" i="5"/>
  <c r="F32" i="5"/>
  <c r="G32" i="5"/>
  <c r="H32" i="5"/>
  <c r="F33" i="5"/>
  <c r="G33" i="5"/>
  <c r="H33" i="5"/>
  <c r="F34" i="5"/>
  <c r="G34" i="5"/>
  <c r="H34" i="5"/>
  <c r="F35" i="5"/>
  <c r="G35" i="5"/>
  <c r="H35" i="5"/>
  <c r="F36" i="5"/>
  <c r="G36" i="5"/>
  <c r="H36" i="5"/>
  <c r="E33" i="5"/>
  <c r="E29" i="5"/>
  <c r="H12" i="6"/>
  <c r="I12" i="6"/>
  <c r="J12" i="6"/>
  <c r="H13" i="6"/>
  <c r="I13" i="6"/>
  <c r="J13" i="6"/>
  <c r="H14" i="6"/>
  <c r="I14" i="6"/>
  <c r="J14" i="6"/>
  <c r="H15" i="6"/>
  <c r="I15" i="6"/>
  <c r="J15" i="6"/>
  <c r="H16" i="6"/>
  <c r="I16" i="6"/>
  <c r="J16" i="6"/>
  <c r="H17" i="6"/>
  <c r="I17" i="6"/>
  <c r="J17" i="6"/>
  <c r="I11" i="6"/>
  <c r="J11" i="6"/>
  <c r="H11" i="6"/>
  <c r="D11" i="6"/>
  <c r="E11" i="6"/>
  <c r="D12" i="6"/>
  <c r="E12" i="6"/>
  <c r="D13" i="6"/>
  <c r="E13" i="6"/>
  <c r="D14" i="6"/>
  <c r="E14" i="6"/>
  <c r="F14" i="6" s="1"/>
  <c r="D15" i="6"/>
  <c r="E15" i="6"/>
  <c r="D16" i="6"/>
  <c r="E16" i="6"/>
  <c r="F16" i="6" s="1"/>
  <c r="D17" i="6"/>
  <c r="E17" i="6"/>
  <c r="C12" i="6"/>
  <c r="C13" i="6"/>
  <c r="C14" i="6"/>
  <c r="C15" i="6"/>
  <c r="C16" i="6"/>
  <c r="C17" i="6"/>
  <c r="C11" i="6"/>
  <c r="K13" i="6" l="1"/>
  <c r="K17" i="6"/>
  <c r="F17" i="6"/>
  <c r="F15" i="6"/>
  <c r="F13" i="6"/>
  <c r="K16" i="6"/>
  <c r="K11" i="6"/>
  <c r="K15" i="6"/>
  <c r="K12" i="6"/>
  <c r="F12" i="6"/>
  <c r="K14" i="6"/>
  <c r="F11" i="6"/>
</calcChain>
</file>

<file path=xl/sharedStrings.xml><?xml version="1.0" encoding="utf-8"?>
<sst xmlns="http://schemas.openxmlformats.org/spreadsheetml/2006/main" count="48322" uniqueCount="168">
  <si>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</si>
  <si>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</si>
  <si>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</si>
  <si>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</si>
  <si>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</si>
  <si>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</si>
  <si>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</si>
  <si>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</si>
  <si>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</si>
  <si>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</si>
  <si>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</si>
  <si>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</si>
  <si>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</si>
  <si>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</si>
  <si>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</si>
  <si>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</si>
  <si>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</si>
  <si>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</si>
  <si>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</si>
  <si>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</si>
  <si>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</si>
  <si>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</si>
  <si>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</si>
  <si>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</si>
  <si>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</si>
  <si>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</si>
  <si>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</si>
  <si>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</si>
  <si>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</si>
  <si>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</si>
  <si>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</si>
  <si>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</si>
  <si>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</si>
  <si>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</si>
  <si>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</si>
  <si>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</si>
  <si>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</si>
  <si>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</si>
  <si>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</si>
  <si>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</si>
  <si>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</si>
  <si>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</si>
  <si>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</si>
  <si>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</si>
  <si>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</si>
  <si>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</si>
  <si>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</si>
  <si>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</si>
  <si>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</si>
  <si>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</si>
  <si>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</si>
  <si>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</si>
  <si>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</si>
  <si>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</si>
  <si>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</si>
  <si>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</si>
  <si>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</si>
  <si>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</si>
  <si>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</si>
  <si>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</si>
  <si>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</si>
  <si>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</si>
  <si>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</si>
  <si>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</si>
  <si>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</si>
  <si>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</si>
  <si>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</si>
  <si>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</si>
  <si>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</si>
  <si>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</si>
  <si>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</si>
  <si>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</si>
  <si>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</si>
  <si>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</si>
  <si>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</si>
  <si>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</si>
  <si>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</si>
  <si>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</si>
  <si>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</si>
  <si>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</si>
  <si>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</si>
  <si>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</si>
  <si>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</si>
  <si>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</si>
  <si>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</si>
  <si>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</si>
  <si>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</si>
  <si>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</si>
  <si>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</si>
  <si>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</si>
  <si>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</si>
  <si>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</si>
  <si>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</si>
  <si>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</si>
  <si>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</si>
  <si>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</si>
  <si>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</si>
  <si>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</si>
  <si>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</si>
  <si>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</si>
  <si>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</si>
  <si>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</si>
  <si>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</si>
  <si>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</si>
  <si>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</si>
  <si>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</si>
  <si>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</si>
  <si>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</si>
  <si>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</si>
  <si>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</si>
  <si>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</si>
  <si>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</si>
  <si>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</si>
  <si>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</si>
  <si>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</si>
  <si>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</si>
  <si>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</si>
  <si>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</si>
  <si>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</si>
  <si>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</si>
  <si>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</si>
  <si>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</si>
  <si>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</si>
  <si>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</si>
  <si>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</si>
  <si>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</si>
  <si>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</si>
  <si>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</si>
  <si>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</si>
  <si>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</si>
  <si>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</si>
  <si>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Steps:</t>
  </si>
  <si>
    <t xml:space="preserve">1. structure: builde the structure for the dashboard </t>
  </si>
  <si>
    <t>slicer: region; years</t>
  </si>
  <si>
    <t>total sales; units sold; average price; total operating profit</t>
  </si>
  <si>
    <t>sales by berage brand in yr 2022 2023</t>
  </si>
  <si>
    <t>sales by retail</t>
  </si>
  <si>
    <t>sales total profit margin by quarter</t>
  </si>
  <si>
    <t>2. analysis</t>
  </si>
  <si>
    <t>3. visual: charts and pie</t>
  </si>
  <si>
    <t>Goal is to present the KPI(key performance indicator)in interactive format</t>
  </si>
  <si>
    <t>4. slicers to make it dynamic</t>
  </si>
  <si>
    <t>Sales by Beverage Brand</t>
  </si>
  <si>
    <t>Sales by Retailer</t>
  </si>
  <si>
    <t>Brand</t>
  </si>
  <si>
    <t>Sales 2022</t>
  </si>
  <si>
    <t>Sales 2023</t>
  </si>
  <si>
    <t>Percentage</t>
  </si>
  <si>
    <t>Sum of Total Sales</t>
  </si>
  <si>
    <t>Sum of Units Sold</t>
  </si>
  <si>
    <t>Sum of Operating Profit</t>
  </si>
  <si>
    <t>Average of Price per Unit</t>
  </si>
  <si>
    <t>Row Labels</t>
  </si>
  <si>
    <t>Grand Total</t>
  </si>
  <si>
    <t>Column Labels</t>
  </si>
  <si>
    <t>2022</t>
  </si>
  <si>
    <t>2023</t>
  </si>
  <si>
    <t>Qtr1</t>
  </si>
  <si>
    <t>Qtr2</t>
  </si>
  <si>
    <t>Qtr3</t>
  </si>
  <si>
    <t>Qtr4</t>
  </si>
  <si>
    <t>Years</t>
  </si>
  <si>
    <t>Quarters</t>
  </si>
  <si>
    <t>Average of Operating Margin</t>
  </si>
  <si>
    <t>Variance</t>
  </si>
  <si>
    <t>Sales and Operating Profit Margin by Quarter</t>
  </si>
  <si>
    <t>Last Update Feb 2024</t>
  </si>
  <si>
    <r>
      <t xml:space="preserve">Resources: </t>
    </r>
    <r>
      <rPr>
        <i/>
        <sz val="8"/>
        <color theme="1" tint="0.249977111117893"/>
        <rFont val="Calibri (Body)"/>
      </rPr>
      <t>https://www.youtube.com/watch?v=GW6ZjK_9H6A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</si>
</sst>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7" formatCode="_(&quot;$&quot;* #,##0_);_(&quot;$&quot;* \(#,##0\);_(&quot;$&quot;* &quot;-&quot;??_);_(@_)"/>
  </numFmts>
  <fonts count="10"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u/>
      <sz val="12"/>
      <color theme="10"/>
      <name val="Calibri"/>
      <family val="2"/>
      <scheme val="minor"/>
    </font>
    <font>
      <sz val="12"/>
      <color theme="0"/>
      <name val="Calibri"/>
      <family val="2"/>
      <scheme val="minor"/>
    </font>
    <font>
      <sz val="12"/>
      <color theme="1" tint="0.249977111117893"/>
      <name val="Calibri"/>
      <family val="2"/>
      <scheme val="minor"/>
    </font>
    <font>
      <i/>
      <sz val="8"/>
      <color theme="1" tint="0.249977111117893"/>
      <name val="Calibri (Body)"/>
    </font>
    <font>
      <sz val="8"/>
      <color theme="1" tint="0.249977111117893"/>
      <name val="Calibri"/>
      <family val="2"/>
      <scheme val="minor"/>
    </font>
  </fonts>
  <fills count="9">
    <fill>
      <patternFill patternType="none"/>
    </fill>
    <fill>
      <patternFill patternType="gray125"/>
    </fill>
    <fill>
      <patternFill patternType="solid">
        <fgColor rgb="FF2A3E68"/>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theme="2" tint="-0.499984740745262"/>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auto="1"/>
      </top>
      <bottom style="thin">
        <color auto="1"/>
      </bottom>
      <diagonal/>
    </border>
  </borders>
  <cellStyleXfs count="3">
    <xf numFmtId="0" fontId="0" fillId="0" borderId="0"/>
    <xf numFmtId="0" fontId="5" fillId="0" borderId="0" applyNumberFormat="0" applyFill="0" applyBorder="0" applyAlignment="0" applyProtection="0"/>
    <xf numFmtId="9" fontId="4" fillId="0" borderId="0" applyFont="0" applyFill="0" applyBorder="0" applyAlignment="0" applyProtection="0"/>
  </cellStyleXfs>
  <cellXfs count="3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7" fillId="3" borderId="0" xfId="0" applyFont="1" applyFill="1"/>
    <xf numFmtId="0" fontId="0" fillId="4" borderId="0" xfId="0" applyFill="1"/>
    <xf numFmtId="0" fontId="0" fillId="0" borderId="0" xfId="0" applyNumberFormat="1"/>
    <xf numFmtId="0" fontId="0" fillId="0" borderId="0" xfId="0" pivotButton="1"/>
    <xf numFmtId="0" fontId="0" fillId="0" borderId="0" xfId="0" applyAlignment="1">
      <alignment horizontal="left"/>
    </xf>
    <xf numFmtId="0" fontId="0" fillId="5" borderId="0" xfId="0" applyFill="1"/>
    <xf numFmtId="3" fontId="0" fillId="5" borderId="0" xfId="0" applyNumberFormat="1" applyFill="1"/>
    <xf numFmtId="9" fontId="0" fillId="5" borderId="0" xfId="2" applyFont="1" applyFill="1"/>
    <xf numFmtId="0" fontId="6" fillId="6" borderId="0" xfId="0" applyFont="1" applyFill="1" applyBorder="1" applyAlignment="1">
      <alignment horizontal="centerContinuous"/>
    </xf>
    <xf numFmtId="0" fontId="6" fillId="7" borderId="1" xfId="0" applyFont="1" applyFill="1" applyBorder="1"/>
    <xf numFmtId="0" fontId="6" fillId="7" borderId="0" xfId="0" applyFont="1" applyFill="1"/>
    <xf numFmtId="0" fontId="6" fillId="6" borderId="0" xfId="0" applyFont="1" applyFill="1" applyAlignment="1">
      <alignment horizontal="centerContinuous"/>
    </xf>
    <xf numFmtId="0" fontId="0" fillId="8" borderId="0" xfId="0" applyFill="1"/>
    <xf numFmtId="3" fontId="0" fillId="8" borderId="0" xfId="0" applyNumberFormat="1" applyFill="1"/>
    <xf numFmtId="0" fontId="2" fillId="3" borderId="2" xfId="0" applyFont="1" applyFill="1" applyBorder="1"/>
    <xf numFmtId="3" fontId="2" fillId="3" borderId="2" xfId="0" applyNumberFormat="1" applyFont="1" applyFill="1" applyBorder="1"/>
    <xf numFmtId="9" fontId="2" fillId="3" borderId="2" xfId="2" applyFont="1" applyFill="1" applyBorder="1"/>
    <xf numFmtId="3" fontId="0" fillId="0" borderId="0" xfId="0" applyNumberFormat="1"/>
    <xf numFmtId="44" fontId="0" fillId="0" borderId="0" xfId="0" applyNumberFormat="1"/>
    <xf numFmtId="167" fontId="0" fillId="0" borderId="0" xfId="0" applyNumberFormat="1"/>
    <xf numFmtId="0" fontId="6" fillId="3" borderId="0" xfId="0" applyFont="1" applyFill="1" applyAlignment="1">
      <alignment horizontal="center"/>
    </xf>
    <xf numFmtId="0" fontId="9" fillId="3" borderId="0" xfId="0" applyFont="1" applyFill="1"/>
  </cellXfs>
  <cellStyles count="3">
    <cellStyle name="Hyperlink 2" xfId="1" xr:uid="{229837FD-7C70-47AC-B854-CBC5538B0B97}"/>
    <cellStyle name="Normal" xfId="0" builtinId="0"/>
    <cellStyle name="Percent" xfId="2" builtinId="5"/>
  </cellStyles>
  <dxfs count="18">
    <dxf>
      <numFmt numFmtId="3" formatCode="#,##0"/>
    </dxf>
    <dxf>
      <numFmt numFmtId="34" formatCode="_(&quot;$&quot;* #,##0.00_);_(&quot;$&quot;* \(#,##0.00\);_(&quot;$&quot;* &quot;-&quot;??_);_(@_)"/>
    </dxf>
    <dxf>
      <numFmt numFmtId="167" formatCode="_(&quot;$&quot;* #,##0_);_(&quot;$&quot;* \(#,##0\);_(&quot;$&quot;* &quot;-&quot;??_);_(@_)"/>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7E79"/>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C00000"/>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C01-6544-8DE4-1482BD661942}"/>
            </c:ext>
          </c:extLst>
        </c:ser>
        <c:dLbls>
          <c:showLegendKey val="0"/>
          <c:showVal val="0"/>
          <c:showCatName val="0"/>
          <c:showSerName val="0"/>
          <c:showPercent val="0"/>
          <c:showBubbleSize val="0"/>
        </c:dLbls>
        <c:gapWidth val="219"/>
        <c:axId val="889453488"/>
        <c:axId val="833306640"/>
      </c:barChart>
      <c:lineChart>
        <c:grouping val="standard"/>
        <c:varyColors val="0"/>
        <c:ser>
          <c:idx val="1"/>
          <c:order val="1"/>
          <c:tx>
            <c:v>Average Operating Margin</c:v>
          </c:tx>
          <c:spPr>
            <a:ln w="28575" cap="rnd">
              <a:solidFill>
                <a:schemeClr val="tx1"/>
              </a:solidFill>
              <a:round/>
            </a:ln>
            <a:effectLst/>
          </c:spPr>
          <c:marker>
            <c:symbol val="circle"/>
            <c:size val="5"/>
            <c:spPr>
              <a:solidFill>
                <a:schemeClr val="bg1"/>
              </a:solidFill>
              <a:ln w="12700">
                <a:solidFill>
                  <a:schemeClr val="tx1"/>
                </a:solidFill>
              </a:ln>
              <a:effectLst/>
            </c:spPr>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C01-6544-8DE4-1482BD661942}"/>
            </c:ext>
          </c:extLst>
        </c:ser>
        <c:dLbls>
          <c:showLegendKey val="0"/>
          <c:showVal val="0"/>
          <c:showCatName val="0"/>
          <c:showSerName val="0"/>
          <c:showPercent val="0"/>
          <c:showBubbleSize val="0"/>
        </c:dLbls>
        <c:marker val="1"/>
        <c:smooth val="0"/>
        <c:axId val="412301952"/>
        <c:axId val="800316976"/>
      </c:lineChart>
      <c:catAx>
        <c:axId val="8894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306640"/>
        <c:crosses val="autoZero"/>
        <c:auto val="1"/>
        <c:lblAlgn val="ctr"/>
        <c:lblOffset val="100"/>
        <c:noMultiLvlLbl val="0"/>
      </c:catAx>
      <c:valAx>
        <c:axId val="833306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453488"/>
        <c:crosses val="autoZero"/>
        <c:crossBetween val="between"/>
      </c:valAx>
      <c:valAx>
        <c:axId val="8003169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301952"/>
        <c:crosses val="max"/>
        <c:crossBetween val="between"/>
      </c:valAx>
      <c:catAx>
        <c:axId val="412301952"/>
        <c:scaling>
          <c:orientation val="minMax"/>
        </c:scaling>
        <c:delete val="1"/>
        <c:axPos val="b"/>
        <c:numFmt formatCode="General" sourceLinked="1"/>
        <c:majorTickMark val="none"/>
        <c:minorTickMark val="none"/>
        <c:tickLblPos val="nextTo"/>
        <c:crossAx val="8003169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11274</xdr:colOff>
      <xdr:row>0</xdr:row>
      <xdr:rowOff>79929</xdr:rowOff>
    </xdr:from>
    <xdr:to>
      <xdr:col>10</xdr:col>
      <xdr:colOff>737133</xdr:colOff>
      <xdr:row>3</xdr:row>
      <xdr:rowOff>142097</xdr:rowOff>
    </xdr:to>
    <xdr:sp macro="" textlink="">
      <xdr:nvSpPr>
        <xdr:cNvPr id="2" name="Rectangle 1">
          <a:extLst>
            <a:ext uri="{FF2B5EF4-FFF2-40B4-BE49-F238E27FC236}">
              <a16:creationId xmlns:a16="http://schemas.microsoft.com/office/drawing/2014/main" id="{BAEA01DF-895C-86B7-B26B-533B53664461}"/>
            </a:ext>
          </a:extLst>
        </xdr:cNvPr>
        <xdr:cNvSpPr/>
      </xdr:nvSpPr>
      <xdr:spPr>
        <a:xfrm>
          <a:off x="2249316" y="79929"/>
          <a:ext cx="6907118" cy="674965"/>
        </a:xfrm>
        <a:prstGeom prst="rect">
          <a:avLst/>
        </a:prstGeom>
        <a:solidFill>
          <a:srgbClr val="C00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a:solidFill>
                <a:schemeClr val="bg1">
                  <a:lumMod val="95000"/>
                </a:schemeClr>
              </a:solidFill>
            </a:rPr>
            <a:t>Coca-Cola USA Retailer</a:t>
          </a:r>
          <a:r>
            <a:rPr lang="en-US" sz="2800" baseline="0">
              <a:solidFill>
                <a:schemeClr val="bg1">
                  <a:lumMod val="95000"/>
                </a:schemeClr>
              </a:solidFill>
            </a:rPr>
            <a:t> Dashboard</a:t>
          </a:r>
          <a:endParaRPr lang="en-US" sz="2800">
            <a:solidFill>
              <a:schemeClr val="bg1">
                <a:lumMod val="95000"/>
              </a:schemeClr>
            </a:solidFill>
          </a:endParaRPr>
        </a:p>
      </xdr:txBody>
    </xdr:sp>
    <xdr:clientData/>
  </xdr:twoCellAnchor>
  <xdr:twoCellAnchor>
    <xdr:from>
      <xdr:col>2</xdr:col>
      <xdr:colOff>8880</xdr:colOff>
      <xdr:row>4</xdr:row>
      <xdr:rowOff>89821</xdr:rowOff>
    </xdr:from>
    <xdr:to>
      <xdr:col>3</xdr:col>
      <xdr:colOff>781538</xdr:colOff>
      <xdr:row>7</xdr:row>
      <xdr:rowOff>53287</xdr:rowOff>
    </xdr:to>
    <xdr:sp macro="" textlink="">
      <xdr:nvSpPr>
        <xdr:cNvPr id="3" name="Rectangle 2">
          <a:extLst>
            <a:ext uri="{FF2B5EF4-FFF2-40B4-BE49-F238E27FC236}">
              <a16:creationId xmlns:a16="http://schemas.microsoft.com/office/drawing/2014/main" id="{6D79106C-3CFC-0984-8703-2AAE6DD1FA28}"/>
            </a:ext>
          </a:extLst>
        </xdr:cNvPr>
        <xdr:cNvSpPr/>
      </xdr:nvSpPr>
      <xdr:spPr>
        <a:xfrm>
          <a:off x="2246922" y="906884"/>
          <a:ext cx="1625245" cy="57626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C00000"/>
              </a:solidFill>
            </a:rPr>
            <a:t>Total Sales</a:t>
          </a:r>
        </a:p>
      </xdr:txBody>
    </xdr:sp>
    <xdr:clientData/>
  </xdr:twoCellAnchor>
  <xdr:twoCellAnchor>
    <xdr:from>
      <xdr:col>4</xdr:col>
      <xdr:colOff>71048</xdr:colOff>
      <xdr:row>4</xdr:row>
      <xdr:rowOff>89821</xdr:rowOff>
    </xdr:from>
    <xdr:to>
      <xdr:col>6</xdr:col>
      <xdr:colOff>44405</xdr:colOff>
      <xdr:row>7</xdr:row>
      <xdr:rowOff>53287</xdr:rowOff>
    </xdr:to>
    <xdr:sp macro="" textlink="">
      <xdr:nvSpPr>
        <xdr:cNvPr id="12" name="Rectangle 11">
          <a:extLst>
            <a:ext uri="{FF2B5EF4-FFF2-40B4-BE49-F238E27FC236}">
              <a16:creationId xmlns:a16="http://schemas.microsoft.com/office/drawing/2014/main" id="{AB8B44DA-A479-708D-53ED-EBCA2BE42866}"/>
            </a:ext>
          </a:extLst>
        </xdr:cNvPr>
        <xdr:cNvSpPr/>
      </xdr:nvSpPr>
      <xdr:spPr>
        <a:xfrm>
          <a:off x="4014265" y="906884"/>
          <a:ext cx="1625245" cy="57626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C00000"/>
              </a:solidFill>
            </a:rPr>
            <a:t>Unit Sold</a:t>
          </a:r>
        </a:p>
      </xdr:txBody>
    </xdr:sp>
    <xdr:clientData/>
  </xdr:twoCellAnchor>
  <xdr:twoCellAnchor>
    <xdr:from>
      <xdr:col>6</xdr:col>
      <xdr:colOff>195383</xdr:colOff>
      <xdr:row>4</xdr:row>
      <xdr:rowOff>89821</xdr:rowOff>
    </xdr:from>
    <xdr:to>
      <xdr:col>8</xdr:col>
      <xdr:colOff>701607</xdr:colOff>
      <xdr:row>7</xdr:row>
      <xdr:rowOff>53287</xdr:rowOff>
    </xdr:to>
    <xdr:sp macro="" textlink="">
      <xdr:nvSpPr>
        <xdr:cNvPr id="13" name="Rectangle 12">
          <a:extLst>
            <a:ext uri="{FF2B5EF4-FFF2-40B4-BE49-F238E27FC236}">
              <a16:creationId xmlns:a16="http://schemas.microsoft.com/office/drawing/2014/main" id="{D0D191AE-C157-EE03-09B6-1F955EB35C27}"/>
            </a:ext>
          </a:extLst>
        </xdr:cNvPr>
        <xdr:cNvSpPr/>
      </xdr:nvSpPr>
      <xdr:spPr>
        <a:xfrm>
          <a:off x="5790488" y="906884"/>
          <a:ext cx="1625245" cy="57626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C00000"/>
              </a:solidFill>
            </a:rPr>
            <a:t>Ave</a:t>
          </a:r>
          <a:r>
            <a:rPr lang="en-US" sz="1100" baseline="0">
              <a:solidFill>
                <a:srgbClr val="C00000"/>
              </a:solidFill>
            </a:rPr>
            <a:t> Price</a:t>
          </a:r>
          <a:endParaRPr lang="en-US" sz="1100">
            <a:solidFill>
              <a:srgbClr val="C00000"/>
            </a:solidFill>
          </a:endParaRPr>
        </a:p>
      </xdr:txBody>
    </xdr:sp>
    <xdr:clientData/>
  </xdr:twoCellAnchor>
  <xdr:twoCellAnchor>
    <xdr:from>
      <xdr:col>8</xdr:col>
      <xdr:colOff>843706</xdr:colOff>
      <xdr:row>4</xdr:row>
      <xdr:rowOff>89821</xdr:rowOff>
    </xdr:from>
    <xdr:to>
      <xdr:col>11</xdr:col>
      <xdr:colOff>0</xdr:colOff>
      <xdr:row>7</xdr:row>
      <xdr:rowOff>53287</xdr:rowOff>
    </xdr:to>
    <xdr:sp macro="" textlink="">
      <xdr:nvSpPr>
        <xdr:cNvPr id="14" name="Rectangle 13">
          <a:extLst>
            <a:ext uri="{FF2B5EF4-FFF2-40B4-BE49-F238E27FC236}">
              <a16:creationId xmlns:a16="http://schemas.microsoft.com/office/drawing/2014/main" id="{3F87DB58-9128-2032-02E1-2F8B73D5F469}"/>
            </a:ext>
          </a:extLst>
        </xdr:cNvPr>
        <xdr:cNvSpPr/>
      </xdr:nvSpPr>
      <xdr:spPr>
        <a:xfrm>
          <a:off x="7557832" y="906884"/>
          <a:ext cx="1625245" cy="57626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C00000"/>
              </a:solidFill>
            </a:rPr>
            <a:t>Total Profit</a:t>
          </a:r>
        </a:p>
      </xdr:txBody>
    </xdr:sp>
    <xdr:clientData/>
  </xdr:twoCellAnchor>
  <xdr:twoCellAnchor editAs="oneCell">
    <xdr:from>
      <xdr:col>0</xdr:col>
      <xdr:colOff>35525</xdr:colOff>
      <xdr:row>0</xdr:row>
      <xdr:rowOff>0</xdr:rowOff>
    </xdr:from>
    <xdr:to>
      <xdr:col>0</xdr:col>
      <xdr:colOff>1892947</xdr:colOff>
      <xdr:row>3</xdr:row>
      <xdr:rowOff>168741</xdr:rowOff>
    </xdr:to>
    <xdr:pic>
      <xdr:nvPicPr>
        <xdr:cNvPr id="15" name="Picture 14">
          <a:extLst>
            <a:ext uri="{FF2B5EF4-FFF2-40B4-BE49-F238E27FC236}">
              <a16:creationId xmlns:a16="http://schemas.microsoft.com/office/drawing/2014/main" id="{748FF1F6-1347-2CB5-7FBC-C37C5D0D5A31}"/>
            </a:ext>
          </a:extLst>
        </xdr:cNvPr>
        <xdr:cNvPicPr>
          <a:picLocks noChangeAspect="1"/>
        </xdr:cNvPicPr>
      </xdr:nvPicPr>
      <xdr:blipFill rotWithShape="1">
        <a:blip xmlns:r="http://schemas.openxmlformats.org/officeDocument/2006/relationships" r:embed="rId1"/>
        <a:srcRect l="9880" t="21127" r="11501" b="24648"/>
        <a:stretch/>
      </xdr:blipFill>
      <xdr:spPr>
        <a:xfrm>
          <a:off x="35525" y="0"/>
          <a:ext cx="1857422" cy="781538"/>
        </a:xfrm>
        <a:prstGeom prst="rect">
          <a:avLst/>
        </a:prstGeom>
      </xdr:spPr>
    </xdr:pic>
    <xdr:clientData/>
  </xdr:twoCellAnchor>
  <xdr:twoCellAnchor>
    <xdr:from>
      <xdr:col>2</xdr:col>
      <xdr:colOff>230909</xdr:colOff>
      <xdr:row>5</xdr:row>
      <xdr:rowOff>62166</xdr:rowOff>
    </xdr:from>
    <xdr:to>
      <xdr:col>3</xdr:col>
      <xdr:colOff>746015</xdr:colOff>
      <xdr:row>7</xdr:row>
      <xdr:rowOff>8880</xdr:rowOff>
    </xdr:to>
    <xdr:sp macro="" textlink="Analyze!A3">
      <xdr:nvSpPr>
        <xdr:cNvPr id="4" name="TextBox 3">
          <a:extLst>
            <a:ext uri="{FF2B5EF4-FFF2-40B4-BE49-F238E27FC236}">
              <a16:creationId xmlns:a16="http://schemas.microsoft.com/office/drawing/2014/main" id="{8359960F-1F50-3BD7-CC57-AD466725242D}"/>
            </a:ext>
          </a:extLst>
        </xdr:cNvPr>
        <xdr:cNvSpPr txBox="1"/>
      </xdr:nvSpPr>
      <xdr:spPr>
        <a:xfrm>
          <a:off x="2468951" y="1083495"/>
          <a:ext cx="1367693" cy="355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D69603-561E-8C4B-BB75-058A49A8CF86}" type="TxLink">
            <a:rPr lang="en-US" sz="1800" b="1" i="0" u="none" strike="noStrike">
              <a:solidFill>
                <a:srgbClr val="000000"/>
              </a:solidFill>
              <a:latin typeface="Calibri"/>
              <a:cs typeface="Calibri"/>
            </a:rPr>
            <a:t>12,016,665</a:t>
          </a:fld>
          <a:endParaRPr lang="en-US" sz="1600" b="1"/>
        </a:p>
      </xdr:txBody>
    </xdr:sp>
    <xdr:clientData/>
  </xdr:twoCellAnchor>
  <xdr:twoCellAnchor>
    <xdr:from>
      <xdr:col>4</xdr:col>
      <xdr:colOff>204265</xdr:colOff>
      <xdr:row>5</xdr:row>
      <xdr:rowOff>62166</xdr:rowOff>
    </xdr:from>
    <xdr:to>
      <xdr:col>5</xdr:col>
      <xdr:colOff>719371</xdr:colOff>
      <xdr:row>7</xdr:row>
      <xdr:rowOff>8880</xdr:rowOff>
    </xdr:to>
    <xdr:sp macro="" textlink="Analyze!B3">
      <xdr:nvSpPr>
        <xdr:cNvPr id="5" name="TextBox 4">
          <a:extLst>
            <a:ext uri="{FF2B5EF4-FFF2-40B4-BE49-F238E27FC236}">
              <a16:creationId xmlns:a16="http://schemas.microsoft.com/office/drawing/2014/main" id="{87511893-B0C9-04DC-D022-76A25BBB2D0E}"/>
            </a:ext>
          </a:extLst>
        </xdr:cNvPr>
        <xdr:cNvSpPr txBox="1"/>
      </xdr:nvSpPr>
      <xdr:spPr>
        <a:xfrm>
          <a:off x="4147482" y="1083495"/>
          <a:ext cx="1367693" cy="355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3145FDA-4E01-8E41-ABE0-E15EDDE3B7F5}" type="TxLink">
            <a:rPr lang="en-US" sz="1800" b="1" i="0" u="none" strike="noStrike">
              <a:solidFill>
                <a:srgbClr val="000000"/>
              </a:solidFill>
              <a:latin typeface="Calibri"/>
              <a:ea typeface="+mn-ea"/>
              <a:cs typeface="Calibri"/>
            </a:rPr>
            <a:pPr marL="0" indent="0"/>
            <a:t>24,788,610</a:t>
          </a:fld>
          <a:endParaRPr lang="en-US" sz="1800" b="1" i="0" u="none" strike="noStrike">
            <a:solidFill>
              <a:srgbClr val="000000"/>
            </a:solidFill>
            <a:latin typeface="Calibri"/>
            <a:ea typeface="+mn-ea"/>
            <a:cs typeface="Calibri"/>
          </a:endParaRPr>
        </a:p>
      </xdr:txBody>
    </xdr:sp>
    <xdr:clientData/>
  </xdr:twoCellAnchor>
  <xdr:twoCellAnchor>
    <xdr:from>
      <xdr:col>9</xdr:col>
      <xdr:colOff>230911</xdr:colOff>
      <xdr:row>5</xdr:row>
      <xdr:rowOff>62166</xdr:rowOff>
    </xdr:from>
    <xdr:to>
      <xdr:col>10</xdr:col>
      <xdr:colOff>746016</xdr:colOff>
      <xdr:row>7</xdr:row>
      <xdr:rowOff>8880</xdr:rowOff>
    </xdr:to>
    <xdr:sp macro="" textlink="Analyze!D3">
      <xdr:nvSpPr>
        <xdr:cNvPr id="6" name="TextBox 5">
          <a:extLst>
            <a:ext uri="{FF2B5EF4-FFF2-40B4-BE49-F238E27FC236}">
              <a16:creationId xmlns:a16="http://schemas.microsoft.com/office/drawing/2014/main" id="{0F5B7AE2-172B-C4D3-1F7D-80B1946F82BC}"/>
            </a:ext>
          </a:extLst>
        </xdr:cNvPr>
        <xdr:cNvSpPr txBox="1"/>
      </xdr:nvSpPr>
      <xdr:spPr>
        <a:xfrm>
          <a:off x="7797624" y="1083495"/>
          <a:ext cx="1367693" cy="355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A586B6-D7CA-B34A-9FE2-9F7FB837749E}" type="TxLink">
            <a:rPr lang="en-US" sz="1800" b="1" i="0" u="none" strike="noStrike">
              <a:solidFill>
                <a:srgbClr val="000000"/>
              </a:solidFill>
              <a:latin typeface="Calibri"/>
              <a:ea typeface="+mn-ea"/>
              <a:cs typeface="Calibri"/>
            </a:rPr>
            <a:pPr marL="0" indent="0"/>
            <a:t> $4,722,497 </a:t>
          </a:fld>
          <a:endParaRPr lang="en-US" sz="1800" b="1" i="0" u="none" strike="noStrike">
            <a:solidFill>
              <a:srgbClr val="000000"/>
            </a:solidFill>
            <a:latin typeface="Calibri"/>
            <a:ea typeface="+mn-ea"/>
            <a:cs typeface="Calibri"/>
          </a:endParaRPr>
        </a:p>
      </xdr:txBody>
    </xdr:sp>
    <xdr:clientData/>
  </xdr:twoCellAnchor>
  <xdr:twoCellAnchor>
    <xdr:from>
      <xdr:col>7</xdr:col>
      <xdr:colOff>355242</xdr:colOff>
      <xdr:row>5</xdr:row>
      <xdr:rowOff>62166</xdr:rowOff>
    </xdr:from>
    <xdr:to>
      <xdr:col>8</xdr:col>
      <xdr:colOff>461815</xdr:colOff>
      <xdr:row>7</xdr:row>
      <xdr:rowOff>8880</xdr:rowOff>
    </xdr:to>
    <xdr:sp macro="" textlink="Analyze!C3">
      <xdr:nvSpPr>
        <xdr:cNvPr id="7" name="TextBox 6">
          <a:extLst>
            <a:ext uri="{FF2B5EF4-FFF2-40B4-BE49-F238E27FC236}">
              <a16:creationId xmlns:a16="http://schemas.microsoft.com/office/drawing/2014/main" id="{A29659FC-72F7-1024-18E4-FB16B0DA129E}"/>
            </a:ext>
          </a:extLst>
        </xdr:cNvPr>
        <xdr:cNvSpPr txBox="1"/>
      </xdr:nvSpPr>
      <xdr:spPr>
        <a:xfrm>
          <a:off x="6216780" y="1083495"/>
          <a:ext cx="959161" cy="355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475735D-AEA5-1143-AC8B-AF97158C1FAF}" type="TxLink">
            <a:rPr lang="en-US" sz="1800" b="1" i="0" u="none" strike="noStrike">
              <a:solidFill>
                <a:srgbClr val="000000"/>
              </a:solidFill>
              <a:latin typeface="Calibri"/>
              <a:ea typeface="+mn-ea"/>
              <a:cs typeface="Calibri"/>
            </a:rPr>
            <a:pPr marL="0" indent="0"/>
            <a:t> $0.45 </a:t>
          </a:fld>
          <a:endParaRPr lang="en-US" sz="1800" b="1" i="0" u="none" strike="noStrike">
            <a:solidFill>
              <a:srgbClr val="000000"/>
            </a:solidFill>
            <a:latin typeface="Calibri"/>
            <a:ea typeface="+mn-ea"/>
            <a:cs typeface="Calibri"/>
          </a:endParaRPr>
        </a:p>
      </xdr:txBody>
    </xdr:sp>
    <xdr:clientData/>
  </xdr:twoCellAnchor>
  <xdr:twoCellAnchor>
    <xdr:from>
      <xdr:col>2</xdr:col>
      <xdr:colOff>0</xdr:colOff>
      <xdr:row>19</xdr:row>
      <xdr:rowOff>0</xdr:rowOff>
    </xdr:from>
    <xdr:to>
      <xdr:col>10</xdr:col>
      <xdr:colOff>754895</xdr:colOff>
      <xdr:row>32</xdr:row>
      <xdr:rowOff>79931</xdr:rowOff>
    </xdr:to>
    <xdr:graphicFrame macro="">
      <xdr:nvGraphicFramePr>
        <xdr:cNvPr id="8" name="Chart 7">
          <a:extLst>
            <a:ext uri="{FF2B5EF4-FFF2-40B4-BE49-F238E27FC236}">
              <a16:creationId xmlns:a16="http://schemas.microsoft.com/office/drawing/2014/main" id="{14F86DCB-DA44-C64A-B1A1-FFEE102F5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4</xdr:row>
      <xdr:rowOff>115455</xdr:rowOff>
    </xdr:from>
    <xdr:to>
      <xdr:col>0</xdr:col>
      <xdr:colOff>1828800</xdr:colOff>
      <xdr:row>13</xdr:row>
      <xdr:rowOff>79930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FC3D8AD1-267C-934F-A688-6D38DDBBEE5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932518"/>
              <a:ext cx="1828800" cy="18028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97693</xdr:rowOff>
    </xdr:from>
    <xdr:to>
      <xdr:col>0</xdr:col>
      <xdr:colOff>1828800</xdr:colOff>
      <xdr:row>19</xdr:row>
      <xdr:rowOff>0</xdr:rowOff>
    </xdr:to>
    <mc:AlternateContent xmlns:mc="http://schemas.openxmlformats.org/markup-compatibility/2006">
      <mc:Choice xmlns:a14="http://schemas.microsoft.com/office/drawing/2010/main" Requires="a14">
        <xdr:graphicFrame macro="">
          <xdr:nvGraphicFramePr>
            <xdr:cNvPr id="10" name="Years">
              <a:extLst>
                <a:ext uri="{FF2B5EF4-FFF2-40B4-BE49-F238E27FC236}">
                  <a16:creationId xmlns:a16="http://schemas.microsoft.com/office/drawing/2014/main" id="{E4B98E43-C868-6D46-8138-FE8D45C66D65}"/>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0" y="2957413"/>
              <a:ext cx="1828800" cy="9236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0</xdr:rowOff>
    </xdr:from>
    <xdr:to>
      <xdr:col>0</xdr:col>
      <xdr:colOff>1828800</xdr:colOff>
      <xdr:row>27</xdr:row>
      <xdr:rowOff>183040</xdr:rowOff>
    </xdr:to>
    <mc:AlternateContent xmlns:mc="http://schemas.openxmlformats.org/markup-compatibility/2006">
      <mc:Choice xmlns:a14="http://schemas.microsoft.com/office/drawing/2010/main" Requires="a14">
        <xdr:graphicFrame macro="">
          <xdr:nvGraphicFramePr>
            <xdr:cNvPr id="11" name="Quarters">
              <a:extLst>
                <a:ext uri="{FF2B5EF4-FFF2-40B4-BE49-F238E27FC236}">
                  <a16:creationId xmlns:a16="http://schemas.microsoft.com/office/drawing/2014/main" id="{9BD163B9-997C-4E42-9F2C-3862CEDDD435}"/>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dr:sp macro="" textlink="">
          <xdr:nvSpPr>
            <xdr:cNvPr id="0" name=""/>
            <xdr:cNvSpPr>
              <a:spLocks noTextEdit="1"/>
            </xdr:cNvSpPr>
          </xdr:nvSpPr>
          <xdr:spPr>
            <a:xfrm>
              <a:off x="0" y="4085315"/>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426294</xdr:colOff>
      <xdr:row>0</xdr:row>
      <xdr:rowOff>186505</xdr:rowOff>
    </xdr:from>
    <xdr:to>
      <xdr:col>10</xdr:col>
      <xdr:colOff>443010</xdr:colOff>
      <xdr:row>3</xdr:row>
      <xdr:rowOff>26644</xdr:rowOff>
    </xdr:to>
    <xdr:pic>
      <xdr:nvPicPr>
        <xdr:cNvPr id="16" name="Picture 15" descr="Flag of the United States of America | History, Meaning &amp; Design |  Britannica">
          <a:extLst>
            <a:ext uri="{FF2B5EF4-FFF2-40B4-BE49-F238E27FC236}">
              <a16:creationId xmlns:a16="http://schemas.microsoft.com/office/drawing/2014/main" id="{D434B08B-99C4-BF51-4DF9-05967A42CF7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993007" y="186505"/>
          <a:ext cx="869304" cy="4529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165100</xdr:colOff>
      <xdr:row>5</xdr:row>
      <xdr:rowOff>63500</xdr:rowOff>
    </xdr:from>
    <xdr:to>
      <xdr:col>8</xdr:col>
      <xdr:colOff>393700</xdr:colOff>
      <xdr:row>8</xdr:row>
      <xdr:rowOff>25400</xdr:rowOff>
    </xdr:to>
    <xdr:sp macro="" textlink="">
      <xdr:nvSpPr>
        <xdr:cNvPr id="2" name="Rounded Rectangle 1">
          <a:extLst>
            <a:ext uri="{FF2B5EF4-FFF2-40B4-BE49-F238E27FC236}">
              <a16:creationId xmlns:a16="http://schemas.microsoft.com/office/drawing/2014/main" id="{BC3C4053-C5CC-AA64-87B5-0AF4C197902D}"/>
            </a:ext>
          </a:extLst>
        </xdr:cNvPr>
        <xdr:cNvSpPr/>
      </xdr:nvSpPr>
      <xdr:spPr>
        <a:xfrm>
          <a:off x="5943600" y="1079500"/>
          <a:ext cx="1054100" cy="5715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177800</xdr:colOff>
      <xdr:row>9</xdr:row>
      <xdr:rowOff>63500</xdr:rowOff>
    </xdr:from>
    <xdr:to>
      <xdr:col>8</xdr:col>
      <xdr:colOff>406400</xdr:colOff>
      <xdr:row>12</xdr:row>
      <xdr:rowOff>25400</xdr:rowOff>
    </xdr:to>
    <xdr:sp macro="" textlink="">
      <xdr:nvSpPr>
        <xdr:cNvPr id="3" name="Rounded Rectangle 2">
          <a:extLst>
            <a:ext uri="{FF2B5EF4-FFF2-40B4-BE49-F238E27FC236}">
              <a16:creationId xmlns:a16="http://schemas.microsoft.com/office/drawing/2014/main" id="{0A78FF5F-DE4A-B046-ABE3-59BC384FA54F}"/>
            </a:ext>
          </a:extLst>
        </xdr:cNvPr>
        <xdr:cNvSpPr/>
      </xdr:nvSpPr>
      <xdr:spPr>
        <a:xfrm>
          <a:off x="5956300" y="1892300"/>
          <a:ext cx="1054100" cy="5715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76200</xdr:colOff>
      <xdr:row>3</xdr:row>
      <xdr:rowOff>152400</xdr:rowOff>
    </xdr:from>
    <xdr:to>
      <xdr:col>9</xdr:col>
      <xdr:colOff>711200</xdr:colOff>
      <xdr:row>5</xdr:row>
      <xdr:rowOff>88900</xdr:rowOff>
    </xdr:to>
    <xdr:sp macro="" textlink="">
      <xdr:nvSpPr>
        <xdr:cNvPr id="4" name="Rounded Rectangle 3">
          <a:extLst>
            <a:ext uri="{FF2B5EF4-FFF2-40B4-BE49-F238E27FC236}">
              <a16:creationId xmlns:a16="http://schemas.microsoft.com/office/drawing/2014/main" id="{F345BF14-8B5C-1544-B74F-DDEA87C4FF47}"/>
            </a:ext>
          </a:extLst>
        </xdr:cNvPr>
        <xdr:cNvSpPr/>
      </xdr:nvSpPr>
      <xdr:spPr>
        <a:xfrm>
          <a:off x="7505700" y="762000"/>
          <a:ext cx="635000" cy="3429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3</xdr:row>
      <xdr:rowOff>152400</xdr:rowOff>
    </xdr:from>
    <xdr:to>
      <xdr:col>10</xdr:col>
      <xdr:colOff>635000</xdr:colOff>
      <xdr:row>5</xdr:row>
      <xdr:rowOff>88900</xdr:rowOff>
    </xdr:to>
    <xdr:sp macro="" textlink="">
      <xdr:nvSpPr>
        <xdr:cNvPr id="5" name="Rounded Rectangle 4">
          <a:extLst>
            <a:ext uri="{FF2B5EF4-FFF2-40B4-BE49-F238E27FC236}">
              <a16:creationId xmlns:a16="http://schemas.microsoft.com/office/drawing/2014/main" id="{A720DD55-DC3D-80A9-4275-CCE99E40A81E}"/>
            </a:ext>
          </a:extLst>
        </xdr:cNvPr>
        <xdr:cNvSpPr/>
      </xdr:nvSpPr>
      <xdr:spPr>
        <a:xfrm>
          <a:off x="8255000" y="762000"/>
          <a:ext cx="635000" cy="3429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xdr:row>
      <xdr:rowOff>152400</xdr:rowOff>
    </xdr:from>
    <xdr:to>
      <xdr:col>11</xdr:col>
      <xdr:colOff>635000</xdr:colOff>
      <xdr:row>5</xdr:row>
      <xdr:rowOff>88900</xdr:rowOff>
    </xdr:to>
    <xdr:sp macro="" textlink="">
      <xdr:nvSpPr>
        <xdr:cNvPr id="6" name="Rounded Rectangle 5">
          <a:extLst>
            <a:ext uri="{FF2B5EF4-FFF2-40B4-BE49-F238E27FC236}">
              <a16:creationId xmlns:a16="http://schemas.microsoft.com/office/drawing/2014/main" id="{9D6BF05F-98A3-82B2-E02B-ED91CEAEC4BB}"/>
            </a:ext>
          </a:extLst>
        </xdr:cNvPr>
        <xdr:cNvSpPr/>
      </xdr:nvSpPr>
      <xdr:spPr>
        <a:xfrm>
          <a:off x="9080500" y="762000"/>
          <a:ext cx="635000" cy="3429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3</xdr:row>
      <xdr:rowOff>152400</xdr:rowOff>
    </xdr:from>
    <xdr:to>
      <xdr:col>12</xdr:col>
      <xdr:colOff>635000</xdr:colOff>
      <xdr:row>5</xdr:row>
      <xdr:rowOff>88900</xdr:rowOff>
    </xdr:to>
    <xdr:sp macro="" textlink="">
      <xdr:nvSpPr>
        <xdr:cNvPr id="7" name="Rounded Rectangle 6">
          <a:extLst>
            <a:ext uri="{FF2B5EF4-FFF2-40B4-BE49-F238E27FC236}">
              <a16:creationId xmlns:a16="http://schemas.microsoft.com/office/drawing/2014/main" id="{E1F2AA01-50E8-F340-1FAB-39D61392FA2B}"/>
            </a:ext>
          </a:extLst>
        </xdr:cNvPr>
        <xdr:cNvSpPr/>
      </xdr:nvSpPr>
      <xdr:spPr>
        <a:xfrm>
          <a:off x="9906000" y="762000"/>
          <a:ext cx="635000" cy="3429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88900</xdr:colOff>
      <xdr:row>6</xdr:row>
      <xdr:rowOff>25400</xdr:rowOff>
    </xdr:from>
    <xdr:to>
      <xdr:col>10</xdr:col>
      <xdr:colOff>482600</xdr:colOff>
      <xdr:row>10</xdr:row>
      <xdr:rowOff>12700</xdr:rowOff>
    </xdr:to>
    <xdr:sp macro="" textlink="">
      <xdr:nvSpPr>
        <xdr:cNvPr id="8" name="Rounded Rectangle 7">
          <a:extLst>
            <a:ext uri="{FF2B5EF4-FFF2-40B4-BE49-F238E27FC236}">
              <a16:creationId xmlns:a16="http://schemas.microsoft.com/office/drawing/2014/main" id="{194B1B16-5B9F-BF4F-90DC-0AEE173B0792}"/>
            </a:ext>
          </a:extLst>
        </xdr:cNvPr>
        <xdr:cNvSpPr/>
      </xdr:nvSpPr>
      <xdr:spPr>
        <a:xfrm>
          <a:off x="7518400" y="1244600"/>
          <a:ext cx="1219200" cy="800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76200</xdr:colOff>
      <xdr:row>6</xdr:row>
      <xdr:rowOff>25400</xdr:rowOff>
    </xdr:from>
    <xdr:to>
      <xdr:col>12</xdr:col>
      <xdr:colOff>469900</xdr:colOff>
      <xdr:row>10</xdr:row>
      <xdr:rowOff>12700</xdr:rowOff>
    </xdr:to>
    <xdr:sp macro="" textlink="">
      <xdr:nvSpPr>
        <xdr:cNvPr id="9" name="Rounded Rectangle 8">
          <a:extLst>
            <a:ext uri="{FF2B5EF4-FFF2-40B4-BE49-F238E27FC236}">
              <a16:creationId xmlns:a16="http://schemas.microsoft.com/office/drawing/2014/main" id="{51BFBB53-BC74-F84C-BCDB-0F7F283F3EEF}"/>
            </a:ext>
          </a:extLst>
        </xdr:cNvPr>
        <xdr:cNvSpPr/>
      </xdr:nvSpPr>
      <xdr:spPr>
        <a:xfrm>
          <a:off x="9156700" y="1244600"/>
          <a:ext cx="1219200" cy="800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76200</xdr:colOff>
      <xdr:row>10</xdr:row>
      <xdr:rowOff>177800</xdr:rowOff>
    </xdr:from>
    <xdr:to>
      <xdr:col>12</xdr:col>
      <xdr:colOff>520700</xdr:colOff>
      <xdr:row>13</xdr:row>
      <xdr:rowOff>152400</xdr:rowOff>
    </xdr:to>
    <xdr:sp macro="" textlink="">
      <xdr:nvSpPr>
        <xdr:cNvPr id="10" name="Rounded Rectangle 9">
          <a:extLst>
            <a:ext uri="{FF2B5EF4-FFF2-40B4-BE49-F238E27FC236}">
              <a16:creationId xmlns:a16="http://schemas.microsoft.com/office/drawing/2014/main" id="{A6BAE6B2-5B1B-0A48-A222-C358823CEB49}"/>
            </a:ext>
          </a:extLst>
        </xdr:cNvPr>
        <xdr:cNvSpPr/>
      </xdr:nvSpPr>
      <xdr:spPr>
        <a:xfrm>
          <a:off x="7505700" y="2209800"/>
          <a:ext cx="2921000" cy="584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22.46109780093" createdVersion="8" refreshedVersion="8" minRefreshableVersion="3" recordCount="9648" xr:uid="{8B5E8C0B-33FB-BD43-9DEC-2EF9AC206C0E}">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2"/>
          <s v="Jan"/>
          <s v="Feb"/>
          <s v="Mar"/>
          <s v="Apr"/>
          <s v="May"/>
          <s v="Jun"/>
          <s v="Jul"/>
          <s v="Aug"/>
          <s v="Sep"/>
          <s v="Oct"/>
          <s v="Nov"/>
          <s v="Dec"/>
          <s v="&gt;1/1/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2"/>
          <s v="Qtr1"/>
          <s v="Qtr2"/>
          <s v="Qtr3"/>
          <s v="Qtr4"/>
          <s v="&gt;1/1/24"/>
        </groupItems>
      </fieldGroup>
    </cacheField>
    <cacheField name="Years" numFmtId="0" databaseField="0">
      <fieldGroup base="2">
        <rangePr groupBy="years" startDate="2022-01-01T00:00:00" endDate="2024-01-01T00:00:00"/>
        <groupItems count="5">
          <s v="&lt;1/1/22"/>
          <s v="2022"/>
          <s v="2023"/>
          <s v="2024"/>
          <s v="&gt;1/1/24"/>
        </groupItems>
      </fieldGroup>
    </cacheField>
  </cacheFields>
  <extLst>
    <ext xmlns:x14="http://schemas.microsoft.com/office/spreadsheetml/2009/9/main" uri="{725AE2AE-9491-48be-B2B4-4EB974FC3084}">
      <x14:pivotCacheDefinition pivotCacheId="10062636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95C227-26CE-3741-A532-E3484BB5CC1B}"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8:D37" firstHeaderRow="0" firstDataRow="1" firstDataCol="2"/>
  <pivotFields count="14">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0BB982-CDA8-7142-BEFB-E6EC5DFB8B43}"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7">
        <item x="0"/>
        <item x="1"/>
        <item x="2"/>
        <item x="3"/>
        <item x="4"/>
        <item x="5"/>
        <item t="default"/>
      </items>
    </pivotField>
    <pivotField axis="axisCol" showAll="0">
      <items count="6">
        <item x="0"/>
        <item x="1"/>
        <item x="2"/>
        <item x="3"/>
        <item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994E31-71D8-5A44-B049-1898DB261D8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177888-1356-2A49-BE73-9DB0F24766C1}"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D3" firstHeaderRow="0" firstDataRow="1" firstDataCol="0"/>
  <pivotFields count="14">
    <pivotField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7">
        <item x="0"/>
        <item x="1"/>
        <item x="2"/>
        <item x="3"/>
        <item x="4"/>
        <item x="5"/>
        <item t="default"/>
      </items>
    </pivotField>
    <pivotField showAll="0">
      <items count="6">
        <item h="1" x="0"/>
        <item h="1" x="1"/>
        <item h="1" x="2"/>
        <item h="1"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0" numFmtId="44"/>
    <dataField name="Sum of Operating Profit" fld="10" baseField="0" baseItem="0" numFmtId="167"/>
  </dataFields>
  <formats count="3">
    <format dxfId="0">
      <pivotArea outline="0" collapsedLevelsAreSubtotals="1" fieldPosition="0">
        <references count="1">
          <reference field="4294967294" count="2" selected="0">
            <x v="0"/>
            <x v="1"/>
          </reference>
        </references>
      </pivotArea>
    </format>
    <format dxfId="1">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661C29-7B4D-BC44-8BD9-83E00ADE2306}" sourceName="Region">
  <pivotTables>
    <pivotTable tabId="5" name="PivotTable1"/>
    <pivotTable tabId="5" name="PivotTable2"/>
    <pivotTable tabId="5" name="PivotTable3"/>
    <pivotTable tabId="5" name="PivotTable4"/>
  </pivotTables>
  <data>
    <tabular pivotCacheId="100626360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83B1FB3-AD2E-AB44-B8F6-51C77FD04581}" sourceName="Years">
  <pivotTables>
    <pivotTable tabId="5" name="PivotTable4"/>
  </pivotTables>
  <data>
    <tabular pivotCacheId="100626360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02AB2A19-4EF8-824B-9037-5A4D9224EF54}" sourceName="Quarters">
  <pivotTables>
    <pivotTable tabId="5" name="PivotTable4"/>
  </pivotTables>
  <data>
    <tabular pivotCacheId="100626360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FB7CD3F-450C-C34B-B48D-69DF4387CC1C}" cache="Slicer_Region" caption="Region" style="SlicerStyleLight3" rowHeight="251883"/>
  <slicer name="Years" xr10:uid="{498D809B-79C6-B64D-8F8A-DBB1B0AAFC5E}" cache="Slicer_Years" caption="Years" style="SlicerStyleLight3" rowHeight="251883"/>
  <slicer name="Quarters" xr10:uid="{5045AB47-EBBF-3648-B0C3-C8DCB9C9ACAC}" cache="Slicer_Quarters" caption="Quarters" style="SlicerStyleLigh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7" dataDxfId="16" tableBorderDxfId="15">
  <autoFilter ref="B4:M9652" xr:uid="{241C6583-A395-494F-B34A-BA98EEB4132C}"/>
  <tableColumns count="12">
    <tableColumn id="1" xr3:uid="{72C602C4-76C4-4A75-933A-FDC9591C1526}" name="Retailer" dataDxfId="14"/>
    <tableColumn id="2" xr3:uid="{725FD838-82AA-427A-9CE2-6C04110A316D}" name="Retailer ID" dataDxfId="13"/>
    <tableColumn id="3" xr3:uid="{9C123582-20EA-467F-A5ED-8224D6001C00}" name="Invoice Date" dataDxfId="12"/>
    <tableColumn id="4" xr3:uid="{134DBAE7-3279-40E6-98D9-CBECFFFB85D5}" name="Region" dataDxfId="11"/>
    <tableColumn id="5" xr3:uid="{C2E2A540-5264-40E1-8C95-F5F8159FEF6D}" name="State" dataDxfId="10"/>
    <tableColumn id="6" xr3:uid="{6DD89386-635C-40C8-9606-F930BAB18D98}" name="City" dataDxfId="9"/>
    <tableColumn id="7" xr3:uid="{79044A14-8C29-4B84-AA06-8282B70BA02E}" name="Beverage Brand" dataDxfId="8"/>
    <tableColumn id="8" xr3:uid="{A75130C6-6732-4DA3-A42A-8ECCD7E66F61}" name="Price per Unit" dataDxfId="7"/>
    <tableColumn id="9" xr3:uid="{3E7FDD09-C8F4-41A0-8B3E-09F0A7E4D8AD}" name="Units Sold" dataDxfId="6"/>
    <tableColumn id="10" xr3:uid="{521D1DF4-DD00-4778-9BB1-91E31DADFF87}" name="Total Sales" dataDxfId="5"/>
    <tableColumn id="11" xr3:uid="{94400550-7002-4F21-A27B-497430EA373F}" name="Operating Profit" dataDxfId="4"/>
    <tableColumn id="12" xr3:uid="{2526BB74-C8C1-4549-9ED9-43B205AA3AC6}" name="Operating Margi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B5" sqref="B5:M9652"/>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9" t="s">
        <v>125</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130</v>
      </c>
      <c r="C32" s="2">
        <v>1185732</v>
      </c>
      <c r="D32" s="3">
        <v>44601</v>
      </c>
      <c r="E32" s="2" t="s">
        <v>12</v>
      </c>
      <c r="F32" s="2" t="s">
        <v>13</v>
      </c>
      <c r="G32" s="2" t="s">
        <v>13</v>
      </c>
      <c r="H32" s="2" t="s">
        <v>17</v>
      </c>
      <c r="I32" s="4">
        <v>0.5</v>
      </c>
      <c r="J32" s="5">
        <v>8500</v>
      </c>
      <c r="K32" s="6">
        <v>4250</v>
      </c>
      <c r="L32" s="6">
        <v>1487.5</v>
      </c>
      <c r="M32" s="7">
        <v>0.35</v>
      </c>
    </row>
    <row r="33" spans="2:13" x14ac:dyDescent="0.2">
      <c r="B33" s="2" t="s">
        <v>130</v>
      </c>
      <c r="C33" s="2">
        <v>1185732</v>
      </c>
      <c r="D33" s="3">
        <v>44602</v>
      </c>
      <c r="E33" s="2" t="s">
        <v>12</v>
      </c>
      <c r="F33" s="2" t="s">
        <v>13</v>
      </c>
      <c r="G33" s="2" t="s">
        <v>13</v>
      </c>
      <c r="H33" s="2" t="s">
        <v>18</v>
      </c>
      <c r="I33" s="4">
        <v>0.6</v>
      </c>
      <c r="J33" s="5">
        <v>8750</v>
      </c>
      <c r="K33" s="6">
        <v>5250</v>
      </c>
      <c r="L33" s="6">
        <v>1575</v>
      </c>
      <c r="M33" s="7">
        <v>0.3</v>
      </c>
    </row>
    <row r="34" spans="2:13" x14ac:dyDescent="0.2">
      <c r="B34" s="2" t="s">
        <v>130</v>
      </c>
      <c r="C34" s="2">
        <v>1185732</v>
      </c>
      <c r="D34" s="3">
        <v>44623</v>
      </c>
      <c r="E34" s="2" t="s">
        <v>12</v>
      </c>
      <c r="F34" s="2" t="s">
        <v>13</v>
      </c>
      <c r="G34" s="2" t="s">
        <v>13</v>
      </c>
      <c r="H34" s="2" t="s">
        <v>19</v>
      </c>
      <c r="I34" s="4">
        <v>0.65</v>
      </c>
      <c r="J34" s="5">
        <v>10000</v>
      </c>
      <c r="K34" s="6">
        <v>6500</v>
      </c>
      <c r="L34" s="6">
        <v>1625</v>
      </c>
      <c r="M34" s="7">
        <v>0.25</v>
      </c>
    </row>
    <row r="35" spans="2:13" x14ac:dyDescent="0.2">
      <c r="B35" s="2" t="s">
        <v>130</v>
      </c>
      <c r="C35" s="2">
        <v>1185732</v>
      </c>
      <c r="D35" s="3">
        <v>44624</v>
      </c>
      <c r="E35" s="2" t="s">
        <v>12</v>
      </c>
      <c r="F35" s="2" t="s">
        <v>13</v>
      </c>
      <c r="G35" s="2" t="s">
        <v>13</v>
      </c>
      <c r="H35" s="2" t="s">
        <v>14</v>
      </c>
      <c r="I35" s="4">
        <v>0.6</v>
      </c>
      <c r="J35" s="5">
        <v>12500</v>
      </c>
      <c r="K35" s="6">
        <v>7500</v>
      </c>
      <c r="L35" s="6">
        <v>3750</v>
      </c>
      <c r="M35" s="7">
        <v>0.5</v>
      </c>
    </row>
    <row r="36" spans="2:13" x14ac:dyDescent="0.2">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130</v>
      </c>
      <c r="C37" s="2">
        <v>1185732</v>
      </c>
      <c r="D37" s="3">
        <v>44626</v>
      </c>
      <c r="E37" s="2" t="s">
        <v>12</v>
      </c>
      <c r="F37" s="2" t="s">
        <v>13</v>
      </c>
      <c r="G37" s="2" t="s">
        <v>13</v>
      </c>
      <c r="H37" s="2" t="s">
        <v>16</v>
      </c>
      <c r="I37" s="4">
        <v>0.5</v>
      </c>
      <c r="J37" s="5">
        <v>9250</v>
      </c>
      <c r="K37" s="6">
        <v>4625</v>
      </c>
      <c r="L37" s="6">
        <v>1618.75</v>
      </c>
      <c r="M37" s="7">
        <v>0.35</v>
      </c>
    </row>
    <row r="38" spans="2:13" x14ac:dyDescent="0.2">
      <c r="B38" s="2" t="s">
        <v>130</v>
      </c>
      <c r="C38" s="2">
        <v>1185732</v>
      </c>
      <c r="D38" s="3">
        <v>44627</v>
      </c>
      <c r="E38" s="2" t="s">
        <v>12</v>
      </c>
      <c r="F38" s="2" t="s">
        <v>13</v>
      </c>
      <c r="G38" s="2" t="s">
        <v>13</v>
      </c>
      <c r="H38" s="2" t="s">
        <v>17</v>
      </c>
      <c r="I38" s="4">
        <v>0.5</v>
      </c>
      <c r="J38" s="5">
        <v>9000</v>
      </c>
      <c r="K38" s="6">
        <v>4500</v>
      </c>
      <c r="L38" s="6">
        <v>1575</v>
      </c>
      <c r="M38" s="7">
        <v>0.35</v>
      </c>
    </row>
    <row r="39" spans="2:13" x14ac:dyDescent="0.2">
      <c r="B39" s="2" t="s">
        <v>130</v>
      </c>
      <c r="C39" s="2">
        <v>1185732</v>
      </c>
      <c r="D39" s="3">
        <v>44628</v>
      </c>
      <c r="E39" s="2" t="s">
        <v>12</v>
      </c>
      <c r="F39" s="2" t="s">
        <v>13</v>
      </c>
      <c r="G39" s="2" t="s">
        <v>13</v>
      </c>
      <c r="H39" s="2" t="s">
        <v>18</v>
      </c>
      <c r="I39" s="4">
        <v>0.6</v>
      </c>
      <c r="J39" s="5">
        <v>9000</v>
      </c>
      <c r="K39" s="6">
        <v>5400</v>
      </c>
      <c r="L39" s="6">
        <v>1620</v>
      </c>
      <c r="M39" s="7">
        <v>0.3</v>
      </c>
    </row>
    <row r="40" spans="2:13" x14ac:dyDescent="0.2">
      <c r="B40" s="2" t="s">
        <v>130</v>
      </c>
      <c r="C40" s="2">
        <v>1185732</v>
      </c>
      <c r="D40" s="3">
        <v>44629</v>
      </c>
      <c r="E40" s="2" t="s">
        <v>12</v>
      </c>
      <c r="F40" s="2" t="s">
        <v>13</v>
      </c>
      <c r="G40" s="2" t="s">
        <v>13</v>
      </c>
      <c r="H40" s="2" t="s">
        <v>19</v>
      </c>
      <c r="I40" s="4">
        <v>0.65</v>
      </c>
      <c r="J40" s="5">
        <v>10500</v>
      </c>
      <c r="K40" s="6">
        <v>6825</v>
      </c>
      <c r="L40" s="6">
        <v>1706.25</v>
      </c>
      <c r="M40" s="7">
        <v>0.25</v>
      </c>
    </row>
    <row r="41" spans="2:13" x14ac:dyDescent="0.2">
      <c r="B41" s="2" t="s">
        <v>130</v>
      </c>
      <c r="C41" s="2">
        <v>1185732</v>
      </c>
      <c r="D41" s="3">
        <v>44630</v>
      </c>
      <c r="E41" s="2" t="s">
        <v>12</v>
      </c>
      <c r="F41" s="2" t="s">
        <v>13</v>
      </c>
      <c r="G41" s="2" t="s">
        <v>13</v>
      </c>
      <c r="H41" s="2" t="s">
        <v>14</v>
      </c>
      <c r="I41" s="4">
        <v>0.6</v>
      </c>
      <c r="J41" s="5">
        <v>12750</v>
      </c>
      <c r="K41" s="6">
        <v>7650</v>
      </c>
      <c r="L41" s="6">
        <v>3825</v>
      </c>
      <c r="M41" s="7">
        <v>0.5</v>
      </c>
    </row>
    <row r="42" spans="2:13" x14ac:dyDescent="0.2">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130</v>
      </c>
      <c r="C43" s="2">
        <v>1185732</v>
      </c>
      <c r="D43" s="3">
        <v>44632</v>
      </c>
      <c r="E43" s="2" t="s">
        <v>12</v>
      </c>
      <c r="F43" s="2" t="s">
        <v>13</v>
      </c>
      <c r="G43" s="2" t="s">
        <v>13</v>
      </c>
      <c r="H43" s="2" t="s">
        <v>16</v>
      </c>
      <c r="I43" s="4">
        <v>0.5</v>
      </c>
      <c r="J43" s="5">
        <v>9500</v>
      </c>
      <c r="K43" s="6">
        <v>4750</v>
      </c>
      <c r="L43" s="6">
        <v>1662.5</v>
      </c>
      <c r="M43" s="7">
        <v>0.35</v>
      </c>
    </row>
    <row r="44" spans="2:13" x14ac:dyDescent="0.2">
      <c r="B44" s="2" t="s">
        <v>130</v>
      </c>
      <c r="C44" s="2">
        <v>1185732</v>
      </c>
      <c r="D44" s="3">
        <v>44633</v>
      </c>
      <c r="E44" s="2" t="s">
        <v>12</v>
      </c>
      <c r="F44" s="2" t="s">
        <v>13</v>
      </c>
      <c r="G44" s="2" t="s">
        <v>13</v>
      </c>
      <c r="H44" s="2" t="s">
        <v>17</v>
      </c>
      <c r="I44" s="4">
        <v>0.5</v>
      </c>
      <c r="J44" s="5">
        <v>9000</v>
      </c>
      <c r="K44" s="6">
        <v>4500</v>
      </c>
      <c r="L44" s="6">
        <v>1575</v>
      </c>
      <c r="M44" s="7">
        <v>0.35</v>
      </c>
    </row>
    <row r="45" spans="2:13" x14ac:dyDescent="0.2">
      <c r="B45" s="2" t="s">
        <v>130</v>
      </c>
      <c r="C45" s="2">
        <v>1185732</v>
      </c>
      <c r="D45" s="3">
        <v>44634</v>
      </c>
      <c r="E45" s="2" t="s">
        <v>12</v>
      </c>
      <c r="F45" s="2" t="s">
        <v>13</v>
      </c>
      <c r="G45" s="2" t="s">
        <v>13</v>
      </c>
      <c r="H45" s="2" t="s">
        <v>18</v>
      </c>
      <c r="I45" s="4">
        <v>0.6</v>
      </c>
      <c r="J45" s="5">
        <v>9250</v>
      </c>
      <c r="K45" s="6">
        <v>5550</v>
      </c>
      <c r="L45" s="6">
        <v>1665</v>
      </c>
      <c r="M45" s="7">
        <v>0.3</v>
      </c>
    </row>
    <row r="46" spans="2:13" x14ac:dyDescent="0.2">
      <c r="B46" s="2" t="s">
        <v>130</v>
      </c>
      <c r="C46" s="2">
        <v>1185732</v>
      </c>
      <c r="D46" s="3">
        <v>44635</v>
      </c>
      <c r="E46" s="2" t="s">
        <v>12</v>
      </c>
      <c r="F46" s="2" t="s">
        <v>13</v>
      </c>
      <c r="G46" s="2" t="s">
        <v>13</v>
      </c>
      <c r="H46" s="2" t="s">
        <v>19</v>
      </c>
      <c r="I46" s="4">
        <v>0.65</v>
      </c>
      <c r="J46" s="5">
        <v>11000</v>
      </c>
      <c r="K46" s="6">
        <v>7150</v>
      </c>
      <c r="L46" s="6">
        <v>1787.5</v>
      </c>
      <c r="M46" s="7">
        <v>0.25</v>
      </c>
    </row>
    <row r="47" spans="2:13" x14ac:dyDescent="0.2">
      <c r="B47" s="2" t="s">
        <v>130</v>
      </c>
      <c r="C47" s="2">
        <v>1185732</v>
      </c>
      <c r="D47" s="3">
        <v>44636</v>
      </c>
      <c r="E47" s="2" t="s">
        <v>12</v>
      </c>
      <c r="F47" s="2" t="s">
        <v>13</v>
      </c>
      <c r="G47" s="2" t="s">
        <v>13</v>
      </c>
      <c r="H47" s="2" t="s">
        <v>14</v>
      </c>
      <c r="I47" s="4">
        <v>0.6</v>
      </c>
      <c r="J47" s="5">
        <v>12500</v>
      </c>
      <c r="K47" s="6">
        <v>7500</v>
      </c>
      <c r="L47" s="6">
        <v>3750</v>
      </c>
      <c r="M47" s="7">
        <v>0.5</v>
      </c>
    </row>
    <row r="48" spans="2:13" x14ac:dyDescent="0.2">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130</v>
      </c>
      <c r="C49" s="2">
        <v>1185732</v>
      </c>
      <c r="D49" s="3">
        <v>44638</v>
      </c>
      <c r="E49" s="2" t="s">
        <v>12</v>
      </c>
      <c r="F49" s="2" t="s">
        <v>13</v>
      </c>
      <c r="G49" s="2" t="s">
        <v>13</v>
      </c>
      <c r="H49" s="2" t="s">
        <v>16</v>
      </c>
      <c r="I49" s="4">
        <v>0.5</v>
      </c>
      <c r="J49" s="5">
        <v>9500</v>
      </c>
      <c r="K49" s="6">
        <v>4750</v>
      </c>
      <c r="L49" s="6">
        <v>1662.5</v>
      </c>
      <c r="M49" s="7">
        <v>0.35</v>
      </c>
    </row>
    <row r="50" spans="2:13" x14ac:dyDescent="0.2">
      <c r="B50" s="2" t="s">
        <v>130</v>
      </c>
      <c r="C50" s="2">
        <v>1185732</v>
      </c>
      <c r="D50" s="3">
        <v>44651</v>
      </c>
      <c r="E50" s="2" t="s">
        <v>12</v>
      </c>
      <c r="F50" s="2" t="s">
        <v>13</v>
      </c>
      <c r="G50" s="2" t="s">
        <v>13</v>
      </c>
      <c r="H50" s="2" t="s">
        <v>17</v>
      </c>
      <c r="I50" s="4">
        <v>0.5</v>
      </c>
      <c r="J50" s="5">
        <v>9250</v>
      </c>
      <c r="K50" s="6">
        <v>4625</v>
      </c>
      <c r="L50" s="6">
        <v>1618.75</v>
      </c>
      <c r="M50" s="7">
        <v>0.35</v>
      </c>
    </row>
    <row r="51" spans="2:13" x14ac:dyDescent="0.2">
      <c r="B51" s="2" t="s">
        <v>130</v>
      </c>
      <c r="C51" s="2">
        <v>1185732</v>
      </c>
      <c r="D51" s="3">
        <v>44668</v>
      </c>
      <c r="E51" s="2" t="s">
        <v>12</v>
      </c>
      <c r="F51" s="2" t="s">
        <v>13</v>
      </c>
      <c r="G51" s="2" t="s">
        <v>13</v>
      </c>
      <c r="H51" s="2" t="s">
        <v>18</v>
      </c>
      <c r="I51" s="4">
        <v>0.6</v>
      </c>
      <c r="J51" s="5">
        <v>9000</v>
      </c>
      <c r="K51" s="6">
        <v>5400</v>
      </c>
      <c r="L51" s="6">
        <v>1620</v>
      </c>
      <c r="M51" s="7">
        <v>0.3</v>
      </c>
    </row>
    <row r="52" spans="2:13" x14ac:dyDescent="0.2">
      <c r="B52" s="2" t="s">
        <v>130</v>
      </c>
      <c r="C52" s="2">
        <v>1185732</v>
      </c>
      <c r="D52" s="3">
        <v>44669</v>
      </c>
      <c r="E52" s="2" t="s">
        <v>12</v>
      </c>
      <c r="F52" s="2" t="s">
        <v>13</v>
      </c>
      <c r="G52" s="2" t="s">
        <v>13</v>
      </c>
      <c r="H52" s="2" t="s">
        <v>19</v>
      </c>
      <c r="I52" s="4">
        <v>0.65</v>
      </c>
      <c r="J52" s="5">
        <v>10750</v>
      </c>
      <c r="K52" s="6">
        <v>6987.5</v>
      </c>
      <c r="L52" s="6">
        <v>1746.875</v>
      </c>
      <c r="M52" s="7">
        <v>0.25</v>
      </c>
    </row>
    <row r="53" spans="2:13" x14ac:dyDescent="0.2">
      <c r="B53" s="2" t="s">
        <v>130</v>
      </c>
      <c r="C53" s="2">
        <v>1185732</v>
      </c>
      <c r="D53" s="3">
        <v>44670</v>
      </c>
      <c r="E53" s="2" t="s">
        <v>12</v>
      </c>
      <c r="F53" s="2" t="s">
        <v>13</v>
      </c>
      <c r="G53" s="2" t="s">
        <v>13</v>
      </c>
      <c r="H53" s="2" t="s">
        <v>14</v>
      </c>
      <c r="I53" s="4">
        <v>0.6</v>
      </c>
      <c r="J53" s="5">
        <v>12000</v>
      </c>
      <c r="K53" s="6">
        <v>7200</v>
      </c>
      <c r="L53" s="6">
        <v>3600</v>
      </c>
      <c r="M53" s="7">
        <v>0.5</v>
      </c>
    </row>
    <row r="54" spans="2:13" x14ac:dyDescent="0.2">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130</v>
      </c>
      <c r="C55" s="2">
        <v>1185732</v>
      </c>
      <c r="D55" s="3">
        <v>44672</v>
      </c>
      <c r="E55" s="2" t="s">
        <v>12</v>
      </c>
      <c r="F55" s="2" t="s">
        <v>13</v>
      </c>
      <c r="G55" s="2" t="s">
        <v>13</v>
      </c>
      <c r="H55" s="2" t="s">
        <v>16</v>
      </c>
      <c r="I55" s="4">
        <v>0.5</v>
      </c>
      <c r="J55" s="5">
        <v>9250</v>
      </c>
      <c r="K55" s="6">
        <v>4625</v>
      </c>
      <c r="L55" s="6">
        <v>1618.75</v>
      </c>
      <c r="M55" s="7">
        <v>0.35</v>
      </c>
    </row>
    <row r="56" spans="2:13" x14ac:dyDescent="0.2">
      <c r="B56" s="2" t="s">
        <v>130</v>
      </c>
      <c r="C56" s="2">
        <v>1185732</v>
      </c>
      <c r="D56" s="3">
        <v>44673</v>
      </c>
      <c r="E56" s="2" t="s">
        <v>12</v>
      </c>
      <c r="F56" s="2" t="s">
        <v>13</v>
      </c>
      <c r="G56" s="2" t="s">
        <v>13</v>
      </c>
      <c r="H56" s="2" t="s">
        <v>17</v>
      </c>
      <c r="I56" s="4">
        <v>0.5</v>
      </c>
      <c r="J56" s="5">
        <v>9000</v>
      </c>
      <c r="K56" s="6">
        <v>4500</v>
      </c>
      <c r="L56" s="6">
        <v>1575</v>
      </c>
      <c r="M56" s="7">
        <v>0.35</v>
      </c>
    </row>
    <row r="57" spans="2:13" x14ac:dyDescent="0.2">
      <c r="B57" s="2" t="s">
        <v>130</v>
      </c>
      <c r="C57" s="2">
        <v>1185732</v>
      </c>
      <c r="D57" s="3">
        <v>44674</v>
      </c>
      <c r="E57" s="2" t="s">
        <v>12</v>
      </c>
      <c r="F57" s="2" t="s">
        <v>13</v>
      </c>
      <c r="G57" s="2" t="s">
        <v>13</v>
      </c>
      <c r="H57" s="2" t="s">
        <v>18</v>
      </c>
      <c r="I57" s="4">
        <v>0.6</v>
      </c>
      <c r="J57" s="5">
        <v>9000</v>
      </c>
      <c r="K57" s="6">
        <v>5400</v>
      </c>
      <c r="L57" s="6">
        <v>1620</v>
      </c>
      <c r="M57" s="7">
        <v>0.3</v>
      </c>
    </row>
    <row r="58" spans="2:13" x14ac:dyDescent="0.2">
      <c r="B58" s="2" t="s">
        <v>130</v>
      </c>
      <c r="C58" s="2">
        <v>1185732</v>
      </c>
      <c r="D58" s="3">
        <v>44675</v>
      </c>
      <c r="E58" s="2" t="s">
        <v>12</v>
      </c>
      <c r="F58" s="2" t="s">
        <v>13</v>
      </c>
      <c r="G58" s="2" t="s">
        <v>13</v>
      </c>
      <c r="H58" s="2" t="s">
        <v>19</v>
      </c>
      <c r="I58" s="4">
        <v>0.65</v>
      </c>
      <c r="J58" s="5">
        <v>10000</v>
      </c>
      <c r="K58" s="6">
        <v>6500</v>
      </c>
      <c r="L58" s="6">
        <v>1625</v>
      </c>
      <c r="M58" s="7">
        <v>0.25</v>
      </c>
    </row>
    <row r="59" spans="2:13" x14ac:dyDescent="0.2">
      <c r="B59" s="2" t="s">
        <v>130</v>
      </c>
      <c r="C59" s="2">
        <v>1185732</v>
      </c>
      <c r="D59" s="3">
        <v>44676</v>
      </c>
      <c r="E59" s="2" t="s">
        <v>12</v>
      </c>
      <c r="F59" s="2" t="s">
        <v>13</v>
      </c>
      <c r="G59" s="2" t="s">
        <v>13</v>
      </c>
      <c r="H59" s="2" t="s">
        <v>18</v>
      </c>
      <c r="I59" s="4">
        <v>0.65</v>
      </c>
      <c r="J59" s="5">
        <v>8750</v>
      </c>
      <c r="K59" s="6">
        <v>5687.5</v>
      </c>
      <c r="L59" s="6">
        <v>1706.25</v>
      </c>
      <c r="M59" s="7">
        <v>0.3</v>
      </c>
    </row>
    <row r="60" spans="2:13" x14ac:dyDescent="0.2">
      <c r="B60" s="2" t="s">
        <v>130</v>
      </c>
      <c r="C60" s="2">
        <v>1185732</v>
      </c>
      <c r="D60" s="3">
        <v>44677</v>
      </c>
      <c r="E60" s="2" t="s">
        <v>12</v>
      </c>
      <c r="F60" s="2" t="s">
        <v>13</v>
      </c>
      <c r="G60" s="2" t="s">
        <v>13</v>
      </c>
      <c r="H60" s="2" t="s">
        <v>19</v>
      </c>
      <c r="I60" s="4">
        <v>0.7</v>
      </c>
      <c r="J60" s="5">
        <v>10000</v>
      </c>
      <c r="K60" s="6">
        <v>7000</v>
      </c>
      <c r="L60" s="6">
        <v>1750</v>
      </c>
      <c r="M60" s="7">
        <v>0.25</v>
      </c>
    </row>
    <row r="61" spans="2:13" x14ac:dyDescent="0.2">
      <c r="B61" s="2" t="s">
        <v>130</v>
      </c>
      <c r="C61" s="2">
        <v>1185732</v>
      </c>
      <c r="D61" s="3">
        <v>44678</v>
      </c>
      <c r="E61" s="2" t="s">
        <v>12</v>
      </c>
      <c r="F61" s="2" t="s">
        <v>13</v>
      </c>
      <c r="G61" s="2" t="s">
        <v>13</v>
      </c>
      <c r="H61" s="2" t="s">
        <v>14</v>
      </c>
      <c r="I61" s="4">
        <v>0.65</v>
      </c>
      <c r="J61" s="5">
        <v>11500</v>
      </c>
      <c r="K61" s="6">
        <v>7475</v>
      </c>
      <c r="L61" s="6">
        <v>3737.5</v>
      </c>
      <c r="M61" s="7">
        <v>0.5</v>
      </c>
    </row>
    <row r="62" spans="2:13" x14ac:dyDescent="0.2">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130</v>
      </c>
      <c r="C65" s="2">
        <v>1185732</v>
      </c>
      <c r="D65" s="3">
        <v>44682</v>
      </c>
      <c r="E65" s="2" t="s">
        <v>12</v>
      </c>
      <c r="F65" s="2" t="s">
        <v>13</v>
      </c>
      <c r="G65" s="2" t="s">
        <v>13</v>
      </c>
      <c r="H65" s="2" t="s">
        <v>18</v>
      </c>
      <c r="I65" s="4">
        <v>0.65</v>
      </c>
      <c r="J65" s="5">
        <v>8750</v>
      </c>
      <c r="K65" s="6">
        <v>5687.5</v>
      </c>
      <c r="L65" s="6">
        <v>1706.25</v>
      </c>
      <c r="M65" s="7">
        <v>0.3</v>
      </c>
    </row>
    <row r="66" spans="2:13" x14ac:dyDescent="0.2">
      <c r="B66" s="2" t="s">
        <v>130</v>
      </c>
      <c r="C66" s="2">
        <v>1185732</v>
      </c>
      <c r="D66" s="3">
        <v>44683</v>
      </c>
      <c r="E66" s="2" t="s">
        <v>12</v>
      </c>
      <c r="F66" s="2" t="s">
        <v>13</v>
      </c>
      <c r="G66" s="2" t="s">
        <v>13</v>
      </c>
      <c r="H66" s="2" t="s">
        <v>19</v>
      </c>
      <c r="I66" s="4">
        <v>0.7</v>
      </c>
      <c r="J66" s="5">
        <v>9750</v>
      </c>
      <c r="K66" s="6">
        <v>6825</v>
      </c>
      <c r="L66" s="6">
        <v>1706.25</v>
      </c>
      <c r="M66" s="7">
        <v>0.25</v>
      </c>
    </row>
    <row r="67" spans="2:13" x14ac:dyDescent="0.2">
      <c r="B67" s="2" t="s">
        <v>130</v>
      </c>
      <c r="C67" s="2">
        <v>1185732</v>
      </c>
      <c r="D67" s="3">
        <v>44684</v>
      </c>
      <c r="E67" s="2" t="s">
        <v>12</v>
      </c>
      <c r="F67" s="2" t="s">
        <v>13</v>
      </c>
      <c r="G67" s="2" t="s">
        <v>13</v>
      </c>
      <c r="H67" s="2" t="s">
        <v>14</v>
      </c>
      <c r="I67" s="4">
        <v>0.65</v>
      </c>
      <c r="J67" s="5">
        <v>12000</v>
      </c>
      <c r="K67" s="6">
        <v>7800</v>
      </c>
      <c r="L67" s="6">
        <v>3900</v>
      </c>
      <c r="M67" s="7">
        <v>0.5</v>
      </c>
    </row>
    <row r="68" spans="2:13" x14ac:dyDescent="0.2">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130</v>
      </c>
      <c r="C71" s="2">
        <v>1185732</v>
      </c>
      <c r="D71" s="3">
        <v>44688</v>
      </c>
      <c r="E71" s="2" t="s">
        <v>12</v>
      </c>
      <c r="F71" s="2" t="s">
        <v>13</v>
      </c>
      <c r="G71" s="2" t="s">
        <v>13</v>
      </c>
      <c r="H71" s="2" t="s">
        <v>18</v>
      </c>
      <c r="I71" s="4">
        <v>0.65</v>
      </c>
      <c r="J71" s="5">
        <v>9000</v>
      </c>
      <c r="K71" s="6">
        <v>5850</v>
      </c>
      <c r="L71" s="6">
        <v>1755</v>
      </c>
      <c r="M71" s="7">
        <v>0.3</v>
      </c>
    </row>
    <row r="72" spans="2:13" x14ac:dyDescent="0.2">
      <c r="B72" s="2" t="s">
        <v>130</v>
      </c>
      <c r="C72" s="2">
        <v>1185732</v>
      </c>
      <c r="D72" s="3">
        <v>44760</v>
      </c>
      <c r="E72" s="2" t="s">
        <v>12</v>
      </c>
      <c r="F72" s="2" t="s">
        <v>13</v>
      </c>
      <c r="G72" s="2" t="s">
        <v>13</v>
      </c>
      <c r="H72" s="2" t="s">
        <v>19</v>
      </c>
      <c r="I72" s="4">
        <v>0.7</v>
      </c>
      <c r="J72" s="5">
        <v>10000</v>
      </c>
      <c r="K72" s="6">
        <v>7000</v>
      </c>
      <c r="L72" s="6">
        <v>1750</v>
      </c>
      <c r="M72" s="7">
        <v>0.25</v>
      </c>
    </row>
    <row r="73" spans="2:13" x14ac:dyDescent="0.2">
      <c r="B73" s="2" t="s">
        <v>130</v>
      </c>
      <c r="C73" s="2">
        <v>1197831</v>
      </c>
      <c r="D73" s="3">
        <v>44761</v>
      </c>
      <c r="E73" s="2" t="s">
        <v>12</v>
      </c>
      <c r="F73" s="2" t="s">
        <v>13</v>
      </c>
      <c r="G73" s="2" t="s">
        <v>13</v>
      </c>
      <c r="H73" s="2" t="s">
        <v>14</v>
      </c>
      <c r="I73" s="4">
        <v>0.25</v>
      </c>
      <c r="J73" s="5">
        <v>9000</v>
      </c>
      <c r="K73" s="6">
        <v>2250</v>
      </c>
      <c r="L73" s="6">
        <v>787.5</v>
      </c>
      <c r="M73" s="7">
        <v>0.35</v>
      </c>
    </row>
    <row r="74" spans="2:13" x14ac:dyDescent="0.2">
      <c r="B74" s="2" t="s">
        <v>130</v>
      </c>
      <c r="C74" s="2">
        <v>1197831</v>
      </c>
      <c r="D74" s="3">
        <v>44762</v>
      </c>
      <c r="E74" s="2" t="s">
        <v>12</v>
      </c>
      <c r="F74" s="2" t="s">
        <v>13</v>
      </c>
      <c r="G74" s="2" t="s">
        <v>13</v>
      </c>
      <c r="H74" s="2" t="s">
        <v>15</v>
      </c>
      <c r="I74" s="4">
        <v>0.35</v>
      </c>
      <c r="J74" s="5">
        <v>9000</v>
      </c>
      <c r="K74" s="6">
        <v>3150</v>
      </c>
      <c r="L74" s="6">
        <v>1102.5</v>
      </c>
      <c r="M74" s="7">
        <v>0.35</v>
      </c>
    </row>
    <row r="75" spans="2:13" x14ac:dyDescent="0.2">
      <c r="B75" s="2" t="s">
        <v>130</v>
      </c>
      <c r="C75" s="2">
        <v>1197831</v>
      </c>
      <c r="D75" s="3">
        <v>44763</v>
      </c>
      <c r="E75" s="2" t="s">
        <v>12</v>
      </c>
      <c r="F75" s="2" t="s">
        <v>13</v>
      </c>
      <c r="G75" s="2" t="s">
        <v>13</v>
      </c>
      <c r="H75" s="2" t="s">
        <v>16</v>
      </c>
      <c r="I75" s="4">
        <v>0.35</v>
      </c>
      <c r="J75" s="5">
        <v>7000</v>
      </c>
      <c r="K75" s="6">
        <v>2450</v>
      </c>
      <c r="L75" s="6">
        <v>857.5</v>
      </c>
      <c r="M75" s="7">
        <v>0.35</v>
      </c>
    </row>
    <row r="76" spans="2:13" x14ac:dyDescent="0.2">
      <c r="B76" s="2" t="s">
        <v>130</v>
      </c>
      <c r="C76" s="2">
        <v>1197831</v>
      </c>
      <c r="D76" s="3">
        <v>44764</v>
      </c>
      <c r="E76" s="2" t="s">
        <v>12</v>
      </c>
      <c r="F76" s="2" t="s">
        <v>13</v>
      </c>
      <c r="G76" s="2" t="s">
        <v>13</v>
      </c>
      <c r="H76" s="2" t="s">
        <v>17</v>
      </c>
      <c r="I76" s="4">
        <v>0.35</v>
      </c>
      <c r="J76" s="5">
        <v>7000</v>
      </c>
      <c r="K76" s="6">
        <v>2450</v>
      </c>
      <c r="L76" s="6">
        <v>1102.5</v>
      </c>
      <c r="M76" s="7">
        <v>0.45</v>
      </c>
    </row>
    <row r="77" spans="2:13" x14ac:dyDescent="0.2">
      <c r="B77" s="2" t="s">
        <v>130</v>
      </c>
      <c r="C77" s="2">
        <v>1197831</v>
      </c>
      <c r="D77" s="3">
        <v>44765</v>
      </c>
      <c r="E77" s="2" t="s">
        <v>21</v>
      </c>
      <c r="F77" s="2" t="s">
        <v>22</v>
      </c>
      <c r="G77" s="2" t="s">
        <v>23</v>
      </c>
      <c r="H77" s="2" t="s">
        <v>18</v>
      </c>
      <c r="I77" s="4">
        <v>0.4</v>
      </c>
      <c r="J77" s="5">
        <v>5500</v>
      </c>
      <c r="K77" s="6">
        <v>2200</v>
      </c>
      <c r="L77" s="6">
        <v>660</v>
      </c>
      <c r="M77" s="7">
        <v>0.3</v>
      </c>
    </row>
    <row r="78" spans="2:13" x14ac:dyDescent="0.2">
      <c r="B78" s="2" t="s">
        <v>130</v>
      </c>
      <c r="C78" s="2">
        <v>1197831</v>
      </c>
      <c r="D78" s="3">
        <v>44766</v>
      </c>
      <c r="E78" s="2" t="s">
        <v>21</v>
      </c>
      <c r="F78" s="2" t="s">
        <v>22</v>
      </c>
      <c r="G78" s="2" t="s">
        <v>23</v>
      </c>
      <c r="H78" s="2" t="s">
        <v>19</v>
      </c>
      <c r="I78" s="4">
        <v>0.35</v>
      </c>
      <c r="J78" s="5">
        <v>7000</v>
      </c>
      <c r="K78" s="6">
        <v>2450</v>
      </c>
      <c r="L78" s="6">
        <v>1225</v>
      </c>
      <c r="M78" s="7">
        <v>0.5</v>
      </c>
    </row>
    <row r="79" spans="2:13" x14ac:dyDescent="0.2">
      <c r="B79" s="2" t="s">
        <v>130</v>
      </c>
      <c r="C79" s="2">
        <v>1197831</v>
      </c>
      <c r="D79" s="3">
        <v>44767</v>
      </c>
      <c r="E79" s="2" t="s">
        <v>21</v>
      </c>
      <c r="F79" s="2" t="s">
        <v>22</v>
      </c>
      <c r="G79" s="2" t="s">
        <v>23</v>
      </c>
      <c r="H79" s="2" t="s">
        <v>14</v>
      </c>
      <c r="I79" s="4">
        <v>0.25</v>
      </c>
      <c r="J79" s="5">
        <v>8500</v>
      </c>
      <c r="K79" s="6">
        <v>2125</v>
      </c>
      <c r="L79" s="6">
        <v>743.75</v>
      </c>
      <c r="M79" s="7">
        <v>0.35</v>
      </c>
    </row>
    <row r="80" spans="2:13" x14ac:dyDescent="0.2">
      <c r="B80" s="2" t="s">
        <v>130</v>
      </c>
      <c r="C80" s="2">
        <v>1197831</v>
      </c>
      <c r="D80" s="3">
        <v>44768</v>
      </c>
      <c r="E80" s="2" t="s">
        <v>21</v>
      </c>
      <c r="F80" s="2" t="s">
        <v>22</v>
      </c>
      <c r="G80" s="2" t="s">
        <v>23</v>
      </c>
      <c r="H80" s="2" t="s">
        <v>15</v>
      </c>
      <c r="I80" s="4">
        <v>0.35</v>
      </c>
      <c r="J80" s="5">
        <v>8500</v>
      </c>
      <c r="K80" s="6">
        <v>2975</v>
      </c>
      <c r="L80" s="6">
        <v>1041.25</v>
      </c>
      <c r="M80" s="7">
        <v>0.35</v>
      </c>
    </row>
    <row r="81" spans="2:13" x14ac:dyDescent="0.2">
      <c r="B81" s="2" t="s">
        <v>130</v>
      </c>
      <c r="C81" s="2">
        <v>1197831</v>
      </c>
      <c r="D81" s="3">
        <v>44769</v>
      </c>
      <c r="E81" s="2" t="s">
        <v>21</v>
      </c>
      <c r="F81" s="2" t="s">
        <v>22</v>
      </c>
      <c r="G81" s="2" t="s">
        <v>23</v>
      </c>
      <c r="H81" s="2" t="s">
        <v>16</v>
      </c>
      <c r="I81" s="4">
        <v>0.35</v>
      </c>
      <c r="J81" s="5">
        <v>6750</v>
      </c>
      <c r="K81" s="6">
        <v>2362.5</v>
      </c>
      <c r="L81" s="6">
        <v>826.875</v>
      </c>
      <c r="M81" s="7">
        <v>0.35</v>
      </c>
    </row>
    <row r="82" spans="2:13" x14ac:dyDescent="0.2">
      <c r="B82" s="2" t="s">
        <v>130</v>
      </c>
      <c r="C82" s="2">
        <v>1197831</v>
      </c>
      <c r="D82" s="3">
        <v>44770</v>
      </c>
      <c r="E82" s="2" t="s">
        <v>21</v>
      </c>
      <c r="F82" s="2" t="s">
        <v>22</v>
      </c>
      <c r="G82" s="2" t="s">
        <v>23</v>
      </c>
      <c r="H82" s="2" t="s">
        <v>17</v>
      </c>
      <c r="I82" s="4">
        <v>0.35</v>
      </c>
      <c r="J82" s="5">
        <v>6250</v>
      </c>
      <c r="K82" s="6">
        <v>2187.5</v>
      </c>
      <c r="L82" s="6">
        <v>984.375</v>
      </c>
      <c r="M82" s="7">
        <v>0.45</v>
      </c>
    </row>
    <row r="83" spans="2:13" x14ac:dyDescent="0.2">
      <c r="B83" s="2" t="s">
        <v>130</v>
      </c>
      <c r="C83" s="2">
        <v>1197831</v>
      </c>
      <c r="D83" s="3">
        <v>44771</v>
      </c>
      <c r="E83" s="2" t="s">
        <v>21</v>
      </c>
      <c r="F83" s="2" t="s">
        <v>22</v>
      </c>
      <c r="G83" s="2" t="s">
        <v>23</v>
      </c>
      <c r="H83" s="2" t="s">
        <v>18</v>
      </c>
      <c r="I83" s="4">
        <v>0.4</v>
      </c>
      <c r="J83" s="5">
        <v>5000</v>
      </c>
      <c r="K83" s="6">
        <v>2000</v>
      </c>
      <c r="L83" s="6">
        <v>600</v>
      </c>
      <c r="M83" s="7">
        <v>0.3</v>
      </c>
    </row>
    <row r="84" spans="2:13" x14ac:dyDescent="0.2">
      <c r="B84" s="2" t="s">
        <v>130</v>
      </c>
      <c r="C84" s="2">
        <v>1197831</v>
      </c>
      <c r="D84" s="3">
        <v>44772</v>
      </c>
      <c r="E84" s="2" t="s">
        <v>21</v>
      </c>
      <c r="F84" s="2" t="s">
        <v>22</v>
      </c>
      <c r="G84" s="2" t="s">
        <v>23</v>
      </c>
      <c r="H84" s="2" t="s">
        <v>19</v>
      </c>
      <c r="I84" s="4">
        <v>0.35</v>
      </c>
      <c r="J84" s="5">
        <v>7000</v>
      </c>
      <c r="K84" s="6">
        <v>2450</v>
      </c>
      <c r="L84" s="6">
        <v>1225</v>
      </c>
      <c r="M84" s="7">
        <v>0.5</v>
      </c>
    </row>
    <row r="85" spans="2:13" x14ac:dyDescent="0.2">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130</v>
      </c>
      <c r="C86" s="2">
        <v>1197831</v>
      </c>
      <c r="D86" s="3">
        <v>44774</v>
      </c>
      <c r="E86" s="2" t="s">
        <v>21</v>
      </c>
      <c r="F86" s="2" t="s">
        <v>22</v>
      </c>
      <c r="G86" s="2" t="s">
        <v>23</v>
      </c>
      <c r="H86" s="2" t="s">
        <v>15</v>
      </c>
      <c r="I86" s="4">
        <v>0.4</v>
      </c>
      <c r="J86" s="5">
        <v>8750</v>
      </c>
      <c r="K86" s="6">
        <v>3500</v>
      </c>
      <c r="L86" s="6">
        <v>1225</v>
      </c>
      <c r="M86" s="7">
        <v>0.35</v>
      </c>
    </row>
    <row r="87" spans="2:13" x14ac:dyDescent="0.2">
      <c r="B87" s="2" t="s">
        <v>130</v>
      </c>
      <c r="C87" s="2">
        <v>1197831</v>
      </c>
      <c r="D87" s="3">
        <v>44775</v>
      </c>
      <c r="E87" s="2" t="s">
        <v>21</v>
      </c>
      <c r="F87" s="2" t="s">
        <v>22</v>
      </c>
      <c r="G87" s="2" t="s">
        <v>23</v>
      </c>
      <c r="H87" s="2" t="s">
        <v>16</v>
      </c>
      <c r="I87" s="4">
        <v>0.35</v>
      </c>
      <c r="J87" s="5">
        <v>7000</v>
      </c>
      <c r="K87" s="6">
        <v>2450</v>
      </c>
      <c r="L87" s="6">
        <v>857.5</v>
      </c>
      <c r="M87" s="7">
        <v>0.35</v>
      </c>
    </row>
    <row r="88" spans="2:13" x14ac:dyDescent="0.2">
      <c r="B88" s="2" t="s">
        <v>127</v>
      </c>
      <c r="C88" s="2">
        <v>1197831</v>
      </c>
      <c r="D88" s="3">
        <v>44776</v>
      </c>
      <c r="E88" s="2" t="s">
        <v>21</v>
      </c>
      <c r="F88" s="2" t="s">
        <v>22</v>
      </c>
      <c r="G88" s="2" t="s">
        <v>23</v>
      </c>
      <c r="H88" s="2" t="s">
        <v>17</v>
      </c>
      <c r="I88" s="4">
        <v>0.4</v>
      </c>
      <c r="J88" s="5">
        <v>6000</v>
      </c>
      <c r="K88" s="6">
        <v>2400</v>
      </c>
      <c r="L88" s="6">
        <v>1080</v>
      </c>
      <c r="M88" s="7">
        <v>0.45</v>
      </c>
    </row>
    <row r="89" spans="2:13" x14ac:dyDescent="0.2">
      <c r="B89" s="2" t="s">
        <v>127</v>
      </c>
      <c r="C89" s="2">
        <v>1197831</v>
      </c>
      <c r="D89" s="3">
        <v>44777</v>
      </c>
      <c r="E89" s="2" t="s">
        <v>21</v>
      </c>
      <c r="F89" s="2" t="s">
        <v>22</v>
      </c>
      <c r="G89" s="2" t="s">
        <v>23</v>
      </c>
      <c r="H89" s="2" t="s">
        <v>18</v>
      </c>
      <c r="I89" s="4">
        <v>0.45</v>
      </c>
      <c r="J89" s="5">
        <v>5000</v>
      </c>
      <c r="K89" s="6">
        <v>2250</v>
      </c>
      <c r="L89" s="6">
        <v>675</v>
      </c>
      <c r="M89" s="7">
        <v>0.3</v>
      </c>
    </row>
    <row r="90" spans="2:13" x14ac:dyDescent="0.2">
      <c r="B90" s="2" t="s">
        <v>127</v>
      </c>
      <c r="C90" s="2">
        <v>1197831</v>
      </c>
      <c r="D90" s="3">
        <v>44778</v>
      </c>
      <c r="E90" s="2" t="s">
        <v>21</v>
      </c>
      <c r="F90" s="2" t="s">
        <v>22</v>
      </c>
      <c r="G90" s="2" t="s">
        <v>23</v>
      </c>
      <c r="H90" s="2" t="s">
        <v>19</v>
      </c>
      <c r="I90" s="4">
        <v>0.4</v>
      </c>
      <c r="J90" s="5">
        <v>6500</v>
      </c>
      <c r="K90" s="6">
        <v>2600</v>
      </c>
      <c r="L90" s="6">
        <v>1300</v>
      </c>
      <c r="M90" s="7">
        <v>0.5</v>
      </c>
    </row>
    <row r="91" spans="2:13" x14ac:dyDescent="0.2">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127</v>
      </c>
      <c r="C92" s="2">
        <v>1197831</v>
      </c>
      <c r="D92" s="3">
        <v>44780</v>
      </c>
      <c r="E92" s="2" t="s">
        <v>21</v>
      </c>
      <c r="F92" s="2" t="s">
        <v>22</v>
      </c>
      <c r="G92" s="2" t="s">
        <v>23</v>
      </c>
      <c r="H92" s="2" t="s">
        <v>15</v>
      </c>
      <c r="I92" s="4">
        <v>0.4</v>
      </c>
      <c r="J92" s="5">
        <v>9000</v>
      </c>
      <c r="K92" s="6">
        <v>3600</v>
      </c>
      <c r="L92" s="6">
        <v>1260</v>
      </c>
      <c r="M92" s="7">
        <v>0.35</v>
      </c>
    </row>
    <row r="93" spans="2:13" x14ac:dyDescent="0.2">
      <c r="B93" s="2" t="s">
        <v>127</v>
      </c>
      <c r="C93" s="2">
        <v>1197831</v>
      </c>
      <c r="D93" s="3">
        <v>44781</v>
      </c>
      <c r="E93" s="2" t="s">
        <v>21</v>
      </c>
      <c r="F93" s="2" t="s">
        <v>22</v>
      </c>
      <c r="G93" s="2" t="s">
        <v>23</v>
      </c>
      <c r="H93" s="2" t="s">
        <v>16</v>
      </c>
      <c r="I93" s="4">
        <v>0.35</v>
      </c>
      <c r="J93" s="5">
        <v>7250</v>
      </c>
      <c r="K93" s="6">
        <v>2537.5</v>
      </c>
      <c r="L93" s="6">
        <v>888.125</v>
      </c>
      <c r="M93" s="7">
        <v>0.35</v>
      </c>
    </row>
    <row r="94" spans="2:13" x14ac:dyDescent="0.2">
      <c r="B94" s="2" t="s">
        <v>127</v>
      </c>
      <c r="C94" s="2">
        <v>1197831</v>
      </c>
      <c r="D94" s="3">
        <v>44782</v>
      </c>
      <c r="E94" s="2" t="s">
        <v>21</v>
      </c>
      <c r="F94" s="2" t="s">
        <v>22</v>
      </c>
      <c r="G94" s="2" t="s">
        <v>23</v>
      </c>
      <c r="H94" s="2" t="s">
        <v>17</v>
      </c>
      <c r="I94" s="4">
        <v>0.4</v>
      </c>
      <c r="J94" s="5">
        <v>6250</v>
      </c>
      <c r="K94" s="6">
        <v>2500</v>
      </c>
      <c r="L94" s="6">
        <v>1125</v>
      </c>
      <c r="M94" s="7">
        <v>0.45</v>
      </c>
    </row>
    <row r="95" spans="2:13" x14ac:dyDescent="0.2">
      <c r="B95" s="2" t="s">
        <v>126</v>
      </c>
      <c r="C95" s="2">
        <v>1197831</v>
      </c>
      <c r="D95" s="3">
        <v>44783</v>
      </c>
      <c r="E95" s="2" t="s">
        <v>21</v>
      </c>
      <c r="F95" s="2" t="s">
        <v>22</v>
      </c>
      <c r="G95" s="2" t="s">
        <v>23</v>
      </c>
      <c r="H95" s="2" t="s">
        <v>18</v>
      </c>
      <c r="I95" s="4">
        <v>0.45</v>
      </c>
      <c r="J95" s="5">
        <v>5250</v>
      </c>
      <c r="K95" s="6">
        <v>2362.5</v>
      </c>
      <c r="L95" s="6">
        <v>708.75</v>
      </c>
      <c r="M95" s="7">
        <v>0.3</v>
      </c>
    </row>
    <row r="96" spans="2:13" x14ac:dyDescent="0.2">
      <c r="B96" s="2" t="s">
        <v>126</v>
      </c>
      <c r="C96" s="2">
        <v>1197831</v>
      </c>
      <c r="D96" s="3">
        <v>44784</v>
      </c>
      <c r="E96" s="2" t="s">
        <v>21</v>
      </c>
      <c r="F96" s="2" t="s">
        <v>22</v>
      </c>
      <c r="G96" s="2" t="s">
        <v>23</v>
      </c>
      <c r="H96" s="2" t="s">
        <v>19</v>
      </c>
      <c r="I96" s="4">
        <v>0.4</v>
      </c>
      <c r="J96" s="5">
        <v>8000</v>
      </c>
      <c r="K96" s="6">
        <v>3200</v>
      </c>
      <c r="L96" s="6">
        <v>1600</v>
      </c>
      <c r="M96" s="7">
        <v>0.5</v>
      </c>
    </row>
    <row r="97" spans="2:13" x14ac:dyDescent="0.2">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126</v>
      </c>
      <c r="C98" s="2">
        <v>1197831</v>
      </c>
      <c r="D98" s="3">
        <v>44786</v>
      </c>
      <c r="E98" s="2" t="s">
        <v>21</v>
      </c>
      <c r="F98" s="2" t="s">
        <v>22</v>
      </c>
      <c r="G98" s="2" t="s">
        <v>23</v>
      </c>
      <c r="H98" s="2" t="s">
        <v>15</v>
      </c>
      <c r="I98" s="4">
        <v>0.4</v>
      </c>
      <c r="J98" s="5">
        <v>9250</v>
      </c>
      <c r="K98" s="6">
        <v>3700</v>
      </c>
      <c r="L98" s="6">
        <v>1295</v>
      </c>
      <c r="M98" s="7">
        <v>0.35</v>
      </c>
    </row>
    <row r="99" spans="2:13" x14ac:dyDescent="0.2">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2:H37"/>
  <sheetViews>
    <sheetView workbookViewId="0">
      <selection activeCell="D34" sqref="D34"/>
    </sheetView>
  </sheetViews>
  <sheetFormatPr baseColWidth="10" defaultColWidth="8.83203125" defaultRowHeight="16" x14ac:dyDescent="0.2"/>
  <cols>
    <col min="1" max="1" width="16.6640625" bestFit="1" customWidth="1"/>
    <col min="2" max="2" width="10.83203125" bestFit="1" customWidth="1"/>
    <col min="3" max="3" width="16.6640625" bestFit="1" customWidth="1"/>
    <col min="4" max="4" width="25.5" bestFit="1" customWidth="1"/>
    <col min="5" max="5" width="21.5" bestFit="1" customWidth="1"/>
    <col min="6" max="6" width="19.83203125" bestFit="1" customWidth="1"/>
    <col min="7" max="8" width="9.1640625" bestFit="1" customWidth="1"/>
    <col min="9" max="9" width="9.5" bestFit="1" customWidth="1"/>
    <col min="10" max="10" width="9.1640625" bestFit="1" customWidth="1"/>
    <col min="11" max="11" width="8.1640625" bestFit="1" customWidth="1"/>
    <col min="12" max="12" width="9.1640625" bestFit="1" customWidth="1"/>
    <col min="13" max="13" width="9.5" bestFit="1" customWidth="1"/>
    <col min="14" max="14" width="9.1640625" bestFit="1" customWidth="1"/>
    <col min="15" max="15" width="8.1640625" bestFit="1" customWidth="1"/>
    <col min="16" max="16" width="9.1640625" bestFit="1" customWidth="1"/>
    <col min="17" max="17" width="9.5" bestFit="1" customWidth="1"/>
    <col min="18" max="18" width="10.1640625" bestFit="1" customWidth="1"/>
    <col min="19" max="21" width="9.1640625" bestFit="1" customWidth="1"/>
    <col min="22" max="22" width="10.1640625" bestFit="1" customWidth="1"/>
    <col min="23" max="25" width="9.1640625" bestFit="1" customWidth="1"/>
    <col min="26" max="27" width="10.1640625" bestFit="1" customWidth="1"/>
    <col min="28" max="29" width="9.1640625" bestFit="1" customWidth="1"/>
    <col min="30" max="30" width="10.1640625" bestFit="1" customWidth="1"/>
    <col min="31" max="33" width="9.1640625" bestFit="1" customWidth="1"/>
    <col min="34" max="35" width="10.1640625" bestFit="1" customWidth="1"/>
    <col min="36" max="36" width="10.83203125" bestFit="1" customWidth="1"/>
    <col min="37" max="41" width="8.1640625" bestFit="1" customWidth="1"/>
    <col min="42" max="60" width="7.83203125" bestFit="1" customWidth="1"/>
    <col min="61" max="62" width="7.1640625" bestFit="1" customWidth="1"/>
    <col min="63" max="64" width="8.1640625" bestFit="1" customWidth="1"/>
    <col min="65" max="65" width="6.83203125" bestFit="1" customWidth="1"/>
    <col min="66" max="72" width="8.1640625" bestFit="1" customWidth="1"/>
    <col min="73" max="73" width="7.83203125" bestFit="1" customWidth="1"/>
    <col min="74" max="77" width="8.1640625" bestFit="1" customWidth="1"/>
    <col min="78" max="91" width="7.83203125" bestFit="1" customWidth="1"/>
    <col min="92" max="92" width="6.83203125" bestFit="1" customWidth="1"/>
    <col min="93" max="100" width="7.1640625" bestFit="1" customWidth="1"/>
    <col min="101" max="107" width="7.83203125" bestFit="1" customWidth="1"/>
    <col min="108" max="120" width="8.1640625" bestFit="1" customWidth="1"/>
    <col min="121" max="121" width="7.83203125" bestFit="1" customWidth="1"/>
    <col min="122" max="124" width="8.1640625" bestFit="1" customWidth="1"/>
    <col min="125" max="125" width="6.83203125" bestFit="1" customWidth="1"/>
    <col min="126" max="128" width="8.1640625" bestFit="1" customWidth="1"/>
    <col min="129" max="130" width="7.1640625" bestFit="1" customWidth="1"/>
    <col min="131" max="144" width="7.83203125" bestFit="1" customWidth="1"/>
    <col min="145" max="145" width="8.1640625" bestFit="1" customWidth="1"/>
    <col min="146" max="152" width="7.83203125" bestFit="1" customWidth="1"/>
    <col min="153" max="159" width="7.1640625" bestFit="1" customWidth="1"/>
    <col min="160" max="160" width="6.83203125" bestFit="1" customWidth="1"/>
    <col min="161" max="161" width="7.1640625" bestFit="1" customWidth="1"/>
    <col min="162" max="182" width="7.83203125" bestFit="1" customWidth="1"/>
    <col min="183" max="189" width="7.1640625" bestFit="1" customWidth="1"/>
    <col min="190" max="190" width="6.83203125" bestFit="1" customWidth="1"/>
    <col min="191" max="191" width="7.1640625" bestFit="1" customWidth="1"/>
    <col min="192" max="199" width="7.83203125" bestFit="1" customWidth="1"/>
    <col min="200" max="200" width="8.1640625" bestFit="1" customWidth="1"/>
    <col min="201" max="211" width="7.83203125" bestFit="1" customWidth="1"/>
    <col min="212" max="212" width="8.1640625" bestFit="1" customWidth="1"/>
    <col min="213" max="213" width="7.83203125" bestFit="1" customWidth="1"/>
    <col min="214" max="214" width="8.1640625" bestFit="1" customWidth="1"/>
    <col min="215" max="215" width="6.83203125" bestFit="1" customWidth="1"/>
    <col min="216" max="217" width="7.1640625" bestFit="1" customWidth="1"/>
    <col min="218" max="218" width="8.1640625" bestFit="1" customWidth="1"/>
    <col min="219" max="219" width="7.1640625" bestFit="1" customWidth="1"/>
    <col min="220" max="220" width="8.1640625" bestFit="1" customWidth="1"/>
    <col min="221" max="222" width="7.1640625" bestFit="1" customWidth="1"/>
    <col min="223" max="224" width="7.83203125" bestFit="1" customWidth="1"/>
    <col min="225" max="225" width="8.1640625" bestFit="1" customWidth="1"/>
    <col min="226" max="229" width="7.83203125" bestFit="1" customWidth="1"/>
    <col min="230" max="230" width="8.1640625" bestFit="1" customWidth="1"/>
    <col min="231" max="231" width="7.83203125" bestFit="1" customWidth="1"/>
    <col min="232" max="232" width="8.1640625" bestFit="1" customWidth="1"/>
    <col min="233" max="235" width="7.83203125" bestFit="1" customWidth="1"/>
    <col min="236" max="236" width="8.1640625" bestFit="1" customWidth="1"/>
    <col min="237" max="244" width="7.83203125" bestFit="1" customWidth="1"/>
    <col min="245" max="247" width="7.1640625" bestFit="1" customWidth="1"/>
    <col min="248" max="248" width="6.83203125" bestFit="1" customWidth="1"/>
    <col min="249" max="250" width="7.1640625" bestFit="1" customWidth="1"/>
    <col min="251" max="251" width="8.1640625" bestFit="1" customWidth="1"/>
    <col min="252" max="252" width="7.1640625" bestFit="1" customWidth="1"/>
    <col min="253" max="257" width="8.1640625" bestFit="1" customWidth="1"/>
    <col min="258" max="258" width="7.83203125" bestFit="1" customWidth="1"/>
    <col min="259" max="260" width="8.1640625" bestFit="1" customWidth="1"/>
    <col min="261" max="283" width="7.83203125" bestFit="1" customWidth="1"/>
    <col min="300" max="308" width="7.83203125" bestFit="1" customWidth="1"/>
    <col min="330" max="338" width="7.83203125" bestFit="1" customWidth="1"/>
    <col min="361" max="362" width="7.1640625" bestFit="1" customWidth="1"/>
    <col min="363" max="363" width="8.1640625" bestFit="1" customWidth="1"/>
    <col min="364" max="364" width="7.1640625" bestFit="1" customWidth="1"/>
    <col min="365" max="374" width="8.1640625" bestFit="1" customWidth="1"/>
    <col min="375" max="375" width="7.83203125" bestFit="1" customWidth="1"/>
    <col min="376" max="384" width="8.1640625" bestFit="1" customWidth="1"/>
    <col min="385" max="385" width="7.83203125" bestFit="1" customWidth="1"/>
    <col min="386" max="386" width="8.1640625" bestFit="1" customWidth="1"/>
    <col min="387" max="387" width="7.83203125" bestFit="1" customWidth="1"/>
    <col min="388" max="389" width="8.1640625" bestFit="1" customWidth="1"/>
    <col min="390" max="391" width="7.83203125" bestFit="1" customWidth="1"/>
    <col min="392" max="392" width="6.83203125" bestFit="1" customWidth="1"/>
    <col min="393" max="393" width="7.1640625" bestFit="1" customWidth="1"/>
    <col min="394" max="397" width="8.1640625" bestFit="1" customWidth="1"/>
    <col min="398" max="399" width="7.1640625" bestFit="1" customWidth="1"/>
    <col min="400" max="401" width="8.1640625" bestFit="1" customWidth="1"/>
    <col min="402" max="402" width="7.83203125" bestFit="1" customWidth="1"/>
    <col min="403" max="403" width="8.1640625" bestFit="1" customWidth="1"/>
    <col min="404" max="404" width="7.83203125" bestFit="1" customWidth="1"/>
    <col min="405" max="406" width="8.1640625" bestFit="1" customWidth="1"/>
    <col min="407" max="407" width="7.83203125" bestFit="1" customWidth="1"/>
    <col min="408" max="410" width="8.1640625" bestFit="1" customWidth="1"/>
    <col min="411" max="411" width="7.83203125" bestFit="1" customWidth="1"/>
    <col min="412" max="413" width="8.1640625" bestFit="1" customWidth="1"/>
    <col min="414" max="414" width="7.83203125" bestFit="1" customWidth="1"/>
    <col min="415" max="415" width="8.1640625" bestFit="1" customWidth="1"/>
    <col min="416" max="416" width="7.83203125" bestFit="1" customWidth="1"/>
    <col min="417" max="417" width="8.1640625" bestFit="1" customWidth="1"/>
    <col min="418" max="419" width="7.83203125" bestFit="1" customWidth="1"/>
    <col min="420" max="421" width="7.1640625" bestFit="1" customWidth="1"/>
    <col min="422" max="422" width="8.1640625" bestFit="1" customWidth="1"/>
    <col min="423" max="423" width="7.1640625" bestFit="1" customWidth="1"/>
    <col min="424" max="425" width="8.1640625" bestFit="1" customWidth="1"/>
    <col min="426" max="426" width="7.1640625" bestFit="1" customWidth="1"/>
    <col min="427" max="431" width="8.1640625" bestFit="1" customWidth="1"/>
    <col min="432" max="433" width="7.83203125" bestFit="1" customWidth="1"/>
    <col min="434" max="436" width="8.1640625" bestFit="1" customWidth="1"/>
    <col min="437" max="437" width="7.83203125" bestFit="1" customWidth="1"/>
    <col min="438" max="442" width="8.1640625" bestFit="1" customWidth="1"/>
    <col min="443" max="443" width="7.83203125" bestFit="1" customWidth="1"/>
    <col min="444" max="444" width="8.1640625" bestFit="1" customWidth="1"/>
    <col min="445" max="450" width="7.83203125" bestFit="1" customWidth="1"/>
    <col min="451" max="452" width="7.1640625" bestFit="1" customWidth="1"/>
    <col min="453" max="454" width="8.1640625" bestFit="1" customWidth="1"/>
    <col min="455" max="455" width="7.1640625" bestFit="1" customWidth="1"/>
    <col min="456" max="457" width="8.1640625" bestFit="1" customWidth="1"/>
    <col min="458" max="458" width="7.1640625" bestFit="1" customWidth="1"/>
    <col min="459" max="461" width="8.1640625" bestFit="1" customWidth="1"/>
    <col min="462" max="462" width="7.83203125" bestFit="1" customWidth="1"/>
    <col min="463" max="464" width="8.1640625" bestFit="1" customWidth="1"/>
    <col min="465" max="465" width="7.83203125" bestFit="1" customWidth="1"/>
    <col min="466" max="474" width="8.1640625" bestFit="1" customWidth="1"/>
    <col min="475" max="475" width="7.83203125" bestFit="1" customWidth="1"/>
    <col min="476" max="477" width="8.1640625" bestFit="1" customWidth="1"/>
    <col min="478" max="478" width="7.83203125" bestFit="1" customWidth="1"/>
    <col min="479" max="480" width="8.1640625" bestFit="1" customWidth="1"/>
    <col min="481" max="481" width="6.83203125" bestFit="1" customWidth="1"/>
    <col min="482" max="495" width="8.1640625" bestFit="1" customWidth="1"/>
    <col min="496" max="496" width="7.83203125" bestFit="1" customWidth="1"/>
    <col min="497" max="500" width="8.1640625" bestFit="1" customWidth="1"/>
    <col min="501" max="502" width="7.83203125" bestFit="1" customWidth="1"/>
    <col min="503" max="505" width="8.1640625" bestFit="1" customWidth="1"/>
    <col min="506" max="506" width="7.83203125" bestFit="1" customWidth="1"/>
    <col min="507" max="507" width="8.1640625" bestFit="1" customWidth="1"/>
    <col min="508" max="511" width="7.83203125" bestFit="1" customWidth="1"/>
    <col min="512" max="514" width="7.1640625" bestFit="1" customWidth="1"/>
    <col min="515" max="515" width="8.1640625" bestFit="1" customWidth="1"/>
    <col min="516" max="516" width="7.1640625" bestFit="1" customWidth="1"/>
    <col min="517" max="519" width="8.1640625" bestFit="1" customWidth="1"/>
    <col min="520" max="520" width="7.1640625" bestFit="1" customWidth="1"/>
    <col min="521" max="526" width="8.1640625" bestFit="1" customWidth="1"/>
    <col min="527" max="527" width="7.83203125" bestFit="1" customWidth="1"/>
    <col min="528" max="528" width="9.1640625" bestFit="1" customWidth="1"/>
    <col min="529" max="530" width="8.1640625" bestFit="1" customWidth="1"/>
    <col min="531" max="531" width="7.83203125" bestFit="1" customWidth="1"/>
    <col min="532" max="535" width="8.1640625" bestFit="1" customWidth="1"/>
    <col min="536" max="536" width="7.83203125" bestFit="1" customWidth="1"/>
    <col min="537" max="537" width="8.1640625" bestFit="1" customWidth="1"/>
    <col min="538" max="541" width="7.83203125" bestFit="1" customWidth="1"/>
    <col min="542" max="542" width="7.1640625" bestFit="1" customWidth="1"/>
    <col min="543" max="544" width="8.1640625" bestFit="1" customWidth="1"/>
    <col min="545" max="545" width="7.1640625" bestFit="1" customWidth="1"/>
    <col min="546" max="547" width="8.1640625" bestFit="1" customWidth="1"/>
    <col min="548" max="548" width="7.1640625" bestFit="1" customWidth="1"/>
    <col min="549" max="554" width="8.1640625" bestFit="1" customWidth="1"/>
    <col min="555" max="555" width="7.83203125" bestFit="1" customWidth="1"/>
    <col min="556" max="556" width="8.1640625" bestFit="1" customWidth="1"/>
    <col min="557" max="557" width="9.1640625" bestFit="1" customWidth="1"/>
    <col min="558" max="558" width="8.1640625" bestFit="1" customWidth="1"/>
    <col min="559" max="559" width="7.83203125" bestFit="1" customWidth="1"/>
    <col min="560" max="563" width="8.1640625" bestFit="1" customWidth="1"/>
    <col min="564" max="564" width="9.1640625" bestFit="1" customWidth="1"/>
    <col min="565" max="565" width="7.83203125" bestFit="1" customWidth="1"/>
    <col min="566" max="566" width="8.1640625" bestFit="1" customWidth="1"/>
    <col min="567" max="572" width="7.83203125" bestFit="1" customWidth="1"/>
    <col min="573" max="574" width="7.1640625" bestFit="1" customWidth="1"/>
    <col min="575" max="576" width="8.1640625" bestFit="1" customWidth="1"/>
    <col min="577" max="577" width="6.83203125" bestFit="1" customWidth="1"/>
    <col min="578" max="586" width="8.1640625" bestFit="1" customWidth="1"/>
    <col min="587" max="587" width="7.83203125" bestFit="1" customWidth="1"/>
    <col min="588" max="588" width="8.1640625" bestFit="1" customWidth="1"/>
    <col min="589" max="589" width="9.1640625" bestFit="1" customWidth="1"/>
    <col min="590" max="590" width="8.1640625" bestFit="1" customWidth="1"/>
    <col min="591" max="591" width="7.83203125" bestFit="1" customWidth="1"/>
    <col min="592" max="596" width="8.1640625" bestFit="1" customWidth="1"/>
    <col min="597" max="597" width="7.83203125" bestFit="1" customWidth="1"/>
    <col min="598" max="598" width="8.1640625" bestFit="1" customWidth="1"/>
    <col min="599" max="603" width="7.83203125" bestFit="1" customWidth="1"/>
    <col min="604" max="604" width="7.1640625" bestFit="1" customWidth="1"/>
    <col min="605" max="609" width="8.1640625" bestFit="1" customWidth="1"/>
    <col min="610" max="610" width="7.1640625" bestFit="1" customWidth="1"/>
    <col min="611" max="622" width="8.1640625" bestFit="1" customWidth="1"/>
    <col min="623" max="623" width="7.83203125" bestFit="1" customWidth="1"/>
    <col min="624" max="624" width="8.1640625" bestFit="1" customWidth="1"/>
    <col min="625" max="625" width="7.83203125" bestFit="1" customWidth="1"/>
    <col min="626" max="628" width="8.1640625" bestFit="1" customWidth="1"/>
    <col min="629" max="629" width="7.83203125" bestFit="1" customWidth="1"/>
    <col min="630" max="630" width="8.1640625" bestFit="1" customWidth="1"/>
    <col min="631" max="635" width="7.83203125" bestFit="1" customWidth="1"/>
    <col min="636" max="642" width="8.1640625" bestFit="1" customWidth="1"/>
    <col min="665" max="666" width="7.83203125" bestFit="1" customWidth="1"/>
    <col min="667" max="671" width="8.1640625" bestFit="1" customWidth="1"/>
    <col min="672" max="672" width="7.83203125" bestFit="1" customWidth="1"/>
    <col min="673" max="673" width="8.1640625" bestFit="1" customWidth="1"/>
    <col min="681" max="681" width="9.1640625" bestFit="1" customWidth="1"/>
    <col min="695" max="695" width="7.83203125" bestFit="1" customWidth="1"/>
    <col min="696" max="700" width="8.1640625" bestFit="1" customWidth="1"/>
    <col min="701" max="701" width="7.83203125" bestFit="1" customWidth="1"/>
    <col min="702" max="703" width="8.1640625" bestFit="1" customWidth="1"/>
    <col min="710" max="710" width="9.1640625" bestFit="1" customWidth="1"/>
    <col min="726" max="726" width="10.83203125" bestFit="1" customWidth="1"/>
  </cols>
  <sheetData>
    <row r="2" spans="1:5" x14ac:dyDescent="0.2">
      <c r="A2" t="s">
        <v>148</v>
      </c>
      <c r="B2" t="s">
        <v>149</v>
      </c>
      <c r="C2" t="s">
        <v>151</v>
      </c>
      <c r="D2" t="s">
        <v>150</v>
      </c>
    </row>
    <row r="3" spans="1:5" x14ac:dyDescent="0.2">
      <c r="A3" s="27">
        <v>12016664.999999965</v>
      </c>
      <c r="B3" s="27">
        <v>24788610</v>
      </c>
      <c r="C3" s="28">
        <v>0.45216625207296596</v>
      </c>
      <c r="D3" s="29">
        <v>4722496.7700000061</v>
      </c>
      <c r="E3" s="27"/>
    </row>
    <row r="6" spans="1:5" x14ac:dyDescent="0.2">
      <c r="A6" s="13" t="s">
        <v>148</v>
      </c>
      <c r="B6" s="13" t="s">
        <v>154</v>
      </c>
    </row>
    <row r="7" spans="1:5" x14ac:dyDescent="0.2">
      <c r="A7" s="13" t="s">
        <v>152</v>
      </c>
      <c r="B7" t="s">
        <v>155</v>
      </c>
      <c r="C7" t="s">
        <v>156</v>
      </c>
      <c r="D7" t="s">
        <v>153</v>
      </c>
    </row>
    <row r="8" spans="1:5" x14ac:dyDescent="0.2">
      <c r="A8" s="14" t="s">
        <v>14</v>
      </c>
      <c r="B8" s="12">
        <v>499102.00000000017</v>
      </c>
      <c r="C8" s="12">
        <v>2268974.9000000032</v>
      </c>
      <c r="D8" s="12">
        <v>2768076.9000000032</v>
      </c>
    </row>
    <row r="9" spans="1:5" x14ac:dyDescent="0.2">
      <c r="A9" s="14" t="s">
        <v>19</v>
      </c>
      <c r="B9" s="12">
        <v>469270.69999999984</v>
      </c>
      <c r="C9" s="12">
        <v>1917827.7999999949</v>
      </c>
      <c r="D9" s="12">
        <v>2387098.4999999949</v>
      </c>
    </row>
    <row r="10" spans="1:5" x14ac:dyDescent="0.2">
      <c r="A10" s="14" t="s">
        <v>15</v>
      </c>
      <c r="B10" s="12">
        <v>423758.70000000007</v>
      </c>
      <c r="C10" s="12">
        <v>1633959.3000000005</v>
      </c>
      <c r="D10" s="12">
        <v>2057718.0000000005</v>
      </c>
    </row>
    <row r="11" spans="1:5" x14ac:dyDescent="0.2">
      <c r="A11" s="14" t="s">
        <v>17</v>
      </c>
      <c r="B11" s="12">
        <v>315489.20000000013</v>
      </c>
      <c r="C11" s="12">
        <v>1116062.9000000027</v>
      </c>
      <c r="D11" s="12">
        <v>1431552.1000000029</v>
      </c>
    </row>
    <row r="12" spans="1:5" x14ac:dyDescent="0.2">
      <c r="A12" s="14" t="s">
        <v>18</v>
      </c>
      <c r="B12" s="12">
        <v>349533.89999999997</v>
      </c>
      <c r="C12" s="12">
        <v>1302529.3000000012</v>
      </c>
      <c r="D12" s="12">
        <v>1652063.2000000011</v>
      </c>
    </row>
    <row r="13" spans="1:5" x14ac:dyDescent="0.2">
      <c r="A13" s="14" t="s">
        <v>16</v>
      </c>
      <c r="B13" s="12">
        <v>366577.99999999988</v>
      </c>
      <c r="C13" s="12">
        <v>1353578.2999999986</v>
      </c>
      <c r="D13" s="12">
        <v>1720156.2999999984</v>
      </c>
    </row>
    <row r="14" spans="1:5" x14ac:dyDescent="0.2">
      <c r="A14" s="14" t="s">
        <v>153</v>
      </c>
      <c r="B14" s="12">
        <v>2423732.5</v>
      </c>
      <c r="C14" s="12">
        <v>9592932.5000000019</v>
      </c>
      <c r="D14" s="12">
        <v>12016665.000000002</v>
      </c>
    </row>
    <row r="17" spans="1:8" x14ac:dyDescent="0.2">
      <c r="A17" s="13" t="s">
        <v>148</v>
      </c>
      <c r="B17" s="13" t="s">
        <v>154</v>
      </c>
    </row>
    <row r="18" spans="1:8" x14ac:dyDescent="0.2">
      <c r="A18" s="13" t="s">
        <v>152</v>
      </c>
      <c r="B18" t="s">
        <v>155</v>
      </c>
      <c r="C18" t="s">
        <v>156</v>
      </c>
      <c r="D18" t="s">
        <v>153</v>
      </c>
    </row>
    <row r="19" spans="1:8" x14ac:dyDescent="0.2">
      <c r="A19" s="14" t="s">
        <v>130</v>
      </c>
      <c r="B19" s="12">
        <v>276210</v>
      </c>
      <c r="C19" s="12">
        <v>1009698.7</v>
      </c>
      <c r="D19" s="12">
        <v>1285908.7</v>
      </c>
    </row>
    <row r="20" spans="1:8" x14ac:dyDescent="0.2">
      <c r="A20" s="14" t="s">
        <v>20</v>
      </c>
      <c r="B20" s="12">
        <v>466787.99999999994</v>
      </c>
      <c r="C20" s="12">
        <v>2327606.5000000019</v>
      </c>
      <c r="D20" s="12">
        <v>2794394.5000000019</v>
      </c>
    </row>
    <row r="21" spans="1:8" x14ac:dyDescent="0.2">
      <c r="A21" s="14" t="s">
        <v>127</v>
      </c>
      <c r="B21" s="12">
        <v>161210.1</v>
      </c>
      <c r="C21" s="12">
        <v>2262827.0999999978</v>
      </c>
      <c r="D21" s="12">
        <v>2424037.1999999979</v>
      </c>
    </row>
    <row r="22" spans="1:8" x14ac:dyDescent="0.2">
      <c r="A22" s="14" t="s">
        <v>129</v>
      </c>
      <c r="B22" s="12">
        <v>9250.3000000000011</v>
      </c>
      <c r="C22" s="12">
        <v>1341994.9999999998</v>
      </c>
      <c r="D22" s="12">
        <v>1351245.2999999998</v>
      </c>
    </row>
    <row r="23" spans="1:8" x14ac:dyDescent="0.2">
      <c r="A23" s="14" t="s">
        <v>126</v>
      </c>
      <c r="B23" s="12">
        <v>339912.5</v>
      </c>
      <c r="C23" s="12">
        <v>580211.00000000023</v>
      </c>
      <c r="D23" s="12">
        <v>920123.50000000023</v>
      </c>
    </row>
    <row r="24" spans="1:8" x14ac:dyDescent="0.2">
      <c r="A24" s="14" t="s">
        <v>128</v>
      </c>
      <c r="B24" s="12">
        <v>1170361.5999999996</v>
      </c>
      <c r="C24" s="12">
        <v>2070594.1999999993</v>
      </c>
      <c r="D24" s="12">
        <v>3240955.7999999989</v>
      </c>
    </row>
    <row r="25" spans="1:8" x14ac:dyDescent="0.2">
      <c r="A25" s="14" t="s">
        <v>153</v>
      </c>
      <c r="B25" s="12">
        <v>2423732.4999999995</v>
      </c>
      <c r="C25" s="12">
        <v>9592932.5</v>
      </c>
      <c r="D25" s="12">
        <v>12016665</v>
      </c>
    </row>
    <row r="28" spans="1:8" x14ac:dyDescent="0.2">
      <c r="A28" s="13" t="s">
        <v>161</v>
      </c>
      <c r="B28" s="13" t="s">
        <v>162</v>
      </c>
      <c r="C28" t="s">
        <v>148</v>
      </c>
      <c r="D28" t="s">
        <v>163</v>
      </c>
    </row>
    <row r="29" spans="1:8" x14ac:dyDescent="0.2">
      <c r="A29" t="s">
        <v>155</v>
      </c>
      <c r="B29" t="s">
        <v>157</v>
      </c>
      <c r="C29" s="12">
        <v>692776.09999999986</v>
      </c>
      <c r="D29" s="12">
        <v>0.40174683544303763</v>
      </c>
      <c r="E29" t="str">
        <f>A29</f>
        <v>2022</v>
      </c>
      <c r="F29" t="str">
        <f t="shared" ref="F29:H37" si="0">B29</f>
        <v>Qtr1</v>
      </c>
      <c r="G29">
        <f t="shared" si="0"/>
        <v>692776.09999999986</v>
      </c>
      <c r="H29">
        <f t="shared" si="0"/>
        <v>0.40174683544303763</v>
      </c>
    </row>
    <row r="30" spans="1:8" x14ac:dyDescent="0.2">
      <c r="B30" t="s">
        <v>158</v>
      </c>
      <c r="C30" s="12">
        <v>644203.89999999932</v>
      </c>
      <c r="D30" s="12">
        <v>0.40000000000000013</v>
      </c>
      <c r="F30" t="str">
        <f t="shared" si="0"/>
        <v>Qtr2</v>
      </c>
      <c r="G30">
        <f t="shared" si="0"/>
        <v>644203.89999999932</v>
      </c>
      <c r="H30">
        <f t="shared" si="0"/>
        <v>0.40000000000000013</v>
      </c>
    </row>
    <row r="31" spans="1:8" x14ac:dyDescent="0.2">
      <c r="B31" t="s">
        <v>159</v>
      </c>
      <c r="C31" s="12">
        <v>719170.39999999979</v>
      </c>
      <c r="D31" s="12">
        <v>0.41026548672566376</v>
      </c>
      <c r="F31" t="str">
        <f t="shared" si="0"/>
        <v>Qtr3</v>
      </c>
      <c r="G31">
        <f t="shared" si="0"/>
        <v>719170.39999999979</v>
      </c>
      <c r="H31">
        <f t="shared" si="0"/>
        <v>0.41026548672566376</v>
      </c>
    </row>
    <row r="32" spans="1:8" x14ac:dyDescent="0.2">
      <c r="B32" t="s">
        <v>160</v>
      </c>
      <c r="C32" s="12">
        <v>367582.10000000015</v>
      </c>
      <c r="D32" s="12">
        <v>0.40243816254416953</v>
      </c>
      <c r="F32" t="str">
        <f t="shared" si="0"/>
        <v>Qtr4</v>
      </c>
      <c r="G32">
        <f t="shared" si="0"/>
        <v>367582.10000000015</v>
      </c>
      <c r="H32">
        <f t="shared" si="0"/>
        <v>0.40243816254416953</v>
      </c>
    </row>
    <row r="33" spans="1:8" x14ac:dyDescent="0.2">
      <c r="A33" t="s">
        <v>156</v>
      </c>
      <c r="B33" t="s">
        <v>157</v>
      </c>
      <c r="C33" s="12">
        <v>1877584.300000001</v>
      </c>
      <c r="D33" s="12">
        <v>0.41657045009784782</v>
      </c>
      <c r="E33" t="str">
        <f t="shared" ref="E30:E37" si="1">A33</f>
        <v>2023</v>
      </c>
      <c r="F33" t="str">
        <f t="shared" si="0"/>
        <v>Qtr1</v>
      </c>
      <c r="G33">
        <f t="shared" si="0"/>
        <v>1877584.300000001</v>
      </c>
      <c r="H33">
        <f t="shared" si="0"/>
        <v>0.41657045009784782</v>
      </c>
    </row>
    <row r="34" spans="1:8" x14ac:dyDescent="0.2">
      <c r="B34" t="s">
        <v>158</v>
      </c>
      <c r="C34" s="12">
        <v>2379424.800000004</v>
      </c>
      <c r="D34" s="12">
        <v>0.42755819477434692</v>
      </c>
      <c r="F34" t="str">
        <f t="shared" si="0"/>
        <v>Qtr2</v>
      </c>
      <c r="G34">
        <f t="shared" si="0"/>
        <v>2379424.800000004</v>
      </c>
      <c r="H34">
        <f t="shared" si="0"/>
        <v>0.42755819477434692</v>
      </c>
    </row>
    <row r="35" spans="1:8" x14ac:dyDescent="0.2">
      <c r="B35" t="s">
        <v>159</v>
      </c>
      <c r="C35" s="12">
        <v>2805752.5000000005</v>
      </c>
      <c r="D35" s="12">
        <v>0.4347017045454537</v>
      </c>
      <c r="F35" t="str">
        <f t="shared" si="0"/>
        <v>Qtr3</v>
      </c>
      <c r="G35">
        <f t="shared" si="0"/>
        <v>2805752.5000000005</v>
      </c>
      <c r="H35">
        <f t="shared" si="0"/>
        <v>0.4347017045454537</v>
      </c>
    </row>
    <row r="36" spans="1:8" x14ac:dyDescent="0.2">
      <c r="B36" t="s">
        <v>160</v>
      </c>
      <c r="C36" s="12">
        <v>2530170.899999999</v>
      </c>
      <c r="D36" s="12">
        <v>0.42483932853717082</v>
      </c>
      <c r="F36" t="str">
        <f t="shared" si="0"/>
        <v>Qtr4</v>
      </c>
      <c r="G36">
        <f t="shared" si="0"/>
        <v>2530170.899999999</v>
      </c>
      <c r="H36">
        <f t="shared" si="0"/>
        <v>0.42483932853717082</v>
      </c>
    </row>
    <row r="37" spans="1:8" x14ac:dyDescent="0.2">
      <c r="A37" t="s">
        <v>153</v>
      </c>
      <c r="C37" s="12">
        <v>12016664.999999991</v>
      </c>
      <c r="D37" s="12">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9:L32"/>
  <sheetViews>
    <sheetView tabSelected="1" zoomScale="143" zoomScaleNormal="143" workbookViewId="0">
      <selection activeCell="A34" sqref="A34"/>
    </sheetView>
  </sheetViews>
  <sheetFormatPr baseColWidth="10" defaultColWidth="11.1640625" defaultRowHeight="16" x14ac:dyDescent="0.2"/>
  <cols>
    <col min="1" max="1" width="26" style="10" customWidth="1"/>
    <col min="2" max="2" width="3.33203125" style="11" customWidth="1"/>
    <col min="3" max="5" width="11.1640625" style="11"/>
    <col min="6" max="6" width="10.5" style="11" customWidth="1"/>
    <col min="7" max="7" width="3.5" style="11" customWidth="1"/>
    <col min="8" max="10" width="11.1640625" style="11"/>
    <col min="11" max="11" width="10" style="11" customWidth="1"/>
    <col min="12" max="12" width="11.1640625" style="11"/>
  </cols>
  <sheetData>
    <row r="9" spans="3:11" x14ac:dyDescent="0.2">
      <c r="C9" s="18" t="s">
        <v>142</v>
      </c>
      <c r="D9" s="18"/>
      <c r="E9" s="18"/>
      <c r="F9" s="18"/>
      <c r="H9" s="21" t="s">
        <v>143</v>
      </c>
      <c r="I9" s="21"/>
      <c r="J9" s="21"/>
      <c r="K9" s="21"/>
    </row>
    <row r="10" spans="3:11" x14ac:dyDescent="0.2">
      <c r="C10" s="19" t="s">
        <v>144</v>
      </c>
      <c r="D10" s="19" t="s">
        <v>145</v>
      </c>
      <c r="E10" s="19" t="s">
        <v>146</v>
      </c>
      <c r="F10" s="19" t="s">
        <v>147</v>
      </c>
      <c r="H10" s="20" t="s">
        <v>0</v>
      </c>
      <c r="I10" s="20" t="s">
        <v>145</v>
      </c>
      <c r="J10" s="20" t="s">
        <v>146</v>
      </c>
      <c r="K10" s="20" t="s">
        <v>164</v>
      </c>
    </row>
    <row r="11" spans="3:11" x14ac:dyDescent="0.2">
      <c r="C11" s="15" t="str">
        <f>Analyze!A8</f>
        <v>Coca-Cola</v>
      </c>
      <c r="D11" s="16">
        <f>Analyze!B8</f>
        <v>499102.00000000017</v>
      </c>
      <c r="E11" s="16">
        <f>Analyze!C8</f>
        <v>2268974.9000000032</v>
      </c>
      <c r="F11" s="17">
        <f>E11/D11</f>
        <v>4.546114621860867</v>
      </c>
      <c r="H11" s="22" t="str">
        <f>Analyze!A19</f>
        <v>Amazon</v>
      </c>
      <c r="I11" s="23">
        <f>Analyze!B19</f>
        <v>276210</v>
      </c>
      <c r="J11" s="23">
        <f>Analyze!C19</f>
        <v>1009698.7</v>
      </c>
      <c r="K11" s="23">
        <f>J11-I11</f>
        <v>733488.7</v>
      </c>
    </row>
    <row r="12" spans="3:11" x14ac:dyDescent="0.2">
      <c r="C12" s="15" t="str">
        <f>Analyze!A9</f>
        <v>Dasani Water</v>
      </c>
      <c r="D12" s="16">
        <f>Analyze!B9</f>
        <v>469270.69999999984</v>
      </c>
      <c r="E12" s="16">
        <f>Analyze!C9</f>
        <v>1917827.7999999949</v>
      </c>
      <c r="F12" s="17">
        <f t="shared" ref="F12:F17" si="0">E12/D12</f>
        <v>4.0868262177885715</v>
      </c>
      <c r="H12" s="22" t="str">
        <f>Analyze!A20</f>
        <v>BevCo</v>
      </c>
      <c r="I12" s="23">
        <f>Analyze!B20</f>
        <v>466787.99999999994</v>
      </c>
      <c r="J12" s="23">
        <f>Analyze!C20</f>
        <v>2327606.5000000019</v>
      </c>
      <c r="K12" s="23">
        <f t="shared" ref="K12:K17" si="1">J12-I12</f>
        <v>1860818.5000000019</v>
      </c>
    </row>
    <row r="13" spans="3:11" x14ac:dyDescent="0.2">
      <c r="C13" s="15" t="str">
        <f>Analyze!A10</f>
        <v>Diet Coke</v>
      </c>
      <c r="D13" s="16">
        <f>Analyze!B10</f>
        <v>423758.70000000007</v>
      </c>
      <c r="E13" s="16">
        <f>Analyze!C10</f>
        <v>1633959.3000000005</v>
      </c>
      <c r="F13" s="17">
        <f t="shared" si="0"/>
        <v>3.8558719856371098</v>
      </c>
      <c r="H13" s="22" t="str">
        <f>Analyze!A21</f>
        <v>FizzyCo</v>
      </c>
      <c r="I13" s="23">
        <f>Analyze!B21</f>
        <v>161210.1</v>
      </c>
      <c r="J13" s="23">
        <f>Analyze!C21</f>
        <v>2262827.0999999978</v>
      </c>
      <c r="K13" s="23">
        <f t="shared" si="1"/>
        <v>2101616.9999999977</v>
      </c>
    </row>
    <row r="14" spans="3:11" x14ac:dyDescent="0.2">
      <c r="C14" s="15" t="str">
        <f>Analyze!A11</f>
        <v>Fanta</v>
      </c>
      <c r="D14" s="16">
        <f>Analyze!B11</f>
        <v>315489.20000000013</v>
      </c>
      <c r="E14" s="16">
        <f>Analyze!C11</f>
        <v>1116062.9000000027</v>
      </c>
      <c r="F14" s="17">
        <f t="shared" si="0"/>
        <v>3.5375629340085246</v>
      </c>
      <c r="H14" s="22" t="str">
        <f>Analyze!A22</f>
        <v>Target</v>
      </c>
      <c r="I14" s="23">
        <f>Analyze!B22</f>
        <v>9250.3000000000011</v>
      </c>
      <c r="J14" s="23">
        <f>Analyze!C22</f>
        <v>1341994.9999999998</v>
      </c>
      <c r="K14" s="23">
        <f t="shared" si="1"/>
        <v>1332744.6999999997</v>
      </c>
    </row>
    <row r="15" spans="3:11" x14ac:dyDescent="0.2">
      <c r="C15" s="15" t="str">
        <f>Analyze!A12</f>
        <v>Powerade</v>
      </c>
      <c r="D15" s="16">
        <f>Analyze!B12</f>
        <v>349533.89999999997</v>
      </c>
      <c r="E15" s="16">
        <f>Analyze!C12</f>
        <v>1302529.3000000012</v>
      </c>
      <c r="F15" s="17">
        <f t="shared" si="0"/>
        <v>3.7264748855547385</v>
      </c>
      <c r="H15" s="22" t="str">
        <f>Analyze!A23</f>
        <v>Walmart</v>
      </c>
      <c r="I15" s="23">
        <f>Analyze!B23</f>
        <v>339912.5</v>
      </c>
      <c r="J15" s="23">
        <f>Analyze!C23</f>
        <v>580211.00000000023</v>
      </c>
      <c r="K15" s="23">
        <f t="shared" si="1"/>
        <v>240298.50000000023</v>
      </c>
    </row>
    <row r="16" spans="3:11" x14ac:dyDescent="0.2">
      <c r="C16" s="15" t="str">
        <f>Analyze!A13</f>
        <v>Sprite</v>
      </c>
      <c r="D16" s="16">
        <f>Analyze!B13</f>
        <v>366577.99999999988</v>
      </c>
      <c r="E16" s="16">
        <f>Analyze!C13</f>
        <v>1353578.2999999986</v>
      </c>
      <c r="F16" s="17">
        <f t="shared" si="0"/>
        <v>3.6924700882213308</v>
      </c>
      <c r="H16" s="22" t="str">
        <f>Analyze!A24</f>
        <v>West Soda</v>
      </c>
      <c r="I16" s="23">
        <f>Analyze!B24</f>
        <v>1170361.5999999996</v>
      </c>
      <c r="J16" s="23">
        <f>Analyze!C24</f>
        <v>2070594.1999999993</v>
      </c>
      <c r="K16" s="23">
        <f t="shared" si="1"/>
        <v>900232.59999999963</v>
      </c>
    </row>
    <row r="17" spans="1:11" x14ac:dyDescent="0.2">
      <c r="C17" s="24" t="str">
        <f>Analyze!A14</f>
        <v>Grand Total</v>
      </c>
      <c r="D17" s="25">
        <f>Analyze!B14</f>
        <v>2423732.5</v>
      </c>
      <c r="E17" s="25">
        <f>Analyze!C14</f>
        <v>9592932.5000000019</v>
      </c>
      <c r="F17" s="26">
        <f t="shared" si="0"/>
        <v>3.9579171793917034</v>
      </c>
      <c r="H17" s="24" t="str">
        <f>Analyze!A25</f>
        <v>Grand Total</v>
      </c>
      <c r="I17" s="25">
        <f>Analyze!B25</f>
        <v>2423732.4999999995</v>
      </c>
      <c r="J17" s="25">
        <f>Analyze!C25</f>
        <v>9592932.5</v>
      </c>
      <c r="K17" s="25">
        <f t="shared" si="1"/>
        <v>7169200</v>
      </c>
    </row>
    <row r="19" spans="1:11" x14ac:dyDescent="0.2">
      <c r="C19" s="21" t="s">
        <v>165</v>
      </c>
      <c r="D19" s="21"/>
      <c r="E19" s="21"/>
      <c r="F19" s="21"/>
      <c r="G19" s="21"/>
      <c r="H19" s="21"/>
      <c r="I19" s="21"/>
      <c r="J19" s="21"/>
      <c r="K19" s="21"/>
    </row>
    <row r="30" spans="1:11" x14ac:dyDescent="0.2">
      <c r="A30" s="30" t="s">
        <v>166</v>
      </c>
    </row>
    <row r="32" spans="1:11" x14ac:dyDescent="0.2">
      <c r="A32" s="31" t="s">
        <v>167</v>
      </c>
    </row>
  </sheetData>
  <conditionalFormatting sqref="F11:F16">
    <cfRule type="dataBar" priority="1">
      <dataBar>
        <cfvo type="min"/>
        <cfvo type="max"/>
        <color rgb="FF63C384"/>
      </dataBar>
      <extLst>
        <ext xmlns:x14="http://schemas.microsoft.com/office/spreadsheetml/2009/9/main" uri="{B025F937-C7B1-47D3-B67F-A62EFF666E3E}">
          <x14:id>{39EE8F98-2F54-8D45-AD6E-24281C1A9D30}</x14:id>
        </ext>
      </extLst>
    </cfRule>
  </conditionalFormatting>
  <conditionalFormatting sqref="K11:K16">
    <cfRule type="dataBar" priority="2">
      <dataBar>
        <cfvo type="min"/>
        <cfvo type="max"/>
        <color rgb="FF63C384"/>
      </dataBar>
      <extLst>
        <ext xmlns:x14="http://schemas.microsoft.com/office/spreadsheetml/2009/9/main" uri="{B025F937-C7B1-47D3-B67F-A62EFF666E3E}">
          <x14:id>{2BFFC87D-FCEA-044B-A657-83C6514D8B94}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9EE8F98-2F54-8D45-AD6E-24281C1A9D30}">
            <x14:dataBar minLength="0" maxLength="100" gradient="0">
              <x14:cfvo type="autoMin"/>
              <x14:cfvo type="autoMax"/>
              <x14:negativeFillColor rgb="FFFF0000"/>
              <x14:axisColor rgb="FF000000"/>
            </x14:dataBar>
          </x14:cfRule>
          <xm:sqref>F11:F16</xm:sqref>
        </x14:conditionalFormatting>
        <x14:conditionalFormatting xmlns:xm="http://schemas.microsoft.com/office/excel/2006/main">
          <x14:cfRule type="dataBar" id="{2BFFC87D-FCEA-044B-A657-83C6514D8B94}">
            <x14:dataBar minLength="0" maxLength="100" gradient="0">
              <x14:cfvo type="autoMin"/>
              <x14:cfvo type="autoMax"/>
              <x14:negativeFillColor rgb="FFFF0000"/>
              <x14:axisColor rgb="FF000000"/>
            </x14:dataBar>
          </x14:cfRule>
          <xm:sqref>K11:K16</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C3D99-1127-704D-BF9D-3E8555C8B177}">
  <dimension ref="A4:B17"/>
  <sheetViews>
    <sheetView workbookViewId="0">
      <selection activeCell="I21" sqref="I21"/>
    </sheetView>
  </sheetViews>
  <sheetFormatPr baseColWidth="10" defaultRowHeight="16" x14ac:dyDescent="0.2"/>
  <sheetData>
    <row r="4" spans="1:2" x14ac:dyDescent="0.2">
      <c r="A4" t="s">
        <v>131</v>
      </c>
    </row>
    <row r="5" spans="1:2" x14ac:dyDescent="0.2">
      <c r="A5" t="s">
        <v>140</v>
      </c>
    </row>
    <row r="6" spans="1:2" x14ac:dyDescent="0.2">
      <c r="A6" t="s">
        <v>132</v>
      </c>
    </row>
    <row r="7" spans="1:2" x14ac:dyDescent="0.2">
      <c r="B7" t="s">
        <v>133</v>
      </c>
    </row>
    <row r="8" spans="1:2" x14ac:dyDescent="0.2">
      <c r="B8" t="s">
        <v>134</v>
      </c>
    </row>
    <row r="9" spans="1:2" x14ac:dyDescent="0.2">
      <c r="B9" t="s">
        <v>135</v>
      </c>
    </row>
    <row r="10" spans="1:2" x14ac:dyDescent="0.2">
      <c r="B10" t="s">
        <v>136</v>
      </c>
    </row>
    <row r="11" spans="1:2" x14ac:dyDescent="0.2">
      <c r="B11" t="s">
        <v>137</v>
      </c>
    </row>
    <row r="13" spans="1:2" x14ac:dyDescent="0.2">
      <c r="A13" t="s">
        <v>138</v>
      </c>
    </row>
    <row r="15" spans="1:2" x14ac:dyDescent="0.2">
      <c r="A15" t="s">
        <v>139</v>
      </c>
    </row>
    <row r="17" spans="1:1" x14ac:dyDescent="0.2">
      <c r="A17" t="s">
        <v>141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Analyze</vt:lpstr>
      <vt:lpstr>Dashboard</vt:lpstr>
      <vt:lpstr>Purpose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Microsoft Office User</cp:lastModifiedBy>
  <dcterms:created xsi:type="dcterms:W3CDTF">2023-12-18T11:08:00Z</dcterms:created>
  <dcterms:modified xsi:type="dcterms:W3CDTF">2024-01-31T19:48:11Z</dcterms:modified>
</cp:coreProperties>
</file>