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liwe\Google Drive\git\references\working\"/>
    </mc:Choice>
  </mc:AlternateContent>
  <xr:revisionPtr revIDLastSave="0" documentId="13_ncr:1_{30DEAAAE-6083-4865-840C-0AE91A00D2F6}" xr6:coauthVersionLast="43" xr6:coauthVersionMax="43" xr10:uidLastSave="{00000000-0000-0000-0000-000000000000}"/>
  <bookViews>
    <workbookView xWindow="-108" yWindow="-108" windowWidth="23256" windowHeight="12576" activeTab="1" xr2:uid="{00000000-000D-0000-FFFF-FFFF00000000}"/>
  </bookViews>
  <sheets>
    <sheet name="Data" sheetId="1" r:id="rId1"/>
    <sheet name="Chart1" sheetId="2" r:id="rId2"/>
    <sheet name="Chart2" sheetId="4" r:id="rId3"/>
    <sheet name="Chart3" sheetId="5" r:id="rId4"/>
    <sheet name="Bonus" sheetId="6" r:id="rId5"/>
  </sheets>
  <definedNames>
    <definedName name="_xlnm._FilterDatabase" localSheetId="0" hidden="1">Data!$F$1:$F$4115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5" i="6" l="1"/>
  <c r="E9" i="6"/>
  <c r="D13" i="6"/>
  <c r="D12" i="6"/>
  <c r="D11" i="6"/>
  <c r="D10" i="6"/>
  <c r="D9" i="6"/>
  <c r="H9" i="6" s="1"/>
  <c r="D8" i="6"/>
  <c r="D7" i="6"/>
  <c r="D6" i="6"/>
  <c r="D5" i="6"/>
  <c r="H5" i="6" s="1"/>
  <c r="D4" i="6"/>
  <c r="D3" i="6"/>
  <c r="D2" i="6"/>
  <c r="C13" i="6"/>
  <c r="C12" i="6"/>
  <c r="C11" i="6"/>
  <c r="C10" i="6"/>
  <c r="C9" i="6"/>
  <c r="G9" i="6" s="1"/>
  <c r="C8" i="6"/>
  <c r="C7" i="6"/>
  <c r="C6" i="6"/>
  <c r="C5" i="6"/>
  <c r="G5" i="6" s="1"/>
  <c r="C4" i="6"/>
  <c r="C3" i="6"/>
  <c r="C2" i="6"/>
  <c r="B13" i="6"/>
  <c r="E13" i="6" s="1"/>
  <c r="B12" i="6"/>
  <c r="B11" i="6"/>
  <c r="B10" i="6"/>
  <c r="E10" i="6" s="1"/>
  <c r="B9" i="6"/>
  <c r="F9" i="6" s="1"/>
  <c r="B8" i="6"/>
  <c r="B7" i="6"/>
  <c r="B6" i="6"/>
  <c r="E6" i="6" s="1"/>
  <c r="B5" i="6"/>
  <c r="F5" i="6" s="1"/>
  <c r="B4" i="6"/>
  <c r="B3" i="6"/>
  <c r="B2" i="6"/>
  <c r="G13" i="6" l="1"/>
  <c r="H13" i="6"/>
  <c r="F4" i="6"/>
  <c r="H8" i="6"/>
  <c r="G6" i="6"/>
  <c r="G10" i="6"/>
  <c r="H6" i="6"/>
  <c r="H10" i="6"/>
  <c r="F11" i="6"/>
  <c r="G11" i="6"/>
  <c r="E12" i="6"/>
  <c r="G12" i="6" s="1"/>
  <c r="E8" i="6"/>
  <c r="F8" i="6" s="1"/>
  <c r="E4" i="6"/>
  <c r="H4" i="6" s="1"/>
  <c r="F13" i="6"/>
  <c r="E2" i="6"/>
  <c r="F2" i="6" s="1"/>
  <c r="F10" i="6"/>
  <c r="F6" i="6"/>
  <c r="E11" i="6"/>
  <c r="H11" i="6" s="1"/>
  <c r="E7" i="6"/>
  <c r="H7" i="6" s="1"/>
  <c r="E3" i="6"/>
  <c r="H3" i="6" s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F7" i="6" l="1"/>
  <c r="F12" i="6"/>
  <c r="G7" i="6"/>
  <c r="F3" i="6"/>
  <c r="G8" i="6"/>
  <c r="G3" i="6"/>
  <c r="H12" i="6"/>
  <c r="G2" i="6"/>
  <c r="G4" i="6"/>
  <c r="H2" i="6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<sst xmlns="http://schemas.openxmlformats.org/spreadsheetml/2006/main" count="24820" uniqueCount="8400">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</sst>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rgb="FF0A0101"/>
      <name val="Arial"/>
      <family val="2"/>
    </font>
    <font>
      <sz val="10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2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3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4">
    <dxf>
      <fill>
        <patternFill>
          <bgColor rgb="FF33CC33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CC0000"/>
      <color rgb="FFFF0000"/>
      <color rgb="FFFF0066"/>
      <color rgb="FF0066FF"/>
      <color rgb="FF66FF66"/>
      <color rgb="FF0000FF"/>
      <color rgb="FF3366FF"/>
      <color rgb="FF33CC33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[assignment-1_Kwon_Daewon_StarterBook.xlsx]Chart1!PivotTable1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AD-491A-9F76-1C17DDE19A9B}"/>
            </c:ext>
          </c:extLst>
        </c:ser>
        <c:ser>
          <c:idx val="1"/>
          <c:order val="1"/>
          <c:tx>
            <c:strRef>
              <c:f>Chart1!$C$3:$C$4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AD-491A-9F76-1C17DDE19A9B}"/>
            </c:ext>
          </c:extLst>
        </c:ser>
        <c:ser>
          <c:idx val="2"/>
          <c:order val="2"/>
          <c:tx>
            <c:strRef>
              <c:f>Chart1!$D$3:$D$4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AD-491A-9F76-1C17DDE19A9B}"/>
            </c:ext>
          </c:extLst>
        </c:ser>
        <c:ser>
          <c:idx val="3"/>
          <c:order val="3"/>
          <c:tx>
            <c:strRef>
              <c:f>Chart1!$E$3:$E$4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AD-491A-9F76-1C17DDE19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2606000"/>
        <c:axId val="1080019696"/>
      </c:barChart>
      <c:catAx>
        <c:axId val="108260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019696"/>
        <c:crosses val="autoZero"/>
        <c:auto val="1"/>
        <c:lblAlgn val="ctr"/>
        <c:lblOffset val="100"/>
        <c:noMultiLvlLbl val="0"/>
      </c:catAx>
      <c:valAx>
        <c:axId val="108001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60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[assignment-1_Kwon_Daewon_StarterBook.xlsx]Chart2!PivotTable2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BA-4DAA-A052-7A06E2FE5032}"/>
            </c:ext>
          </c:extLst>
        </c:ser>
        <c:ser>
          <c:idx val="1"/>
          <c:order val="1"/>
          <c:tx>
            <c:strRef>
              <c:f>Chart2!$C$4:$C$5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BA-4DAA-A052-7A06E2FE5032}"/>
            </c:ext>
          </c:extLst>
        </c:ser>
        <c:ser>
          <c:idx val="2"/>
          <c:order val="2"/>
          <c:tx>
            <c:strRef>
              <c:f>Chart2!$D$4:$D$5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BA-4DAA-A052-7A06E2FE5032}"/>
            </c:ext>
          </c:extLst>
        </c:ser>
        <c:ser>
          <c:idx val="3"/>
          <c:order val="3"/>
          <c:tx>
            <c:strRef>
              <c:f>Chart2!$E$4:$E$5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BA-4DAA-A052-7A06E2FE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9907951"/>
        <c:axId val="1204596111"/>
      </c:barChart>
      <c:catAx>
        <c:axId val="113990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596111"/>
        <c:crosses val="autoZero"/>
        <c:auto val="1"/>
        <c:lblAlgn val="ctr"/>
        <c:lblOffset val="100"/>
        <c:noMultiLvlLbl val="0"/>
      </c:catAx>
      <c:valAx>
        <c:axId val="120459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90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[assignment-1_Kwon_Daewon_StarterBook.xlsx]Chart3!PivotTable1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Chart3!$B$4:$B$5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40-4115-9341-367B5B02D4E6}"/>
            </c:ext>
          </c:extLst>
        </c:ser>
        <c:ser>
          <c:idx val="1"/>
          <c:order val="1"/>
          <c:tx>
            <c:strRef>
              <c:f>Chart3!$C$4:$C$5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40-4115-9341-367B5B02D4E6}"/>
            </c:ext>
          </c:extLst>
        </c:ser>
        <c:ser>
          <c:idx val="2"/>
          <c:order val="2"/>
          <c:tx>
            <c:strRef>
              <c:f>Chart3!$D$4:$D$5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40-4115-9341-367B5B02D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408703"/>
        <c:axId val="229223871"/>
      </c:lineChart>
      <c:catAx>
        <c:axId val="23440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223871"/>
        <c:crosses val="autoZero"/>
        <c:auto val="1"/>
        <c:lblAlgn val="ctr"/>
        <c:lblOffset val="100"/>
        <c:noMultiLvlLbl val="0"/>
      </c:catAx>
      <c:valAx>
        <c:axId val="22922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40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21-4C82-8377-E55F5CB9B51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21-4C82-8377-E55F5CB9B51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21-4C82-8377-E55F5CB9B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445872"/>
        <c:axId val="336867184"/>
      </c:lineChart>
      <c:catAx>
        <c:axId val="21944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867184"/>
        <c:crosses val="autoZero"/>
        <c:auto val="1"/>
        <c:lblAlgn val="ctr"/>
        <c:lblOffset val="100"/>
        <c:noMultiLvlLbl val="0"/>
      </c:catAx>
      <c:valAx>
        <c:axId val="33686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44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137160</xdr:colOff>
      <xdr:row>0</xdr:row>
      <xdr:rowOff>99060</xdr:rowOff>
    </xdr:from>
    <xdr:to>
      <xdr:col>9</xdr:col>
      <xdr:colOff>624840</xdr:colOff>
      <xdr:row>27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E1B3B6-77CE-45C0-AA24-8956B3B63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83820</xdr:colOff>
      <xdr:row>0</xdr:row>
      <xdr:rowOff>68580</xdr:rowOff>
    </xdr:from>
    <xdr:to>
      <xdr:col>15</xdr:col>
      <xdr:colOff>502920</xdr:colOff>
      <xdr:row>26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952CB3-B14E-4D67-B7C2-D46A75D84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251460</xdr:colOff>
      <xdr:row>0</xdr:row>
      <xdr:rowOff>160020</xdr:rowOff>
    </xdr:from>
    <xdr:to>
      <xdr:col>15</xdr:col>
      <xdr:colOff>0</xdr:colOff>
      <xdr:row>24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165D31-8E09-44B0-AF85-D055D1237E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1181100</xdr:colOff>
      <xdr:row>1</xdr:row>
      <xdr:rowOff>160020</xdr:rowOff>
    </xdr:from>
    <xdr:to>
      <xdr:col>7</xdr:col>
      <xdr:colOff>259080</xdr:colOff>
      <xdr:row>26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522E11-DB0B-441C-8BA7-3CA7C7560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ewon Kwon" refreshedDate="43687.613741550929" createdVersion="6" refreshedVersion="6" minRefreshableVersion="3" recordCount="4114" xr:uid="{8FBCEF4B-ADBA-4BC2-86B6-53B4E47A6FF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ewon Kwon" refreshedDate="43688.92968587963" createdVersion="6" refreshedVersion="6" minRefreshableVersion="3" recordCount="4114" xr:uid="{2D9E187D-EF0E-4C63-8645-A63BB034EB0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A5A001-28F2-4FBE-A68A-9EAAD60C4F6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1" format="10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0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0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CC5263-7C49-45C4-8983-E1CC2B2E3E3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0AA0B0-FF82-47E5-A0E5-6B0AE1172CED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2.77734375" customWidth="1"/>
    <col min="18" max="18" width="14.6640625" customWidth="1"/>
    <col min="19" max="19" width="23.33203125" style="13" bestFit="1" customWidth="1"/>
    <col min="20" max="20" width="21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(E2/D2)</f>
        <v>1.3685882352941177</v>
      </c>
      <c r="P2" s="6">
        <f>E2/L2</f>
        <v>63.917582417582416</v>
      </c>
      <c r="Q2" s="7" t="str">
        <f>LEFT( N2, FIND( "/",N2) - 1 )</f>
        <v>film &amp; video</v>
      </c>
      <c r="R2" t="str">
        <f>RIGHT( N2, LEN(N2) - FIND( "/", N2 ) 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ref="P3:P66" si="1">E3/L3</f>
        <v>185.48101265822785</v>
      </c>
      <c r="Q3" s="7" t="str">
        <f t="shared" ref="Q3:Q66" si="2">LEFT( N3, FIND( "/",N3) - 1 )</f>
        <v>film &amp; video</v>
      </c>
      <c r="R3" t="str">
        <f t="shared" ref="R3:R66" si="3">RIGHT( N3, LEN(N3) - FIND( "/", N3 ) 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7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7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7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7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7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7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7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7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7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7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7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7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7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7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7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7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7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7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7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7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7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7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7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7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7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7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7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7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7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7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7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7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7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7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7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7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7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7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7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7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7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7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7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7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7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7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7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7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7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7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7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7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7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7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7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7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(E66/D66)</f>
        <v>1.7333333333333334</v>
      </c>
      <c r="P66" s="6">
        <f t="shared" si="1"/>
        <v>86.666666666666671</v>
      </c>
      <c r="Q66" s="7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ref="P67:P130" si="7">E67/L67</f>
        <v>132.05263157894737</v>
      </c>
      <c r="Q67" s="7" t="str">
        <f t="shared" ref="Q67:Q130" si="8">LEFT( N67, FIND( "/",N67) - 1 )</f>
        <v>film &amp; video</v>
      </c>
      <c r="R67" t="str">
        <f t="shared" ref="R67:R130" si="9">RIGHT( N67, LEN(N67) - FIND( "/", N67 ) 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s="7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s="7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s="7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s="7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s="7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s="7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s="7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s="7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s="7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s="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s="7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s="7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s="7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s="7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s="7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s="7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s="7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s="7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s="7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s="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s="7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s="7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s="7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s="7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s="7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s="7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s="7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s="7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s="7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s="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s="7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s="7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s="7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s="7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s="7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s="7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s="7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s="7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s="7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s="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s="7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s="7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s="7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s="7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s="7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s="7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s="7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s="7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s="7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s="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s="7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s="7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s="7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s="7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s="7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s="7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s="7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s="7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s="7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s="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s="7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s="7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(E130/D130)</f>
        <v>1.8669999999999999E-2</v>
      </c>
      <c r="P130" s="6">
        <f t="shared" si="7"/>
        <v>311.16666666666669</v>
      </c>
      <c r="Q130" s="7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 t="e">
        <f t="shared" ref="P131:P194" si="13">E131/L131</f>
        <v>#DIV/0!</v>
      </c>
      <c r="Q131" s="7" t="str">
        <f t="shared" ref="Q131:Q194" si="14">LEFT( N131, FIND( "/",N131) - 1 )</f>
        <v>film &amp; video</v>
      </c>
      <c r="R131" t="str">
        <f t="shared" ref="R131:R194" si="15">RIGHT( N131, LEN(N131) - FIND( "/", N131 ) 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s="7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s="7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s="7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s="7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s="7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s="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s="7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s="7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s="7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s="7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s="7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s="7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s="7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s="7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s="7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s="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s="7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s="7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s="7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s="7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s="7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s="7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s="7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s="7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s="7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s="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s="7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s="7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s="7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s="7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s="7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s="7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s="7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s="7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s="7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s="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s="7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s="7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s="7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s="7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s="7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s="7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s="7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s="7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s="7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s="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s="7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s="7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s="7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s="7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s="7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s="7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s="7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s="7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s="7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s="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s="7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s="7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s="7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s="7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s="7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s="7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(E194/D194)</f>
        <v>1.7E-5</v>
      </c>
      <c r="P194" s="6">
        <f t="shared" si="13"/>
        <v>5.666666666666667</v>
      </c>
      <c r="Q194" s="7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 t="e">
        <f t="shared" ref="P195:P258" si="19">E195/L195</f>
        <v>#DIV/0!</v>
      </c>
      <c r="Q195" s="7" t="str">
        <f t="shared" ref="Q195:Q258" si="20">LEFT( N195, FIND( "/",N195) - 1 )</f>
        <v>film &amp; video</v>
      </c>
      <c r="R195" t="str">
        <f t="shared" ref="R195:R258" si="21">RIGHT( N195, LEN(N195) - FIND( "/", N195 ) 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s="7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s="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s="7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s="7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s="7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s="7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s="7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s="7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s="7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s="7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s="7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s="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s="7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s="7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s="7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s="7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s="7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s="7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s="7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s="7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s="7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s="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s="7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s="7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s="7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s="7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s="7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s="7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s="7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s="7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s="7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s="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s="7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s="7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s="7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s="7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s="7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s="7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s="7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s="7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s="7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s="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s="7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s="7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s="7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s="7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s="7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s="7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s="7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s="7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s="7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s="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s="7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s="7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s="7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s="7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s="7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s="7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s="7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s="7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s="7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s="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(E258/D258)</f>
        <v>1.391</v>
      </c>
      <c r="P258" s="6">
        <f t="shared" si="19"/>
        <v>65.756363636363631</v>
      </c>
      <c r="Q258" s="7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ref="P259:P322" si="25">E259/L259</f>
        <v>66.70405357142856</v>
      </c>
      <c r="Q259" s="7" t="str">
        <f t="shared" ref="Q259:Q322" si="26">LEFT( N259, FIND( "/",N259) - 1 )</f>
        <v>film &amp; video</v>
      </c>
      <c r="R259" t="str">
        <f t="shared" ref="R259:R322" si="27">RIGHT( N259, LEN(N259) - FIND( "/", N259 ) 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s="7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s="7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s="7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s="7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s="7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s="7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s="7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s="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s="7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s="7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s="7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s="7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s="7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s="7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s="7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s="7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s="7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s="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s="7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s="7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s="7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s="7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s="7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s="7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s="7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s="7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s="7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s="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s="7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s="7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s="7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s="7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s="7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s="7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s="7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s="7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s="7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s="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s="7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s="7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s="7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s="7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s="7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s="7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s="7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s="7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s="7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s="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s="7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s="7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s="7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s="7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s="7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s="7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s="7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s="7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s="7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s="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s="7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s="7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s="7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s="7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(E322/D322)</f>
        <v>1.0658000000000001</v>
      </c>
      <c r="P322" s="6">
        <f t="shared" si="25"/>
        <v>134.91139240506328</v>
      </c>
      <c r="Q322" s="7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ref="P323:P386" si="31">E323/L323</f>
        <v>106.62314540059347</v>
      </c>
      <c r="Q323" s="7" t="str">
        <f t="shared" ref="Q323:Q386" si="32">LEFT( N323, FIND( "/",N323) - 1 )</f>
        <v>film &amp; video</v>
      </c>
      <c r="R323" t="str">
        <f t="shared" ref="R323:R386" si="33">RIGHT( N323, LEN(N323) - FIND( "/", N323 ) 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s="7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s="7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s="7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s="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s="7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s="7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s="7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s="7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s="7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s="7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s="7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s="7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s="7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s="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s="7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s="7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s="7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s="7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s="7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s="7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s="7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s="7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s="7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s="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s="7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s="7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s="7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s="7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s="7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s="7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s="7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s="7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s="7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s="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s="7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s="7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s="7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s="7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s="7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s="7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s="7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s="7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s="7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s="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s="7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s="7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s="7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s="7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s="7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s="7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s="7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s="7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s="7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s="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s="7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s="7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s="7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s="7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s="7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s="7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s="7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s="7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(E386/D386)</f>
        <v>1.1210500000000001</v>
      </c>
      <c r="P386" s="6">
        <f t="shared" si="31"/>
        <v>58.540469973890339</v>
      </c>
      <c r="Q386" s="7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ref="P387:P450" si="37">E387/L387</f>
        <v>111.79535864978902</v>
      </c>
      <c r="Q387" s="7" t="str">
        <f t="shared" ref="Q387:Q450" si="38">LEFT( N387, FIND( "/",N387) - 1 )</f>
        <v>film &amp; video</v>
      </c>
      <c r="R387" t="str">
        <f t="shared" ref="R387:R450" si="39">RIGHT( N387, LEN(N387) - FIND( "/", N387 ) 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s="7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s="7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s="7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s="7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s="7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s="7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s="7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s="7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s="7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s="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s="7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s="7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s="7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s="7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s="7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s="7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s="7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s="7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s="7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s="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s="7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s="7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s="7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s="7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s="7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s="7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s="7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s="7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s="7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s="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s="7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s="7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s="7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s="7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s="7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s="7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s="7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s="7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s="7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s="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s="7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s="7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s="7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s="7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s="7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s="7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s="7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s="7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s="7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s="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s="7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s="7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s="7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s="7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s="7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s="7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s="7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s="7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s="7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s="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s="7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s="7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(E450/D450)</f>
        <v>3.2804E-2</v>
      </c>
      <c r="P450" s="6">
        <f t="shared" si="37"/>
        <v>20.502500000000001</v>
      </c>
      <c r="Q450" s="7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ref="P451:P514" si="43">E451/L451</f>
        <v>9</v>
      </c>
      <c r="Q451" s="7" t="str">
        <f t="shared" ref="Q451:Q514" si="44">LEFT( N451, FIND( "/",N451) - 1 )</f>
        <v>film &amp; video</v>
      </c>
      <c r="R451" t="str">
        <f t="shared" ref="R451:R514" si="45">RIGHT( N451, LEN(N451) - FIND( "/", N451 ) 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s="7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s="7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s="7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s="7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s="7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s="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s="7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s="7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s="7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s="7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s="7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s="7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s="7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s="7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s="7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s="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s="7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s="7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s="7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s="7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s="7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s="7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s="7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s="7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s="7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s="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s="7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s="7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s="7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s="7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s="7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s="7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s="7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s="7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s="7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s="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s="7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s="7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s="7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s="7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s="7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s="7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s="7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s="7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s="7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s="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s="7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s="7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s="7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s="7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s="7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s="7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s="7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s="7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s="7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s="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s="7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s="7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s="7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s="7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s="7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s="7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(E514/D514)</f>
        <v>1.3749999999999999E-3</v>
      </c>
      <c r="P514" s="6">
        <f t="shared" si="43"/>
        <v>5.5</v>
      </c>
      <c r="Q514" s="7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ref="P515:P578" si="49">E515/L515</f>
        <v>102.38235294117646</v>
      </c>
      <c r="Q515" s="7" t="str">
        <f t="shared" ref="Q515:Q578" si="50">LEFT( N515, FIND( "/",N515) - 1 )</f>
        <v>film &amp; video</v>
      </c>
      <c r="R515" t="str">
        <f t="shared" ref="R515:R578" si="51">RIGHT( N515, LEN(N515) - FIND( "/", N515 ) 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s="7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s="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s="7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s="7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s="7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s="7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s="7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s="7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s="7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s="7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s="7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s="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s="7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s="7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s="7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s="7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s="7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s="7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s="7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s="7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s="7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s="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s="7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s="7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s="7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s="7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s="7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s="7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s="7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s="7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s="7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s="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s="7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s="7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s="7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s="7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s="7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s="7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s="7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s="7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s="7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s="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s="7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s="7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s="7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s="7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s="7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s="7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s="7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s="7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s="7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s="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s="7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s="7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s="7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s="7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s="7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s="7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s="7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s="7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s="7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s="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(E578/D578)</f>
        <v>1.2500000000000001E-5</v>
      </c>
      <c r="P578" s="6">
        <f t="shared" si="49"/>
        <v>1</v>
      </c>
      <c r="Q578" s="7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6">
        <f t="shared" ref="P579:P642" si="55">E579/L579</f>
        <v>10</v>
      </c>
      <c r="Q579" s="7" t="str">
        <f t="shared" ref="Q579:Q642" si="56">LEFT( N579, FIND( "/",N579) - 1 )</f>
        <v>technology</v>
      </c>
      <c r="R579" t="str">
        <f t="shared" ref="R579:R642" si="57">RIGHT( N579, LEN(N579) - FIND( "/", N579 ) 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s="7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s="7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s="7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s="7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s="7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s="7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s="7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s="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s="7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s="7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s="7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s="7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s="7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s="7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s="7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s="7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s="7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s="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s="7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s="7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s="7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s="7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s="7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s="7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s="7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s="7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s="7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s="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s="7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s="7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s="7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s="7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s="7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s="7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s="7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s="7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s="7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s="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s="7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s="7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s="7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s="7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s="7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s="7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s="7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s="7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s="7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s="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s="7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s="7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s="7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s="7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s="7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s="7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s="7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s="7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s="7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s="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s="7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s="7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s="7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s="7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(E642/D642)</f>
        <v>1.4428571428571428</v>
      </c>
      <c r="P642" s="6">
        <f t="shared" si="55"/>
        <v>50.5</v>
      </c>
      <c r="Q642" s="7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6">
        <f t="shared" ref="P643:P706" si="61">E643/L643</f>
        <v>151.31746031746033</v>
      </c>
      <c r="Q643" s="7" t="str">
        <f t="shared" ref="Q643:Q706" si="62">LEFT( N643, FIND( "/",N643) - 1 )</f>
        <v>technology</v>
      </c>
      <c r="R643" t="str">
        <f t="shared" ref="R643:R706" si="63">RIGHT( N643, LEN(N643) - FIND( "/", N643 ) 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s="7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s="7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s="7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s="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s="7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s="7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s="7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s="7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s="7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s="7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s="7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s="7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s="7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s="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s="7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s="7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s="7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s="7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s="7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s="7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s="7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s="7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s="7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s="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s="7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s="7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s="7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s="7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s="7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s="7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s="7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s="7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s="7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s="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s="7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s="7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s="7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s="7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s="7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s="7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s="7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s="7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s="7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s="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s="7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s="7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s="7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s="7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s="7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s="7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s="7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s="7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s="7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s="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s="7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s="7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s="7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s="7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s="7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s="7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s="7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s="7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(E706/D706)</f>
        <v>8.7454545454545458E-3</v>
      </c>
      <c r="P706" s="6">
        <f t="shared" si="61"/>
        <v>120.25</v>
      </c>
      <c r="Q706" s="7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6">
        <f t="shared" ref="P707:P770" si="67">E707/L707</f>
        <v>195.4</v>
      </c>
      <c r="Q707" s="7" t="str">
        <f t="shared" ref="Q707:Q770" si="68">LEFT( N707, FIND( "/",N707) - 1 )</f>
        <v>technology</v>
      </c>
      <c r="R707" t="str">
        <f t="shared" ref="R707:R770" si="69">RIGHT( N707, LEN(N707) - FIND( "/", N707 ) 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s="7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s="7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s="7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s="7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s="7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s="7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s="7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s="7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s="7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s="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s="7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s="7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s="7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s="7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s="7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s="7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s="7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s="7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s="7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s="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s="7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s="7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s="7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s="7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s="7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s="7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s="7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s="7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s="7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s="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s="7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s="7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s="7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s="7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s="7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s="7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s="7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s="7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s="7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s="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s="7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s="7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s="7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s="7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s="7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s="7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s="7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s="7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s="7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s="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s="7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s="7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s="7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s="7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s="7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s="7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s="7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s="7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s="7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s="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s="7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s="7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(E770/D770)</f>
        <v>0</v>
      </c>
      <c r="P770" s="6" t="e">
        <f t="shared" si="67"/>
        <v>#DIV/0!</v>
      </c>
      <c r="Q770" s="7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6">
        <f t="shared" ref="P771:P834" si="73">E771/L771</f>
        <v>31.846153846153847</v>
      </c>
      <c r="Q771" s="7" t="str">
        <f t="shared" ref="Q771:Q834" si="74">LEFT( N771, FIND( "/",N771) - 1 )</f>
        <v>publishing</v>
      </c>
      <c r="R771" t="str">
        <f t="shared" ref="R771:R834" si="75">RIGHT( N771, LEN(N771) - FIND( "/", N771 ) 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s="7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s="7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s="7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s="7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s="7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s="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s="7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s="7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s="7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s="7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s="7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s="7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s="7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s="7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s="7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s="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s="7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s="7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s="7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s="7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s="7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s="7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s="7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s="7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s="7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s="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s="7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s="7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s="7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s="7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s="7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s="7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s="7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s="7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s="7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s="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s="7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s="7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s="7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s="7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s="7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s="7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s="7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s="7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s="7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s="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s="7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s="7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s="7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s="7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s="7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s="7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s="7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s="7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s="7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s="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s="7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s="7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s="7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s="7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s="7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s="7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(E834/D834)</f>
        <v>1.0060706666666666</v>
      </c>
      <c r="P834" s="6">
        <f t="shared" si="73"/>
        <v>97.993896103896105</v>
      </c>
      <c r="Q834" s="7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6">
        <f t="shared" ref="P835:P898" si="79">E835/L835</f>
        <v>148.78048780487805</v>
      </c>
      <c r="Q835" s="7" t="str">
        <f t="shared" ref="Q835:Q898" si="80">LEFT( N835, FIND( "/",N835) - 1 )</f>
        <v>music</v>
      </c>
      <c r="R835" t="str">
        <f t="shared" ref="R835:R898" si="81">RIGHT( N835, LEN(N835) - FIND( "/", N835 ) 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s="7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s="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s="7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s="7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s="7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s="7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s="7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s="7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s="7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s="7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s="7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s="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s="7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s="7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s="7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s="7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s="7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s="7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s="7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s="7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s="7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s="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s="7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s="7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s="7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s="7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s="7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s="7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s="7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s="7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s="7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s="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s="7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s="7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s="7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s="7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s="7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s="7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s="7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s="7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s="7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s="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s="7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s="7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s="7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s="7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s="7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s="7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s="7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s="7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s="7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s="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s="7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s="7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s="7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s="7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s="7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s="7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s="7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s="7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s="7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s="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(E898/D898)</f>
        <v>0.4</v>
      </c>
      <c r="P898" s="6">
        <f t="shared" si="79"/>
        <v>44.444444444444443</v>
      </c>
      <c r="Q898" s="7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 t="e">
        <f t="shared" ref="P899:P962" si="85">E899/L899</f>
        <v>#DIV/0!</v>
      </c>
      <c r="Q899" s="7" t="str">
        <f t="shared" ref="Q899:Q962" si="86">LEFT( N899, FIND( "/",N899) - 1 )</f>
        <v>music</v>
      </c>
      <c r="R899" t="str">
        <f t="shared" ref="R899:R962" si="87">RIGHT( N899, LEN(N899) - FIND( "/", N899 ) 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s="7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s="7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s="7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s="7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s="7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s="7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s="7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s="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s="7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s="7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s="7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s="7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s="7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s="7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s="7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s="7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s="7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s="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s="7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s="7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s="7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s="7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s="7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s="7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s="7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s="7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s="7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s="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s="7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s="7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s="7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s="7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s="7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s="7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s="7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s="7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s="7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s="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s="7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s="7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s="7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s="7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s="7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s="7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s="7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s="7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s="7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s="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s="7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s="7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s="7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s="7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s="7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s="7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s="7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s="7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s="7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s="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s="7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s="7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s="7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s="7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(E962/D962)</f>
        <v>0.46100628930817611</v>
      </c>
      <c r="P962" s="6">
        <f t="shared" si="85"/>
        <v>136.46276595744681</v>
      </c>
      <c r="Q962" s="7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6">
        <f t="shared" ref="P963:P1026" si="91">E963/L963</f>
        <v>364.35454545454547</v>
      </c>
      <c r="Q963" s="7" t="str">
        <f t="shared" ref="Q963:Q1026" si="92">LEFT( N963, FIND( "/",N963) - 1 )</f>
        <v>technology</v>
      </c>
      <c r="R963" t="str">
        <f t="shared" ref="R963:R1026" si="93">RIGHT( N963, LEN(N963) - FIND( "/", N963 ) 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s="7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s="7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s="7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s="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s="7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s="7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s="7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s="7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s="7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s="7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s="7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s="7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s="7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s="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s="7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s="7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s="7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s="7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s="7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s="7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s="7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s="7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s="7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s="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s="7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s="7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s="7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s="7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s="7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s="7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s="7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s="7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s="7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s="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s="7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s="7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s="7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s="7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s="7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s="7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s="7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s="7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s="7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s="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s="7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s="7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s="7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s="7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s="7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s="7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s="7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s="7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s="7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s="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s="7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s="7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s="7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s="7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s="7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s="7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s="7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s="7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(E1026/D1026)</f>
        <v>1.1863774999999999</v>
      </c>
      <c r="P1026" s="6">
        <f t="shared" si="91"/>
        <v>388.9762295081967</v>
      </c>
      <c r="Q1026" s="7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6">
        <f t="shared" ref="P1027:P1090" si="97">E1027/L1027</f>
        <v>71.848571428571432</v>
      </c>
      <c r="Q1027" s="7" t="str">
        <f t="shared" ref="Q1027:Q1090" si="98">LEFT( N1027, FIND( "/",N1027) - 1 )</f>
        <v>music</v>
      </c>
      <c r="R1027" t="str">
        <f t="shared" ref="R1027:R1090" si="99">RIGHT( N1027, LEN(N1027) - FIND( "/", N1027 ) 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s="7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s="7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s="7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s="7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s="7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s="7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s="7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s="7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s="7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s="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s="7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s="7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s="7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s="7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s="7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s="7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s="7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s="7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s="7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s="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s="7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s="7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s="7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s="7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s="7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s="7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s="7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s="7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s="7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s="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s="7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s="7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s="7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s="7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s="7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s="7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s="7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s="7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s="7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s="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s="7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s="7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s="7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s="7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s="7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s="7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s="7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s="7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s="7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s="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s="7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s="7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s="7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s="7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s="7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s="7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s="7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s="7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s="7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s="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s="7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s="7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(E1090/D1090)</f>
        <v>0.14182977777777778</v>
      </c>
      <c r="P1090" s="6">
        <f t="shared" si="97"/>
        <v>43.41727891156463</v>
      </c>
      <c r="Q1090" s="7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6">
        <f t="shared" ref="P1091:P1154" si="103">E1091/L1091</f>
        <v>23.959183673469386</v>
      </c>
      <c r="Q1091" s="7" t="str">
        <f t="shared" ref="Q1091:Q1154" si="104">LEFT( N1091, FIND( "/",N1091) - 1 )</f>
        <v>games</v>
      </c>
      <c r="R1091" t="str">
        <f t="shared" ref="R1091:R1154" si="105">RIGHT( N1091, LEN(N1091) - FIND( "/", N1091 ) 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s="7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s="7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s="7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s="7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s="7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s="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s="7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s="7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s="7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s="7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s="7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s="7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s="7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s="7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s="7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s="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s="7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s="7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s="7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s="7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s="7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s="7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s="7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s="7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s="7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s="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s="7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s="7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s="7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s="7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s="7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s="7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s="7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s="7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s="7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s="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s="7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s="7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s="7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s="7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s="7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s="7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s="7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s="7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s="7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s="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s="7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s="7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s="7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s="7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s="7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s="7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s="7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s="7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s="7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s="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s="7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s="7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s="7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s="7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s="7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s="7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(E1154/D1154)</f>
        <v>5.6937500000000002E-2</v>
      </c>
      <c r="P1154" s="6">
        <f t="shared" si="103"/>
        <v>60.733333333333334</v>
      </c>
      <c r="Q1154" s="7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6">
        <f t="shared" ref="P1155:P1218" si="109">E1155/L1155</f>
        <v>50</v>
      </c>
      <c r="Q1155" s="7" t="str">
        <f t="shared" ref="Q1155:Q1218" si="110">LEFT( N1155, FIND( "/",N1155) - 1 )</f>
        <v>food</v>
      </c>
      <c r="R1155" t="str">
        <f t="shared" ref="R1155:R1218" si="111">RIGHT( N1155, LEN(N1155) - FIND( "/", N1155 ) 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s="7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s="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s="7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s="7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s="7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s="7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s="7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s="7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s="7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s="7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s="7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s="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s="7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s="7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s="7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s="7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s="7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s="7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s="7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s="7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s="7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s="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s="7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s="7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s="7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s="7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s="7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s="7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s="7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s="7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s="7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s="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s="7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s="7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s="7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s="7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s="7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s="7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s="7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s="7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s="7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s="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s="7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s="7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s="7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s="7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s="7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s="7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s="7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s="7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s="7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s="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s="7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s="7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s="7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s="7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s="7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s="7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s="7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s="7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s="7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s="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(E1218/D1218)</f>
        <v>1.4570000000000001</v>
      </c>
      <c r="P1218" s="6">
        <f t="shared" si="109"/>
        <v>91.882882882882882</v>
      </c>
      <c r="Q1218" s="7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6">
        <f t="shared" ref="P1219:P1282" si="115">E1219/L1219</f>
        <v>148.57377049180329</v>
      </c>
      <c r="Q1219" s="7" t="str">
        <f t="shared" ref="Q1219:Q1282" si="116">LEFT( N1219, FIND( "/",N1219) - 1 )</f>
        <v>photography</v>
      </c>
      <c r="R1219" t="str">
        <f t="shared" ref="R1219:R1282" si="117">RIGHT( N1219, LEN(N1219) - FIND( "/", N1219 ) 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s="7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s="7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s="7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s="7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s="7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s="7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s="7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s="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s="7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s="7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s="7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s="7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s="7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s="7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s="7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s="7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s="7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s="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s="7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s="7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s="7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s="7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s="7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s="7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s="7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s="7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s="7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s="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s="7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s="7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s="7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s="7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s="7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s="7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s="7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s="7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s="7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s="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s="7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s="7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s="7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s="7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s="7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s="7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s="7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s="7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s="7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s="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s="7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s="7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s="7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s="7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s="7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s="7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s="7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s="7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s="7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s="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s="7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s="7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s="7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s="7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(E1282/D1282)</f>
        <v>1.1091186666666666</v>
      </c>
      <c r="P1282" s="6">
        <f t="shared" si="115"/>
        <v>127.97523076923076</v>
      </c>
      <c r="Q1282" s="7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6">
        <f t="shared" ref="P1283:P1346" si="121">E1283/L1283</f>
        <v>104.72972972972973</v>
      </c>
      <c r="Q1283" s="7" t="str">
        <f t="shared" ref="Q1283:Q1346" si="122">LEFT( N1283, FIND( "/",N1283) - 1 )</f>
        <v>music</v>
      </c>
      <c r="R1283" t="str">
        <f t="shared" ref="R1283:R1346" si="123">RIGHT( N1283, LEN(N1283) - FIND( "/", N1283 ) 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s="7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s="7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s="7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s="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s="7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s="7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s="7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s="7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s="7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s="7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s="7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s="7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s="7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s="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s="7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s="7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s="7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s="7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s="7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s="7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s="7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s="7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s="7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s="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s="7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s="7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s="7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s="7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s="7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s="7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s="7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s="7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s="7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s="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s="7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s="7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s="7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s="7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s="7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s="7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s="7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s="7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s="7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s="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s="7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s="7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s="7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s="7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s="7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s="7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s="7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s="7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s="7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s="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s="7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s="7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s="7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s="7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s="7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s="7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s="7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s="7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(E1346/D1346)</f>
        <v>3.7773333333333334</v>
      </c>
      <c r="P1346" s="6">
        <f t="shared" si="121"/>
        <v>40.762589928057551</v>
      </c>
      <c r="Q1346" s="7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6">
        <f t="shared" ref="P1347:P1410" si="127">E1347/L1347</f>
        <v>53.571428571428569</v>
      </c>
      <c r="Q1347" s="7" t="str">
        <f t="shared" ref="Q1347:Q1410" si="128">LEFT( N1347, FIND( "/",N1347) - 1 )</f>
        <v>publishing</v>
      </c>
      <c r="R1347" t="str">
        <f t="shared" ref="R1347:R1410" si="129">RIGHT( N1347, LEN(N1347) - FIND( "/", N1347 ) 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s="7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s="7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s="7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s="7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s="7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s="7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s="7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s="7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s="7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s="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s="7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s="7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s="7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s="7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s="7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s="7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s="7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s="7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s="7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s="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s="7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s="7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s="7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s="7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s="7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s="7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s="7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s="7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s="7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s="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s="7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s="7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s="7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s="7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s="7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s="7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s="7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s="7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s="7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s="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s="7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s="7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s="7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s="7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s="7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s="7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s="7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s="7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s="7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s="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s="7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s="7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s="7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s="7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s="7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s="7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s="7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s="7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s="7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s="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s="7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s="7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(E1410/D1410)</f>
        <v>7.1999999999999995E-2</v>
      </c>
      <c r="P1410" s="6">
        <f t="shared" si="127"/>
        <v>12</v>
      </c>
      <c r="Q1410" s="7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 t="e">
        <f t="shared" ref="P1411:P1474" si="133">E1411/L1411</f>
        <v>#DIV/0!</v>
      </c>
      <c r="Q1411" s="7" t="str">
        <f t="shared" ref="Q1411:Q1474" si="134">LEFT( N1411, FIND( "/",N1411) - 1 )</f>
        <v>publishing</v>
      </c>
      <c r="R1411" t="str">
        <f t="shared" ref="R1411:R1474" si="135">RIGHT( N1411, LEN(N1411) - FIND( "/", N1411 ) 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s="7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s="7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s="7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s="7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s="7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s="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s="7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s="7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s="7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s="7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s="7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s="7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s="7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s="7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s="7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s="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s="7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s="7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s="7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s="7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s="7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s="7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s="7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s="7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s="7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s="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s="7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s="7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s="7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s="7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s="7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s="7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s="7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s="7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s="7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s="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s="7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s="7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s="7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s="7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s="7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s="7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s="7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s="7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s="7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s="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s="7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s="7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s="7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s="7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s="7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s="7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s="7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s="7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s="7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s="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s="7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s="7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s="7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s="7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s="7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s="7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(E1474/D1474)</f>
        <v>1.3870400000000001</v>
      </c>
      <c r="P1474" s="6">
        <f t="shared" si="133"/>
        <v>103.20238095238095</v>
      </c>
      <c r="Q1474" s="7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6">
        <f t="shared" ref="P1475:P1538" si="139">E1475/L1475</f>
        <v>38.462553191489363</v>
      </c>
      <c r="Q1475" s="7" t="str">
        <f t="shared" ref="Q1475:Q1538" si="140">LEFT( N1475, FIND( "/",N1475) - 1 )</f>
        <v>publishing</v>
      </c>
      <c r="R1475" t="str">
        <f t="shared" ref="R1475:R1538" si="141">RIGHT( N1475, LEN(N1475) - FIND( "/", N1475 ) 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s="7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s="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s="7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s="7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s="7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s="7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s="7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s="7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s="7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s="7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s="7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s="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s="7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s="7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s="7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s="7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s="7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s="7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s="7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s="7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s="7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s="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s="7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s="7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s="7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s="7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s="7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s="7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s="7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s="7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s="7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s="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s="7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s="7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s="7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s="7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s="7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s="7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s="7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s="7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s="7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s="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s="7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s="7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s="7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s="7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s="7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s="7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s="7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s="7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s="7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s="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s="7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s="7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s="7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s="7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s="7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s="7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s="7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s="7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s="7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s="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(E1538/D1538)</f>
        <v>2.5030841666666666</v>
      </c>
      <c r="P1538" s="6">
        <f t="shared" si="139"/>
        <v>66.015406593406595</v>
      </c>
      <c r="Q1538" s="7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6">
        <f t="shared" ref="P1539:P1602" si="145">E1539/L1539</f>
        <v>96.375</v>
      </c>
      <c r="Q1539" s="7" t="str">
        <f t="shared" ref="Q1539:Q1602" si="146">LEFT( N1539, FIND( "/",N1539) - 1 )</f>
        <v>photography</v>
      </c>
      <c r="R1539" t="str">
        <f t="shared" ref="R1539:R1602" si="147">RIGHT( N1539, LEN(N1539) - FIND( "/", N1539 ) 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s="7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s="7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s="7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s="7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s="7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s="7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s="7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s="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s="7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s="7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s="7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s="7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s="7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s="7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s="7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s="7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s="7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s="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s="7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s="7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s="7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s="7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s="7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s="7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s="7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s="7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s="7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s="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s="7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s="7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s="7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s="7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s="7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s="7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s="7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s="7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s="7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s="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s="7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s="7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s="7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s="7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s="7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s="7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s="7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s="7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s="7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s="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s="7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s="7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s="7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s="7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s="7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s="7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s="7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s="7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s="7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s="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s="7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s="7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s="7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s="7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(E1602/D1602)</f>
        <v>7.3400000000000007E-2</v>
      </c>
      <c r="P1602" s="6">
        <f t="shared" si="145"/>
        <v>40.777777777777779</v>
      </c>
      <c r="Q1602" s="7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6">
        <f t="shared" ref="P1603:P1666" si="151">E1603/L1603</f>
        <v>48.325535714285714</v>
      </c>
      <c r="Q1603" s="7" t="str">
        <f t="shared" ref="Q1603:Q1666" si="152">LEFT( N1603, FIND( "/",N1603) - 1 )</f>
        <v>music</v>
      </c>
      <c r="R1603" t="str">
        <f t="shared" ref="R1603:R1666" si="153">RIGHT( N1603, LEN(N1603) - FIND( "/", N1603 ) 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s="7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s="7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s="7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s="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s="7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s="7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s="7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s="7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s="7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s="7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s="7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s="7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s="7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s="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s="7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s="7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s="7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s="7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s="7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s="7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s="7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s="7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s="7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s="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s="7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s="7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s="7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s="7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s="7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s="7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s="7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s="7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s="7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s="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s="7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s="7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s="7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s="7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s="7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s="7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s="7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s="7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s="7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s="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s="7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s="7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s="7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s="7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s="7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s="7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s="7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s="7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s="7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s="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s="7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s="7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s="7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s="7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s="7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s="7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s="7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s="7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(E1666/D1666)</f>
        <v>1.2240879999999998</v>
      </c>
      <c r="P1666" s="6">
        <f t="shared" si="151"/>
        <v>34.384494382022467</v>
      </c>
      <c r="Q1666" s="7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6">
        <f t="shared" ref="P1667:P1730" si="157">E1667/L1667</f>
        <v>44.956989247311824</v>
      </c>
      <c r="Q1667" s="7" t="str">
        <f t="shared" ref="Q1667:Q1730" si="158">LEFT( N1667, FIND( "/",N1667) - 1 )</f>
        <v>music</v>
      </c>
      <c r="R1667" t="str">
        <f t="shared" ref="R1667:R1730" si="159">RIGHT( N1667, LEN(N1667) - FIND( "/", N1667 ) 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s="7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s="7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s="7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s="7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s="7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s="7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s="7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s="7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s="7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s="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s="7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s="7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s="7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s="7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s="7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s="7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s="7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s="7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s="7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s="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s="7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s="7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s="7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s="7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s="7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s="7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s="7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s="7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s="7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s="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s="7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s="7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s="7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s="7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s="7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s="7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s="7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s="7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s="7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s="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s="7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s="7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s="7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s="7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s="7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s="7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s="7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s="7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s="7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s="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s="7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s="7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s="7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s="7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s="7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s="7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s="7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s="7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s="7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s="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s="7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s="7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(E1730/D1730)</f>
        <v>0.68400000000000005</v>
      </c>
      <c r="P1730" s="6">
        <f t="shared" si="157"/>
        <v>122.14285714285714</v>
      </c>
      <c r="Q1730" s="7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 t="e">
        <f t="shared" ref="P1731:P1794" si="163">E1731/L1731</f>
        <v>#DIV/0!</v>
      </c>
      <c r="Q1731" s="7" t="str">
        <f t="shared" ref="Q1731:Q1794" si="164">LEFT( N1731, FIND( "/",N1731) - 1 )</f>
        <v>music</v>
      </c>
      <c r="R1731" t="str">
        <f t="shared" ref="R1731:R1794" si="165">RIGHT( N1731, LEN(N1731) - FIND( "/", N1731 ) 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s="7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s="7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s="7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s="7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s="7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s="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s="7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s="7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s="7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s="7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s="7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s="7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s="7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s="7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s="7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s="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s="7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s="7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s="7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s="7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s="7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s="7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s="7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s="7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s="7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s="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s="7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s="7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s="7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s="7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s="7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s="7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s="7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s="7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s="7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s="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s="7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s="7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s="7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s="7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s="7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s="7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s="7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s="7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s="7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s="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s="7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s="7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s="7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s="7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s="7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s="7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s="7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s="7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s="7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s="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s="7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s="7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s="7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s="7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s="7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s="7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(E1794/D1794)</f>
        <v>0.61124000000000001</v>
      </c>
      <c r="P1794" s="6">
        <f t="shared" si="163"/>
        <v>109.93525179856115</v>
      </c>
      <c r="Q1794" s="7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6">
        <f t="shared" ref="P1795:P1858" si="169">E1795/L1795</f>
        <v>20</v>
      </c>
      <c r="Q1795" s="7" t="str">
        <f t="shared" ref="Q1795:Q1858" si="170">LEFT( N1795, FIND( "/",N1795) - 1 )</f>
        <v>photography</v>
      </c>
      <c r="R1795" t="str">
        <f t="shared" ref="R1795:R1858" si="171">RIGHT( N1795, LEN(N1795) - FIND( "/", N1795 ) 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s="7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s="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s="7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s="7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s="7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s="7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s="7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s="7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s="7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s="7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s="7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s="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s="7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s="7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s="7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s="7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s="7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s="7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s="7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s="7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s="7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s="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s="7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s="7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s="7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s="7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s="7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s="7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s="7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s="7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s="7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s="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s="7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s="7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s="7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s="7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s="7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s="7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s="7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s="7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s="7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s="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s="7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s="7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s="7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s="7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s="7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s="7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s="7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s="7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s="7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s="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s="7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s="7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s="7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s="7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s="7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s="7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s="7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s="7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s="7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s="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(E1858/D1858)</f>
        <v>1.0125</v>
      </c>
      <c r="P1858" s="6">
        <f t="shared" si="169"/>
        <v>53.289473684210527</v>
      </c>
      <c r="Q1858" s="7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6">
        <f t="shared" ref="P1859:P1922" si="175">E1859/L1859</f>
        <v>136.36363636363637</v>
      </c>
      <c r="Q1859" s="7" t="str">
        <f t="shared" ref="Q1859:Q1922" si="176">LEFT( N1859, FIND( "/",N1859) - 1 )</f>
        <v>music</v>
      </c>
      <c r="R1859" t="str">
        <f t="shared" ref="R1859:R1922" si="177">RIGHT( N1859, LEN(N1859) - FIND( "/", N1859 ) 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s="7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s="7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s="7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s="7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s="7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s="7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s="7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s="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s="7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s="7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s="7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s="7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s="7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s="7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s="7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s="7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s="7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s="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s="7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s="7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s="7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s="7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s="7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s="7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s="7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s="7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s="7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s="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s="7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s="7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s="7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s="7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s="7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s="7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s="7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s="7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s="7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s="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s="7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s="7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s="7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s="7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s="7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s="7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s="7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s="7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s="7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s="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s="7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s="7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s="7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s="7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s="7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s="7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s="7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s="7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s="7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s="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s="7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s="7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s="7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s="7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(E1922/D1922)</f>
        <v>0.43030000000000002</v>
      </c>
      <c r="P1922" s="6">
        <f t="shared" si="175"/>
        <v>40.980952380952381</v>
      </c>
      <c r="Q1922" s="7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6">
        <f t="shared" ref="P1923:P1986" si="181">E1923/L1923</f>
        <v>54</v>
      </c>
      <c r="Q1923" s="7" t="str">
        <f t="shared" ref="Q1923:Q1986" si="182">LEFT( N1923, FIND( "/",N1923) - 1 )</f>
        <v>music</v>
      </c>
      <c r="R1923" t="str">
        <f t="shared" ref="R1923:R1986" si="183">RIGHT( N1923, LEN(N1923) - FIND( "/", N1923 ) 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s="7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s="7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s="7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s="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s="7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s="7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s="7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s="7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s="7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s="7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s="7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s="7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s="7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s="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s="7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s="7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s="7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s="7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s="7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s="7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s="7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s="7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s="7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s="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s="7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s="7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s="7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s="7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s="7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s="7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s="7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s="7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s="7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s="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s="7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s="7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s="7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s="7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s="7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s="7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s="7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s="7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s="7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s="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s="7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s="7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s="7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s="7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s="7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s="7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s="7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s="7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s="7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s="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s="7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s="7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s="7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s="7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s="7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s="7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s="7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s="7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(E1986/D1986)</f>
        <v>0.21146666666666666</v>
      </c>
      <c r="P1986" s="6">
        <f t="shared" si="181"/>
        <v>453.14285714285717</v>
      </c>
      <c r="Q1986" s="7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6">
        <f t="shared" ref="P1987:P2050" si="187">E1987/L1987</f>
        <v>12.75</v>
      </c>
      <c r="Q1987" s="7" t="str">
        <f t="shared" ref="Q1987:Q2050" si="188">LEFT( N1987, FIND( "/",N1987) - 1 )</f>
        <v>photography</v>
      </c>
      <c r="R1987" t="str">
        <f t="shared" ref="R1987:R2050" si="189">RIGHT( N1987, LEN(N1987) - FIND( "/", N1987 ) 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s="7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s="7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s="7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s="7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s="7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s="7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s="7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s="7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s="7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s="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s="7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s="7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s="7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s="7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s="7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s="7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s="7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s="7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s="7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s="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s="7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s="7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s="7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s="7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s="7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s="7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s="7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s="7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s="7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s="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s="7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s="7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s="7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s="7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s="7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s="7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s="7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s="7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s="7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s="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s="7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s="7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s="7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s="7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s="7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s="7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s="7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s="7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s="7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s="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s="7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s="7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s="7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s="7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s="7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s="7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s="7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s="7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s="7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s="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s="7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s="7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(E2050/D2050)</f>
        <v>1.4833229411764706</v>
      </c>
      <c r="P2050" s="6">
        <f t="shared" si="187"/>
        <v>91.82989803350327</v>
      </c>
      <c r="Q2050" s="7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6">
        <f t="shared" ref="P2051:P2114" si="193">E2051/L2051</f>
        <v>80.991037735849048</v>
      </c>
      <c r="Q2051" s="7" t="str">
        <f t="shared" ref="Q2051:Q2114" si="194">LEFT( N2051, FIND( "/",N2051) - 1 )</f>
        <v>technology</v>
      </c>
      <c r="R2051" t="str">
        <f t="shared" ref="R2051:R2114" si="195">RIGHT( N2051, LEN(N2051) - FIND( "/", N2051 ) 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s="7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s="7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s="7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s="7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s="7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s="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s="7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s="7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s="7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s="7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s="7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s="7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s="7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s="7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s="7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s="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s="7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s="7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s="7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s="7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s="7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s="7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s="7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s="7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s="7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s="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s="7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s="7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s="7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s="7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s="7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s="7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s="7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s="7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s="7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s="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s="7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s="7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s="7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s="7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s="7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s="7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s="7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s="7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s="7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s="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s="7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s="7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s="7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s="7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s="7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s="7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s="7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s="7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s="7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s="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s="7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s="7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s="7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s="7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s="7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s="7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(E2114/D2114)</f>
        <v>1</v>
      </c>
      <c r="P2114" s="6">
        <f t="shared" si="193"/>
        <v>27.272727272727273</v>
      </c>
      <c r="Q2114" s="7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6">
        <f t="shared" ref="P2115:P2178" si="199">E2115/L2115</f>
        <v>68.598130841121488</v>
      </c>
      <c r="Q2115" s="7" t="str">
        <f t="shared" ref="Q2115:Q2178" si="200">LEFT( N2115, FIND( "/",N2115) - 1 )</f>
        <v>music</v>
      </c>
      <c r="R2115" t="str">
        <f t="shared" ref="R2115:R2178" si="201">RIGHT( N2115, LEN(N2115) - FIND( "/", N2115 ) 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s="7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s="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s="7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s="7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s="7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s="7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s="7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s="7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s="7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s="7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s="7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s="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s="7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s="7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s="7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s="7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s="7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s="7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s="7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s="7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s="7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s="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s="7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s="7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s="7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s="7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s="7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s="7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s="7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s="7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s="7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s="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s="7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s="7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s="7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s="7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s="7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s="7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s="7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s="7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s="7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s="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s="7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s="7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s="7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s="7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s="7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s="7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s="7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s="7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s="7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s="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s="7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s="7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s="7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s="7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s="7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s="7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s="7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s="7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s="7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s="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(E2178/D2178)</f>
        <v>1.2602</v>
      </c>
      <c r="P2178" s="6">
        <f t="shared" si="199"/>
        <v>88.74647887323944</v>
      </c>
      <c r="Q2178" s="7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6">
        <f t="shared" ref="P2179:P2242" si="205">E2179/L2179</f>
        <v>65.868421052631575</v>
      </c>
      <c r="Q2179" s="7" t="str">
        <f t="shared" ref="Q2179:Q2242" si="206">LEFT( N2179, FIND( "/",N2179) - 1 )</f>
        <v>music</v>
      </c>
      <c r="R2179" t="str">
        <f t="shared" ref="R2179:R2242" si="207">RIGHT( N2179, LEN(N2179) - FIND( "/", N2179 ) 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s="7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s="7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s="7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s="7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s="7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s="7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s="7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s="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s="7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s="7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s="7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s="7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s="7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s="7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s="7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s="7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s="7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s="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s="7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s="7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s="7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s="7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s="7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s="7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s="7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s="7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s="7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s="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s="7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s="7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s="7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s="7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s="7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s="7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s="7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s="7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s="7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s="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s="7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s="7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s="7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s="7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s="7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s="7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s="7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s="7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s="7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s="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s="7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s="7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s="7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s="7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s="7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s="7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s="7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s="7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s="7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s="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s="7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s="7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s="7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s="7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(E2242/D2242)</f>
        <v>2.7067999999999999</v>
      </c>
      <c r="P2242" s="6">
        <f t="shared" si="205"/>
        <v>140.97916666666666</v>
      </c>
      <c r="Q2242" s="7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6">
        <f t="shared" ref="P2243:P2306" si="211">E2243/L2243</f>
        <v>49.472392638036808</v>
      </c>
      <c r="Q2243" s="7" t="str">
        <f t="shared" ref="Q2243:Q2306" si="212">LEFT( N2243, FIND( "/",N2243) - 1 )</f>
        <v>games</v>
      </c>
      <c r="R2243" t="str">
        <f t="shared" ref="R2243:R2306" si="213">RIGHT( N2243, LEN(N2243) - FIND( "/", N2243 ) 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s="7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s="7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s="7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s="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s="7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s="7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s="7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s="7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s="7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s="7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s="7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s="7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s="7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s="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s="7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s="7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s="7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s="7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s="7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s="7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s="7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s="7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s="7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s="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s="7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s="7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s="7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s="7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s="7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s="7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s="7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s="7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s="7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s="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s="7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s="7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s="7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s="7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s="7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s="7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s="7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s="7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s="7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s="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s="7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s="7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s="7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s="7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s="7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s="7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s="7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s="7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s="7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s="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s="7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s="7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s="7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s="7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s="7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s="7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s="7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s="7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(E2306/D2306)</f>
        <v>1.0070033333333335</v>
      </c>
      <c r="P2306" s="6">
        <f t="shared" si="211"/>
        <v>53.469203539823013</v>
      </c>
      <c r="Q2306" s="7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6">
        <f t="shared" ref="P2307:P2370" si="217">E2307/L2307</f>
        <v>109.10778443113773</v>
      </c>
      <c r="Q2307" s="7" t="str">
        <f t="shared" ref="Q2307:Q2370" si="218">LEFT( N2307, FIND( "/",N2307) - 1 )</f>
        <v>music</v>
      </c>
      <c r="R2307" t="str">
        <f t="shared" ref="R2307:R2370" si="219">RIGHT( N2307, LEN(N2307) - FIND( "/", N2307 ) 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s="7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s="7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s="7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s="7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s="7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s="7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s="7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s="7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s="7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s="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s="7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s="7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s="7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s="7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s="7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s="7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s="7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s="7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s="7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s="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s="7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s="7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s="7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s="7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s="7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s="7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s="7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s="7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s="7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s="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s="7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s="7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s="7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s="7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s="7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s="7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s="7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s="7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s="7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s="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s="7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s="7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s="7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s="7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s="7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s="7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s="7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s="7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s="7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s="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s="7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s="7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s="7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s="7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s="7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s="7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s="7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s="7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s="7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s="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s="7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s="7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(E2370/D2370)</f>
        <v>2.5000000000000001E-3</v>
      </c>
      <c r="P2370" s="6">
        <f t="shared" si="217"/>
        <v>50</v>
      </c>
      <c r="Q2370" s="7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 t="e">
        <f t="shared" ref="P2371:P2434" si="223">E2371/L2371</f>
        <v>#DIV/0!</v>
      </c>
      <c r="Q2371" s="7" t="str">
        <f t="shared" ref="Q2371:Q2434" si="224">LEFT( N2371, FIND( "/",N2371) - 1 )</f>
        <v>technology</v>
      </c>
      <c r="R2371" t="str">
        <f t="shared" ref="R2371:R2434" si="225">RIGHT( N2371, LEN(N2371) - FIND( "/", N2371 ) 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s="7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s="7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s="7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s="7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s="7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s="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s="7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s="7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s="7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s="7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s="7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s="7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s="7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s="7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s="7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s="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s="7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s="7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s="7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s="7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s="7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s="7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s="7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s="7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s="7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s="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s="7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s="7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s="7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s="7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s="7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s="7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s="7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s="7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s="7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s="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s="7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s="7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s="7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s="7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s="7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s="7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s="7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s="7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s="7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s="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s="7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s="7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s="7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s="7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s="7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s="7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s="7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s="7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s="7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s="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s="7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s="7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s="7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s="7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s="7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s="7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(E2434/D2434)</f>
        <v>1.4285714285714287E-4</v>
      </c>
      <c r="P2434" s="6">
        <f t="shared" si="223"/>
        <v>1</v>
      </c>
      <c r="Q2434" s="7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 t="e">
        <f t="shared" ref="P2435:P2498" si="229">E2435/L2435</f>
        <v>#DIV/0!</v>
      </c>
      <c r="Q2435" s="7" t="str">
        <f t="shared" ref="Q2435:Q2498" si="230">LEFT( N2435, FIND( "/",N2435) - 1 )</f>
        <v>food</v>
      </c>
      <c r="R2435" t="str">
        <f t="shared" ref="R2435:R2498" si="231">RIGHT( N2435, LEN(N2435) - FIND( "/", N2435 ) 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s="7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s="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s="7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s="7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s="7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s="7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s="7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s="7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s="7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s="7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s="7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s="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s="7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s="7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s="7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s="7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s="7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s="7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s="7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s="7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s="7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s="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s="7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s="7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s="7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s="7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s="7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s="7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s="7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s="7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s="7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s="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s="7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s="7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s="7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s="7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s="7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s="7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s="7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s="7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s="7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s="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s="7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s="7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s="7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s="7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s="7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s="7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s="7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s="7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s="7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s="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s="7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s="7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s="7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s="7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s="7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s="7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s="7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s="7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s="7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s="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(E2498/D2498)</f>
        <v>1</v>
      </c>
      <c r="P2498" s="6">
        <f t="shared" si="229"/>
        <v>600</v>
      </c>
      <c r="Q2498" s="7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6">
        <f t="shared" ref="P2499:P2562" si="235">E2499/L2499</f>
        <v>80.551071428571419</v>
      </c>
      <c r="Q2499" s="7" t="str">
        <f t="shared" ref="Q2499:Q2562" si="236">LEFT( N2499, FIND( "/",N2499) - 1 )</f>
        <v>music</v>
      </c>
      <c r="R2499" t="str">
        <f t="shared" ref="R2499:R2562" si="237">RIGHT( N2499, LEN(N2499) - FIND( "/", N2499 ) 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s="7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s="7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s="7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s="7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s="7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s="7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s="7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s="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s="7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s="7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s="7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s="7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s="7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s="7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s="7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s="7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s="7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s="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s="7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s="7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s="7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s="7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s="7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s="7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s="7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s="7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s="7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s="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s="7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s="7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s="7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s="7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s="7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s="7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s="7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s="7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s="7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s="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s="7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s="7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s="7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s="7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s="7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s="7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s="7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s="7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s="7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s="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s="7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s="7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s="7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s="7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s="7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s="7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s="7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s="7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s="7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s="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s="7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s="7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s="7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s="7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(E2562/D2562)</f>
        <v>1.0009999999999999</v>
      </c>
      <c r="P2562" s="6">
        <f t="shared" si="235"/>
        <v>143</v>
      </c>
      <c r="Q2562" s="7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 t="e">
        <f t="shared" ref="P2563:P2626" si="241">E2563/L2563</f>
        <v>#DIV/0!</v>
      </c>
      <c r="Q2563" s="7" t="str">
        <f t="shared" ref="Q2563:Q2626" si="242">LEFT( N2563, FIND( "/",N2563) - 1 )</f>
        <v>food</v>
      </c>
      <c r="R2563" t="str">
        <f t="shared" ref="R2563:R2626" si="243">RIGHT( N2563, LEN(N2563) - FIND( "/", N2563 ) 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s="7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s="7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s="7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s="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s="7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s="7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s="7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s="7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s="7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s="7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s="7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s="7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s="7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s="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s="7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s="7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s="7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s="7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s="7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s="7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s="7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s="7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s="7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s="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s="7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s="7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s="7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s="7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s="7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s="7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s="7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s="7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s="7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s="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s="7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s="7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s="7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s="7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s="7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s="7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s="7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s="7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s="7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s="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s="7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s="7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s="7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s="7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s="7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s="7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s="7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s="7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s="7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s="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s="7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s="7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s="7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s="7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s="7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s="7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s="7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s="7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(E2626/D2626)</f>
        <v>13.794206249999998</v>
      </c>
      <c r="P2626" s="6">
        <f t="shared" si="241"/>
        <v>31.820544982698959</v>
      </c>
      <c r="Q2626" s="7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6">
        <f t="shared" ref="P2627:P2690" si="247">E2627/L2627</f>
        <v>27.576923076923077</v>
      </c>
      <c r="Q2627" s="7" t="str">
        <f t="shared" ref="Q2627:Q2690" si="248">LEFT( N2627, FIND( "/",N2627) - 1 )</f>
        <v>technology</v>
      </c>
      <c r="R2627" t="str">
        <f t="shared" ref="R2627:R2690" si="249">RIGHT( N2627, LEN(N2627) - FIND( "/", N2627 ) 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s="7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s="7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s="7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s="7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s="7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s="7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s="7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s="7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s="7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s="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s="7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s="7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s="7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s="7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s="7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s="7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s="7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s="7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s="7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s="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s="7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s="7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s="7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s="7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s="7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s="7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s="7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s="7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s="7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s="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s="7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s="7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s="7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s="7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s="7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s="7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s="7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s="7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s="7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s="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s="7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s="7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s="7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s="7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s="7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s="7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s="7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s="7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s="7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s="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s="7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s="7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s="7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s="7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s="7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s="7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s="7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s="7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s="7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s="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s="7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s="7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(E2690/D2690)</f>
        <v>1.48E-3</v>
      </c>
      <c r="P2690" s="6">
        <f t="shared" si="247"/>
        <v>5.2857142857142856</v>
      </c>
      <c r="Q2690" s="7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6">
        <f t="shared" ref="P2691:P2754" si="253">E2691/L2691</f>
        <v>1</v>
      </c>
      <c r="Q2691" s="7" t="str">
        <f t="shared" ref="Q2691:Q2754" si="254">LEFT( N2691, FIND( "/",N2691) - 1 )</f>
        <v>food</v>
      </c>
      <c r="R2691" t="str">
        <f t="shared" ref="R2691:R2754" si="255">RIGHT( N2691, LEN(N2691) - FIND( "/", N2691 ) 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s="7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s="7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s="7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s="7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s="7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s="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s="7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s="7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s="7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s="7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s="7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s="7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s="7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s="7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s="7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s="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s="7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s="7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s="7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s="7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s="7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s="7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s="7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s="7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s="7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s="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s="7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s="7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s="7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s="7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s="7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s="7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s="7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s="7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s="7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s="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s="7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s="7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s="7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s="7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s="7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s="7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s="7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s="7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s="7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s="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s="7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s="7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s="7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s="7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s="7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s="7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s="7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s="7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s="7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s="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s="7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s="7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s="7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s="7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s="7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s="7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(E2754/D2754)</f>
        <v>0.11458333333333333</v>
      </c>
      <c r="P2754" s="6">
        <f t="shared" si="253"/>
        <v>39.285714285714285</v>
      </c>
      <c r="Q2754" s="7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6">
        <f t="shared" ref="P2755:P2818" si="259">E2755/L2755</f>
        <v>47.5</v>
      </c>
      <c r="Q2755" s="7" t="str">
        <f t="shared" ref="Q2755:Q2818" si="260">LEFT( N2755, FIND( "/",N2755) - 1 )</f>
        <v>publishing</v>
      </c>
      <c r="R2755" t="str">
        <f t="shared" ref="R2755:R2818" si="261">RIGHT( N2755, LEN(N2755) - FIND( "/", N2755 ) 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s="7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s="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s="7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s="7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s="7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s="7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s="7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s="7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s="7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s="7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s="7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s="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s="7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s="7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s="7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s="7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s="7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s="7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s="7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s="7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s="7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s="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s="7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s="7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s="7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s="7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s="7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s="7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s="7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s="7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s="7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s="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s="7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s="7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s="7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s="7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s="7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s="7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s="7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s="7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s="7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s="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s="7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s="7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s="7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s="7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s="7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s="7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s="7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s="7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s="7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s="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s="7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s="7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s="7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s="7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s="7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s="7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s="7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s="7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s="7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s="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(E2818/D2818)</f>
        <v>1.4156666666666666</v>
      </c>
      <c r="P2818" s="6">
        <f t="shared" si="259"/>
        <v>25.130177514792898</v>
      </c>
      <c r="Q2818" s="7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6">
        <f t="shared" ref="P2819:P2882" si="265">E2819/L2819</f>
        <v>23.636363636363637</v>
      </c>
      <c r="Q2819" s="7" t="str">
        <f t="shared" ref="Q2819:Q2882" si="266">LEFT( N2819, FIND( "/",N2819) - 1 )</f>
        <v>theater</v>
      </c>
      <c r="R2819" t="str">
        <f t="shared" ref="R2819:R2882" si="267">RIGHT( N2819, LEN(N2819) - FIND( "/", N2819 ) 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s="7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s="7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s="7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s="7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s="7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s="7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s="7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s="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s="7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s="7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s="7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s="7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s="7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s="7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s="7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s="7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s="7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s="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s="7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s="7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s="7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s="7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s="7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s="7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s="7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s="7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s="7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s="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s="7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s="7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s="7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s="7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s="7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s="7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s="7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s="7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s="7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s="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s="7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s="7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s="7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s="7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s="7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s="7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s="7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s="7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s="7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s="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s="7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s="7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s="7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s="7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s="7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s="7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s="7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s="7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s="7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s="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s="7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s="7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s="7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s="7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(E2882/D2882)</f>
        <v>0.23333333333333334</v>
      </c>
      <c r="P2882" s="6">
        <f t="shared" si="265"/>
        <v>96.551724137931032</v>
      </c>
      <c r="Q2882" s="7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 t="e">
        <f t="shared" ref="P2883:P2946" si="271">E2883/L2883</f>
        <v>#DIV/0!</v>
      </c>
      <c r="Q2883" s="7" t="str">
        <f t="shared" ref="Q2883:Q2946" si="272">LEFT( N2883, FIND( "/",N2883) - 1 )</f>
        <v>theater</v>
      </c>
      <c r="R2883" t="str">
        <f t="shared" ref="R2883:R2946" si="273">RIGHT( N2883, LEN(N2883) - FIND( "/", N2883 ) 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s="7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s="7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s="7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s="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s="7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s="7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s="7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s="7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s="7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s="7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s="7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s="7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s="7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s="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s="7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s="7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s="7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s="7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s="7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s="7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s="7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s="7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s="7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s="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s="7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s="7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s="7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s="7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s="7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s="7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s="7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s="7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s="7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s="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s="7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s="7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s="7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s="7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s="7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s="7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s="7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s="7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s="7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s="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s="7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s="7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s="7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s="7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s="7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s="7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s="7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s="7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s="7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s="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s="7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s="7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s="7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s="7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s="7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s="7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s="7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s="7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(E2946/D2946)</f>
        <v>0.01</v>
      </c>
      <c r="P2946" s="6">
        <f t="shared" si="271"/>
        <v>100</v>
      </c>
      <c r="Q2946" s="7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 t="e">
        <f t="shared" ref="P2947:P3010" si="277">E2947/L2947</f>
        <v>#DIV/0!</v>
      </c>
      <c r="Q2947" s="7" t="str">
        <f t="shared" ref="Q2947:Q3010" si="278">LEFT( N2947, FIND( "/",N2947) - 1 )</f>
        <v>theater</v>
      </c>
      <c r="R2947" t="str">
        <f t="shared" ref="R2947:R3010" si="279">RIGHT( N2947, LEN(N2947) - FIND( "/", N2947 ) 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s="7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s="7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s="7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s="7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s="7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s="7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s="7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s="7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s="7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s="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s="7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s="7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s="7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s="7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s="7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s="7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s="7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s="7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s="7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s="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s="7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s="7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s="7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s="7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s="7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s="7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s="7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s="7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s="7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s="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s="7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s="7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s="7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s="7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s="7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s="7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s="7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s="7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s="7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s="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s="7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s="7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s="7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s="7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s="7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s="7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s="7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s="7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s="7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s="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s="7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s="7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s="7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s="7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s="7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s="7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s="7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s="7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s="7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s="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s="7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s="7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(E3010/D3010)</f>
        <v>1.0116666666666667</v>
      </c>
      <c r="P3010" s="6">
        <f t="shared" si="277"/>
        <v>116.73076923076923</v>
      </c>
      <c r="Q3010" s="7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6">
        <f t="shared" ref="P3011:P3074" si="283">E3011/L3011</f>
        <v>233.8984375</v>
      </c>
      <c r="Q3011" s="7" t="str">
        <f t="shared" ref="Q3011:Q3074" si="284">LEFT( N3011, FIND( "/",N3011) - 1 )</f>
        <v>theater</v>
      </c>
      <c r="R3011" t="str">
        <f t="shared" ref="R3011:R3074" si="285">RIGHT( N3011, LEN(N3011) - FIND( "/", N3011 ) 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s="7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s="7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s="7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s="7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s="7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s="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s="7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s="7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s="7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s="7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s="7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s="7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s="7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s="7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s="7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s="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s="7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s="7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s="7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s="7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s="7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s="7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s="7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s="7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s="7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s="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s="7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s="7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s="7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s="7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s="7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s="7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s="7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s="7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s="7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s="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s="7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s="7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s="7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s="7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s="7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s="7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s="7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s="7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s="7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s="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s="7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s="7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s="7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s="7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s="7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s="7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s="7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s="7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s="7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s="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s="7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s="7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s="7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s="7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s="7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s="7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(E3074/D3074)</f>
        <v>1.6666666666666666E-4</v>
      </c>
      <c r="P3074" s="6">
        <f t="shared" si="283"/>
        <v>1</v>
      </c>
      <c r="Q3074" s="7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6">
        <f t="shared" ref="P3075:P3138" si="289">E3075/L3075</f>
        <v>92.142857142857139</v>
      </c>
      <c r="Q3075" s="7" t="str">
        <f t="shared" ref="Q3075:Q3138" si="290">LEFT( N3075, FIND( "/",N3075) - 1 )</f>
        <v>theater</v>
      </c>
      <c r="R3075" t="str">
        <f t="shared" ref="R3075:R3138" si="291">RIGHT( N3075, LEN(N3075) - FIND( "/", N3075 ) 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s="7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s="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s="7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s="7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s="7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s="7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s="7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s="7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s="7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s="7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s="7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s="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s="7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s="7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s="7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s="7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s="7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s="7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s="7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s="7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s="7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s="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s="7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s="7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s="7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s="7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s="7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s="7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s="7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s="7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s="7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s="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s="7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s="7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s="7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s="7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s="7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s="7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s="7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s="7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s="7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s="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s="7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s="7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s="7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s="7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s="7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s="7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s="7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s="7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s="7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s="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s="7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s="7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s="7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s="7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s="7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s="7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s="7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s="7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s="7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s="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(E3138/D3138)</f>
        <v>1.278</v>
      </c>
      <c r="P3138" s="6">
        <f t="shared" si="289"/>
        <v>29.045454545454547</v>
      </c>
      <c r="Q3138" s="7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6">
        <f t="shared" ref="P3139:P3202" si="295">E3139/L3139</f>
        <v>50</v>
      </c>
      <c r="Q3139" s="7" t="str">
        <f t="shared" ref="Q3139:Q3202" si="296">LEFT( N3139, FIND( "/",N3139) - 1 )</f>
        <v>theater</v>
      </c>
      <c r="R3139" t="str">
        <f t="shared" ref="R3139:R3202" si="297">RIGHT( N3139, LEN(N3139) - FIND( "/", N3139 ) 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s="7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s="7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s="7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s="7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s="7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s="7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s="7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s="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s="7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s="7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s="7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s="7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s="7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s="7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s="7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s="7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s="7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s="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s="7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s="7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s="7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s="7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s="7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s="7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s="7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s="7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s="7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s="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s="7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s="7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s="7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s="7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s="7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s="7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s="7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s="7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s="7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s="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s="7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s="7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s="7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s="7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s="7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s="7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s="7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s="7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s="7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s="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s="7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s="7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s="7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s="7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s="7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s="7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s="7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s="7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s="7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s="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s="7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s="7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s="7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s="7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(E3202/D3202)</f>
        <v>2.0000000000000002E-5</v>
      </c>
      <c r="P3202" s="6">
        <f t="shared" si="295"/>
        <v>1</v>
      </c>
      <c r="Q3202" s="7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6">
        <f t="shared" ref="P3203:P3266" si="301">E3203/L3203</f>
        <v>12.5</v>
      </c>
      <c r="Q3203" s="7" t="str">
        <f t="shared" ref="Q3203:Q3266" si="302">LEFT( N3203, FIND( "/",N3203) - 1 )</f>
        <v>theater</v>
      </c>
      <c r="R3203" t="str">
        <f t="shared" ref="R3203:R3266" si="303">RIGHT( N3203, LEN(N3203) - FIND( "/", N3203 ) 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s="7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s="7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s="7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s="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s="7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s="7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s="7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s="7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s="7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s="7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s="7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s="7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s="7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s="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s="7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s="7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s="7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s="7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s="7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s="7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s="7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s="7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s="7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s="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s="7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s="7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s="7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s="7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s="7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s="7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s="7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s="7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s="7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s="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s="7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s="7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s="7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s="7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s="7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s="7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s="7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s="7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s="7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s="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s="7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s="7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s="7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s="7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s="7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s="7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s="7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s="7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s="7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s="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s="7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s="7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s="7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s="7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s="7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s="7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s="7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s="7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(E3266/D3266)</f>
        <v>1.03</v>
      </c>
      <c r="P3266" s="6">
        <f t="shared" si="301"/>
        <v>52.551020408163268</v>
      </c>
      <c r="Q3266" s="7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6">
        <f t="shared" ref="P3267:P3330" si="307">E3267/L3267</f>
        <v>70.285714285714292</v>
      </c>
      <c r="Q3267" s="7" t="str">
        <f t="shared" ref="Q3267:Q3330" si="308">LEFT( N3267, FIND( "/",N3267) - 1 )</f>
        <v>theater</v>
      </c>
      <c r="R3267" t="str">
        <f t="shared" ref="R3267:R3330" si="309">RIGHT( N3267, LEN(N3267) - FIND( "/", N3267 ) 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s="7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s="7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s="7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s="7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s="7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s="7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s="7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s="7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s="7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s="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s="7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s="7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s="7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s="7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s="7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s="7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s="7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s="7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s="7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s="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s="7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s="7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s="7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s="7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s="7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s="7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s="7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s="7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s="7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s="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s="7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s="7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s="7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s="7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s="7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s="7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s="7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s="7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s="7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s="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s="7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s="7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s="7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s="7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s="7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s="7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s="7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s="7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s="7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s="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s="7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s="7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s="7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s="7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s="7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s="7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s="7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s="7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s="7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s="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s="7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s="7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(E3330/D3330)</f>
        <v>1.4638888888888888</v>
      </c>
      <c r="P3330" s="6">
        <f t="shared" si="307"/>
        <v>292.77777777777777</v>
      </c>
      <c r="Q3330" s="7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6">
        <f t="shared" ref="P3331:P3394" si="313">E3331/L3331</f>
        <v>44.92307692307692</v>
      </c>
      <c r="Q3331" s="7" t="str">
        <f t="shared" ref="Q3331:Q3394" si="314">LEFT( N3331, FIND( "/",N3331) - 1 )</f>
        <v>theater</v>
      </c>
      <c r="R3331" t="str">
        <f t="shared" ref="R3331:R3394" si="315">RIGHT( N3331, LEN(N3331) - FIND( "/", N3331 ) 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s="7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s="7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s="7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s="7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s="7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s="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s="7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s="7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s="7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s="7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s="7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s="7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s="7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s="7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s="7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s="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s="7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s="7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s="7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s="7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s="7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s="7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s="7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s="7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s="7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s="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s="7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s="7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s="7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s="7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s="7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s="7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s="7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s="7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s="7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s="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s="7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s="7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s="7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s="7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s="7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s="7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s="7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s="7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s="7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s="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s="7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s="7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s="7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s="7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s="7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s="7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s="7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s="7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s="7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s="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s="7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s="7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s="7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s="7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s="7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s="7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(E3394/D3394)</f>
        <v>1</v>
      </c>
      <c r="P3394" s="6">
        <f t="shared" si="313"/>
        <v>41.666666666666664</v>
      </c>
      <c r="Q3394" s="7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6">
        <f t="shared" ref="P3395:P3458" si="319">E3395/L3395</f>
        <v>36.06818181818182</v>
      </c>
      <c r="Q3395" s="7" t="str">
        <f t="shared" ref="Q3395:Q3458" si="320">LEFT( N3395, FIND( "/",N3395) - 1 )</f>
        <v>theater</v>
      </c>
      <c r="R3395" t="str">
        <f t="shared" ref="R3395:R3458" si="321">RIGHT( N3395, LEN(N3395) - FIND( "/", N3395 ) 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s="7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s="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s="7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s="7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s="7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s="7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s="7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s="7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s="7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s="7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s="7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s="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s="7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s="7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s="7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s="7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s="7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s="7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s="7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s="7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s="7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s="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s="7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s="7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s="7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s="7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s="7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s="7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s="7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s="7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s="7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s="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s="7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s="7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s="7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s="7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s="7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s="7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s="7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s="7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s="7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s="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s="7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s="7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s="7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s="7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s="7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s="7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s="7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s="7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s="7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s="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s="7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s="7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s="7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s="7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s="7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s="7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s="7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s="7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s="7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s="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(E3458/D3458)</f>
        <v>1.913</v>
      </c>
      <c r="P3458" s="6">
        <f t="shared" si="319"/>
        <v>358.6875</v>
      </c>
      <c r="Q3458" s="7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6">
        <f t="shared" ref="P3459:P3522" si="325">E3459/L3459</f>
        <v>50.981818181818184</v>
      </c>
      <c r="Q3459" s="7" t="str">
        <f t="shared" ref="Q3459:Q3522" si="326">LEFT( N3459, FIND( "/",N3459) - 1 )</f>
        <v>theater</v>
      </c>
      <c r="R3459" t="str">
        <f t="shared" ref="R3459:R3522" si="327">RIGHT( N3459, LEN(N3459) - FIND( "/", N3459 ) 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s="7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s="7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s="7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s="7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s="7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s="7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s="7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s="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s="7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s="7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s="7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s="7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s="7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s="7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s="7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s="7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s="7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s="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s="7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s="7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s="7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s="7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s="7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s="7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s="7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s="7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s="7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s="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s="7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s="7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s="7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s="7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s="7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s="7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s="7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s="7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s="7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s="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s="7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s="7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s="7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s="7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s="7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s="7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s="7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s="7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s="7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s="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s="7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s="7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s="7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s="7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s="7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s="7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s="7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s="7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s="7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s="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s="7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s="7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s="7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s="7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(E3522/D3522)</f>
        <v>1.0075000000000001</v>
      </c>
      <c r="P3522" s="6">
        <f t="shared" si="325"/>
        <v>95.952380952380949</v>
      </c>
      <c r="Q3522" s="7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6">
        <f t="shared" ref="P3523:P3586" si="331">E3523/L3523</f>
        <v>45.615384615384613</v>
      </c>
      <c r="Q3523" s="7" t="str">
        <f t="shared" ref="Q3523:Q3586" si="332">LEFT( N3523, FIND( "/",N3523) - 1 )</f>
        <v>theater</v>
      </c>
      <c r="R3523" t="str">
        <f t="shared" ref="R3523:R3586" si="333">RIGHT( N3523, LEN(N3523) - FIND( "/", N3523 ) 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s="7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s="7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s="7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s="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s="7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s="7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s="7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s="7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s="7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s="7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s="7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s="7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s="7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s="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s="7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s="7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s="7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s="7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s="7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s="7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s="7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s="7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s="7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s="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s="7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s="7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s="7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s="7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s="7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s="7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s="7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s="7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s="7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s="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s="7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s="7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s="7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s="7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s="7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s="7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s="7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s="7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s="7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s="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s="7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s="7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s="7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s="7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s="7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s="7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s="7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s="7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s="7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s="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s="7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s="7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s="7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s="7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s="7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s="7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s="7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s="7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(E3586/D3586)</f>
        <v>1.155</v>
      </c>
      <c r="P3586" s="6">
        <f t="shared" si="331"/>
        <v>30.9375</v>
      </c>
      <c r="Q3586" s="7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6">
        <f t="shared" ref="P3587:P3650" si="337">E3587/L3587</f>
        <v>176.08695652173913</v>
      </c>
      <c r="Q3587" s="7" t="str">
        <f t="shared" ref="Q3587:Q3650" si="338">LEFT( N3587, FIND( "/",N3587) - 1 )</f>
        <v>theater</v>
      </c>
      <c r="R3587" t="str">
        <f t="shared" ref="R3587:R3650" si="339">RIGHT( N3587, LEN(N3587) - FIND( "/", N3587 ) 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s="7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s="7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s="7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s="7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s="7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s="7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s="7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s="7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s="7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s="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s="7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s="7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s="7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s="7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s="7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s="7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s="7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s="7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s="7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s="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s="7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s="7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s="7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s="7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s="7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s="7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s="7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s="7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s="7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s="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s="7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s="7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s="7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s="7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s="7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s="7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s="7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s="7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s="7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s="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s="7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s="7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s="7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s="7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s="7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s="7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s="7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s="7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s="7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s="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s="7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s="7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s="7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s="7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s="7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s="7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s="7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s="7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s="7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s="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s="7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s="7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(E3650/D3650)</f>
        <v>1.003825</v>
      </c>
      <c r="P3650" s="6">
        <f t="shared" si="337"/>
        <v>550.04109589041093</v>
      </c>
      <c r="Q3650" s="7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6">
        <f t="shared" ref="P3651:P3714" si="343">E3651/L3651</f>
        <v>97.5</v>
      </c>
      <c r="Q3651" s="7" t="str">
        <f t="shared" ref="Q3651:Q3714" si="344">LEFT( N3651, FIND( "/",N3651) - 1 )</f>
        <v>theater</v>
      </c>
      <c r="R3651" t="str">
        <f t="shared" ref="R3651:R3714" si="345">RIGHT( N3651, LEN(N3651) - FIND( "/", N3651 ) 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s="7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s="7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s="7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s="7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s="7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s="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s="7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s="7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s="7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s="7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s="7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s="7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s="7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s="7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s="7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s="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s="7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s="7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s="7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s="7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s="7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s="7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s="7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s="7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s="7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s="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s="7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s="7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s="7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s="7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s="7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s="7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s="7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s="7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s="7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s="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s="7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s="7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s="7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s="7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s="7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s="7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s="7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s="7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s="7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s="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s="7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s="7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s="7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s="7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s="7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s="7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s="7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s="7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s="7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s="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s="7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s="7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s="7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s="7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s="7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s="7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(E3714/D3714)</f>
        <v>1.5373333333333334</v>
      </c>
      <c r="P3714" s="6">
        <f t="shared" si="343"/>
        <v>110.86538461538461</v>
      </c>
      <c r="Q3714" s="7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6">
        <f t="shared" ref="P3715:P3778" si="349">E3715/L3715</f>
        <v>106.84210526315789</v>
      </c>
      <c r="Q3715" s="7" t="str">
        <f t="shared" ref="Q3715:Q3778" si="350">LEFT( N3715, FIND( "/",N3715) - 1 )</f>
        <v>theater</v>
      </c>
      <c r="R3715" t="str">
        <f t="shared" ref="R3715:R3778" si="351">RIGHT( N3715, LEN(N3715) - FIND( "/", N3715 ) 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s="7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s="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s="7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s="7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s="7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s="7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s="7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s="7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s="7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s="7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s="7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s="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s="7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s="7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s="7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s="7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s="7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s="7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s="7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s="7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s="7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s="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s="7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s="7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s="7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s="7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s="7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s="7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s="7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s="7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s="7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s="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s="7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s="7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s="7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s="7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s="7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s="7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s="7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s="7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s="7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s="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s="7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s="7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s="7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s="7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s="7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s="7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s="7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s="7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s="7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s="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s="7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s="7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s="7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s="7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s="7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s="7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s="7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s="7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s="7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s="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(E3778/D3778)</f>
        <v>1.0671250000000001</v>
      </c>
      <c r="P3778" s="6">
        <f t="shared" si="349"/>
        <v>90.819148936170208</v>
      </c>
      <c r="Q3778" s="7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6">
        <f t="shared" ref="P3779:P3842" si="355">E3779/L3779</f>
        <v>48.542372881355931</v>
      </c>
      <c r="Q3779" s="7" t="str">
        <f t="shared" ref="Q3779:Q3842" si="356">LEFT( N3779, FIND( "/",N3779) - 1 )</f>
        <v>theater</v>
      </c>
      <c r="R3779" t="str">
        <f t="shared" ref="R3779:R3842" si="357">RIGHT( N3779, LEN(N3779) - FIND( "/", N3779 ) 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s="7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s="7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s="7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s="7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s="7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s="7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s="7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s="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s="7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s="7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s="7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s="7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s="7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s="7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s="7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s="7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s="7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s="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s="7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s="7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s="7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s="7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s="7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s="7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s="7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s="7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s="7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s="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s="7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s="7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s="7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s="7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s="7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s="7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s="7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s="7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s="7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s="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s="7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s="7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s="7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s="7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s="7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s="7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s="7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s="7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s="7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s="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s="7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s="7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s="7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s="7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s="7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s="7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s="7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s="7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s="7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s="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s="7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s="7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s="7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s="7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(E3842/D3842)</f>
        <v>65</v>
      </c>
      <c r="P3842" s="6">
        <f t="shared" si="355"/>
        <v>21.666666666666668</v>
      </c>
      <c r="Q3842" s="7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6">
        <f t="shared" ref="P3843:P3906" si="361">E3843/L3843</f>
        <v>25.647058823529413</v>
      </c>
      <c r="Q3843" s="7" t="str">
        <f t="shared" ref="Q3843:Q3906" si="362">LEFT( N3843, FIND( "/",N3843) - 1 )</f>
        <v>theater</v>
      </c>
      <c r="R3843" t="str">
        <f t="shared" ref="R3843:R3906" si="363">RIGHT( N3843, LEN(N3843) - FIND( "/", N3843 ) 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s="7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s="7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s="7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s="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s="7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s="7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s="7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s="7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s="7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s="7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s="7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s="7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s="7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s="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s="7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s="7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s="7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s="7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s="7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s="7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s="7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s="7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s="7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s="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s="7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s="7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s="7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s="7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s="7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s="7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s="7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s="7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s="7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s="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s="7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s="7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s="7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s="7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s="7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s="7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s="7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s="7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s="7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s="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s="7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s="7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s="7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s="7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s="7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s="7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s="7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s="7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s="7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s="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s="7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s="7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s="7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s="7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s="7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s="7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s="7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s="7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(E3906/D3906)</f>
        <v>2.9999999999999997E-4</v>
      </c>
      <c r="P3906" s="6">
        <f t="shared" si="361"/>
        <v>1.5</v>
      </c>
      <c r="Q3906" s="7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6">
        <f t="shared" ref="P3907:P3970" si="367">E3907/L3907</f>
        <v>24.714285714285715</v>
      </c>
      <c r="Q3907" s="7" t="str">
        <f t="shared" ref="Q3907:Q3970" si="368">LEFT( N3907, FIND( "/",N3907) - 1 )</f>
        <v>theater</v>
      </c>
      <c r="R3907" t="str">
        <f t="shared" ref="R3907:R3970" si="369">RIGHT( N3907, LEN(N3907) - FIND( "/", N3907 ) 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s="7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s="7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s="7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s="7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s="7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s="7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s="7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s="7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s="7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s="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s="7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s="7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s="7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s="7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s="7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s="7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s="7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s="7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s="7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s="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s="7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s="7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s="7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s="7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s="7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s="7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s="7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s="7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s="7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s="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s="7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s="7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s="7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s="7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s="7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s="7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s="7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s="7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s="7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s="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s="7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s="7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s="7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s="7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s="7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s="7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s="7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s="7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s="7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s="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s="7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s="7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s="7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s="7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s="7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s="7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s="7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s="7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s="7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s="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s="7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s="7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(E3970/D3970)</f>
        <v>0.10539999999999999</v>
      </c>
      <c r="P3970" s="6">
        <f t="shared" si="367"/>
        <v>47.909090909090907</v>
      </c>
      <c r="Q3970" s="7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6">
        <f t="shared" ref="P3971:P4034" si="373">E3971/L3971</f>
        <v>35.166666666666664</v>
      </c>
      <c r="Q3971" s="7" t="str">
        <f t="shared" ref="Q3971:Q4034" si="374">LEFT( N3971, FIND( "/",N3971) - 1 )</f>
        <v>theater</v>
      </c>
      <c r="R3971" t="str">
        <f t="shared" ref="R3971:R4034" si="375">RIGHT( N3971, LEN(N3971) - FIND( "/", N3971 ) 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s="7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s="7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s="7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s="7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s="7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s="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s="7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s="7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s="7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s="7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s="7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s="7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s="7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s="7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s="7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s="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s="7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s="7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s="7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s="7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s="7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s="7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s="7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s="7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s="7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s="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s="7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s="7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s="7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s="7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s="7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s="7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s="7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s="7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s="7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s="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s="7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s="7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s="7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s="7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s="7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s="7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s="7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s="7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s="7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s="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s="7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s="7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s="7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s="7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s="7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s="7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s="7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s="7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s="7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s="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s="7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s="7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s="7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s="7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s="7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s="7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(E4034/D4034)</f>
        <v>6.8287037037037035E-2</v>
      </c>
      <c r="P4034" s="6">
        <f t="shared" si="373"/>
        <v>59</v>
      </c>
      <c r="Q4034" s="7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6">
        <f t="shared" ref="P4035:P4098" si="379">E4035/L4035</f>
        <v>65.340319148936175</v>
      </c>
      <c r="Q4035" s="7" t="str">
        <f t="shared" ref="Q4035:Q4098" si="380">LEFT( N4035, FIND( "/",N4035) - 1 )</f>
        <v>theater</v>
      </c>
      <c r="R4035" t="str">
        <f t="shared" ref="R4035:R4098" si="381">RIGHT( N4035, LEN(N4035) - FIND( "/", N4035 ) 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s="7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s="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s="7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s="7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s="7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s="7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s="7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s="7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s="7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s="7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s="7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s="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s="7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s="7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s="7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s="7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s="7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s="7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s="7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s="7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s="7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s="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s="7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s="7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s="7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s="7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s="7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s="7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s="7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s="7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s="7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s="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s="7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s="7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s="7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s="7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s="7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s="7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s="7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s="7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s="7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s="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s="7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s="7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s="7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s="7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s="7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s="7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s="7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s="7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s="7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s="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s="7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s="7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s="7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s="7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s="7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s="7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s="7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s="7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s="7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s="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(E4098/D4098)</f>
        <v>0.11428571428571428</v>
      </c>
      <c r="P4098" s="6">
        <f t="shared" si="379"/>
        <v>80</v>
      </c>
      <c r="Q4098" s="7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 t="e">
        <f t="shared" ref="P4099:P4115" si="385">E4099/L4099</f>
        <v>#DIV/0!</v>
      </c>
      <c r="Q4099" s="7" t="str">
        <f t="shared" ref="Q4099:Q4115" si="386">LEFT( N4099, FIND( "/",N4099) - 1 )</f>
        <v>theater</v>
      </c>
      <c r="R4099" t="str">
        <f t="shared" ref="R4099:R4115" si="387">RIGHT( N4099, LEN(N4099) - FIND( "/", N4099 ) 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s="7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s="7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s="7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s="7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s="7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s="7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s="7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s="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s="7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s="7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s="7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s="7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s="7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s="7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s="7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s="7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F1:F4115" xr:uid="{F794D115-9FDF-423C-AF5B-865FD01BBDAE}"/>
  <conditionalFormatting sqref="F2:F4115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min"/>
        <cfvo type="percentile" val="50"/>
        <cfvo type="max"/>
        <color rgb="FFCC0000"/>
        <color rgb="FF66FF66"/>
        <color rgb="FF0066FF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42A88-5B63-490A-A87E-9947069A169F}">
  <dimension ref="A1:F14"/>
  <sheetViews>
    <sheetView tabSelected="1" workbookViewId="0">
      <selection activeCell="E26" sqref="E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2.5546875" bestFit="1" customWidth="1"/>
    <col min="8" max="8" width="26.33203125" bestFit="1" customWidth="1"/>
    <col min="9" max="9" width="29.109375" bestFit="1" customWidth="1"/>
    <col min="10" max="10" width="19.44140625" bestFit="1" customWidth="1"/>
    <col min="11" max="11" width="22.21875" bestFit="1" customWidth="1"/>
    <col min="12" max="12" width="22.33203125" bestFit="1" customWidth="1"/>
    <col min="13" max="13" width="25.109375" bestFit="1" customWidth="1"/>
    <col min="14" max="14" width="17.5546875" bestFit="1" customWidth="1"/>
    <col min="15" max="15" width="5.6640625" bestFit="1" customWidth="1"/>
    <col min="16" max="16" width="20.33203125" bestFit="1" customWidth="1"/>
    <col min="17" max="17" width="17.44140625" bestFit="1" customWidth="1"/>
    <col min="18" max="18" width="20.21875" bestFit="1" customWidth="1"/>
    <col min="19" max="19" width="17.5546875" bestFit="1" customWidth="1"/>
    <col min="20" max="20" width="9.44140625" bestFit="1" customWidth="1"/>
    <col min="21" max="21" width="20.33203125" bestFit="1" customWidth="1"/>
    <col min="22" max="22" width="21.21875" bestFit="1" customWidth="1"/>
    <col min="23" max="23" width="24" bestFit="1" customWidth="1"/>
    <col min="24" max="24" width="22.5546875" bestFit="1" customWidth="1"/>
    <col min="25" max="25" width="25.44140625" bestFit="1" customWidth="1"/>
    <col min="26" max="26" width="20.109375" bestFit="1" customWidth="1"/>
    <col min="27" max="27" width="22.88671875" bestFit="1" customWidth="1"/>
    <col min="28" max="28" width="17.6640625" bestFit="1" customWidth="1"/>
    <col min="29" max="29" width="20.44140625" bestFit="1" customWidth="1"/>
    <col min="30" max="30" width="21" bestFit="1" customWidth="1"/>
    <col min="31" max="31" width="23.77734375" bestFit="1" customWidth="1"/>
    <col min="32" max="32" width="22.5546875" bestFit="1" customWidth="1"/>
    <col min="33" max="33" width="25.44140625" bestFit="1" customWidth="1"/>
    <col min="34" max="34" width="12.6640625" bestFit="1" customWidth="1"/>
    <col min="35" max="35" width="3.88671875" bestFit="1" customWidth="1"/>
    <col min="36" max="36" width="15.44140625" bestFit="1" customWidth="1"/>
    <col min="37" max="37" width="17.109375" bestFit="1" customWidth="1"/>
    <col min="38" max="38" width="9.44140625" bestFit="1" customWidth="1"/>
    <col min="39" max="39" width="19.88671875" bestFit="1" customWidth="1"/>
    <col min="40" max="40" width="11.88671875" bestFit="1" customWidth="1"/>
    <col min="41" max="41" width="14.6640625" bestFit="1" customWidth="1"/>
    <col min="42" max="42" width="13.5546875" bestFit="1" customWidth="1"/>
    <col min="43" max="43" width="16.33203125" bestFit="1" customWidth="1"/>
    <col min="44" max="44" width="12.109375" bestFit="1" customWidth="1"/>
    <col min="45" max="45" width="14.88671875" bestFit="1" customWidth="1"/>
    <col min="46" max="46" width="12.44140625" bestFit="1" customWidth="1"/>
    <col min="47" max="47" width="15.21875" bestFit="1" customWidth="1"/>
    <col min="48" max="48" width="19" bestFit="1" customWidth="1"/>
    <col min="49" max="49" width="21.88671875" bestFit="1" customWidth="1"/>
    <col min="50" max="50" width="20.6640625" bestFit="1" customWidth="1"/>
    <col min="51" max="51" width="23.44140625" bestFit="1" customWidth="1"/>
    <col min="52" max="52" width="20.88671875" bestFit="1" customWidth="1"/>
    <col min="53" max="53" width="23.6640625" bestFit="1" customWidth="1"/>
    <col min="54" max="54" width="25.44140625" bestFit="1" customWidth="1"/>
    <col min="55" max="55" width="9.44140625" bestFit="1" customWidth="1"/>
    <col min="56" max="56" width="28.21875" bestFit="1" customWidth="1"/>
    <col min="57" max="57" width="20.33203125" bestFit="1" customWidth="1"/>
    <col min="58" max="58" width="23.109375" bestFit="1" customWidth="1"/>
    <col min="59" max="59" width="20.6640625" bestFit="1" customWidth="1"/>
    <col min="60" max="60" width="23.44140625" bestFit="1" customWidth="1"/>
    <col min="61" max="61" width="26.44140625" bestFit="1" customWidth="1"/>
    <col min="62" max="62" width="29.21875" bestFit="1" customWidth="1"/>
    <col min="63" max="63" width="18" bestFit="1" customWidth="1"/>
    <col min="64" max="64" width="20.77734375" bestFit="1" customWidth="1"/>
    <col min="65" max="65" width="21.44140625" bestFit="1" customWidth="1"/>
    <col min="66" max="66" width="24.21875" bestFit="1" customWidth="1"/>
    <col min="67" max="67" width="27" bestFit="1" customWidth="1"/>
    <col min="68" max="68" width="29.88671875" bestFit="1" customWidth="1"/>
    <col min="69" max="69" width="22.5546875" bestFit="1" customWidth="1"/>
    <col min="70" max="70" width="5.6640625" bestFit="1" customWidth="1"/>
    <col min="71" max="71" width="25.44140625" bestFit="1" customWidth="1"/>
    <col min="72" max="72" width="20.109375" bestFit="1" customWidth="1"/>
    <col min="73" max="73" width="22.88671875" bestFit="1" customWidth="1"/>
    <col min="74" max="74" width="21.5546875" bestFit="1" customWidth="1"/>
    <col min="75" max="75" width="24.33203125" bestFit="1" customWidth="1"/>
    <col min="76" max="76" width="24.5546875" bestFit="1" customWidth="1"/>
    <col min="77" max="77" width="9.44140625" bestFit="1" customWidth="1"/>
    <col min="78" max="78" width="27.33203125" bestFit="1" customWidth="1"/>
    <col min="79" max="79" width="28.5546875" bestFit="1" customWidth="1"/>
    <col min="80" max="80" width="5.6640625" bestFit="1" customWidth="1"/>
    <col min="81" max="81" width="9.44140625" bestFit="1" customWidth="1"/>
    <col min="82" max="82" width="31.33203125" bestFit="1" customWidth="1"/>
    <col min="83" max="83" width="22" bestFit="1" customWidth="1"/>
    <col min="84" max="84" width="5.6640625" bestFit="1" customWidth="1"/>
    <col min="85" max="85" width="9.44140625" bestFit="1" customWidth="1"/>
    <col min="86" max="86" width="24.77734375" bestFit="1" customWidth="1"/>
    <col min="87" max="87" width="17" bestFit="1" customWidth="1"/>
    <col min="88" max="88" width="5.6640625" bestFit="1" customWidth="1"/>
    <col min="89" max="89" width="19.77734375" bestFit="1" customWidth="1"/>
    <col min="90" max="90" width="16.44140625" bestFit="1" customWidth="1"/>
    <col min="91" max="91" width="5.6640625" bestFit="1" customWidth="1"/>
    <col min="92" max="92" width="9.44140625" bestFit="1" customWidth="1"/>
    <col min="93" max="93" width="19.21875" bestFit="1" customWidth="1"/>
    <col min="94" max="94" width="14.33203125" bestFit="1" customWidth="1"/>
    <col min="95" max="95" width="3.88671875" bestFit="1" customWidth="1"/>
    <col min="96" max="96" width="9.44140625" bestFit="1" customWidth="1"/>
    <col min="97" max="97" width="17.21875" bestFit="1" customWidth="1"/>
    <col min="98" max="98" width="15.6640625" bestFit="1" customWidth="1"/>
    <col min="99" max="99" width="5.6640625" bestFit="1" customWidth="1"/>
    <col min="100" max="100" width="3.88671875" bestFit="1" customWidth="1"/>
    <col min="101" max="101" width="9.44140625" bestFit="1" customWidth="1"/>
    <col min="102" max="102" width="18.44140625" bestFit="1" customWidth="1"/>
    <col min="103" max="103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8321</v>
      </c>
      <c r="B3" s="8" t="s">
        <v>8322</v>
      </c>
    </row>
    <row r="4" spans="1:6" x14ac:dyDescent="0.3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255E6-78D4-42BC-BB28-D49778B3185D}">
  <dimension ref="A1:F47"/>
  <sheetViews>
    <sheetView workbookViewId="0">
      <selection activeCell="P28" sqref="P2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8321</v>
      </c>
      <c r="B4" s="8" t="s">
        <v>8322</v>
      </c>
    </row>
    <row r="5" spans="1:6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8324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8325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8326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8327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8328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8329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8331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8332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8333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8334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8335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8336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8337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8338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8339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8341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8343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8347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8348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8349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8351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8352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8353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8354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8357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8358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8359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8361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8362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8363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15F7F-00A7-4577-ACDB-8904AFB3C0F7}">
  <dimension ref="A1:E18"/>
  <sheetViews>
    <sheetView workbookViewId="0">
      <selection activeCell="E22" sqref="E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8" t="s">
        <v>8308</v>
      </c>
      <c r="B1" t="s">
        <v>8364</v>
      </c>
    </row>
    <row r="2" spans="1:5" x14ac:dyDescent="0.3">
      <c r="A2" s="8" t="s">
        <v>8379</v>
      </c>
      <c r="B2" t="s">
        <v>8364</v>
      </c>
    </row>
    <row r="4" spans="1:5" x14ac:dyDescent="0.3">
      <c r="A4" s="8" t="s">
        <v>8321</v>
      </c>
      <c r="B4" s="8" t="s">
        <v>8322</v>
      </c>
    </row>
    <row r="5" spans="1:5" x14ac:dyDescent="0.3">
      <c r="A5" s="8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">
      <c r="A6" s="14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">
      <c r="A7" s="14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">
      <c r="A8" s="14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">
      <c r="A9" s="14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">
      <c r="A10" s="14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">
      <c r="A11" s="14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">
      <c r="A12" s="14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">
      <c r="A13" s="14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">
      <c r="A14" s="14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">
      <c r="A15" s="14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">
      <c r="A16" s="14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">
      <c r="A17" s="14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">
      <c r="A18" s="14" t="s">
        <v>8320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BA9F2-7DBF-4A61-9775-7C8D736CA1E2}">
  <dimension ref="A1:H13"/>
  <sheetViews>
    <sheetView workbookViewId="0">
      <selection activeCell="L8" sqref="L8"/>
    </sheetView>
  </sheetViews>
  <sheetFormatPr defaultRowHeight="14.4" x14ac:dyDescent="0.3"/>
  <cols>
    <col min="1" max="1" width="32.6640625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ht="15" x14ac:dyDescent="0.3">
      <c r="A2" s="15" t="s">
        <v>8388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ht="15" x14ac:dyDescent="0.3">
      <c r="A3" s="15" t="s">
        <v>8389</v>
      </c>
      <c r="B3">
        <f>COUNTIFS(Data!$D$2:$D$4115,"&gt;=1000",Data!$D$2:$D$4115,"&lt;=4999",Data!$F$2:$F$4115,"successful")</f>
        <v>932</v>
      </c>
      <c r="C3">
        <f>COUNTIFS(Data!$D$2:$D$4115,"&gt;=1000",Data!$D$2:$D$4115,"&lt;=4999",Data!$F$2:$F$4115,"failed")</f>
        <v>420</v>
      </c>
      <c r="D3">
        <f>COUNTIFS(Data!$D$2:$D$4115,"&gt;=1000",Data!$D$2:$D$4115,"&lt;=4999",Data!$F$2:$F$4115,"canceled")</f>
        <v>60</v>
      </c>
      <c r="E3">
        <f t="shared" ref="E3:E12" si="0">SUM(B3:D3)</f>
        <v>1412</v>
      </c>
      <c r="F3" s="5">
        <f t="shared" ref="F3:H13" si="1">B3/$E3</f>
        <v>0.66005665722379603</v>
      </c>
      <c r="G3" s="5">
        <f t="shared" si="1"/>
        <v>0.29745042492917845</v>
      </c>
      <c r="H3" s="5">
        <f t="shared" si="1"/>
        <v>4.2492917847025496E-2</v>
      </c>
    </row>
    <row r="4" spans="1:8" ht="15" x14ac:dyDescent="0.3">
      <c r="A4" s="15" t="s">
        <v>8390</v>
      </c>
      <c r="B4">
        <f>COUNTIFS(Data!$D$2:$D$4115,"&gt;=5000",Data!$D$2:$D$4115,"&lt;=9999",Data!$F$2:$F$4115,"successful")</f>
        <v>381</v>
      </c>
      <c r="C4">
        <f>COUNTIFS(Data!$D$2:$D$4115,"&gt;=5000",Data!$D$2:$D$4115,"&lt;=9999",Data!$F$2:$F$4115,"failed")</f>
        <v>283</v>
      </c>
      <c r="D4">
        <f>COUNTIFS(Data!$D$2:$D$4115,"&gt;=5000",Data!$D$2:$D$4115,"&lt;=9999",Data!$F$2:$F$4115,"canceled")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1"/>
        <v>0.39525139664804471</v>
      </c>
      <c r="H4" s="5">
        <f t="shared" si="1"/>
        <v>7.2625698324022353E-2</v>
      </c>
    </row>
    <row r="5" spans="1:8" ht="15" x14ac:dyDescent="0.3">
      <c r="A5" s="15" t="s">
        <v>8391</v>
      </c>
      <c r="B5">
        <f>COUNTIFS(Data!$D$2:$D$4115,"&gt;=10000",Data!$D$2:$D$4115,"&lt;=14999",Data!$F$2:$F$4115,"successful")</f>
        <v>168</v>
      </c>
      <c r="C5">
        <f>COUNTIFS(Data!$D$2:$D$4115,"&gt;=10000",Data!$D$2:$D$4115,"&lt;=14999",Data!$F$2:$F$4115,"failed")</f>
        <v>144</v>
      </c>
      <c r="D5">
        <f>COUNTIFS(Data!$D$2:$D$4115,"&gt;=10000",Data!$D$2:$D$4115,"&lt;=14999",Data!$F$2:$F$4115,"canceled")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1"/>
        <v>0.40909090909090912</v>
      </c>
      <c r="H5" s="5">
        <f t="shared" si="1"/>
        <v>0.11363636363636363</v>
      </c>
    </row>
    <row r="6" spans="1:8" ht="15" x14ac:dyDescent="0.3">
      <c r="A6" s="15" t="s">
        <v>8392</v>
      </c>
      <c r="B6">
        <f>COUNTIFS(Data!$D$2:$D$4115,"&gt;=15000",Data!$D$2:$D$4115,"&lt;=19999",Data!$F$2:$F$4115,"successful")</f>
        <v>94</v>
      </c>
      <c r="C6">
        <f>COUNTIFS(Data!$D$2:$D$4115,"&gt;=15000",Data!$D$2:$D$4115,"&lt;=19999",Data!$F$2:$F$4115,"failed")</f>
        <v>90</v>
      </c>
      <c r="D6">
        <f>COUNTIFS(Data!$D$2:$D$4115,"&gt;=15000",Data!$D$2:$D$4115,"&lt;=19999",Data!$F$2:$F$4115,"canceled")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1"/>
        <v>0.44776119402985076</v>
      </c>
      <c r="H6" s="5">
        <f t="shared" si="1"/>
        <v>8.45771144278607E-2</v>
      </c>
    </row>
    <row r="7" spans="1:8" ht="15" x14ac:dyDescent="0.3">
      <c r="A7" s="15" t="s">
        <v>8393</v>
      </c>
      <c r="B7">
        <f>COUNTIFS(Data!$D$2:$D$4115,"&gt;=20000",Data!$D$2:$D$4115,"&lt;=24999",Data!$F$2:$F$4115,"successful")</f>
        <v>62</v>
      </c>
      <c r="C7">
        <f>COUNTIFS(Data!$D$2:$D$4115,"&gt;=20000",Data!$D$2:$D$4115,"&lt;=24999",Data!$F$2:$F$4115,"failed")</f>
        <v>72</v>
      </c>
      <c r="D7">
        <f>COUNTIFS(Data!$D$2:$D$4115,"&gt;=20000",Data!$D$2:$D$4115,"&lt;=24999",Data!$F$2:$F$4115,"canceled")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1"/>
        <v>0.48648648648648651</v>
      </c>
      <c r="H7" s="5">
        <f t="shared" si="1"/>
        <v>9.45945945945946E-2</v>
      </c>
    </row>
    <row r="8" spans="1:8" ht="15" x14ac:dyDescent="0.3">
      <c r="A8" s="15" t="s">
        <v>8394</v>
      </c>
      <c r="B8">
        <f>COUNTIFS(Data!$D$2:$D$4115,"&gt;=25000",Data!$D$2:$D$4115,"&lt;=29999",Data!$F$2:$F$4115,"successful")</f>
        <v>55</v>
      </c>
      <c r="C8">
        <f>COUNTIFS(Data!$D$2:$D$4115,"&gt;=25000",Data!$D$2:$D$4115,"&lt;=29999",Data!$F$2:$F$4115,"failed")</f>
        <v>64</v>
      </c>
      <c r="D8">
        <f>COUNTIFS(Data!$D$2:$D$4115,"&gt;=25000",Data!$D$2:$D$4115,"&lt;=29999",Data!$F$2:$F$4115,"canceled")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1"/>
        <v>0.46715328467153283</v>
      </c>
      <c r="H8" s="5">
        <f t="shared" si="1"/>
        <v>0.13138686131386862</v>
      </c>
    </row>
    <row r="9" spans="1:8" ht="15" x14ac:dyDescent="0.3">
      <c r="A9" s="15" t="s">
        <v>8395</v>
      </c>
      <c r="B9">
        <f>COUNTIFS(Data!$D$2:$D$4115,"&gt;=30000",Data!$D$2:$D$4115,"&lt;=34999",Data!$F$2:$F$4115,"successful")</f>
        <v>32</v>
      </c>
      <c r="C9">
        <f>COUNTIFS(Data!$D$2:$D$4115,"&gt;=30000",Data!$D$2:$D$4115,"&lt;=34999",Data!$F$2:$F$4115,"failed")</f>
        <v>37</v>
      </c>
      <c r="D9">
        <f>COUNTIFS(Data!$D$2:$D$4115,"&gt;=30000",Data!$D$2:$D$4115,"&lt;=34999",Data!$F$2:$F$4115,"canceled")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1"/>
        <v>0.45121951219512196</v>
      </c>
      <c r="H9" s="5">
        <f t="shared" si="1"/>
        <v>0.15853658536585366</v>
      </c>
    </row>
    <row r="10" spans="1:8" ht="15" x14ac:dyDescent="0.3">
      <c r="A10" s="15" t="s">
        <v>8396</v>
      </c>
      <c r="B10">
        <f>COUNTIFS(Data!$D$2:$D$4115,"&gt;=35000",Data!$D$2:$D$4115,"&lt;=39999",Data!$F$2:$F$4115,"successful")</f>
        <v>26</v>
      </c>
      <c r="C10">
        <f>COUNTIFS(Data!$D$2:$D$4115,"&gt;=35000",Data!$D$2:$D$4115,"&lt;=39999",Data!$F$2:$F$4115,"failed")</f>
        <v>22</v>
      </c>
      <c r="D10">
        <f>COUNTIFS(Data!$D$2:$D$4115,"&gt;=35000",Data!$D$2:$D$4115,"&lt;=39999",Data!$F$2:$F$4115,"canceled")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1"/>
        <v>0.4</v>
      </c>
      <c r="H10" s="5">
        <f t="shared" si="1"/>
        <v>0.12727272727272726</v>
      </c>
    </row>
    <row r="11" spans="1:8" ht="15" x14ac:dyDescent="0.3">
      <c r="A11" s="15" t="s">
        <v>8397</v>
      </c>
      <c r="B11">
        <f>COUNTIFS(Data!$D$2:$D$4115,"&gt;=40000",Data!$D$2:$D$4115,"&lt;=44999",Data!$F$2:$F$4115,"successful")</f>
        <v>21</v>
      </c>
      <c r="C11">
        <f>COUNTIFS(Data!$D$2:$D$4115,"&gt;=40000",Data!$D$2:$D$4115,"&lt;=44999",Data!$F$2:$F$4115,"failed")</f>
        <v>16</v>
      </c>
      <c r="D11">
        <f>COUNTIFS(Data!$D$2:$D$4115,"&gt;=40000",Data!$D$2:$D$4115,"&lt;=44999",Data!$F$2:$F$4115,"canceled")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1"/>
        <v>0.37209302325581395</v>
      </c>
      <c r="H11" s="5">
        <f t="shared" si="1"/>
        <v>0.13953488372093023</v>
      </c>
    </row>
    <row r="12" spans="1:8" ht="15" x14ac:dyDescent="0.3">
      <c r="A12" s="15" t="s">
        <v>8398</v>
      </c>
      <c r="B12">
        <f>COUNTIFS(Data!$D$2:$D$4115,"&gt;=45000",Data!$D$2:$D$4115,"&lt;=49999",Data!$F$2:$F$4115,"successful")</f>
        <v>6</v>
      </c>
      <c r="C12">
        <f>COUNTIFS(Data!$D$2:$D$4115,"&gt;=45000",Data!$D$2:$D$4115,"&lt;=49999",Data!$F$2:$F$4115,"failed")</f>
        <v>11</v>
      </c>
      <c r="D12">
        <f>COUNTIFS(Data!$D$2:$D$4115,"&gt;=45000",Data!$D$2:$D$4115,"&lt;=49999",Data!$F$2:$F$4115,"canceled")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1"/>
        <v>0.52380952380952384</v>
      </c>
      <c r="H12" s="5">
        <f t="shared" si="1"/>
        <v>0.19047619047619047</v>
      </c>
    </row>
    <row r="13" spans="1:8" ht="15" x14ac:dyDescent="0.3">
      <c r="A13" s="15" t="s">
        <v>8399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>SUM(B13:D13)</f>
        <v>444</v>
      </c>
      <c r="F13" s="5">
        <f t="shared" si="1"/>
        <v>0.19369369369369369</v>
      </c>
      <c r="G13" s="5">
        <f t="shared" si="1"/>
        <v>0.58108108108108103</v>
      </c>
      <c r="H13" s="5">
        <f t="shared" si="1"/>
        <v>0.22522522522522523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Chart1</vt:lpstr>
      <vt:lpstr>Chart2</vt:lpstr>
      <vt:lpstr>Chart3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Daewon Kwon</cp:lastModifiedBy>
  <dcterms:created xsi:type="dcterms:W3CDTF">2017-04-20T15:17:24Z</dcterms:created>
  <dcterms:modified xsi:type="dcterms:W3CDTF">2019-08-14T03:11:20Z</dcterms:modified>
</cp:coreProperties>
</file>