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20" activeTab="2"/>
  </bookViews>
  <sheets>
    <sheet name="Sheet1" sheetId="1" r:id="rId1"/>
    <sheet name="Sheet2" sheetId="2" r:id="rId2"/>
    <sheet name="Count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<sst xmlns="http://schemas.openxmlformats.org/spreadsheetml/2006/main" count="41" uniqueCount="24">
  <si>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City</t>
  </si>
  <si>
    <t>Customer</t>
  </si>
  <si>
    <t>Invoice</t>
  </si>
  <si>
    <t>Quantity</t>
  </si>
  <si>
    <t>UnitPrice</t>
  </si>
  <si>
    <t>TaxRate</t>
  </si>
  <si>
    <t>Country</t>
  </si>
  <si>
    <t>Sales</t>
  </si>
  <si>
    <t>Taxes</t>
  </si>
  <si>
    <t>Total</t>
  </si>
  <si>
    <t>Brussels</t>
  </si>
  <si>
    <t>Alpha</t>
  </si>
  <si>
    <t>Liege</t>
  </si>
  <si>
    <t>Beta</t>
  </si>
  <si>
    <t>Gamma</t>
  </si>
  <si>
    <t>Paris</t>
  </si>
  <si>
    <t>Delta</t>
  </si>
  <si>
    <t>Epsilon</t>
  </si>
  <si>
    <t>Rome</t>
  </si>
  <si>
    <t>Zeta</t>
  </si>
  <si>
    <t>Total sales</t>
  </si>
  <si>
    <t>% Of total</t>
  </si>
  <si>
    <t>Belgium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</si>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</sst>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809]dd\ mmmm\ yyyy;@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" fillId="2" borderId="1" applyNumberFormat="0"/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9" fontId="0" fillId="0" borderId="0" xfId="3" applyNumberFormat="1"/>
    <xf numFmtId="58" fontId="0" fillId="0" borderId="0" xfId="0" applyNumberFormat="1"/>
    <xf numFmtId="176" fontId="0" fillId="0" borderId="0" xfId="0" applyNumberFormat="1"/>
    <xf numFmtId="9" fontId="0" fillId="0" borderId="0" xfId="0" applyNumberFormat="1"/>
    <xf numFmtId="0" fontId="1" fillId="2" borderId="1" xfId="18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8" sqref="C18"/>
    </sheetView>
  </sheetViews>
  <sheetFormatPr defaultColWidth="9" defaultRowHeight="16.8"/>
  <cols>
    <col min="3" max="3" width="15.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2">
        <v>45577</v>
      </c>
      <c r="D2">
        <v>10</v>
      </c>
      <c r="E2">
        <v>20</v>
      </c>
      <c r="F2" s="4">
        <v>0.12</v>
      </c>
      <c r="G2" s="5" t="str">
        <f>IFERROR(VLOOKUP(A2,Countries!$A$1:$B$4,2,FALSE),"?")</f>
        <v>Belgium</v>
      </c>
      <c r="H2" s="5">
        <f t="shared" ref="H2:H8" si="0">D2*E2</f>
        <v>200</v>
      </c>
      <c r="I2" s="5">
        <f t="shared" ref="I2:I8" si="1">H2*F2</f>
        <v>24</v>
      </c>
      <c r="J2" s="5">
        <f t="shared" ref="J2:J8" si="2">H2+I2</f>
        <v>224</v>
      </c>
    </row>
    <row r="3" spans="1:10">
      <c r="A3" t="s">
        <v>10</v>
      </c>
      <c r="B3" t="s">
        <v>11</v>
      </c>
      <c r="C3" s="2">
        <v>45577</v>
      </c>
      <c r="D3">
        <v>6</v>
      </c>
      <c r="E3">
        <v>17</v>
      </c>
      <c r="F3" s="4">
        <v>0.12</v>
      </c>
      <c r="G3" s="5" t="str">
        <f>IFERROR(VLOOKUP(A3,Countries!$A$1:$B$4,2,FALSE),"?")</f>
        <v>Belgium</v>
      </c>
      <c r="H3" s="5">
        <f t="shared" si="0"/>
        <v>102</v>
      </c>
      <c r="I3" s="5">
        <f t="shared" si="1"/>
        <v>12.24</v>
      </c>
      <c r="J3" s="5">
        <f t="shared" si="2"/>
        <v>114.24</v>
      </c>
    </row>
    <row r="4" spans="1:10">
      <c r="A4" t="s">
        <v>12</v>
      </c>
      <c r="B4" t="s">
        <v>13</v>
      </c>
      <c r="C4" s="2">
        <v>45637</v>
      </c>
      <c r="D4">
        <v>2</v>
      </c>
      <c r="E4">
        <v>36</v>
      </c>
      <c r="F4" s="4">
        <v>0.05</v>
      </c>
      <c r="G4" s="5" t="str">
        <f>IFERROR(VLOOKUP(A4,Countries!$A$1:$B$4,2,FALSE),"?")</f>
        <v>Belgium</v>
      </c>
      <c r="H4" s="5">
        <f t="shared" si="0"/>
        <v>72</v>
      </c>
      <c r="I4" s="5">
        <f t="shared" si="1"/>
        <v>3.6</v>
      </c>
      <c r="J4" s="5">
        <f t="shared" si="2"/>
        <v>75.6</v>
      </c>
    </row>
    <row r="5" spans="1:10">
      <c r="A5" t="s">
        <v>10</v>
      </c>
      <c r="B5" t="s">
        <v>14</v>
      </c>
      <c r="C5" s="2">
        <v>45640</v>
      </c>
      <c r="D5">
        <v>1</v>
      </c>
      <c r="E5">
        <v>100</v>
      </c>
      <c r="F5" s="4">
        <v>0.12</v>
      </c>
      <c r="G5" s="5" t="str">
        <f>IFERROR(VLOOKUP(A5,Countries!$A$1:$B$4,2,FALSE),"?")</f>
        <v>Belgium</v>
      </c>
      <c r="H5" s="5">
        <f t="shared" si="0"/>
        <v>100</v>
      </c>
      <c r="I5" s="5">
        <f t="shared" si="1"/>
        <v>12</v>
      </c>
      <c r="J5" s="5">
        <f t="shared" si="2"/>
        <v>112</v>
      </c>
    </row>
    <row r="6" spans="1:10">
      <c r="A6" t="s">
        <v>15</v>
      </c>
      <c r="B6" t="s">
        <v>16</v>
      </c>
      <c r="C6" s="2">
        <v>45577</v>
      </c>
      <c r="D6">
        <v>3</v>
      </c>
      <c r="E6">
        <v>20</v>
      </c>
      <c r="F6" s="4">
        <v>0.07</v>
      </c>
      <c r="G6" s="5" t="str">
        <f>IFERROR(VLOOKUP(A6,Countries!$A$1:$B$4,2,FALSE),"?")</f>
        <v>France</v>
      </c>
      <c r="H6" s="5">
        <f t="shared" si="0"/>
        <v>60</v>
      </c>
      <c r="I6" s="5">
        <f t="shared" si="1"/>
        <v>4.2</v>
      </c>
      <c r="J6" s="5">
        <f t="shared" si="2"/>
        <v>64.2</v>
      </c>
    </row>
    <row r="7" spans="1:10">
      <c r="A7" t="s">
        <v>15</v>
      </c>
      <c r="B7" t="s">
        <v>17</v>
      </c>
      <c r="C7" s="2">
        <v>45637</v>
      </c>
      <c r="D7">
        <v>6</v>
      </c>
      <c r="E7">
        <v>17</v>
      </c>
      <c r="F7" s="4">
        <v>0.07</v>
      </c>
      <c r="G7" s="5" t="str">
        <f>IFERROR(VLOOKUP(A7,Countries!$A$1:$B$4,2,FALSE),"?")</f>
        <v>France</v>
      </c>
      <c r="H7" s="5">
        <f t="shared" si="0"/>
        <v>102</v>
      </c>
      <c r="I7" s="5">
        <f t="shared" si="1"/>
        <v>7.14</v>
      </c>
      <c r="J7" s="5">
        <f t="shared" si="2"/>
        <v>109.14</v>
      </c>
    </row>
    <row r="8" spans="1:10">
      <c r="A8" t="s">
        <v>18</v>
      </c>
      <c r="B8" t="s">
        <v>19</v>
      </c>
      <c r="C8" s="2">
        <v>45640</v>
      </c>
      <c r="D8">
        <v>9</v>
      </c>
      <c r="E8">
        <v>36</v>
      </c>
      <c r="F8" s="4">
        <v>0.08</v>
      </c>
      <c r="G8" s="5" t="str">
        <f>IFERROR(VLOOKUP(A8,Countries!$A$1:$B$4,2,FALSE),"?")</f>
        <v>?</v>
      </c>
      <c r="H8" s="5">
        <f t="shared" si="0"/>
        <v>324</v>
      </c>
      <c r="I8" s="5">
        <f t="shared" si="1"/>
        <v>25.92</v>
      </c>
      <c r="J8" s="5">
        <f t="shared" si="2"/>
        <v>349.92</v>
      </c>
    </row>
    <row r="17" spans="3:3">
      <c r="C17" s="3"/>
    </row>
  </sheetData>
  <pageMargins left="0.7" right="0.7" top="0.75" bottom="0.75" header="0.3" footer="0.3"/>
  <pageSetup paperSize="1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6.8" outlineLevelRow="4" outlineLevelCol="4"/>
  <sheetData>
    <row r="1" spans="1:5">
      <c r="A1" t="s">
        <v>0</v>
      </c>
      <c r="B1" t="s">
        <v>7</v>
      </c>
      <c r="C1" t="s">
        <v>8</v>
      </c>
      <c r="D1" t="s">
        <v>20</v>
      </c>
      <c r="E1" t="s">
        <v>21</v>
      </c>
    </row>
    <row r="2" spans="1:5">
      <c r="A2" t="s">
        <v>12</v>
      </c>
      <c r="B2">
        <f>SUMIFS(Sheet1!H:H,Sheet1!$A:$A,$A2)</f>
        <v>72</v>
      </c>
      <c r="C2">
        <f>SUMIFS(Sheet1!I:I,Sheet1!$A:$A,$A2)</f>
        <v>3.6</v>
      </c>
      <c r="D2">
        <f>SUMIFS(Sheet1!J:J,Sheet1!$A:$A,$A2)</f>
        <v>75.6</v>
      </c>
      <c r="E2" s="1">
        <f>B2/SUM(B:B)</f>
        <v>0.075</v>
      </c>
    </row>
    <row r="3" spans="1:5">
      <c r="A3" t="s">
        <v>10</v>
      </c>
      <c r="B3">
        <f>SUMIFS(Sheet1!H:H,Sheet1!$A:$A,$A3)</f>
        <v>402</v>
      </c>
      <c r="C3">
        <f>SUMIFS(Sheet1!I:I,Sheet1!$A:$A,$A3)</f>
        <v>48.24</v>
      </c>
      <c r="D3">
        <f>SUMIFS(Sheet1!J:J,Sheet1!$A:$A,$A3)</f>
        <v>450.24</v>
      </c>
      <c r="E3" s="1">
        <f>B3/SUM(B:B)</f>
        <v>0.41875</v>
      </c>
    </row>
    <row r="4" spans="1:5">
      <c r="A4" t="s">
        <v>15</v>
      </c>
      <c r="B4">
        <f>SUMIFS(Sheet1!H:H,Sheet1!$A:$A,$A4)</f>
        <v>162</v>
      </c>
      <c r="C4">
        <f>SUMIFS(Sheet1!I:I,Sheet1!$A:$A,$A4)</f>
        <v>11.34</v>
      </c>
      <c r="D4">
        <f>SUMIFS(Sheet1!J:J,Sheet1!$A:$A,$A4)</f>
        <v>173.34</v>
      </c>
      <c r="E4" s="1">
        <f>B4/SUM(B:B)</f>
        <v>0.16875</v>
      </c>
    </row>
    <row r="5" spans="1:5">
      <c r="A5" t="s">
        <v>18</v>
      </c>
      <c r="B5">
        <f>SUMIFS(Sheet1!H:H,Sheet1!$A:$A,$A5)</f>
        <v>324</v>
      </c>
      <c r="C5">
        <f>SUMIFS(Sheet1!I:I,Sheet1!$A:$A,$A5)</f>
        <v>25.92</v>
      </c>
      <c r="D5">
        <f>SUMIFS(Sheet1!J:J,Sheet1!$A:$A,$A5)</f>
        <v>349.92</v>
      </c>
      <c r="E5" s="1">
        <f>B5/SUM(B:B)</f>
        <v>0.3375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A1" sqref="A1"/>
    </sheetView>
  </sheetViews>
  <sheetFormatPr defaultColWidth="9" defaultRowHeight="16.8" outlineLevelRow="3" outlineLevelCol="1"/>
  <sheetData>
    <row r="1" spans="1:2">
      <c r="A1" t="s">
        <v>0</v>
      </c>
      <c r="B1" t="s">
        <v>6</v>
      </c>
    </row>
    <row r="2" spans="1:2">
      <c r="A2" t="s">
        <v>10</v>
      </c>
      <c r="B2" t="s">
        <v>22</v>
      </c>
    </row>
    <row r="3" spans="1:2">
      <c r="A3" t="s">
        <v>12</v>
      </c>
      <c r="B3" t="s">
        <v>22</v>
      </c>
    </row>
    <row r="4" spans="1:2">
      <c r="A4" t="s">
        <v>15</v>
      </c>
      <c r="B4" t="s">
        <v>23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sergelouvet</cp:lastModifiedBy>
  <cp:revision>2</cp:revision>
  <dcterms:created xsi:type="dcterms:W3CDTF">2025-02-06T11:06:13Z</dcterms:created>
  <dcterms:modified xsi:type="dcterms:W3CDTF">2025-02-06T14:22:53Z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1D08C57BA3299B3EADB7A467920FB96C_42</vt:lpwstr>
  </property>
  <property fmtid="{D5CDD505-2E9C-101B-9397-08002B2CF9AE}" pid="3" name="KSOProductBuildVer">
    <vt:lpwstr>1033-6.11.0.8615</vt:lpwstr>
  </property>
</Properties>
</file>