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5w7\Desktop\Elementar Data\Seed LDRD\"/>
    </mc:Choice>
  </mc:AlternateContent>
  <xr:revisionPtr revIDLastSave="0" documentId="8_{725D4301-2247-4492-BD53-3204B2EF25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1" r:id="rId1"/>
    <sheet name="Calculations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" i="3" l="1" a="1"/>
  <c r="H68" i="3" s="1"/>
  <c r="H69" i="3" a="1"/>
  <c r="H69" i="3" s="1"/>
  <c r="H70" i="3" a="1"/>
  <c r="H70" i="3"/>
  <c r="H71" i="3" a="1"/>
  <c r="H71" i="3" s="1"/>
  <c r="H72" i="3" a="1"/>
  <c r="H72" i="3" s="1"/>
  <c r="H73" i="3" a="1"/>
  <c r="H73" i="3" s="1"/>
  <c r="H74" i="3" a="1"/>
  <c r="H74" i="3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102" i="3" a="1"/>
  <c r="H102" i="3"/>
  <c r="H103" i="3" a="1"/>
  <c r="H103" i="3" s="1"/>
  <c r="H104" i="3" a="1"/>
  <c r="H104" i="3" s="1"/>
  <c r="H105" i="3" a="1"/>
  <c r="H105" i="3" s="1"/>
  <c r="H106" i="3" a="1"/>
  <c r="H106" i="3"/>
  <c r="H107" i="3" a="1"/>
  <c r="H107" i="3" s="1"/>
  <c r="H108" i="3" a="1"/>
  <c r="H108" i="3" s="1"/>
  <c r="H109" i="3" a="1"/>
  <c r="H109" i="3" s="1"/>
  <c r="H110" i="3" a="1"/>
  <c r="H110" i="3"/>
  <c r="H111" i="3" a="1"/>
  <c r="H111" i="3" s="1"/>
  <c r="H112" i="3" a="1"/>
  <c r="H112" i="3" s="1"/>
  <c r="H113" i="3" a="1"/>
  <c r="H113" i="3" s="1"/>
  <c r="H114" i="3" a="1"/>
  <c r="H114" i="3"/>
  <c r="H115" i="3" a="1"/>
  <c r="H115" i="3" s="1"/>
  <c r="H116" i="3" a="1"/>
  <c r="H116" i="3" s="1"/>
  <c r="H117" i="3" a="1"/>
  <c r="H117" i="3" s="1"/>
  <c r="H118" i="3" a="1"/>
  <c r="H118" i="3"/>
  <c r="H119" i="3" a="1"/>
  <c r="H119" i="3" s="1"/>
  <c r="H120" i="3" a="1"/>
  <c r="H120" i="3" s="1"/>
  <c r="H121" i="3" a="1"/>
  <c r="H121" i="3" s="1"/>
  <c r="H122" i="3" a="1"/>
  <c r="H122" i="3"/>
  <c r="H123" i="3" a="1"/>
  <c r="H123" i="3" s="1"/>
  <c r="H124" i="3" a="1"/>
  <c r="H124" i="3" s="1"/>
  <c r="H125" i="3" a="1"/>
  <c r="H125" i="3" s="1"/>
  <c r="H126" i="3" a="1"/>
  <c r="H126" i="3"/>
  <c r="H127" i="3" a="1"/>
  <c r="H127" i="3" s="1"/>
  <c r="H128" i="3" a="1"/>
  <c r="H128" i="3" s="1"/>
  <c r="H129" i="3" a="1"/>
  <c r="H129" i="3" s="1"/>
  <c r="H130" i="3" a="1"/>
  <c r="H130" i="3"/>
  <c r="H131" i="3" a="1"/>
  <c r="H131" i="3" s="1"/>
  <c r="H132" i="3" a="1"/>
  <c r="H132" i="3" s="1"/>
  <c r="H133" i="3" a="1"/>
  <c r="H133" i="3" s="1"/>
  <c r="H134" i="3" a="1"/>
  <c r="H134" i="3"/>
  <c r="H135" i="3" a="1"/>
  <c r="H135" i="3" s="1"/>
  <c r="H136" i="3" a="1"/>
  <c r="H136" i="3" s="1"/>
  <c r="H137" i="3" a="1"/>
  <c r="H137" i="3" s="1"/>
  <c r="H138" i="3" a="1"/>
  <c r="H138" i="3"/>
  <c r="H139" i="3" a="1"/>
  <c r="H139" i="3" s="1"/>
  <c r="H140" i="3" a="1"/>
  <c r="H140" i="3" s="1"/>
  <c r="H141" i="3" a="1"/>
  <c r="H141" i="3" s="1"/>
  <c r="H142" i="3" a="1"/>
  <c r="H142" i="3"/>
  <c r="H143" i="3" a="1"/>
  <c r="H143" i="3" s="1"/>
  <c r="H144" i="3" a="1"/>
  <c r="H144" i="3" s="1"/>
  <c r="H145" i="3" a="1"/>
  <c r="H145" i="3" s="1"/>
  <c r="H146" i="3" a="1"/>
  <c r="H146" i="3"/>
  <c r="H147" i="3" a="1"/>
  <c r="H147" i="3" s="1"/>
  <c r="H148" i="3" a="1"/>
  <c r="H148" i="3" s="1"/>
  <c r="H149" i="3" a="1"/>
  <c r="H149" i="3" s="1"/>
  <c r="H150" i="3" a="1"/>
  <c r="H150" i="3"/>
  <c r="H151" i="3" a="1"/>
  <c r="H151" i="3" s="1"/>
  <c r="H152" i="3" a="1"/>
  <c r="H152" i="3" s="1"/>
  <c r="H153" i="3" a="1"/>
  <c r="H153" i="3" s="1"/>
  <c r="H154" i="3" a="1"/>
  <c r="H154" i="3"/>
  <c r="H155" i="3" a="1"/>
  <c r="H155" i="3" s="1"/>
  <c r="H156" i="3" a="1"/>
  <c r="H156" i="3" s="1"/>
  <c r="H157" i="3" a="1"/>
  <c r="H157" i="3" s="1"/>
  <c r="H158" i="3" a="1"/>
  <c r="H158" i="3"/>
  <c r="H159" i="3" a="1"/>
  <c r="H159" i="3" s="1"/>
  <c r="H160" i="3" a="1"/>
  <c r="H160" i="3" s="1"/>
  <c r="H161" i="3" a="1"/>
  <c r="H161" i="3" s="1"/>
  <c r="H162" i="3" a="1"/>
  <c r="H162" i="3"/>
  <c r="H163" i="3" a="1"/>
  <c r="H163" i="3" s="1"/>
  <c r="H164" i="3" a="1"/>
  <c r="H164" i="3" s="1"/>
  <c r="H165" i="3" a="1"/>
  <c r="H165" i="3" s="1"/>
  <c r="H166" i="3" a="1"/>
  <c r="H166" i="3"/>
  <c r="H167" i="3" a="1"/>
  <c r="H167" i="3" s="1"/>
  <c r="H168" i="3" a="1"/>
  <c r="H168" i="3" s="1"/>
  <c r="H169" i="3" a="1"/>
  <c r="H169" i="3" s="1"/>
  <c r="H170" i="3" a="1"/>
  <c r="H170" i="3"/>
  <c r="H171" i="3" a="1"/>
  <c r="H171" i="3" s="1"/>
  <c r="H172" i="3" a="1"/>
  <c r="H172" i="3" s="1"/>
  <c r="H173" i="3" a="1"/>
  <c r="H173" i="3" s="1"/>
  <c r="H174" i="3" a="1"/>
  <c r="H174" i="3"/>
  <c r="H175" i="3" a="1"/>
  <c r="H175" i="3" s="1"/>
  <c r="H176" i="3" a="1"/>
  <c r="H176" i="3" s="1"/>
  <c r="H177" i="3" a="1"/>
  <c r="H177" i="3" s="1"/>
  <c r="H178" i="3" a="1"/>
  <c r="H178" i="3"/>
  <c r="H179" i="3" a="1"/>
  <c r="H179" i="3" s="1"/>
  <c r="H180" i="3" a="1"/>
  <c r="H180" i="3" s="1"/>
  <c r="H181" i="3" a="1"/>
  <c r="H181" i="3" s="1"/>
  <c r="H182" i="3" a="1"/>
  <c r="H182" i="3"/>
  <c r="H183" i="3" a="1"/>
  <c r="H183" i="3" s="1"/>
  <c r="H184" i="3" a="1"/>
  <c r="H184" i="3" s="1"/>
  <c r="H185" i="3" a="1"/>
  <c r="H185" i="3" s="1"/>
  <c r="H186" i="3" a="1"/>
  <c r="H186" i="3"/>
  <c r="H187" i="3" a="1"/>
  <c r="H187" i="3" s="1"/>
  <c r="H188" i="3" a="1"/>
  <c r="H188" i="3" s="1"/>
  <c r="H189" i="3" a="1"/>
  <c r="H189" i="3" s="1"/>
  <c r="H190" i="3" a="1"/>
  <c r="H190" i="3"/>
  <c r="H191" i="3" a="1"/>
  <c r="H191" i="3" s="1"/>
  <c r="H192" i="3" a="1"/>
  <c r="H192" i="3" s="1"/>
  <c r="H193" i="3" a="1"/>
  <c r="H193" i="3" s="1"/>
  <c r="H194" i="3" a="1"/>
  <c r="H194" i="3"/>
  <c r="H195" i="3" a="1"/>
  <c r="H195" i="3" s="1"/>
  <c r="H196" i="3" a="1"/>
  <c r="H196" i="3" s="1"/>
  <c r="H197" i="3" a="1"/>
  <c r="H197" i="3" s="1"/>
  <c r="H198" i="3" a="1"/>
  <c r="H198" i="3"/>
  <c r="H199" i="3" a="1"/>
  <c r="H199" i="3" s="1"/>
  <c r="H200" i="3" a="1"/>
  <c r="H200" i="3" s="1"/>
  <c r="H201" i="3" a="1"/>
  <c r="H201" i="3" s="1"/>
  <c r="G68" i="3" a="1"/>
  <c r="G68" i="3"/>
  <c r="G69" i="3" a="1"/>
  <c r="G69" i="3" s="1"/>
  <c r="G70" i="3" a="1"/>
  <c r="G70" i="3"/>
  <c r="G71" i="3" a="1"/>
  <c r="G71" i="3" s="1"/>
  <c r="G72" i="3" a="1"/>
  <c r="G72" i="3"/>
  <c r="G73" i="3" a="1"/>
  <c r="G73" i="3" s="1"/>
  <c r="G74" i="3" a="1"/>
  <c r="G74" i="3"/>
  <c r="G75" i="3" a="1"/>
  <c r="G75" i="3" s="1"/>
  <c r="G76" i="3" a="1"/>
  <c r="G76" i="3"/>
  <c r="G77" i="3" a="1"/>
  <c r="G77" i="3" s="1"/>
  <c r="G78" i="3" a="1"/>
  <c r="G78" i="3"/>
  <c r="G79" i="3" a="1"/>
  <c r="G79" i="3" s="1"/>
  <c r="G80" i="3" a="1"/>
  <c r="G80" i="3"/>
  <c r="G81" i="3" a="1"/>
  <c r="G81" i="3" s="1"/>
  <c r="G82" i="3" a="1"/>
  <c r="G82" i="3"/>
  <c r="G83" i="3" a="1"/>
  <c r="G83" i="3" s="1"/>
  <c r="G84" i="3" a="1"/>
  <c r="G84" i="3"/>
  <c r="G85" i="3" a="1"/>
  <c r="G85" i="3" s="1"/>
  <c r="G86" i="3" a="1"/>
  <c r="G86" i="3"/>
  <c r="G87" i="3" a="1"/>
  <c r="G87" i="3" s="1"/>
  <c r="G88" i="3" a="1"/>
  <c r="G88" i="3"/>
  <c r="G89" i="3" a="1"/>
  <c r="G89" i="3" s="1"/>
  <c r="G90" i="3" a="1"/>
  <c r="G90" i="3"/>
  <c r="G91" i="3" a="1"/>
  <c r="G91" i="3" s="1"/>
  <c r="G92" i="3" a="1"/>
  <c r="G92" i="3"/>
  <c r="G93" i="3" a="1"/>
  <c r="G93" i="3" s="1"/>
  <c r="G94" i="3" a="1"/>
  <c r="G94" i="3"/>
  <c r="G95" i="3" a="1"/>
  <c r="G95" i="3" s="1"/>
  <c r="G96" i="3" a="1"/>
  <c r="G96" i="3"/>
  <c r="G97" i="3" a="1"/>
  <c r="G97" i="3" s="1"/>
  <c r="G98" i="3" a="1"/>
  <c r="G98" i="3"/>
  <c r="G99" i="3" a="1"/>
  <c r="G99" i="3" s="1"/>
  <c r="G100" i="3" a="1"/>
  <c r="G100" i="3"/>
  <c r="G101" i="3" a="1"/>
  <c r="G101" i="3" s="1"/>
  <c r="G102" i="3" a="1"/>
  <c r="G102" i="3"/>
  <c r="G103" i="3" a="1"/>
  <c r="G103" i="3" s="1"/>
  <c r="G104" i="3" a="1"/>
  <c r="G104" i="3"/>
  <c r="G105" i="3" a="1"/>
  <c r="G105" i="3" s="1"/>
  <c r="G106" i="3" a="1"/>
  <c r="G106" i="3"/>
  <c r="G107" i="3" a="1"/>
  <c r="G107" i="3" s="1"/>
  <c r="G108" i="3" a="1"/>
  <c r="G108" i="3"/>
  <c r="G109" i="3" a="1"/>
  <c r="G109" i="3" s="1"/>
  <c r="G110" i="3" a="1"/>
  <c r="G110" i="3"/>
  <c r="G111" i="3" a="1"/>
  <c r="G111" i="3" s="1"/>
  <c r="G112" i="3" a="1"/>
  <c r="G112" i="3"/>
  <c r="G113" i="3" a="1"/>
  <c r="G113" i="3" s="1"/>
  <c r="G114" i="3" a="1"/>
  <c r="G114" i="3"/>
  <c r="G115" i="3" a="1"/>
  <c r="G115" i="3" s="1"/>
  <c r="G116" i="3" a="1"/>
  <c r="G116" i="3"/>
  <c r="G117" i="3" a="1"/>
  <c r="G117" i="3" s="1"/>
  <c r="G118" i="3" a="1"/>
  <c r="G118" i="3"/>
  <c r="G119" i="3" a="1"/>
  <c r="G119" i="3" s="1"/>
  <c r="G120" i="3" a="1"/>
  <c r="G120" i="3"/>
  <c r="G121" i="3" a="1"/>
  <c r="G121" i="3" s="1"/>
  <c r="G122" i="3" a="1"/>
  <c r="G122" i="3"/>
  <c r="G123" i="3" a="1"/>
  <c r="G123" i="3" s="1"/>
  <c r="G124" i="3" a="1"/>
  <c r="G124" i="3"/>
  <c r="G125" i="3" a="1"/>
  <c r="G125" i="3" s="1"/>
  <c r="G126" i="3" a="1"/>
  <c r="G126" i="3"/>
  <c r="G127" i="3" a="1"/>
  <c r="G127" i="3" s="1"/>
  <c r="G128" i="3" a="1"/>
  <c r="G128" i="3"/>
  <c r="G129" i="3" a="1"/>
  <c r="G129" i="3" s="1"/>
  <c r="G130" i="3" a="1"/>
  <c r="G130" i="3"/>
  <c r="G131" i="3" a="1"/>
  <c r="G131" i="3" s="1"/>
  <c r="G132" i="3" a="1"/>
  <c r="G132" i="3"/>
  <c r="G133" i="3" a="1"/>
  <c r="G133" i="3" s="1"/>
  <c r="G134" i="3" a="1"/>
  <c r="G134" i="3"/>
  <c r="G135" i="3" a="1"/>
  <c r="G135" i="3" s="1"/>
  <c r="G136" i="3" a="1"/>
  <c r="G136" i="3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/>
  <c r="G143" i="3" a="1"/>
  <c r="G143" i="3" s="1"/>
  <c r="G144" i="3" a="1"/>
  <c r="G144" i="3"/>
  <c r="G145" i="3" a="1"/>
  <c r="G145" i="3" s="1"/>
  <c r="G146" i="3" a="1"/>
  <c r="G146" i="3"/>
  <c r="G147" i="3" a="1"/>
  <c r="G147" i="3" s="1"/>
  <c r="G148" i="3" a="1"/>
  <c r="G148" i="3"/>
  <c r="G149" i="3" a="1"/>
  <c r="G149" i="3" s="1"/>
  <c r="G150" i="3" a="1"/>
  <c r="G150" i="3"/>
  <c r="G151" i="3" a="1"/>
  <c r="G151" i="3" s="1"/>
  <c r="G152" i="3" a="1"/>
  <c r="G152" i="3"/>
  <c r="G153" i="3" a="1"/>
  <c r="G153" i="3" s="1"/>
  <c r="G154" i="3" a="1"/>
  <c r="G154" i="3"/>
  <c r="G155" i="3" a="1"/>
  <c r="G155" i="3" s="1"/>
  <c r="G156" i="3" a="1"/>
  <c r="G156" i="3"/>
  <c r="G157" i="3" a="1"/>
  <c r="G157" i="3" s="1"/>
  <c r="G158" i="3" a="1"/>
  <c r="G158" i="3"/>
  <c r="G159" i="3" a="1"/>
  <c r="G159" i="3" s="1"/>
  <c r="G160" i="3" a="1"/>
  <c r="G160" i="3"/>
  <c r="G161" i="3" a="1"/>
  <c r="G161" i="3" s="1"/>
  <c r="G162" i="3" a="1"/>
  <c r="G162" i="3"/>
  <c r="G163" i="3" a="1"/>
  <c r="G163" i="3" s="1"/>
  <c r="G164" i="3" a="1"/>
  <c r="G164" i="3"/>
  <c r="G165" i="3" a="1"/>
  <c r="G165" i="3" s="1"/>
  <c r="G166" i="3" a="1"/>
  <c r="G166" i="3"/>
  <c r="G167" i="3" a="1"/>
  <c r="G167" i="3" s="1"/>
  <c r="G168" i="3" a="1"/>
  <c r="G168" i="3"/>
  <c r="G169" i="3" a="1"/>
  <c r="G169" i="3" s="1"/>
  <c r="G170" i="3" a="1"/>
  <c r="G170" i="3"/>
  <c r="G171" i="3" a="1"/>
  <c r="G171" i="3" s="1"/>
  <c r="G172" i="3" a="1"/>
  <c r="G172" i="3"/>
  <c r="G173" i="3" a="1"/>
  <c r="G173" i="3" s="1"/>
  <c r="G174" i="3" a="1"/>
  <c r="G174" i="3"/>
  <c r="G175" i="3" a="1"/>
  <c r="G175" i="3" s="1"/>
  <c r="G176" i="3" a="1"/>
  <c r="G176" i="3"/>
  <c r="G177" i="3" a="1"/>
  <c r="G177" i="3" s="1"/>
  <c r="G178" i="3" a="1"/>
  <c r="G178" i="3"/>
  <c r="G179" i="3" a="1"/>
  <c r="G179" i="3" s="1"/>
  <c r="G180" i="3" a="1"/>
  <c r="G180" i="3"/>
  <c r="G181" i="3" a="1"/>
  <c r="G181" i="3" s="1"/>
  <c r="G182" i="3" a="1"/>
  <c r="G182" i="3"/>
  <c r="G183" i="3" a="1"/>
  <c r="G183" i="3" s="1"/>
  <c r="G184" i="3" a="1"/>
  <c r="G184" i="3"/>
  <c r="G185" i="3" a="1"/>
  <c r="G185" i="3" s="1"/>
  <c r="G186" i="3" a="1"/>
  <c r="G186" i="3"/>
  <c r="G187" i="3" a="1"/>
  <c r="G187" i="3" s="1"/>
  <c r="G188" i="3" a="1"/>
  <c r="G188" i="3"/>
  <c r="G189" i="3" a="1"/>
  <c r="G189" i="3" s="1"/>
  <c r="G190" i="3" a="1"/>
  <c r="G190" i="3"/>
  <c r="G191" i="3" a="1"/>
  <c r="G191" i="3" s="1"/>
  <c r="G192" i="3" a="1"/>
  <c r="G192" i="3"/>
  <c r="G193" i="3" a="1"/>
  <c r="G193" i="3" s="1"/>
  <c r="G194" i="3" a="1"/>
  <c r="G194" i="3"/>
  <c r="G195" i="3" a="1"/>
  <c r="G195" i="3" s="1"/>
  <c r="G196" i="3" a="1"/>
  <c r="G196" i="3"/>
  <c r="G197" i="3" a="1"/>
  <c r="G197" i="3" s="1"/>
  <c r="G198" i="3" a="1"/>
  <c r="G198" i="3"/>
  <c r="G199" i="3" a="1"/>
  <c r="G199" i="3" s="1"/>
  <c r="G200" i="3" a="1"/>
  <c r="G200" i="3"/>
  <c r="G201" i="3" a="1"/>
  <c r="G201" i="3" s="1"/>
  <c r="G4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G2" i="2"/>
  <c r="H64" i="2" l="1"/>
  <c r="H56" i="2"/>
  <c r="H47" i="2"/>
  <c r="H39" i="2"/>
  <c r="H30" i="2"/>
  <c r="H22" i="2"/>
  <c r="H13" i="2"/>
  <c r="H5" i="2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90" i="3"/>
  <c r="E90" i="3" s="1"/>
  <c r="A91" i="3"/>
  <c r="E91" i="3" s="1"/>
  <c r="A92" i="3"/>
  <c r="E92" i="3" s="1"/>
  <c r="A93" i="3"/>
  <c r="E93" i="3" s="1"/>
  <c r="A94" i="3"/>
  <c r="E94" i="3" s="1"/>
  <c r="A95" i="3"/>
  <c r="E95" i="3" s="1"/>
  <c r="A96" i="3"/>
  <c r="E96" i="3" s="1"/>
  <c r="A97" i="3"/>
  <c r="E97" i="3" s="1"/>
  <c r="A98" i="3"/>
  <c r="E98" i="3" s="1"/>
  <c r="A99" i="3"/>
  <c r="E99" i="3" s="1"/>
  <c r="A100" i="3"/>
  <c r="E100" i="3" s="1"/>
  <c r="A101" i="3"/>
  <c r="E101" i="3" s="1"/>
  <c r="A102" i="3"/>
  <c r="E102" i="3" s="1"/>
  <c r="A103" i="3"/>
  <c r="E103" i="3" s="1"/>
  <c r="A104" i="3"/>
  <c r="E104" i="3" s="1"/>
  <c r="A105" i="3"/>
  <c r="E105" i="3" s="1"/>
  <c r="A106" i="3"/>
  <c r="E106" i="3" s="1"/>
  <c r="A107" i="3"/>
  <c r="E107" i="3" s="1"/>
  <c r="A108" i="3"/>
  <c r="E108" i="3" s="1"/>
  <c r="A109" i="3"/>
  <c r="E109" i="3" s="1"/>
  <c r="A110" i="3"/>
  <c r="E110" i="3" s="1"/>
  <c r="A111" i="3"/>
  <c r="E111" i="3" s="1"/>
  <c r="A112" i="3"/>
  <c r="E112" i="3" s="1"/>
  <c r="A113" i="3"/>
  <c r="E113" i="3" s="1"/>
  <c r="A114" i="3"/>
  <c r="E114" i="3" s="1"/>
  <c r="A115" i="3"/>
  <c r="E115" i="3" s="1"/>
  <c r="A116" i="3"/>
  <c r="E116" i="3" s="1"/>
  <c r="A117" i="3"/>
  <c r="E117" i="3" s="1"/>
  <c r="A118" i="3"/>
  <c r="E118" i="3" s="1"/>
  <c r="A119" i="3"/>
  <c r="E119" i="3" s="1"/>
  <c r="A120" i="3"/>
  <c r="E120" i="3" s="1"/>
  <c r="A121" i="3"/>
  <c r="E121" i="3" s="1"/>
  <c r="A122" i="3"/>
  <c r="E122" i="3" s="1"/>
  <c r="A123" i="3"/>
  <c r="E123" i="3" s="1"/>
  <c r="A124" i="3"/>
  <c r="E124" i="3" s="1"/>
  <c r="A125" i="3"/>
  <c r="E125" i="3" s="1"/>
  <c r="A126" i="3"/>
  <c r="E126" i="3" s="1"/>
  <c r="A127" i="3"/>
  <c r="E127" i="3" s="1"/>
  <c r="A128" i="3"/>
  <c r="E128" i="3" s="1"/>
  <c r="A129" i="3"/>
  <c r="E129" i="3" s="1"/>
  <c r="A130" i="3"/>
  <c r="E130" i="3" s="1"/>
  <c r="A131" i="3"/>
  <c r="E131" i="3" s="1"/>
  <c r="A132" i="3"/>
  <c r="E132" i="3" s="1"/>
  <c r="A133" i="3"/>
  <c r="E133" i="3" s="1"/>
  <c r="A134" i="3"/>
  <c r="E134" i="3" s="1"/>
  <c r="A135" i="3"/>
  <c r="E135" i="3" s="1"/>
  <c r="A136" i="3"/>
  <c r="E136" i="3" s="1"/>
  <c r="A137" i="3"/>
  <c r="E137" i="3" s="1"/>
  <c r="A138" i="3"/>
  <c r="E138" i="3" s="1"/>
  <c r="A139" i="3"/>
  <c r="E139" i="3" s="1"/>
  <c r="A140" i="3"/>
  <c r="E140" i="3" s="1"/>
  <c r="A141" i="3"/>
  <c r="E141" i="3" s="1"/>
  <c r="A142" i="3"/>
  <c r="E142" i="3" s="1"/>
  <c r="A143" i="3"/>
  <c r="E143" i="3" s="1"/>
  <c r="A144" i="3"/>
  <c r="E144" i="3" s="1"/>
  <c r="A145" i="3"/>
  <c r="E145" i="3" s="1"/>
  <c r="A146" i="3"/>
  <c r="E146" i="3" s="1"/>
  <c r="A147" i="3"/>
  <c r="E147" i="3" s="1"/>
  <c r="A148" i="3"/>
  <c r="E148" i="3" s="1"/>
  <c r="A149" i="3"/>
  <c r="E149" i="3" s="1"/>
  <c r="A150" i="3"/>
  <c r="E150" i="3" s="1"/>
  <c r="A151" i="3"/>
  <c r="E151" i="3" s="1"/>
  <c r="A152" i="3"/>
  <c r="E152" i="3" s="1"/>
  <c r="A153" i="3"/>
  <c r="E153" i="3" s="1"/>
  <c r="A154" i="3"/>
  <c r="E154" i="3" s="1"/>
  <c r="A155" i="3"/>
  <c r="E155" i="3" s="1"/>
  <c r="A156" i="3"/>
  <c r="E156" i="3" s="1"/>
  <c r="A157" i="3"/>
  <c r="E157" i="3" s="1"/>
  <c r="A158" i="3"/>
  <c r="E158" i="3" s="1"/>
  <c r="A159" i="3"/>
  <c r="E159" i="3" s="1"/>
  <c r="A160" i="3"/>
  <c r="E160" i="3" s="1"/>
  <c r="A161" i="3"/>
  <c r="E161" i="3" s="1"/>
  <c r="A162" i="3"/>
  <c r="E162" i="3" s="1"/>
  <c r="A163" i="3"/>
  <c r="E163" i="3" s="1"/>
  <c r="A164" i="3"/>
  <c r="E164" i="3" s="1"/>
  <c r="A165" i="3"/>
  <c r="E165" i="3" s="1"/>
  <c r="A166" i="3"/>
  <c r="E166" i="3" s="1"/>
  <c r="A167" i="3"/>
  <c r="E167" i="3" s="1"/>
  <c r="A168" i="3"/>
  <c r="E168" i="3" s="1"/>
  <c r="A169" i="3"/>
  <c r="E169" i="3" s="1"/>
  <c r="A170" i="3"/>
  <c r="E170" i="3" s="1"/>
  <c r="A171" i="3"/>
  <c r="E171" i="3" s="1"/>
  <c r="A172" i="3"/>
  <c r="E172" i="3" s="1"/>
  <c r="A173" i="3"/>
  <c r="E173" i="3" s="1"/>
  <c r="A174" i="3"/>
  <c r="E174" i="3" s="1"/>
  <c r="A175" i="3"/>
  <c r="E175" i="3" s="1"/>
  <c r="A176" i="3"/>
  <c r="E176" i="3" s="1"/>
  <c r="A177" i="3"/>
  <c r="E177" i="3" s="1"/>
  <c r="A178" i="3"/>
  <c r="E178" i="3" s="1"/>
  <c r="A179" i="3"/>
  <c r="E179" i="3" s="1"/>
  <c r="A180" i="3"/>
  <c r="E180" i="3" s="1"/>
  <c r="A181" i="3"/>
  <c r="E181" i="3" s="1"/>
  <c r="A182" i="3"/>
  <c r="E182" i="3" s="1"/>
  <c r="A183" i="3"/>
  <c r="E183" i="3" s="1"/>
  <c r="A184" i="3"/>
  <c r="E184" i="3" s="1"/>
  <c r="A185" i="3"/>
  <c r="E185" i="3" s="1"/>
  <c r="A186" i="3"/>
  <c r="E186" i="3" s="1"/>
  <c r="A187" i="3"/>
  <c r="E187" i="3" s="1"/>
  <c r="A188" i="3"/>
  <c r="E188" i="3" s="1"/>
  <c r="A189" i="3"/>
  <c r="E189" i="3" s="1"/>
  <c r="A190" i="3"/>
  <c r="E190" i="3" s="1"/>
  <c r="A191" i="3"/>
  <c r="E191" i="3" s="1"/>
  <c r="A192" i="3"/>
  <c r="E192" i="3" s="1"/>
  <c r="A193" i="3"/>
  <c r="E193" i="3" s="1"/>
  <c r="A194" i="3"/>
  <c r="E194" i="3" s="1"/>
  <c r="A195" i="3"/>
  <c r="E195" i="3" s="1"/>
  <c r="A196" i="3"/>
  <c r="E196" i="3" s="1"/>
  <c r="A197" i="3"/>
  <c r="E197" i="3" s="1"/>
  <c r="A198" i="3"/>
  <c r="E198" i="3" s="1"/>
  <c r="A199" i="3"/>
  <c r="E199" i="3" s="1"/>
  <c r="A200" i="3"/>
  <c r="E200" i="3" s="1"/>
  <c r="A201" i="3"/>
  <c r="E201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6" i="2"/>
  <c r="H7" i="2"/>
  <c r="H8" i="2"/>
  <c r="H9" i="2"/>
  <c r="H10" i="2"/>
  <c r="H11" i="2"/>
  <c r="H12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H37" i="2"/>
  <c r="H38" i="2"/>
  <c r="H40" i="2"/>
  <c r="H41" i="2"/>
  <c r="H42" i="2"/>
  <c r="H43" i="2"/>
  <c r="H44" i="2"/>
  <c r="H45" i="2"/>
  <c r="H46" i="2"/>
  <c r="H48" i="2"/>
  <c r="H49" i="2"/>
  <c r="H50" i="2"/>
  <c r="H51" i="2"/>
  <c r="H52" i="2"/>
  <c r="H53" i="2"/>
  <c r="H54" i="2"/>
  <c r="H55" i="2"/>
  <c r="H57" i="2"/>
  <c r="H58" i="2"/>
  <c r="H59" i="2"/>
  <c r="H60" i="2"/>
  <c r="H61" i="2"/>
  <c r="H62" i="2"/>
  <c r="H63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D3" i="2"/>
  <c r="C3" i="3" s="1"/>
  <c r="D4" i="2"/>
  <c r="C4" i="3" s="1"/>
  <c r="D5" i="2"/>
  <c r="C5" i="3" s="1"/>
  <c r="D6" i="2"/>
  <c r="C6" i="3" s="1"/>
  <c r="D7" i="2"/>
  <c r="C7" i="3" s="1"/>
  <c r="D8" i="2"/>
  <c r="C8" i="3" s="1"/>
  <c r="D9" i="2"/>
  <c r="C9" i="3" s="1"/>
  <c r="D10" i="2"/>
  <c r="C10" i="3" s="1"/>
  <c r="D11" i="2"/>
  <c r="C11" i="3" s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2" i="3" s="1"/>
  <c r="U1" i="2"/>
  <c r="S5" i="2" l="1"/>
  <c r="R5" i="2"/>
  <c r="O11" i="2"/>
  <c r="N11" i="2"/>
  <c r="O8" i="2" l="1"/>
  <c r="O9" i="2"/>
  <c r="O10" i="2"/>
  <c r="N8" i="2"/>
  <c r="N9" i="2"/>
  <c r="N10" i="2"/>
  <c r="O3" i="2"/>
  <c r="O4" i="2"/>
  <c r="O7" i="2"/>
  <c r="N3" i="2"/>
  <c r="N4" i="2"/>
  <c r="N5" i="2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G62" i="3" l="1" a="1"/>
  <c r="G62" i="3" s="1"/>
  <c r="H62" i="3" a="1"/>
  <c r="H62" i="3" s="1"/>
  <c r="H54" i="3" a="1"/>
  <c r="H54" i="3" s="1"/>
  <c r="G54" i="3" a="1"/>
  <c r="G54" i="3" s="1"/>
  <c r="G46" i="3" a="1"/>
  <c r="G46" i="3" s="1"/>
  <c r="H46" i="3" a="1"/>
  <c r="H46" i="3" s="1"/>
  <c r="H47" i="3" a="1"/>
  <c r="H47" i="3" s="1"/>
  <c r="G47" i="3" a="1"/>
  <c r="G47" i="3" s="1"/>
  <c r="H61" i="3" a="1"/>
  <c r="H61" i="3" s="1"/>
  <c r="G61" i="3" a="1"/>
  <c r="G61" i="3" s="1"/>
  <c r="H53" i="3" a="1"/>
  <c r="H53" i="3" s="1"/>
  <c r="G53" i="3" a="1"/>
  <c r="G53" i="3" s="1"/>
  <c r="G45" i="3" a="1"/>
  <c r="G45" i="3" s="1"/>
  <c r="H45" i="3" a="1"/>
  <c r="H45" i="3" s="1"/>
  <c r="H55" i="3" a="1"/>
  <c r="H55" i="3" s="1"/>
  <c r="G55" i="3" a="1"/>
  <c r="G55" i="3" s="1"/>
  <c r="H60" i="3" a="1"/>
  <c r="H60" i="3" s="1"/>
  <c r="G60" i="3" a="1"/>
  <c r="G60" i="3" s="1"/>
  <c r="G52" i="3" a="1"/>
  <c r="G52" i="3" s="1"/>
  <c r="H52" i="3" a="1"/>
  <c r="H52" i="3" s="1"/>
  <c r="H44" i="3" a="1"/>
  <c r="H44" i="3" s="1"/>
  <c r="G44" i="3" a="1"/>
  <c r="G44" i="3" s="1"/>
  <c r="H63" i="3" a="1"/>
  <c r="H63" i="3" s="1"/>
  <c r="G63" i="3" a="1"/>
  <c r="G63" i="3" s="1"/>
  <c r="G67" i="3" a="1"/>
  <c r="G67" i="3" s="1"/>
  <c r="H67" i="3" a="1"/>
  <c r="H67" i="3" s="1"/>
  <c r="G59" i="3" a="1"/>
  <c r="G59" i="3" s="1"/>
  <c r="H59" i="3" a="1"/>
  <c r="H59" i="3" s="1"/>
  <c r="G51" i="3" a="1"/>
  <c r="G51" i="3" s="1"/>
  <c r="H51" i="3" a="1"/>
  <c r="H51" i="3" s="1"/>
  <c r="H43" i="3" a="1"/>
  <c r="H43" i="3" s="1"/>
  <c r="G43" i="3" a="1"/>
  <c r="G43" i="3" s="1"/>
  <c r="H66" i="3" a="1"/>
  <c r="H66" i="3" s="1"/>
  <c r="G66" i="3" a="1"/>
  <c r="G66" i="3" s="1"/>
  <c r="G58" i="3" a="1"/>
  <c r="G58" i="3" s="1"/>
  <c r="H58" i="3" a="1"/>
  <c r="H58" i="3" s="1"/>
  <c r="H50" i="3" a="1"/>
  <c r="H50" i="3" s="1"/>
  <c r="G50" i="3" a="1"/>
  <c r="G50" i="3" s="1"/>
  <c r="H42" i="3" a="1"/>
  <c r="H42" i="3" s="1"/>
  <c r="G42" i="3" a="1"/>
  <c r="G42" i="3" s="1"/>
  <c r="G65" i="3" a="1"/>
  <c r="G65" i="3" s="1"/>
  <c r="H65" i="3" a="1"/>
  <c r="H65" i="3" s="1"/>
  <c r="G57" i="3" a="1"/>
  <c r="G57" i="3" s="1"/>
  <c r="H57" i="3" a="1"/>
  <c r="H57" i="3" s="1"/>
  <c r="H49" i="3" a="1"/>
  <c r="H49" i="3" s="1"/>
  <c r="G49" i="3" a="1"/>
  <c r="G49" i="3" s="1"/>
  <c r="H41" i="3" a="1"/>
  <c r="H41" i="3" s="1"/>
  <c r="G41" i="3" a="1"/>
  <c r="G41" i="3" s="1"/>
  <c r="G64" i="3" a="1"/>
  <c r="G64" i="3" s="1"/>
  <c r="H64" i="3" a="1"/>
  <c r="H64" i="3" s="1"/>
  <c r="H56" i="3" a="1"/>
  <c r="H56" i="3" s="1"/>
  <c r="G56" i="3" a="1"/>
  <c r="G56" i="3" s="1"/>
  <c r="H48" i="3" a="1"/>
  <c r="H48" i="3" s="1"/>
  <c r="G48" i="3" a="1"/>
  <c r="G48" i="3" s="1"/>
  <c r="H34" i="3" a="1"/>
  <c r="H34" i="3" s="1"/>
  <c r="G34" i="3" a="1"/>
  <c r="G34" i="3" s="1"/>
  <c r="G39" i="3" a="1"/>
  <c r="G39" i="3" s="1"/>
  <c r="H39" i="3" a="1"/>
  <c r="H39" i="3" s="1"/>
  <c r="H31" i="3" a="1"/>
  <c r="H31" i="3" s="1"/>
  <c r="G31" i="3" a="1"/>
  <c r="G31" i="3" s="1"/>
  <c r="G23" i="3" a="1"/>
  <c r="G23" i="3" s="1"/>
  <c r="H23" i="3" a="1"/>
  <c r="H23" i="3" s="1"/>
  <c r="H15" i="3" a="1"/>
  <c r="H15" i="3" s="1"/>
  <c r="G15" i="3" a="1"/>
  <c r="G15" i="3" s="1"/>
  <c r="H26" i="3" a="1"/>
  <c r="H26" i="3" s="1"/>
  <c r="G26" i="3" a="1"/>
  <c r="G26" i="3" s="1"/>
  <c r="H38" i="3" a="1"/>
  <c r="H38" i="3" s="1"/>
  <c r="G38" i="3" a="1"/>
  <c r="G38" i="3" s="1"/>
  <c r="G30" i="3" a="1"/>
  <c r="G30" i="3" s="1"/>
  <c r="H30" i="3" a="1"/>
  <c r="H30" i="3" s="1"/>
  <c r="H22" i="3" a="1"/>
  <c r="H22" i="3" s="1"/>
  <c r="G22" i="3" a="1"/>
  <c r="G22" i="3" s="1"/>
  <c r="G14" i="3" a="1"/>
  <c r="G14" i="3" s="1"/>
  <c r="H14" i="3" a="1"/>
  <c r="H14" i="3" s="1"/>
  <c r="H18" i="3" a="1"/>
  <c r="H18" i="3" s="1"/>
  <c r="G18" i="3" a="1"/>
  <c r="G18" i="3" s="1"/>
  <c r="H37" i="3" a="1"/>
  <c r="H37" i="3" s="1"/>
  <c r="G37" i="3" a="1"/>
  <c r="G37" i="3" s="1"/>
  <c r="G29" i="3" a="1"/>
  <c r="G29" i="3" s="1"/>
  <c r="H29" i="3" a="1"/>
  <c r="H29" i="3" s="1"/>
  <c r="G21" i="3" a="1"/>
  <c r="G21" i="3" s="1"/>
  <c r="H21" i="3" a="1"/>
  <c r="H21" i="3" s="1"/>
  <c r="H13" i="3" a="1"/>
  <c r="H13" i="3" s="1"/>
  <c r="G13" i="3" a="1"/>
  <c r="G13" i="3" s="1"/>
  <c r="G36" i="3" a="1"/>
  <c r="G36" i="3" s="1"/>
  <c r="H36" i="3" a="1"/>
  <c r="H36" i="3" s="1"/>
  <c r="G28" i="3" a="1"/>
  <c r="G28" i="3" s="1"/>
  <c r="H28" i="3" a="1"/>
  <c r="H28" i="3" s="1"/>
  <c r="H20" i="3" a="1"/>
  <c r="H20" i="3" s="1"/>
  <c r="G20" i="3" a="1"/>
  <c r="G20" i="3" s="1"/>
  <c r="G12" i="3" a="1"/>
  <c r="G12" i="3" s="1"/>
  <c r="H12" i="3" a="1"/>
  <c r="H12" i="3" s="1"/>
  <c r="G35" i="3" a="1"/>
  <c r="G35" i="3" s="1"/>
  <c r="H35" i="3" a="1"/>
  <c r="H35" i="3" s="1"/>
  <c r="H27" i="3" a="1"/>
  <c r="H27" i="3" s="1"/>
  <c r="G27" i="3" a="1"/>
  <c r="G27" i="3" s="1"/>
  <c r="H19" i="3" a="1"/>
  <c r="H19" i="3" s="1"/>
  <c r="G19" i="3" a="1"/>
  <c r="G19" i="3" s="1"/>
  <c r="H11" i="3" a="1"/>
  <c r="H11" i="3" s="1"/>
  <c r="G11" i="3" a="1"/>
  <c r="G11" i="3" s="1"/>
  <c r="H10" i="3" a="1"/>
  <c r="H10" i="3" s="1"/>
  <c r="G10" i="3" a="1"/>
  <c r="G10" i="3" s="1"/>
  <c r="G33" i="3" a="1"/>
  <c r="G33" i="3" s="1"/>
  <c r="H33" i="3" a="1"/>
  <c r="H33" i="3" s="1"/>
  <c r="G25" i="3" a="1"/>
  <c r="G25" i="3" s="1"/>
  <c r="H25" i="3" a="1"/>
  <c r="H25" i="3" s="1"/>
  <c r="G17" i="3" a="1"/>
  <c r="G17" i="3" s="1"/>
  <c r="H17" i="3" a="1"/>
  <c r="H17" i="3" s="1"/>
  <c r="G40" i="3" a="1"/>
  <c r="G40" i="3" s="1"/>
  <c r="H40" i="3" a="1"/>
  <c r="H40" i="3" s="1"/>
  <c r="H32" i="3" a="1"/>
  <c r="H32" i="3" s="1"/>
  <c r="G32" i="3" a="1"/>
  <c r="G32" i="3" s="1"/>
  <c r="H24" i="3" a="1"/>
  <c r="H24" i="3" s="1"/>
  <c r="G24" i="3" a="1"/>
  <c r="G24" i="3" s="1"/>
  <c r="H16" i="3" a="1"/>
  <c r="H16" i="3" s="1"/>
  <c r="G16" i="3" a="1"/>
  <c r="G16" i="3" s="1"/>
  <c r="G8" i="3" a="1"/>
  <c r="G8" i="3" s="1"/>
  <c r="H8" i="3" a="1"/>
  <c r="H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H4" i="3" a="1"/>
  <c r="H4" i="3" s="1"/>
  <c r="G4" i="3" a="1"/>
  <c r="G4" i="3" s="1"/>
  <c r="H3" i="3" a="1"/>
  <c r="H3" i="3" s="1"/>
  <c r="G3" i="3" a="1"/>
  <c r="G3" i="3" s="1"/>
  <c r="H2" i="3" a="1"/>
  <c r="H2" i="3" s="1"/>
  <c r="G2" i="3" a="1"/>
  <c r="G2" i="3" s="1"/>
  <c r="G9" i="3" a="1"/>
  <c r="G9" i="3" s="1"/>
  <c r="H9" i="3" a="1"/>
  <c r="H9" i="3" s="1"/>
  <c r="A87" i="3"/>
  <c r="A79" i="3"/>
  <c r="A86" i="3"/>
  <c r="A78" i="3"/>
  <c r="A85" i="3"/>
  <c r="A77" i="3"/>
  <c r="A84" i="3"/>
  <c r="A83" i="3"/>
  <c r="A75" i="3"/>
  <c r="A76" i="3"/>
  <c r="A82" i="3"/>
  <c r="A89" i="3"/>
  <c r="A81" i="3"/>
  <c r="A88" i="3"/>
  <c r="A80" i="3"/>
  <c r="A74" i="3"/>
  <c r="A73" i="3"/>
  <c r="A71" i="3"/>
  <c r="A70" i="3"/>
  <c r="A69" i="3"/>
  <c r="A68" i="3"/>
  <c r="A72" i="3"/>
  <c r="A64" i="3"/>
  <c r="A24" i="3"/>
  <c r="A61" i="3"/>
  <c r="A53" i="3"/>
  <c r="A45" i="3"/>
  <c r="A37" i="3"/>
  <c r="A29" i="3"/>
  <c r="A21" i="3"/>
  <c r="A13" i="3"/>
  <c r="A5" i="3"/>
  <c r="A56" i="3"/>
  <c r="A32" i="3"/>
  <c r="A60" i="3"/>
  <c r="A52" i="3"/>
  <c r="A44" i="3"/>
  <c r="A36" i="3"/>
  <c r="A28" i="3"/>
  <c r="A20" i="3"/>
  <c r="A12" i="3"/>
  <c r="A4" i="3"/>
  <c r="A59" i="3"/>
  <c r="A43" i="3"/>
  <c r="A27" i="3"/>
  <c r="A11" i="3"/>
  <c r="A66" i="3"/>
  <c r="A58" i="3"/>
  <c r="A50" i="3"/>
  <c r="A42" i="3"/>
  <c r="A34" i="3"/>
  <c r="A26" i="3"/>
  <c r="A18" i="3"/>
  <c r="A10" i="3"/>
  <c r="A2" i="3"/>
  <c r="A67" i="3"/>
  <c r="A51" i="3"/>
  <c r="A35" i="3"/>
  <c r="A19" i="3"/>
  <c r="A3" i="3"/>
  <c r="A65" i="3"/>
  <c r="A57" i="3"/>
  <c r="A49" i="3"/>
  <c r="A41" i="3"/>
  <c r="A33" i="3"/>
  <c r="A25" i="3"/>
  <c r="A17" i="3"/>
  <c r="A9" i="3"/>
  <c r="A40" i="3"/>
  <c r="A8" i="3"/>
  <c r="A63" i="3"/>
  <c r="A55" i="3"/>
  <c r="A47" i="3"/>
  <c r="A39" i="3"/>
  <c r="A31" i="3"/>
  <c r="A23" i="3"/>
  <c r="A15" i="3"/>
  <c r="A7" i="3"/>
  <c r="A48" i="3"/>
  <c r="A16" i="3"/>
  <c r="A62" i="3"/>
  <c r="A54" i="3"/>
  <c r="A46" i="3"/>
  <c r="A38" i="3"/>
  <c r="A30" i="3"/>
  <c r="A22" i="3"/>
  <c r="A14" i="3"/>
  <c r="A6" i="3"/>
  <c r="U174" i="2"/>
  <c r="U110" i="2"/>
  <c r="U46" i="2"/>
  <c r="U189" i="2"/>
  <c r="U173" i="2"/>
  <c r="U157" i="2"/>
  <c r="U141" i="2"/>
  <c r="U125" i="2"/>
  <c r="U109" i="2"/>
  <c r="U101" i="2"/>
  <c r="U85" i="2"/>
  <c r="U77" i="2"/>
  <c r="U69" i="2"/>
  <c r="U53" i="2"/>
  <c r="U45" i="2"/>
  <c r="U37" i="2"/>
  <c r="U29" i="2"/>
  <c r="U21" i="2"/>
  <c r="U13" i="2"/>
  <c r="N7" i="2"/>
  <c r="O5" i="2"/>
  <c r="U198" i="2"/>
  <c r="U142" i="2"/>
  <c r="U86" i="2"/>
  <c r="U30" i="2"/>
  <c r="U197" i="2"/>
  <c r="U181" i="2"/>
  <c r="U165" i="2"/>
  <c r="U149" i="2"/>
  <c r="U133" i="2"/>
  <c r="U117" i="2"/>
  <c r="U93" i="2"/>
  <c r="U61" i="2"/>
  <c r="U5" i="2"/>
  <c r="U196" i="2"/>
  <c r="U188" i="2"/>
  <c r="U180" i="2"/>
  <c r="U172" i="2"/>
  <c r="U164" i="2"/>
  <c r="U156" i="2"/>
  <c r="U148" i="2"/>
  <c r="U140" i="2"/>
  <c r="U132" i="2"/>
  <c r="U124" i="2"/>
  <c r="U116" i="2"/>
  <c r="U108" i="2"/>
  <c r="U100" i="2"/>
  <c r="U92" i="2"/>
  <c r="U84" i="2"/>
  <c r="U76" i="2"/>
  <c r="U68" i="2"/>
  <c r="U60" i="2"/>
  <c r="U52" i="2"/>
  <c r="U44" i="2"/>
  <c r="U36" i="2"/>
  <c r="U28" i="2"/>
  <c r="U20" i="2"/>
  <c r="U12" i="2"/>
  <c r="U4" i="2"/>
  <c r="U134" i="2"/>
  <c r="U54" i="2"/>
  <c r="U179" i="2"/>
  <c r="U147" i="2"/>
  <c r="U123" i="2"/>
  <c r="U99" i="2"/>
  <c r="U83" i="2"/>
  <c r="U75" i="2"/>
  <c r="U67" i="2"/>
  <c r="U51" i="2"/>
  <c r="U35" i="2"/>
  <c r="U27" i="2"/>
  <c r="U19" i="2"/>
  <c r="U11" i="2"/>
  <c r="U3" i="2"/>
  <c r="U166" i="2"/>
  <c r="U118" i="2"/>
  <c r="U70" i="2"/>
  <c r="U6" i="2"/>
  <c r="U187" i="2"/>
  <c r="U163" i="2"/>
  <c r="U131" i="2"/>
  <c r="U115" i="2"/>
  <c r="U91" i="2"/>
  <c r="U59" i="2"/>
  <c r="U194" i="2"/>
  <c r="U178" i="2"/>
  <c r="U162" i="2"/>
  <c r="U154" i="2"/>
  <c r="U146" i="2"/>
  <c r="U138" i="2"/>
  <c r="U130" i="2"/>
  <c r="U122" i="2"/>
  <c r="U114" i="2"/>
  <c r="U106" i="2"/>
  <c r="U98" i="2"/>
  <c r="U90" i="2"/>
  <c r="U82" i="2"/>
  <c r="U74" i="2"/>
  <c r="U66" i="2"/>
  <c r="U58" i="2"/>
  <c r="U50" i="2"/>
  <c r="U42" i="2"/>
  <c r="U34" i="2"/>
  <c r="U26" i="2"/>
  <c r="U18" i="2"/>
  <c r="U10" i="2"/>
  <c r="U2" i="2"/>
  <c r="O6" i="2"/>
  <c r="U158" i="2"/>
  <c r="U94" i="2"/>
  <c r="U38" i="2"/>
  <c r="U195" i="2"/>
  <c r="U171" i="2"/>
  <c r="U155" i="2"/>
  <c r="U139" i="2"/>
  <c r="U107" i="2"/>
  <c r="U43" i="2"/>
  <c r="U186" i="2"/>
  <c r="U170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57" i="2"/>
  <c r="U49" i="2"/>
  <c r="U41" i="2"/>
  <c r="U33" i="2"/>
  <c r="U25" i="2"/>
  <c r="U17" i="2"/>
  <c r="U9" i="2"/>
  <c r="N6" i="2"/>
  <c r="U190" i="2"/>
  <c r="U150" i="2"/>
  <c r="U102" i="2"/>
  <c r="U62" i="2"/>
  <c r="U22" i="2"/>
  <c r="U200" i="2"/>
  <c r="U184" i="2"/>
  <c r="U168" i="2"/>
  <c r="U152" i="2"/>
  <c r="U136" i="2"/>
  <c r="U120" i="2"/>
  <c r="U112" i="2"/>
  <c r="U104" i="2"/>
  <c r="U88" i="2"/>
  <c r="U80" i="2"/>
  <c r="U72" i="2"/>
  <c r="U64" i="2"/>
  <c r="U56" i="2"/>
  <c r="U48" i="2"/>
  <c r="U40" i="2"/>
  <c r="U32" i="2"/>
  <c r="U24" i="2"/>
  <c r="U16" i="2"/>
  <c r="U8" i="2"/>
  <c r="U182" i="2"/>
  <c r="U126" i="2"/>
  <c r="U78" i="2"/>
  <c r="U14" i="2"/>
  <c r="U192" i="2"/>
  <c r="U176" i="2"/>
  <c r="U160" i="2"/>
  <c r="U144" i="2"/>
  <c r="U128" i="2"/>
  <c r="U96" i="2"/>
  <c r="U199" i="2"/>
  <c r="U191" i="2"/>
  <c r="U183" i="2"/>
  <c r="U175" i="2"/>
  <c r="U167" i="2"/>
  <c r="U159" i="2"/>
  <c r="U151" i="2"/>
  <c r="U143" i="2"/>
  <c r="U135" i="2"/>
  <c r="U127" i="2"/>
  <c r="U119" i="2"/>
  <c r="U111" i="2"/>
  <c r="U103" i="2"/>
  <c r="U95" i="2"/>
  <c r="U87" i="2"/>
  <c r="U79" i="2"/>
  <c r="U71" i="2"/>
  <c r="U63" i="2"/>
  <c r="U55" i="2"/>
  <c r="U47" i="2"/>
  <c r="U39" i="2"/>
  <c r="U31" i="2"/>
  <c r="U23" i="2"/>
  <c r="U15" i="2"/>
  <c r="U7" i="2"/>
  <c r="R4" i="2" l="1"/>
  <c r="O12" i="2"/>
  <c r="R3" i="2"/>
  <c r="R11" i="2" s="1"/>
  <c r="N15" i="2"/>
  <c r="N13" i="2"/>
  <c r="N16" i="2"/>
  <c r="R6" i="2"/>
  <c r="O15" i="2"/>
  <c r="O16" i="2"/>
  <c r="O13" i="2"/>
  <c r="S4" i="2"/>
  <c r="S6" i="2"/>
  <c r="S3" i="2"/>
  <c r="S11" i="2" s="1"/>
  <c r="N12" i="2"/>
  <c r="O14" i="2" l="1"/>
  <c r="R7" i="2"/>
  <c r="N14" i="2"/>
  <c r="R8" i="2"/>
  <c r="R9" i="2" s="1"/>
  <c r="S8" i="2"/>
  <c r="S9" i="2" s="1"/>
  <c r="S7" i="2"/>
  <c r="R10" i="2" l="1"/>
  <c r="R12" i="2" s="1"/>
  <c r="N17" i="2" s="1"/>
  <c r="S10" i="2"/>
  <c r="S12" i="2" s="1"/>
  <c r="O17" i="2" s="1"/>
  <c r="O18" i="2" l="1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30" i="2"/>
  <c r="W31" i="2"/>
  <c r="W55" i="2"/>
  <c r="W71" i="2"/>
  <c r="W95" i="2"/>
  <c r="W127" i="2"/>
  <c r="W151" i="2"/>
  <c r="W183" i="2"/>
  <c r="W24" i="2"/>
  <c r="W88" i="2"/>
  <c r="W120" i="2"/>
  <c r="W176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2" i="2"/>
  <c r="W62" i="2"/>
  <c r="W78" i="2"/>
  <c r="W94" i="2"/>
  <c r="W110" i="2"/>
  <c r="W126" i="2"/>
  <c r="W142" i="2"/>
  <c r="W158" i="2"/>
  <c r="W174" i="2"/>
  <c r="W190" i="2"/>
  <c r="W47" i="2"/>
  <c r="W103" i="2"/>
  <c r="W143" i="2"/>
  <c r="W175" i="2"/>
  <c r="W48" i="2"/>
  <c r="W64" i="2"/>
  <c r="W96" i="2"/>
  <c r="W112" i="2"/>
  <c r="W144" i="2"/>
  <c r="W160" i="2"/>
  <c r="W184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46" i="2"/>
  <c r="W23" i="2"/>
  <c r="W63" i="2"/>
  <c r="W79" i="2"/>
  <c r="W87" i="2"/>
  <c r="W111" i="2"/>
  <c r="W135" i="2"/>
  <c r="W167" i="2"/>
  <c r="W199" i="2"/>
  <c r="W32" i="2"/>
  <c r="W80" i="2"/>
  <c r="W128" i="2"/>
  <c r="W152" i="2"/>
  <c r="W192" i="2"/>
  <c r="W26" i="2"/>
  <c r="W34" i="2"/>
  <c r="W42" i="2"/>
  <c r="W50" i="2"/>
  <c r="W58" i="2"/>
  <c r="W66" i="2"/>
  <c r="W74" i="2"/>
  <c r="W82" i="2"/>
  <c r="W90" i="2"/>
  <c r="W98" i="2"/>
  <c r="W106" i="2"/>
  <c r="W114" i="2"/>
  <c r="W122" i="2"/>
  <c r="W130" i="2"/>
  <c r="W138" i="2"/>
  <c r="W146" i="2"/>
  <c r="W154" i="2"/>
  <c r="W162" i="2"/>
  <c r="W170" i="2"/>
  <c r="W178" i="2"/>
  <c r="W186" i="2"/>
  <c r="W194" i="2"/>
  <c r="W38" i="2"/>
  <c r="W54" i="2"/>
  <c r="W70" i="2"/>
  <c r="W86" i="2"/>
  <c r="W102" i="2"/>
  <c r="W118" i="2"/>
  <c r="W134" i="2"/>
  <c r="W150" i="2"/>
  <c r="W166" i="2"/>
  <c r="W182" i="2"/>
  <c r="W198" i="2"/>
  <c r="W39" i="2"/>
  <c r="W119" i="2"/>
  <c r="W159" i="2"/>
  <c r="W191" i="2"/>
  <c r="W40" i="2"/>
  <c r="W56" i="2"/>
  <c r="W72" i="2"/>
  <c r="W104" i="2"/>
  <c r="W136" i="2"/>
  <c r="W168" i="2"/>
  <c r="W200" i="2"/>
  <c r="W25" i="2"/>
  <c r="W89" i="2"/>
  <c r="W153" i="2"/>
  <c r="W41" i="2"/>
  <c r="W169" i="2"/>
  <c r="W113" i="2"/>
  <c r="W121" i="2"/>
  <c r="W193" i="2"/>
  <c r="W33" i="2"/>
  <c r="W97" i="2"/>
  <c r="W161" i="2"/>
  <c r="W105" i="2"/>
  <c r="W49" i="2"/>
  <c r="W57" i="2"/>
  <c r="W65" i="2"/>
  <c r="W73" i="2"/>
  <c r="W137" i="2"/>
  <c r="W201" i="2"/>
  <c r="W81" i="2"/>
  <c r="W145" i="2"/>
  <c r="W177" i="2"/>
  <c r="W185" i="2"/>
  <c r="W129" i="2"/>
  <c r="V22" i="2"/>
  <c r="V30" i="2"/>
  <c r="V38" i="2"/>
  <c r="V46" i="2"/>
  <c r="V54" i="2"/>
  <c r="V62" i="2"/>
  <c r="V70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5" i="2"/>
  <c r="V105" i="2"/>
  <c r="V169" i="2"/>
  <c r="V42" i="2"/>
  <c r="V66" i="2"/>
  <c r="V98" i="2"/>
  <c r="V138" i="2"/>
  <c r="V162" i="2"/>
  <c r="V27" i="2"/>
  <c r="V59" i="2"/>
  <c r="V99" i="2"/>
  <c r="V131" i="2"/>
  <c r="V23" i="2"/>
  <c r="V31" i="2"/>
  <c r="V39" i="2"/>
  <c r="V47" i="2"/>
  <c r="V55" i="2"/>
  <c r="V63" i="2"/>
  <c r="V71" i="2"/>
  <c r="V79" i="2"/>
  <c r="V87" i="2"/>
  <c r="V95" i="2"/>
  <c r="V103" i="2"/>
  <c r="V111" i="2"/>
  <c r="V119" i="2"/>
  <c r="V127" i="2"/>
  <c r="V135" i="2"/>
  <c r="V143" i="2"/>
  <c r="V151" i="2"/>
  <c r="V159" i="2"/>
  <c r="V167" i="2"/>
  <c r="V175" i="2"/>
  <c r="V183" i="2"/>
  <c r="V191" i="2"/>
  <c r="V199" i="2"/>
  <c r="V33" i="2"/>
  <c r="V49" i="2"/>
  <c r="V65" i="2"/>
  <c r="V81" i="2"/>
  <c r="V97" i="2"/>
  <c r="V121" i="2"/>
  <c r="V145" i="2"/>
  <c r="V161" i="2"/>
  <c r="V185" i="2"/>
  <c r="V34" i="2"/>
  <c r="V82" i="2"/>
  <c r="V122" i="2"/>
  <c r="V146" i="2"/>
  <c r="V186" i="2"/>
  <c r="V35" i="2"/>
  <c r="V67" i="2"/>
  <c r="V91" i="2"/>
  <c r="V123" i="2"/>
  <c r="V24" i="2"/>
  <c r="V32" i="2"/>
  <c r="V40" i="2"/>
  <c r="V48" i="2"/>
  <c r="V56" i="2"/>
  <c r="V64" i="2"/>
  <c r="V72" i="2"/>
  <c r="V80" i="2"/>
  <c r="V88" i="2"/>
  <c r="V96" i="2"/>
  <c r="V104" i="2"/>
  <c r="V112" i="2"/>
  <c r="V120" i="2"/>
  <c r="V128" i="2"/>
  <c r="V136" i="2"/>
  <c r="V144" i="2"/>
  <c r="V152" i="2"/>
  <c r="V160" i="2"/>
  <c r="V168" i="2"/>
  <c r="V176" i="2"/>
  <c r="V184" i="2"/>
  <c r="V192" i="2"/>
  <c r="V200" i="2"/>
  <c r="V129" i="2"/>
  <c r="V193" i="2"/>
  <c r="V50" i="2"/>
  <c r="V74" i="2"/>
  <c r="V106" i="2"/>
  <c r="V130" i="2"/>
  <c r="V170" i="2"/>
  <c r="V194" i="2"/>
  <c r="V43" i="2"/>
  <c r="V75" i="2"/>
  <c r="V107" i="2"/>
  <c r="V139" i="2"/>
  <c r="V21" i="2"/>
  <c r="V29" i="2"/>
  <c r="V37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41" i="2"/>
  <c r="V57" i="2"/>
  <c r="V73" i="2"/>
  <c r="V89" i="2"/>
  <c r="V113" i="2"/>
  <c r="V137" i="2"/>
  <c r="V153" i="2"/>
  <c r="V177" i="2"/>
  <c r="V201" i="2"/>
  <c r="V26" i="2"/>
  <c r="V58" i="2"/>
  <c r="V90" i="2"/>
  <c r="V114" i="2"/>
  <c r="V154" i="2"/>
  <c r="V178" i="2"/>
  <c r="V51" i="2"/>
  <c r="V83" i="2"/>
  <c r="V115" i="2"/>
  <c r="V36" i="2"/>
  <c r="V100" i="2"/>
  <c r="V155" i="2"/>
  <c r="V187" i="2"/>
  <c r="V52" i="2"/>
  <c r="V116" i="2"/>
  <c r="V195" i="2"/>
  <c r="V44" i="2"/>
  <c r="V108" i="2"/>
  <c r="V156" i="2"/>
  <c r="V188" i="2"/>
  <c r="V163" i="2"/>
  <c r="V124" i="2"/>
  <c r="V196" i="2"/>
  <c r="V132" i="2"/>
  <c r="V140" i="2"/>
  <c r="V84" i="2"/>
  <c r="V147" i="2"/>
  <c r="V179" i="2"/>
  <c r="V28" i="2"/>
  <c r="V92" i="2"/>
  <c r="V148" i="2"/>
  <c r="V180" i="2"/>
  <c r="V60" i="2"/>
  <c r="V164" i="2"/>
  <c r="V68" i="2"/>
  <c r="V171" i="2"/>
  <c r="V76" i="2"/>
  <c r="V172" i="2"/>
  <c r="V2" i="2"/>
  <c r="V10" i="2"/>
  <c r="V18" i="2"/>
  <c r="V11" i="2"/>
  <c r="V4" i="2"/>
  <c r="V12" i="2"/>
  <c r="V20" i="2"/>
  <c r="V5" i="2"/>
  <c r="V13" i="2"/>
  <c r="V6" i="2"/>
  <c r="V14" i="2"/>
  <c r="V7" i="2"/>
  <c r="V15" i="2"/>
  <c r="V19" i="2"/>
  <c r="V8" i="2"/>
  <c r="V16" i="2"/>
  <c r="V9" i="2"/>
  <c r="V17" i="2"/>
  <c r="V3" i="2"/>
  <c r="N18" i="2"/>
  <c r="W14" i="2"/>
  <c r="W8" i="2"/>
  <c r="W4" i="2"/>
  <c r="W9" i="2"/>
  <c r="W15" i="2"/>
  <c r="W7" i="2"/>
  <c r="W11" i="2"/>
  <c r="W16" i="2"/>
  <c r="W18" i="2"/>
  <c r="W6" i="2"/>
  <c r="W13" i="2"/>
  <c r="W20" i="2"/>
  <c r="W2" i="2"/>
  <c r="W5" i="2"/>
  <c r="W12" i="2"/>
  <c r="W19" i="2"/>
  <c r="W3" i="2"/>
  <c r="W10" i="2"/>
  <c r="W17" i="2"/>
  <c r="M25" i="2" l="1"/>
  <c r="X181" i="2" s="1"/>
  <c r="N25" i="2"/>
  <c r="Y123" i="2" s="1"/>
  <c r="Y15" i="2" l="1"/>
  <c r="F15" i="3" s="1"/>
  <c r="Y163" i="2"/>
  <c r="Y177" i="2"/>
  <c r="Y92" i="2"/>
  <c r="Y53" i="2"/>
  <c r="F53" i="3" s="1"/>
  <c r="Y103" i="2"/>
  <c r="Y35" i="2"/>
  <c r="F35" i="3" s="1"/>
  <c r="Y178" i="2"/>
  <c r="Y11" i="2"/>
  <c r="F11" i="3" s="1"/>
  <c r="Y111" i="2"/>
  <c r="Y182" i="2"/>
  <c r="Y180" i="2"/>
  <c r="Y116" i="2"/>
  <c r="Y39" i="2"/>
  <c r="F39" i="3" s="1"/>
  <c r="Y95" i="2"/>
  <c r="Y31" i="2"/>
  <c r="F31" i="3" s="1"/>
  <c r="Y194" i="2"/>
  <c r="Y188" i="2"/>
  <c r="Y45" i="2"/>
  <c r="F45" i="3" s="1"/>
  <c r="Y54" i="2"/>
  <c r="F54" i="3" s="1"/>
  <c r="Y125" i="2"/>
  <c r="Y30" i="2"/>
  <c r="F30" i="3" s="1"/>
  <c r="Y88" i="2"/>
  <c r="F88" i="3" s="1"/>
  <c r="Y170" i="2"/>
  <c r="Y150" i="2"/>
  <c r="Y201" i="2"/>
  <c r="Y93" i="2"/>
  <c r="Y73" i="2"/>
  <c r="F73" i="3" s="1"/>
  <c r="Y107" i="2"/>
  <c r="Y6" i="2"/>
  <c r="F6" i="3" s="1"/>
  <c r="Y85" i="2"/>
  <c r="F85" i="3" s="1"/>
  <c r="Y199" i="2"/>
  <c r="Y71" i="2"/>
  <c r="F71" i="3" s="1"/>
  <c r="Y142" i="2"/>
  <c r="Y91" i="2"/>
  <c r="Y106" i="2"/>
  <c r="Y164" i="2"/>
  <c r="Y81" i="2"/>
  <c r="F81" i="3" s="1"/>
  <c r="Y193" i="2"/>
  <c r="Y148" i="2"/>
  <c r="Y47" i="2"/>
  <c r="F47" i="3" s="1"/>
  <c r="Y55" i="2"/>
  <c r="F55" i="3" s="1"/>
  <c r="Y118" i="2"/>
  <c r="Y190" i="2"/>
  <c r="Y189" i="2"/>
  <c r="Y126" i="2"/>
  <c r="Y129" i="2"/>
  <c r="Y62" i="2"/>
  <c r="F62" i="3" s="1"/>
  <c r="Y156" i="2"/>
  <c r="Y101" i="2"/>
  <c r="Y172" i="2"/>
  <c r="Y155" i="2"/>
  <c r="Y14" i="2"/>
  <c r="F14" i="3" s="1"/>
  <c r="Y175" i="2"/>
  <c r="Y113" i="2"/>
  <c r="Y105" i="2"/>
  <c r="Y176" i="2"/>
  <c r="Y80" i="2"/>
  <c r="F80" i="3" s="1"/>
  <c r="Y154" i="2"/>
  <c r="Y136" i="2"/>
  <c r="Y140" i="2"/>
  <c r="Y22" i="2"/>
  <c r="F22" i="3" s="1"/>
  <c r="Y76" i="2"/>
  <c r="F76" i="3" s="1"/>
  <c r="Y29" i="2"/>
  <c r="F29" i="3" s="1"/>
  <c r="Y12" i="2"/>
  <c r="F12" i="3" s="1"/>
  <c r="Y100" i="2"/>
  <c r="Y147" i="2"/>
  <c r="Y133" i="2"/>
  <c r="Y63" i="2"/>
  <c r="F63" i="3" s="1"/>
  <c r="Y8" i="2"/>
  <c r="F8" i="3" s="1"/>
  <c r="Y41" i="2"/>
  <c r="F41" i="3" s="1"/>
  <c r="Y34" i="2"/>
  <c r="F34" i="3" s="1"/>
  <c r="Y51" i="2"/>
  <c r="F51" i="3" s="1"/>
  <c r="Y167" i="2"/>
  <c r="Y151" i="2"/>
  <c r="Y74" i="2"/>
  <c r="F74" i="3" s="1"/>
  <c r="Y192" i="2"/>
  <c r="Y153" i="2"/>
  <c r="Y64" i="2"/>
  <c r="F64" i="3" s="1"/>
  <c r="Y89" i="2"/>
  <c r="F89" i="3" s="1"/>
  <c r="Y135" i="2"/>
  <c r="Y145" i="2"/>
  <c r="Y181" i="2"/>
  <c r="Y2" i="2"/>
  <c r="F2" i="3" s="1"/>
  <c r="Y79" i="2"/>
  <c r="F79" i="3" s="1"/>
  <c r="Y50" i="2"/>
  <c r="F50" i="3" s="1"/>
  <c r="Y49" i="2"/>
  <c r="F49" i="3" s="1"/>
  <c r="Y36" i="2"/>
  <c r="F36" i="3" s="1"/>
  <c r="Y174" i="2"/>
  <c r="Y144" i="2"/>
  <c r="Y139" i="2"/>
  <c r="Y128" i="2"/>
  <c r="Y21" i="2"/>
  <c r="F21" i="3" s="1"/>
  <c r="Y119" i="2"/>
  <c r="Y59" i="2"/>
  <c r="F59" i="3" s="1"/>
  <c r="Y86" i="2"/>
  <c r="F86" i="3" s="1"/>
  <c r="Y84" i="2"/>
  <c r="F84" i="3" s="1"/>
  <c r="Y24" i="2"/>
  <c r="F24" i="3" s="1"/>
  <c r="Y66" i="2"/>
  <c r="F66" i="3" s="1"/>
  <c r="Y134" i="2"/>
  <c r="Y90" i="2"/>
  <c r="Y94" i="2"/>
  <c r="Y184" i="2"/>
  <c r="Y60" i="2"/>
  <c r="F60" i="3" s="1"/>
  <c r="Y130" i="2"/>
  <c r="Y115" i="2"/>
  <c r="Y110" i="2"/>
  <c r="Y141" i="2"/>
  <c r="Y186" i="2"/>
  <c r="Y82" i="2"/>
  <c r="F82" i="3" s="1"/>
  <c r="Y173" i="2"/>
  <c r="Y198" i="2"/>
  <c r="Y23" i="2"/>
  <c r="F23" i="3" s="1"/>
  <c r="Y124" i="2"/>
  <c r="Y44" i="2"/>
  <c r="F44" i="3" s="1"/>
  <c r="Y61" i="2"/>
  <c r="F61" i="3" s="1"/>
  <c r="Y25" i="2"/>
  <c r="F25" i="3" s="1"/>
  <c r="Y16" i="2"/>
  <c r="F16" i="3" s="1"/>
  <c r="Y99" i="2"/>
  <c r="Y40" i="2"/>
  <c r="F40" i="3" s="1"/>
  <c r="Y5" i="2"/>
  <c r="F5" i="3" s="1"/>
  <c r="Y65" i="2"/>
  <c r="F65" i="3" s="1"/>
  <c r="Y121" i="2"/>
  <c r="Y169" i="2"/>
  <c r="Y109" i="2"/>
  <c r="Y157" i="2"/>
  <c r="Y20" i="2"/>
  <c r="F20" i="3" s="1"/>
  <c r="Y159" i="2"/>
  <c r="Y146" i="2"/>
  <c r="Y70" i="2"/>
  <c r="F70" i="3" s="1"/>
  <c r="Y10" i="2"/>
  <c r="F10" i="3" s="1"/>
  <c r="Y165" i="2"/>
  <c r="Y120" i="2"/>
  <c r="Y195" i="2"/>
  <c r="Y160" i="2"/>
  <c r="X95" i="2"/>
  <c r="X141" i="2"/>
  <c r="X159" i="2"/>
  <c r="X186" i="2"/>
  <c r="X4" i="2"/>
  <c r="E4" i="3" s="1"/>
  <c r="X103" i="2"/>
  <c r="X92" i="2"/>
  <c r="X100" i="2"/>
  <c r="X172" i="2"/>
  <c r="X104" i="2"/>
  <c r="X122" i="2"/>
  <c r="X39" i="2"/>
  <c r="E39" i="3" s="1"/>
  <c r="X69" i="2"/>
  <c r="E69" i="3" s="1"/>
  <c r="X27" i="2"/>
  <c r="E27" i="3" s="1"/>
  <c r="X117" i="2"/>
  <c r="X40" i="2"/>
  <c r="E40" i="3" s="1"/>
  <c r="X75" i="2"/>
  <c r="E75" i="3" s="1"/>
  <c r="X7" i="2"/>
  <c r="E7" i="3" s="1"/>
  <c r="X167" i="2"/>
  <c r="X53" i="2"/>
  <c r="E53" i="3" s="1"/>
  <c r="X173" i="2"/>
  <c r="Y104" i="2"/>
  <c r="X15" i="2"/>
  <c r="E15" i="3" s="1"/>
  <c r="X37" i="2"/>
  <c r="E37" i="3" s="1"/>
  <c r="X22" i="2"/>
  <c r="E22" i="3" s="1"/>
  <c r="X49" i="2"/>
  <c r="E49" i="3" s="1"/>
  <c r="X84" i="2"/>
  <c r="E84" i="3" s="1"/>
  <c r="X30" i="2"/>
  <c r="E30" i="3" s="1"/>
  <c r="X185" i="2"/>
  <c r="X47" i="2"/>
  <c r="E47" i="3" s="1"/>
  <c r="X119" i="2"/>
  <c r="Y26" i="2"/>
  <c r="F26" i="3" s="1"/>
  <c r="Y137" i="2"/>
  <c r="Y98" i="2"/>
  <c r="X168" i="2"/>
  <c r="X57" i="2"/>
  <c r="E57" i="3" s="1"/>
  <c r="X86" i="2"/>
  <c r="E86" i="3" s="1"/>
  <c r="X177" i="2"/>
  <c r="X148" i="2"/>
  <c r="X94" i="2"/>
  <c r="X130" i="2"/>
  <c r="X56" i="2"/>
  <c r="E56" i="3" s="1"/>
  <c r="X73" i="2"/>
  <c r="E73" i="3" s="1"/>
  <c r="Y171" i="2"/>
  <c r="Y97" i="2"/>
  <c r="Y114" i="2"/>
  <c r="X139" i="2"/>
  <c r="X176" i="2"/>
  <c r="X110" i="2"/>
  <c r="X31" i="2"/>
  <c r="E31" i="3" s="1"/>
  <c r="X58" i="2"/>
  <c r="E58" i="3" s="1"/>
  <c r="X45" i="2"/>
  <c r="E45" i="3" s="1"/>
  <c r="X158" i="2"/>
  <c r="X147" i="2"/>
  <c r="X193" i="2"/>
  <c r="X82" i="2"/>
  <c r="E82" i="3" s="1"/>
  <c r="Y162" i="2"/>
  <c r="Y38" i="2"/>
  <c r="F38" i="3" s="1"/>
  <c r="X150" i="2"/>
  <c r="X113" i="2"/>
  <c r="X197" i="2"/>
  <c r="X112" i="2"/>
  <c r="X83" i="2"/>
  <c r="E83" i="3" s="1"/>
  <c r="X12" i="2"/>
  <c r="E12" i="3" s="1"/>
  <c r="X175" i="2"/>
  <c r="X138" i="2"/>
  <c r="X61" i="2"/>
  <c r="E61" i="3" s="1"/>
  <c r="X55" i="2"/>
  <c r="E55" i="3" s="1"/>
  <c r="X201" i="2"/>
  <c r="X108" i="2"/>
  <c r="X118" i="2"/>
  <c r="X81" i="2"/>
  <c r="E81" i="3" s="1"/>
  <c r="X133" i="2"/>
  <c r="X144" i="2"/>
  <c r="X115" i="2"/>
  <c r="X21" i="2"/>
  <c r="E21" i="3" s="1"/>
  <c r="Y200" i="2"/>
  <c r="Y56" i="2"/>
  <c r="F56" i="3" s="1"/>
  <c r="Y131" i="2"/>
  <c r="X143" i="2"/>
  <c r="X106" i="2"/>
  <c r="X196" i="2"/>
  <c r="Y4" i="2"/>
  <c r="F4" i="3" s="1"/>
  <c r="Y87" i="2"/>
  <c r="F87" i="3" s="1"/>
  <c r="Y96" i="2"/>
  <c r="X23" i="2"/>
  <c r="E23" i="3" s="1"/>
  <c r="X169" i="2"/>
  <c r="X76" i="2"/>
  <c r="E76" i="3" s="1"/>
  <c r="Y28" i="2"/>
  <c r="F28" i="3" s="1"/>
  <c r="Y168" i="2"/>
  <c r="Y69" i="2"/>
  <c r="F69" i="3" s="1"/>
  <c r="X182" i="2"/>
  <c r="X145" i="2"/>
  <c r="X52" i="2"/>
  <c r="E52" i="3" s="1"/>
  <c r="X62" i="2"/>
  <c r="E62" i="3" s="1"/>
  <c r="X25" i="2"/>
  <c r="E25" i="3" s="1"/>
  <c r="X179" i="2"/>
  <c r="X9" i="2"/>
  <c r="E9" i="3" s="1"/>
  <c r="X24" i="2"/>
  <c r="E24" i="3" s="1"/>
  <c r="X170" i="2"/>
  <c r="X109" i="2"/>
  <c r="X87" i="2"/>
  <c r="E87" i="3" s="1"/>
  <c r="X50" i="2"/>
  <c r="E50" i="3" s="1"/>
  <c r="X140" i="2"/>
  <c r="X120" i="2"/>
  <c r="X91" i="2"/>
  <c r="X20" i="2"/>
  <c r="E20" i="3" s="1"/>
  <c r="X183" i="2"/>
  <c r="X146" i="2"/>
  <c r="X77" i="2"/>
  <c r="E77" i="3" s="1"/>
  <c r="X63" i="2"/>
  <c r="E63" i="3" s="1"/>
  <c r="X26" i="2"/>
  <c r="E26" i="3" s="1"/>
  <c r="X116" i="2"/>
  <c r="X126" i="2"/>
  <c r="X89" i="2"/>
  <c r="E89" i="3" s="1"/>
  <c r="X149" i="2"/>
  <c r="Y42" i="2"/>
  <c r="F42" i="3" s="1"/>
  <c r="Y7" i="2"/>
  <c r="F7" i="3" s="1"/>
  <c r="Y27" i="2"/>
  <c r="F27" i="3" s="1"/>
  <c r="Y166" i="2"/>
  <c r="X88" i="2"/>
  <c r="E88" i="3" s="1"/>
  <c r="X59" i="2"/>
  <c r="E59" i="3" s="1"/>
  <c r="X18" i="2"/>
  <c r="E18" i="3" s="1"/>
  <c r="Y108" i="2"/>
  <c r="Y191" i="2"/>
  <c r="Y67" i="2"/>
  <c r="F67" i="3" s="1"/>
  <c r="X151" i="2"/>
  <c r="X114" i="2"/>
  <c r="X29" i="2"/>
  <c r="E29" i="3" s="1"/>
  <c r="Y75" i="2"/>
  <c r="F75" i="3" s="1"/>
  <c r="Y158" i="2"/>
  <c r="Y32" i="2"/>
  <c r="F32" i="3" s="1"/>
  <c r="X121" i="2"/>
  <c r="X28" i="2"/>
  <c r="E28" i="3" s="1"/>
  <c r="X38" i="2"/>
  <c r="E38" i="3" s="1"/>
  <c r="X184" i="2"/>
  <c r="X155" i="2"/>
  <c r="X19" i="2"/>
  <c r="E19" i="3" s="1"/>
  <c r="X64" i="2"/>
  <c r="E64" i="3" s="1"/>
  <c r="X35" i="2"/>
  <c r="E35" i="3" s="1"/>
  <c r="X189" i="2"/>
  <c r="X127" i="2"/>
  <c r="X90" i="2"/>
  <c r="X180" i="2"/>
  <c r="X190" i="2"/>
  <c r="X153" i="2"/>
  <c r="X60" i="2"/>
  <c r="E60" i="3" s="1"/>
  <c r="Y112" i="2"/>
  <c r="Y52" i="2"/>
  <c r="F52" i="3" s="1"/>
  <c r="X152" i="2"/>
  <c r="X123" i="2"/>
  <c r="X6" i="2"/>
  <c r="E6" i="3" s="1"/>
  <c r="Y72" i="2"/>
  <c r="F72" i="3" s="1"/>
  <c r="Y77" i="2"/>
  <c r="F77" i="3" s="1"/>
  <c r="Y17" i="2"/>
  <c r="F17" i="3" s="1"/>
  <c r="X32" i="2"/>
  <c r="E32" i="3" s="1"/>
  <c r="X178" i="2"/>
  <c r="X125" i="2"/>
  <c r="Y9" i="2"/>
  <c r="F9" i="3" s="1"/>
  <c r="Y18" i="2"/>
  <c r="F18" i="3" s="1"/>
  <c r="Y117" i="2"/>
  <c r="X102" i="2"/>
  <c r="X65" i="2"/>
  <c r="E65" i="3" s="1"/>
  <c r="X93" i="2"/>
  <c r="X128" i="2"/>
  <c r="X99" i="2"/>
  <c r="X5" i="2"/>
  <c r="E5" i="3" s="1"/>
  <c r="X191" i="2"/>
  <c r="X154" i="2"/>
  <c r="X85" i="2"/>
  <c r="E85" i="3" s="1"/>
  <c r="X71" i="2"/>
  <c r="E71" i="3" s="1"/>
  <c r="X34" i="2"/>
  <c r="E34" i="3" s="1"/>
  <c r="X124" i="2"/>
  <c r="Y161" i="2"/>
  <c r="Y138" i="2"/>
  <c r="Y197" i="2"/>
  <c r="X70" i="2"/>
  <c r="E70" i="3" s="1"/>
  <c r="X33" i="2"/>
  <c r="E33" i="3" s="1"/>
  <c r="X187" i="2"/>
  <c r="X17" i="2"/>
  <c r="E17" i="3" s="1"/>
  <c r="Y43" i="2"/>
  <c r="F43" i="3" s="1"/>
  <c r="Y58" i="2"/>
  <c r="F58" i="3" s="1"/>
  <c r="Y102" i="2"/>
  <c r="X96" i="2"/>
  <c r="X67" i="2"/>
  <c r="E67" i="3" s="1"/>
  <c r="X11" i="2"/>
  <c r="E11" i="3" s="1"/>
  <c r="Y179" i="2"/>
  <c r="Y127" i="2"/>
  <c r="Y3" i="2"/>
  <c r="F3" i="3" s="1"/>
  <c r="X66" i="2"/>
  <c r="E66" i="3" s="1"/>
  <c r="X156" i="2"/>
  <c r="X166" i="2"/>
  <c r="X129" i="2"/>
  <c r="X36" i="2"/>
  <c r="E36" i="3" s="1"/>
  <c r="X46" i="2"/>
  <c r="E46" i="3" s="1"/>
  <c r="X192" i="2"/>
  <c r="X163" i="2"/>
  <c r="X8" i="2"/>
  <c r="E8" i="3" s="1"/>
  <c r="X72" i="2"/>
  <c r="E72" i="3" s="1"/>
  <c r="X43" i="2"/>
  <c r="E43" i="3" s="1"/>
  <c r="X2" i="2"/>
  <c r="E2" i="3" s="1"/>
  <c r="X135" i="2"/>
  <c r="X98" i="2"/>
  <c r="X188" i="2"/>
  <c r="Y132" i="2"/>
  <c r="Y196" i="2"/>
  <c r="Y83" i="2"/>
  <c r="F83" i="3" s="1"/>
  <c r="X134" i="2"/>
  <c r="X97" i="2"/>
  <c r="X165" i="2"/>
  <c r="Y185" i="2"/>
  <c r="Y78" i="2"/>
  <c r="F78" i="3" s="1"/>
  <c r="Y48" i="2"/>
  <c r="F48" i="3" s="1"/>
  <c r="Y187" i="2"/>
  <c r="X160" i="2"/>
  <c r="X131" i="2"/>
  <c r="X14" i="2"/>
  <c r="E14" i="3" s="1"/>
  <c r="Y143" i="2"/>
  <c r="Y13" i="2"/>
  <c r="F13" i="3" s="1"/>
  <c r="Y152" i="2"/>
  <c r="X136" i="2"/>
  <c r="X107" i="2"/>
  <c r="X13" i="2"/>
  <c r="E13" i="3" s="1"/>
  <c r="X199" i="2"/>
  <c r="X162" i="2"/>
  <c r="X101" i="2"/>
  <c r="X198" i="2"/>
  <c r="X161" i="2"/>
  <c r="X68" i="2"/>
  <c r="E68" i="3" s="1"/>
  <c r="X78" i="2"/>
  <c r="E78" i="3" s="1"/>
  <c r="X41" i="2"/>
  <c r="E41" i="3" s="1"/>
  <c r="X195" i="2"/>
  <c r="X3" i="2"/>
  <c r="E3" i="3" s="1"/>
  <c r="X48" i="2"/>
  <c r="E48" i="3" s="1"/>
  <c r="X194" i="2"/>
  <c r="X157" i="2"/>
  <c r="X111" i="2"/>
  <c r="X74" i="2"/>
  <c r="E74" i="3" s="1"/>
  <c r="X164" i="2"/>
  <c r="X174" i="2"/>
  <c r="X137" i="2"/>
  <c r="X44" i="2"/>
  <c r="E44" i="3" s="1"/>
  <c r="X54" i="2"/>
  <c r="E54" i="3" s="1"/>
  <c r="X200" i="2"/>
  <c r="X171" i="2"/>
  <c r="X16" i="2"/>
  <c r="E16" i="3" s="1"/>
  <c r="X80" i="2"/>
  <c r="E80" i="3" s="1"/>
  <c r="X51" i="2"/>
  <c r="E51" i="3" s="1"/>
  <c r="X10" i="2"/>
  <c r="E10" i="3" s="1"/>
  <c r="Y37" i="2"/>
  <c r="F37" i="3" s="1"/>
  <c r="Y122" i="2"/>
  <c r="Y46" i="2"/>
  <c r="F46" i="3" s="1"/>
  <c r="X79" i="2"/>
  <c r="E79" i="3" s="1"/>
  <c r="X42" i="2"/>
  <c r="E42" i="3" s="1"/>
  <c r="X132" i="2"/>
  <c r="Y33" i="2"/>
  <c r="F33" i="3" s="1"/>
  <c r="Y68" i="2"/>
  <c r="F68" i="3" s="1"/>
  <c r="Y19" i="2"/>
  <c r="F19" i="3" s="1"/>
  <c r="X142" i="2"/>
  <c r="X105" i="2"/>
  <c r="Y57" i="2"/>
  <c r="F57" i="3" s="1"/>
  <c r="Y149" i="2"/>
  <c r="Y1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<sst xmlns="http://schemas.openxmlformats.org/spreadsheetml/2006/main" count="368" uniqueCount="183">
  <si>
    <t>Weight  [mg]</t>
  </si>
  <si>
    <t>Name</t>
  </si>
  <si>
    <t>Moisture  [%]</t>
  </si>
  <si>
    <t>N  Area</t>
  </si>
  <si>
    <t>C  Area</t>
  </si>
  <si>
    <t>N [%]</t>
  </si>
  <si>
    <t>C  [%]</t>
  </si>
  <si>
    <t>C/N  ratio</t>
  </si>
  <si>
    <t>Method</t>
  </si>
  <si>
    <t>N  Factor</t>
  </si>
  <si>
    <t>C  Factor</t>
  </si>
  <si>
    <t>N  Blank</t>
  </si>
  <si>
    <t>C  Blank</t>
  </si>
  <si>
    <t>Memo</t>
  </si>
  <si>
    <t>Info</t>
  </si>
  <si>
    <t>Date       Time</t>
  </si>
  <si>
    <t>Blank with O</t>
  </si>
  <si>
    <t>Blank-</t>
  </si>
  <si>
    <t>Sample ID</t>
  </si>
  <si>
    <t>Row</t>
  </si>
  <si>
    <t>Type</t>
  </si>
  <si>
    <t>% N</t>
  </si>
  <si>
    <t>%C</t>
  </si>
  <si>
    <t>N Area</t>
  </si>
  <si>
    <t>C Area</t>
  </si>
  <si>
    <t>N Blank</t>
  </si>
  <si>
    <t>C Blank</t>
  </si>
  <si>
    <t>Drift Calculation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</si>
  <si>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</si>
  <si>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</si>
  <si>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</si>
  <si>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</si>
  <si>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</si>
  <si>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</si>
  <si>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</si>
  <si>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</si>
  <si>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Runin Row #</t>
  </si>
  <si>
    <t>%N</t>
  </si>
  <si>
    <t>Average</t>
  </si>
  <si>
    <t xml:space="preserve">Std Dev. </t>
  </si>
  <si>
    <t>RSD %</t>
  </si>
  <si>
    <t>m</t>
  </si>
  <si>
    <t>RSE</t>
  </si>
  <si>
    <t>p</t>
  </si>
  <si>
    <t>Accepted</t>
  </si>
  <si>
    <t>Linear Regression Signifigance</t>
  </si>
  <si>
    <t>n</t>
  </si>
  <si>
    <t>r</t>
  </si>
  <si>
    <t>Sx</t>
  </si>
  <si>
    <t>Sy</t>
  </si>
  <si>
    <t>b</t>
  </si>
  <si>
    <t>Sy-x</t>
  </si>
  <si>
    <t>Sb</t>
  </si>
  <si>
    <t>t</t>
  </si>
  <si>
    <t>df</t>
  </si>
  <si>
    <t>p-value</t>
  </si>
  <si>
    <t>Drift Significant?</t>
  </si>
  <si>
    <t>Analysis#</t>
  </si>
  <si>
    <t>Final %N</t>
  </si>
  <si>
    <t>Final %C</t>
  </si>
  <si>
    <t>Weight [mg]</t>
  </si>
  <si>
    <t>Expected %N</t>
  </si>
  <si>
    <t>Expected %C</t>
  </si>
  <si>
    <t>QC Standard</t>
  </si>
  <si>
    <t>Factor Start Row</t>
  </si>
  <si>
    <t># Factors</t>
  </si>
  <si>
    <t>Drift Corrected %N</t>
  </si>
  <si>
    <t>Drift Corrected %C</t>
  </si>
  <si>
    <t>RunIn</t>
  </si>
  <si>
    <t>Comments</t>
  </si>
  <si>
    <t>Test</t>
  </si>
  <si>
    <t>blank skip</t>
  </si>
  <si>
    <t>Soil Med Low C</t>
  </si>
  <si>
    <t>Blank</t>
  </si>
  <si>
    <t>soil</t>
  </si>
  <si>
    <t>Soil Med High C</t>
  </si>
  <si>
    <t>soil med high c</t>
  </si>
  <si>
    <t>Nu</t>
  </si>
  <si>
    <t>Cu</t>
  </si>
  <si>
    <t>2024-01-02</t>
  </si>
  <si>
    <t>16:06:57</t>
  </si>
  <si>
    <t>16:14:51</t>
  </si>
  <si>
    <t>16:23:38</t>
  </si>
  <si>
    <t>16:32:24</t>
  </si>
  <si>
    <t>16:41:08</t>
  </si>
  <si>
    <t>16:49:55</t>
  </si>
  <si>
    <t>16:58:41</t>
  </si>
  <si>
    <t>17:07:26</t>
  </si>
  <si>
    <t xml:space="preserve">7 BESC-192_Cl2_67_4_15 15 r1 </t>
  </si>
  <si>
    <t>17:16:09</t>
  </si>
  <si>
    <t xml:space="preserve">7 BESC-192_Cl2_67_4_15 15 r2 </t>
  </si>
  <si>
    <t>17:24:58</t>
  </si>
  <si>
    <t xml:space="preserve">7 BESC-192_Cl2_67_4_15 15 r3 </t>
  </si>
  <si>
    <t>17:33:45</t>
  </si>
  <si>
    <t xml:space="preserve">7 BESC-192_Cl2_67_4_15 15 r4 </t>
  </si>
  <si>
    <t>17:42:28</t>
  </si>
  <si>
    <t xml:space="preserve">7 BESC-192_Cl2_67_4_15 15 r5 </t>
  </si>
  <si>
    <t>17:51:12</t>
  </si>
  <si>
    <t xml:space="preserve">7 BESC-192_Cl2_67_4_15 15 r6 </t>
  </si>
  <si>
    <t>17:59:57</t>
  </si>
  <si>
    <t xml:space="preserve">7 BESC-192_Cl3_93_8_15 15 r1 </t>
  </si>
  <si>
    <t>18:08:41</t>
  </si>
  <si>
    <t xml:space="preserve">7 BESC-192_Cl3_93_8_15 15 r2 </t>
  </si>
  <si>
    <t>18:17:24</t>
  </si>
  <si>
    <t xml:space="preserve">7 BESC-192_Cl3_93_8_15 15 r3 </t>
  </si>
  <si>
    <t>18:26:09</t>
  </si>
  <si>
    <t xml:space="preserve">9 BESC-145_Cl1_12_6_15 15 r1 </t>
  </si>
  <si>
    <t>18:34:54</t>
  </si>
  <si>
    <t xml:space="preserve">9 BESC-145_Cl1_12_6_15 15 r2 </t>
  </si>
  <si>
    <t>18:43:38</t>
  </si>
  <si>
    <t xml:space="preserve">9 BESC-145_Cl1_12_6_15 15 r3 </t>
  </si>
  <si>
    <t>18:52:25</t>
  </si>
  <si>
    <t xml:space="preserve">9 BESC-145_Cl1_12_6_15 15 r4 </t>
  </si>
  <si>
    <t>19:01:13</t>
  </si>
  <si>
    <t xml:space="preserve">9 BESC-145_Cl1_12_6_15 15 r5 </t>
  </si>
  <si>
    <t>19:09:56</t>
  </si>
  <si>
    <t>9 BESC-145_Cl1_12_6_15 15 r6</t>
  </si>
  <si>
    <t>19:18:45</t>
  </si>
  <si>
    <t>19:27:30</t>
  </si>
  <si>
    <t xml:space="preserve"> 2 BESC-876_Cl2_53_60_15 15 POM r1</t>
  </si>
  <si>
    <t>19:36:15</t>
  </si>
  <si>
    <t xml:space="preserve">2 BESC-876_Cl2_53_60_15 15 POM r2 </t>
  </si>
  <si>
    <t>19:45:00</t>
  </si>
  <si>
    <t xml:space="preserve">2 BESC-876_Cl2_53_60_15 15 POM r3 </t>
  </si>
  <si>
    <t>19:53:45</t>
  </si>
  <si>
    <t xml:space="preserve">2 BESC-876_Cl2_53_60_15 15 POM r4 </t>
  </si>
  <si>
    <t>20:02:33</t>
  </si>
  <si>
    <t xml:space="preserve">2 BESC-876_Cl2_53_60_15 15 POM r5 </t>
  </si>
  <si>
    <t>20:11:16</t>
  </si>
  <si>
    <t xml:space="preserve">2 BESC-876_Cl2_53_60_15 15 POM r6 </t>
  </si>
  <si>
    <t>20:20:02</t>
  </si>
  <si>
    <t xml:space="preserve">1 BESC-102_Cl2_61_21_15 15 POM r1 </t>
  </si>
  <si>
    <t>20:28:48</t>
  </si>
  <si>
    <t xml:space="preserve">1 BESC-102_Cl2_61_21_15 15 POM r2 </t>
  </si>
  <si>
    <t>20:37:31</t>
  </si>
  <si>
    <t xml:space="preserve">1 BESC-102_Cl2_61_21_15 15 POM r3 </t>
  </si>
  <si>
    <t>20:46:15</t>
  </si>
  <si>
    <t xml:space="preserve"> 4 BESC-144_CL3_101_4_15 15 POM r1</t>
  </si>
  <si>
    <t>20:55:01</t>
  </si>
  <si>
    <t>4 BESC-144_CL3_101_4_15 15 POM r2</t>
  </si>
  <si>
    <t>21:03:45</t>
  </si>
  <si>
    <t>21:12:30</t>
  </si>
  <si>
    <t xml:space="preserve"> 4 BESC-144_CL3_101_4_15 15 POM r3</t>
  </si>
  <si>
    <t>21:21:12</t>
  </si>
  <si>
    <t xml:space="preserve"> 7 BESC-192_Cl1_21_31_15 15 POM r1</t>
  </si>
  <si>
    <t>21:29:58</t>
  </si>
  <si>
    <t xml:space="preserve"> 7 BESC-192_Cl1_21_31_15 15 POM r2</t>
  </si>
  <si>
    <t>21:38:42</t>
  </si>
  <si>
    <t xml:space="preserve"> 7 BESC-192_Cl1_21_31_15 15 POM r3</t>
  </si>
  <si>
    <t>21:47:26</t>
  </si>
  <si>
    <t xml:space="preserve"> 7 BESC-192_Cl2_67_4_15 15 POM r1</t>
  </si>
  <si>
    <t>21:56:11</t>
  </si>
  <si>
    <t xml:space="preserve"> 7 BESC-192_Cl2_67_4_15 15 POM r2</t>
  </si>
  <si>
    <t>22:04:55</t>
  </si>
  <si>
    <t xml:space="preserve"> 7 BESC-192_Cl2_67_4_15 15 POM r3</t>
  </si>
  <si>
    <t>22:13:38</t>
  </si>
  <si>
    <t xml:space="preserve"> 7 BESC-192_Cl2_67_4_15 15 POM r4</t>
  </si>
  <si>
    <t>22:22:22</t>
  </si>
  <si>
    <t xml:space="preserve"> 7 BESC-192_Cl2_67_4_15 15 POM r5</t>
  </si>
  <si>
    <t>22:31:08</t>
  </si>
  <si>
    <t xml:space="preserve"> 7 BESC-192_Cl2_67_4_15 15 POM r6</t>
  </si>
  <si>
    <t>22:39:52</t>
  </si>
  <si>
    <t>7 BESC-192_Cl3_93_8_15 15 POM r1</t>
  </si>
  <si>
    <t>22:48:38</t>
  </si>
  <si>
    <t>22:57:23</t>
  </si>
  <si>
    <t xml:space="preserve"> 7 BESC-192_Cl3_93_8_15 15 POM r2</t>
  </si>
  <si>
    <t>23:06:08</t>
  </si>
  <si>
    <t xml:space="preserve"> 7 BESC-192_Cl3_93_8_15 15 POM r3</t>
  </si>
  <si>
    <t>23:14:52</t>
  </si>
  <si>
    <t xml:space="preserve"> 9 BESC-145_Cl1_12_6_15 15 POM r1</t>
  </si>
  <si>
    <t>23:23:37</t>
  </si>
  <si>
    <t xml:space="preserve"> 9 BESC-145_Cl1_12_6_15 15 POM r2</t>
  </si>
  <si>
    <t>23:32:26</t>
  </si>
  <si>
    <t xml:space="preserve"> 9 BESC-145_Cl1_12_6_15 15 POM r3</t>
  </si>
  <si>
    <t>23:41:09</t>
  </si>
  <si>
    <t xml:space="preserve"> 9 BESC-145_Cl1_12_6_15 15 POM r4</t>
  </si>
  <si>
    <t>23:49:55</t>
  </si>
  <si>
    <t xml:space="preserve">9 BESC-145_Cl1_12_6_15 15 POM r5 </t>
  </si>
  <si>
    <t>23:58:39</t>
  </si>
  <si>
    <t xml:space="preserve">9 BESC-145_Cl1_12_6_15 15 POM r6 </t>
  </si>
  <si>
    <t>2024-01-03</t>
  </si>
  <si>
    <t>00:07:22</t>
  </si>
  <si>
    <t>00:16:05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</si>
</sst>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opLeftCell="A46" workbookViewId="0">
      <selection activeCell="E68" sqref="E68"/>
    </sheetView>
  </sheetViews>
  <sheetFormatPr defaultRowHeight="15" x14ac:dyDescent="0.25"/>
  <cols>
    <col min="3" max="3" width="17.28515625" customWidth="1"/>
    <col min="15" max="15" width="22.140625" bestFit="1" customWidth="1"/>
  </cols>
  <sheetData>
    <row r="1" spans="1:18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>
        <v>1</v>
      </c>
      <c r="B2">
        <v>1</v>
      </c>
      <c r="C2" t="s">
        <v>71</v>
      </c>
      <c r="D2">
        <v>0</v>
      </c>
      <c r="E2">
        <v>187</v>
      </c>
      <c r="F2">
        <v>107</v>
      </c>
      <c r="G2">
        <v>7.6999999999999999E-2</v>
      </c>
      <c r="H2">
        <v>0</v>
      </c>
      <c r="I2">
        <v>0</v>
      </c>
      <c r="J2" t="s">
        <v>16</v>
      </c>
      <c r="K2">
        <v>1</v>
      </c>
      <c r="L2">
        <v>1</v>
      </c>
      <c r="M2">
        <v>78</v>
      </c>
      <c r="N2">
        <v>270</v>
      </c>
      <c r="O2" t="s">
        <v>73</v>
      </c>
      <c r="P2" t="s">
        <v>78</v>
      </c>
      <c r="Q2" t="s">
        <v>79</v>
      </c>
      <c r="R2" t="s">
        <v>80</v>
      </c>
    </row>
    <row r="3" spans="1:18" x14ac:dyDescent="0.25">
      <c r="A3">
        <v>2</v>
      </c>
      <c r="B3">
        <v>1</v>
      </c>
      <c r="C3" t="s">
        <v>17</v>
      </c>
      <c r="D3">
        <v>0</v>
      </c>
      <c r="E3">
        <v>87</v>
      </c>
      <c r="F3">
        <v>39</v>
      </c>
      <c r="G3">
        <v>0</v>
      </c>
      <c r="H3">
        <v>0</v>
      </c>
      <c r="I3">
        <v>0</v>
      </c>
      <c r="J3" t="s">
        <v>16</v>
      </c>
      <c r="K3">
        <v>1</v>
      </c>
      <c r="L3">
        <v>1</v>
      </c>
      <c r="M3">
        <v>87</v>
      </c>
      <c r="N3">
        <v>39</v>
      </c>
      <c r="O3" t="s">
        <v>73</v>
      </c>
      <c r="Q3" t="s">
        <v>79</v>
      </c>
      <c r="R3" t="s">
        <v>81</v>
      </c>
    </row>
    <row r="4" spans="1:18" x14ac:dyDescent="0.25">
      <c r="A4">
        <v>3</v>
      </c>
      <c r="B4">
        <v>19.940000000000001</v>
      </c>
      <c r="C4" t="s">
        <v>68</v>
      </c>
      <c r="D4">
        <v>0</v>
      </c>
      <c r="E4">
        <v>8499</v>
      </c>
      <c r="F4">
        <v>17171</v>
      </c>
      <c r="G4">
        <v>0.23300000000000001</v>
      </c>
      <c r="H4">
        <v>2.75</v>
      </c>
      <c r="I4">
        <v>11.7951</v>
      </c>
      <c r="J4" t="s">
        <v>74</v>
      </c>
      <c r="K4">
        <v>0.9698</v>
      </c>
      <c r="L4">
        <v>1.1949000000000001</v>
      </c>
      <c r="M4">
        <v>78</v>
      </c>
      <c r="N4">
        <v>270</v>
      </c>
      <c r="O4" t="s">
        <v>75</v>
      </c>
      <c r="Q4" t="s">
        <v>79</v>
      </c>
      <c r="R4" t="s">
        <v>82</v>
      </c>
    </row>
    <row r="5" spans="1:18" x14ac:dyDescent="0.25">
      <c r="A5">
        <v>4</v>
      </c>
      <c r="B5">
        <v>20.001000000000001</v>
      </c>
      <c r="C5" t="s">
        <v>68</v>
      </c>
      <c r="D5">
        <v>0</v>
      </c>
      <c r="E5">
        <v>8641</v>
      </c>
      <c r="F5">
        <v>16983</v>
      </c>
      <c r="G5">
        <v>0.23599999999999999</v>
      </c>
      <c r="H5">
        <v>2.7</v>
      </c>
      <c r="I5">
        <v>11.438499999999999</v>
      </c>
      <c r="J5" t="s">
        <v>74</v>
      </c>
      <c r="K5">
        <v>0.9698</v>
      </c>
      <c r="L5">
        <v>1.1949000000000001</v>
      </c>
      <c r="M5">
        <v>78</v>
      </c>
      <c r="N5">
        <v>270</v>
      </c>
      <c r="O5" t="s">
        <v>75</v>
      </c>
      <c r="Q5" t="s">
        <v>79</v>
      </c>
      <c r="R5" t="s">
        <v>83</v>
      </c>
    </row>
    <row r="6" spans="1:18" x14ac:dyDescent="0.25">
      <c r="A6">
        <v>5</v>
      </c>
      <c r="B6">
        <v>20.047000000000001</v>
      </c>
      <c r="C6" t="s">
        <v>76</v>
      </c>
      <c r="D6">
        <v>0</v>
      </c>
      <c r="E6">
        <v>8487</v>
      </c>
      <c r="F6">
        <v>16987</v>
      </c>
      <c r="G6">
        <v>0.23300000000000001</v>
      </c>
      <c r="H6">
        <v>2.77</v>
      </c>
      <c r="I6">
        <v>11.888400000000001</v>
      </c>
      <c r="J6" t="s">
        <v>74</v>
      </c>
      <c r="K6">
        <v>0.9768</v>
      </c>
      <c r="L6">
        <v>1.2285999999999999</v>
      </c>
      <c r="M6">
        <v>78</v>
      </c>
      <c r="N6">
        <v>270</v>
      </c>
      <c r="O6" t="s">
        <v>75</v>
      </c>
      <c r="Q6" t="s">
        <v>79</v>
      </c>
      <c r="R6" t="s">
        <v>84</v>
      </c>
    </row>
    <row r="7" spans="1:18" x14ac:dyDescent="0.25">
      <c r="A7">
        <v>6</v>
      </c>
      <c r="B7">
        <v>19.977</v>
      </c>
      <c r="C7" t="s">
        <v>76</v>
      </c>
      <c r="D7">
        <v>0</v>
      </c>
      <c r="E7">
        <v>8460</v>
      </c>
      <c r="F7">
        <v>17440</v>
      </c>
      <c r="G7">
        <v>0.23300000000000001</v>
      </c>
      <c r="H7">
        <v>2.77</v>
      </c>
      <c r="I7">
        <v>11.888400000000001</v>
      </c>
      <c r="J7" t="s">
        <v>74</v>
      </c>
      <c r="K7">
        <v>0.97640000000000005</v>
      </c>
      <c r="L7">
        <v>1.1831</v>
      </c>
      <c r="M7">
        <v>78</v>
      </c>
      <c r="N7">
        <v>270</v>
      </c>
      <c r="O7" t="s">
        <v>75</v>
      </c>
      <c r="Q7" t="s">
        <v>79</v>
      </c>
      <c r="R7" t="s">
        <v>85</v>
      </c>
    </row>
    <row r="8" spans="1:18" x14ac:dyDescent="0.25">
      <c r="A8">
        <v>7</v>
      </c>
      <c r="B8">
        <v>20.02</v>
      </c>
      <c r="C8" t="s">
        <v>76</v>
      </c>
      <c r="D8">
        <v>0</v>
      </c>
      <c r="E8">
        <v>8637</v>
      </c>
      <c r="F8">
        <v>17398</v>
      </c>
      <c r="G8">
        <v>0.23300000000000001</v>
      </c>
      <c r="H8">
        <v>2.77</v>
      </c>
      <c r="I8">
        <v>11.888400000000001</v>
      </c>
      <c r="J8" t="s">
        <v>74</v>
      </c>
      <c r="K8">
        <v>0.9587</v>
      </c>
      <c r="L8">
        <v>1.1893</v>
      </c>
      <c r="M8">
        <v>78</v>
      </c>
      <c r="N8">
        <v>270</v>
      </c>
      <c r="O8" t="s">
        <v>75</v>
      </c>
      <c r="Q8" t="s">
        <v>79</v>
      </c>
      <c r="R8" t="s">
        <v>86</v>
      </c>
    </row>
    <row r="9" spans="1:18" x14ac:dyDescent="0.25">
      <c r="A9">
        <v>8</v>
      </c>
      <c r="B9">
        <v>19.995000000000001</v>
      </c>
      <c r="C9" t="s">
        <v>76</v>
      </c>
      <c r="D9">
        <v>0</v>
      </c>
      <c r="E9">
        <v>8550</v>
      </c>
      <c r="F9">
        <v>17501</v>
      </c>
      <c r="G9">
        <v>0.23300000000000001</v>
      </c>
      <c r="H9">
        <v>2.77</v>
      </c>
      <c r="I9">
        <v>11.888400000000001</v>
      </c>
      <c r="J9" t="s">
        <v>74</v>
      </c>
      <c r="K9">
        <v>0.96719999999999995</v>
      </c>
      <c r="L9">
        <v>1.1787000000000001</v>
      </c>
      <c r="M9">
        <v>78</v>
      </c>
      <c r="N9">
        <v>270</v>
      </c>
      <c r="O9" t="s">
        <v>75</v>
      </c>
      <c r="Q9" t="s">
        <v>79</v>
      </c>
      <c r="R9" t="s">
        <v>87</v>
      </c>
    </row>
    <row r="10" spans="1:18" x14ac:dyDescent="0.25">
      <c r="A10">
        <v>9</v>
      </c>
      <c r="B10">
        <v>19.992000000000001</v>
      </c>
      <c r="C10" t="s">
        <v>70</v>
      </c>
      <c r="D10">
        <v>0</v>
      </c>
      <c r="E10">
        <v>20006</v>
      </c>
      <c r="F10">
        <v>42526</v>
      </c>
      <c r="G10">
        <v>0.54200000000000004</v>
      </c>
      <c r="H10">
        <v>8.01</v>
      </c>
      <c r="I10">
        <v>14.776</v>
      </c>
      <c r="J10" t="s">
        <v>74</v>
      </c>
      <c r="K10">
        <v>0.9698</v>
      </c>
      <c r="L10">
        <v>1.1949000000000001</v>
      </c>
      <c r="M10">
        <v>78</v>
      </c>
      <c r="N10">
        <v>270</v>
      </c>
      <c r="O10" t="s">
        <v>88</v>
      </c>
      <c r="Q10" t="s">
        <v>79</v>
      </c>
      <c r="R10" t="s">
        <v>89</v>
      </c>
    </row>
    <row r="11" spans="1:18" x14ac:dyDescent="0.25">
      <c r="A11">
        <v>10</v>
      </c>
      <c r="B11">
        <v>20.016999999999999</v>
      </c>
      <c r="C11" t="s">
        <v>70</v>
      </c>
      <c r="D11">
        <v>0</v>
      </c>
      <c r="E11">
        <v>20378</v>
      </c>
      <c r="F11">
        <v>43322</v>
      </c>
      <c r="G11">
        <v>0.55100000000000005</v>
      </c>
      <c r="H11">
        <v>8.17</v>
      </c>
      <c r="I11">
        <v>14.807399999999999</v>
      </c>
      <c r="J11" t="s">
        <v>74</v>
      </c>
      <c r="K11">
        <v>0.9698</v>
      </c>
      <c r="L11">
        <v>1.1949000000000001</v>
      </c>
      <c r="M11">
        <v>78</v>
      </c>
      <c r="N11">
        <v>270</v>
      </c>
      <c r="O11" t="s">
        <v>90</v>
      </c>
      <c r="Q11" t="s">
        <v>79</v>
      </c>
      <c r="R11" t="s">
        <v>91</v>
      </c>
    </row>
    <row r="12" spans="1:18" x14ac:dyDescent="0.25">
      <c r="A12">
        <v>11</v>
      </c>
      <c r="B12">
        <v>20.082000000000001</v>
      </c>
      <c r="C12" t="s">
        <v>70</v>
      </c>
      <c r="D12">
        <v>0</v>
      </c>
      <c r="E12">
        <v>19491</v>
      </c>
      <c r="F12">
        <v>43057</v>
      </c>
      <c r="G12">
        <v>0.52600000000000002</v>
      </c>
      <c r="H12">
        <v>8.08</v>
      </c>
      <c r="I12">
        <v>15.372299999999999</v>
      </c>
      <c r="J12" t="s">
        <v>74</v>
      </c>
      <c r="K12">
        <v>0.9698</v>
      </c>
      <c r="L12">
        <v>1.1949000000000001</v>
      </c>
      <c r="M12">
        <v>78</v>
      </c>
      <c r="N12">
        <v>270</v>
      </c>
      <c r="O12" t="s">
        <v>92</v>
      </c>
      <c r="Q12" t="s">
        <v>79</v>
      </c>
      <c r="R12" t="s">
        <v>93</v>
      </c>
    </row>
    <row r="13" spans="1:18" x14ac:dyDescent="0.25">
      <c r="A13">
        <v>12</v>
      </c>
      <c r="B13">
        <v>19.975999999999999</v>
      </c>
      <c r="C13" t="s">
        <v>70</v>
      </c>
      <c r="D13">
        <v>0</v>
      </c>
      <c r="E13">
        <v>20265</v>
      </c>
      <c r="F13">
        <v>44186</v>
      </c>
      <c r="G13">
        <v>0.55000000000000004</v>
      </c>
      <c r="H13">
        <v>8.36</v>
      </c>
      <c r="I13">
        <v>15.2165</v>
      </c>
      <c r="J13" t="s">
        <v>74</v>
      </c>
      <c r="K13">
        <v>0.9698</v>
      </c>
      <c r="L13">
        <v>1.1949000000000001</v>
      </c>
      <c r="M13">
        <v>78</v>
      </c>
      <c r="N13">
        <v>270</v>
      </c>
      <c r="O13" t="s">
        <v>94</v>
      </c>
      <c r="Q13" t="s">
        <v>79</v>
      </c>
      <c r="R13" t="s">
        <v>95</v>
      </c>
    </row>
    <row r="14" spans="1:18" x14ac:dyDescent="0.25">
      <c r="A14">
        <v>13</v>
      </c>
      <c r="B14">
        <v>19.949000000000002</v>
      </c>
      <c r="C14" t="s">
        <v>70</v>
      </c>
      <c r="D14">
        <v>0</v>
      </c>
      <c r="E14">
        <v>20565</v>
      </c>
      <c r="F14">
        <v>45197</v>
      </c>
      <c r="G14">
        <v>0.55800000000000005</v>
      </c>
      <c r="H14">
        <v>8.58</v>
      </c>
      <c r="I14">
        <v>15.3735</v>
      </c>
      <c r="J14" t="s">
        <v>74</v>
      </c>
      <c r="K14">
        <v>0.9698</v>
      </c>
      <c r="L14">
        <v>1.1949000000000001</v>
      </c>
      <c r="M14">
        <v>78</v>
      </c>
      <c r="N14">
        <v>270</v>
      </c>
      <c r="O14" t="s">
        <v>96</v>
      </c>
      <c r="Q14" t="s">
        <v>79</v>
      </c>
      <c r="R14" t="s">
        <v>97</v>
      </c>
    </row>
    <row r="15" spans="1:18" x14ac:dyDescent="0.25">
      <c r="A15">
        <v>14</v>
      </c>
      <c r="B15">
        <v>20.027000000000001</v>
      </c>
      <c r="C15" t="s">
        <v>70</v>
      </c>
      <c r="D15">
        <v>0</v>
      </c>
      <c r="E15">
        <v>20049</v>
      </c>
      <c r="F15">
        <v>43860</v>
      </c>
      <c r="G15">
        <v>0.54200000000000004</v>
      </c>
      <c r="H15">
        <v>8.27</v>
      </c>
      <c r="I15">
        <v>15.2544</v>
      </c>
      <c r="J15" t="s">
        <v>74</v>
      </c>
      <c r="K15">
        <v>0.9698</v>
      </c>
      <c r="L15">
        <v>1.1949000000000001</v>
      </c>
      <c r="M15">
        <v>78</v>
      </c>
      <c r="N15">
        <v>270</v>
      </c>
      <c r="O15" t="s">
        <v>98</v>
      </c>
      <c r="Q15" t="s">
        <v>79</v>
      </c>
      <c r="R15" t="s">
        <v>99</v>
      </c>
    </row>
    <row r="16" spans="1:18" x14ac:dyDescent="0.25">
      <c r="A16">
        <v>15</v>
      </c>
      <c r="B16">
        <v>20.045999999999999</v>
      </c>
      <c r="C16" t="s">
        <v>70</v>
      </c>
      <c r="D16">
        <v>0</v>
      </c>
      <c r="E16">
        <v>10382</v>
      </c>
      <c r="F16">
        <v>20955</v>
      </c>
      <c r="G16">
        <v>0.28199999999999997</v>
      </c>
      <c r="H16">
        <v>3.52</v>
      </c>
      <c r="I16">
        <v>12.4604</v>
      </c>
      <c r="J16" t="s">
        <v>74</v>
      </c>
      <c r="K16">
        <v>0.9698</v>
      </c>
      <c r="L16">
        <v>1.1949000000000001</v>
      </c>
      <c r="M16">
        <v>78</v>
      </c>
      <c r="N16">
        <v>270</v>
      </c>
      <c r="O16" t="s">
        <v>100</v>
      </c>
      <c r="Q16" t="s">
        <v>79</v>
      </c>
      <c r="R16" t="s">
        <v>101</v>
      </c>
    </row>
    <row r="17" spans="1:18" x14ac:dyDescent="0.25">
      <c r="A17">
        <v>16</v>
      </c>
      <c r="B17">
        <v>20.094999999999999</v>
      </c>
      <c r="C17" t="s">
        <v>70</v>
      </c>
      <c r="D17">
        <v>0</v>
      </c>
      <c r="E17">
        <v>11350</v>
      </c>
      <c r="F17">
        <v>22982</v>
      </c>
      <c r="G17">
        <v>0.307</v>
      </c>
      <c r="H17">
        <v>3.93</v>
      </c>
      <c r="I17">
        <v>12.773999999999999</v>
      </c>
      <c r="J17" t="s">
        <v>74</v>
      </c>
      <c r="K17">
        <v>0.9698</v>
      </c>
      <c r="L17">
        <v>1.1949000000000001</v>
      </c>
      <c r="M17">
        <v>78</v>
      </c>
      <c r="N17">
        <v>270</v>
      </c>
      <c r="O17" t="s">
        <v>102</v>
      </c>
      <c r="Q17" t="s">
        <v>79</v>
      </c>
      <c r="R17" t="s">
        <v>103</v>
      </c>
    </row>
    <row r="18" spans="1:18" x14ac:dyDescent="0.25">
      <c r="A18">
        <v>17</v>
      </c>
      <c r="B18">
        <v>19.954000000000001</v>
      </c>
      <c r="C18" t="s">
        <v>70</v>
      </c>
      <c r="D18">
        <v>0</v>
      </c>
      <c r="E18">
        <v>11328</v>
      </c>
      <c r="F18">
        <v>23778</v>
      </c>
      <c r="G18">
        <v>0.309</v>
      </c>
      <c r="H18">
        <v>4.12</v>
      </c>
      <c r="I18">
        <v>13.334899999999999</v>
      </c>
      <c r="J18" t="s">
        <v>74</v>
      </c>
      <c r="K18">
        <v>0.9698</v>
      </c>
      <c r="L18">
        <v>1.1949000000000001</v>
      </c>
      <c r="M18">
        <v>78</v>
      </c>
      <c r="N18">
        <v>270</v>
      </c>
      <c r="O18" t="s">
        <v>104</v>
      </c>
      <c r="Q18" t="s">
        <v>79</v>
      </c>
      <c r="R18" t="s">
        <v>105</v>
      </c>
    </row>
    <row r="19" spans="1:18" x14ac:dyDescent="0.25">
      <c r="A19">
        <v>18</v>
      </c>
      <c r="B19">
        <v>20.041</v>
      </c>
      <c r="C19" t="s">
        <v>70</v>
      </c>
      <c r="D19">
        <v>0</v>
      </c>
      <c r="E19">
        <v>9724</v>
      </c>
      <c r="F19">
        <v>18364</v>
      </c>
      <c r="G19">
        <v>0.26500000000000001</v>
      </c>
      <c r="H19">
        <v>2.98</v>
      </c>
      <c r="I19">
        <v>11.262700000000001</v>
      </c>
      <c r="J19" t="s">
        <v>74</v>
      </c>
      <c r="K19">
        <v>0.9698</v>
      </c>
      <c r="L19">
        <v>1.1949000000000001</v>
      </c>
      <c r="M19">
        <v>78</v>
      </c>
      <c r="N19">
        <v>270</v>
      </c>
      <c r="O19" t="s">
        <v>106</v>
      </c>
      <c r="Q19" t="s">
        <v>79</v>
      </c>
      <c r="R19" t="s">
        <v>107</v>
      </c>
    </row>
    <row r="20" spans="1:18" x14ac:dyDescent="0.25">
      <c r="A20">
        <v>19</v>
      </c>
      <c r="B20">
        <v>19.931000000000001</v>
      </c>
      <c r="C20" t="s">
        <v>70</v>
      </c>
      <c r="D20">
        <v>0</v>
      </c>
      <c r="E20">
        <v>11260</v>
      </c>
      <c r="F20">
        <v>21261</v>
      </c>
      <c r="G20">
        <v>0.308</v>
      </c>
      <c r="H20">
        <v>3.6</v>
      </c>
      <c r="I20">
        <v>11.707800000000001</v>
      </c>
      <c r="J20" t="s">
        <v>74</v>
      </c>
      <c r="K20">
        <v>0.9698</v>
      </c>
      <c r="L20">
        <v>1.1949000000000001</v>
      </c>
      <c r="M20">
        <v>78</v>
      </c>
      <c r="N20">
        <v>270</v>
      </c>
      <c r="O20" t="s">
        <v>108</v>
      </c>
      <c r="Q20" t="s">
        <v>79</v>
      </c>
      <c r="R20" t="s">
        <v>109</v>
      </c>
    </row>
    <row r="21" spans="1:18" x14ac:dyDescent="0.25">
      <c r="A21">
        <v>20</v>
      </c>
      <c r="B21">
        <v>19.927</v>
      </c>
      <c r="C21" t="s">
        <v>70</v>
      </c>
      <c r="D21">
        <v>0</v>
      </c>
      <c r="E21">
        <v>10679</v>
      </c>
      <c r="F21">
        <v>21065</v>
      </c>
      <c r="G21">
        <v>0.29199999999999998</v>
      </c>
      <c r="H21">
        <v>3.56</v>
      </c>
      <c r="I21">
        <v>12.197699999999999</v>
      </c>
      <c r="J21" t="s">
        <v>74</v>
      </c>
      <c r="K21">
        <v>0.9698</v>
      </c>
      <c r="L21">
        <v>1.1949000000000001</v>
      </c>
      <c r="M21">
        <v>78</v>
      </c>
      <c r="N21">
        <v>270</v>
      </c>
      <c r="O21" t="s">
        <v>110</v>
      </c>
      <c r="Q21" t="s">
        <v>79</v>
      </c>
      <c r="R21" t="s">
        <v>111</v>
      </c>
    </row>
    <row r="22" spans="1:18" x14ac:dyDescent="0.25">
      <c r="A22">
        <v>21</v>
      </c>
      <c r="B22">
        <v>20.061</v>
      </c>
      <c r="C22" t="s">
        <v>70</v>
      </c>
      <c r="D22">
        <v>0</v>
      </c>
      <c r="E22">
        <v>10058</v>
      </c>
      <c r="F22">
        <v>19222</v>
      </c>
      <c r="G22">
        <v>0.27300000000000002</v>
      </c>
      <c r="H22">
        <v>3.16</v>
      </c>
      <c r="I22">
        <v>11.544</v>
      </c>
      <c r="J22" t="s">
        <v>74</v>
      </c>
      <c r="K22">
        <v>0.9698</v>
      </c>
      <c r="L22">
        <v>1.1949000000000001</v>
      </c>
      <c r="M22">
        <v>78</v>
      </c>
      <c r="N22">
        <v>270</v>
      </c>
      <c r="O22" t="s">
        <v>112</v>
      </c>
      <c r="Q22" t="s">
        <v>79</v>
      </c>
      <c r="R22" t="s">
        <v>113</v>
      </c>
    </row>
    <row r="23" spans="1:18" x14ac:dyDescent="0.25">
      <c r="A23">
        <v>22</v>
      </c>
      <c r="B23">
        <v>19.992000000000001</v>
      </c>
      <c r="C23" t="s">
        <v>70</v>
      </c>
      <c r="D23">
        <v>0</v>
      </c>
      <c r="E23">
        <v>10375</v>
      </c>
      <c r="F23">
        <v>19496</v>
      </c>
      <c r="G23">
        <v>0.28299999999999997</v>
      </c>
      <c r="H23">
        <v>3.22</v>
      </c>
      <c r="I23">
        <v>11.396800000000001</v>
      </c>
      <c r="J23" t="s">
        <v>74</v>
      </c>
      <c r="K23">
        <v>0.9698</v>
      </c>
      <c r="L23">
        <v>1.1949000000000001</v>
      </c>
      <c r="M23">
        <v>78</v>
      </c>
      <c r="N23">
        <v>270</v>
      </c>
      <c r="O23" t="s">
        <v>114</v>
      </c>
      <c r="Q23" t="s">
        <v>79</v>
      </c>
      <c r="R23" t="s">
        <v>115</v>
      </c>
    </row>
    <row r="24" spans="1:18" x14ac:dyDescent="0.25">
      <c r="A24">
        <v>23</v>
      </c>
      <c r="B24">
        <v>20.018000000000001</v>
      </c>
      <c r="C24" t="s">
        <v>70</v>
      </c>
      <c r="D24">
        <v>0</v>
      </c>
      <c r="E24">
        <v>9874</v>
      </c>
      <c r="F24">
        <v>18912</v>
      </c>
      <c r="G24">
        <v>0.26900000000000002</v>
      </c>
      <c r="H24">
        <v>3.1</v>
      </c>
      <c r="I24">
        <v>11.516999999999999</v>
      </c>
      <c r="J24" t="s">
        <v>74</v>
      </c>
      <c r="K24">
        <v>0.9698</v>
      </c>
      <c r="L24">
        <v>1.1949000000000001</v>
      </c>
      <c r="M24">
        <v>78</v>
      </c>
      <c r="N24">
        <v>270</v>
      </c>
      <c r="O24" t="s">
        <v>116</v>
      </c>
      <c r="Q24" t="s">
        <v>79</v>
      </c>
      <c r="R24" t="s">
        <v>117</v>
      </c>
    </row>
    <row r="25" spans="1:18" x14ac:dyDescent="0.25">
      <c r="A25">
        <v>24</v>
      </c>
      <c r="B25">
        <v>19.988</v>
      </c>
      <c r="C25" t="s">
        <v>68</v>
      </c>
      <c r="D25">
        <v>0</v>
      </c>
      <c r="E25">
        <v>8424</v>
      </c>
      <c r="F25">
        <v>17010</v>
      </c>
      <c r="G25">
        <v>0.23</v>
      </c>
      <c r="H25">
        <v>2.71</v>
      </c>
      <c r="I25">
        <v>11.7531</v>
      </c>
      <c r="J25" t="s">
        <v>74</v>
      </c>
      <c r="K25">
        <v>0.9698</v>
      </c>
      <c r="L25">
        <v>1.1949000000000001</v>
      </c>
      <c r="M25">
        <v>78</v>
      </c>
      <c r="N25">
        <v>270</v>
      </c>
      <c r="O25" t="s">
        <v>75</v>
      </c>
      <c r="Q25" t="s">
        <v>79</v>
      </c>
      <c r="R25" t="s">
        <v>118</v>
      </c>
    </row>
    <row r="26" spans="1:18" x14ac:dyDescent="0.25">
      <c r="A26">
        <v>25</v>
      </c>
      <c r="B26">
        <v>9.9459999999999997</v>
      </c>
      <c r="C26" t="s">
        <v>70</v>
      </c>
      <c r="D26">
        <v>0</v>
      </c>
      <c r="E26">
        <v>15474</v>
      </c>
      <c r="F26">
        <v>42380</v>
      </c>
      <c r="G26">
        <v>0.84399999999999997</v>
      </c>
      <c r="H26">
        <v>16.04</v>
      </c>
      <c r="I26">
        <v>18.994900000000001</v>
      </c>
      <c r="J26" t="s">
        <v>74</v>
      </c>
      <c r="K26">
        <v>0.9698</v>
      </c>
      <c r="L26">
        <v>1.1949000000000001</v>
      </c>
      <c r="M26">
        <v>78</v>
      </c>
      <c r="N26">
        <v>270</v>
      </c>
      <c r="O26" t="s">
        <v>119</v>
      </c>
      <c r="Q26" t="s">
        <v>79</v>
      </c>
      <c r="R26" t="s">
        <v>120</v>
      </c>
    </row>
    <row r="27" spans="1:18" x14ac:dyDescent="0.25">
      <c r="A27">
        <v>26</v>
      </c>
      <c r="B27">
        <v>10.061</v>
      </c>
      <c r="C27" t="s">
        <v>70</v>
      </c>
      <c r="D27">
        <v>0</v>
      </c>
      <c r="E27">
        <v>15348</v>
      </c>
      <c r="F27">
        <v>42549</v>
      </c>
      <c r="G27">
        <v>0.82799999999999996</v>
      </c>
      <c r="H27">
        <v>15.93</v>
      </c>
      <c r="I27">
        <v>19.2348</v>
      </c>
      <c r="J27" t="s">
        <v>74</v>
      </c>
      <c r="K27">
        <v>0.9698</v>
      </c>
      <c r="L27">
        <v>1.1949000000000001</v>
      </c>
      <c r="M27">
        <v>78</v>
      </c>
      <c r="N27">
        <v>270</v>
      </c>
      <c r="O27" t="s">
        <v>121</v>
      </c>
      <c r="Q27" t="s">
        <v>79</v>
      </c>
      <c r="R27" t="s">
        <v>122</v>
      </c>
    </row>
    <row r="28" spans="1:18" x14ac:dyDescent="0.25">
      <c r="A28">
        <v>27</v>
      </c>
      <c r="B28">
        <v>10.053000000000001</v>
      </c>
      <c r="C28" t="s">
        <v>70</v>
      </c>
      <c r="D28">
        <v>0</v>
      </c>
      <c r="E28">
        <v>16350</v>
      </c>
      <c r="F28">
        <v>45042</v>
      </c>
      <c r="G28">
        <v>0.88200000000000001</v>
      </c>
      <c r="H28">
        <v>16.97</v>
      </c>
      <c r="I28">
        <v>19.232399999999998</v>
      </c>
      <c r="J28" t="s">
        <v>74</v>
      </c>
      <c r="K28">
        <v>0.9698</v>
      </c>
      <c r="L28">
        <v>1.1949000000000001</v>
      </c>
      <c r="M28">
        <v>78</v>
      </c>
      <c r="N28">
        <v>270</v>
      </c>
      <c r="O28" t="s">
        <v>123</v>
      </c>
      <c r="Q28" t="s">
        <v>79</v>
      </c>
      <c r="R28" t="s">
        <v>124</v>
      </c>
    </row>
    <row r="29" spans="1:18" x14ac:dyDescent="0.25">
      <c r="A29">
        <v>28</v>
      </c>
      <c r="B29">
        <v>10.042</v>
      </c>
      <c r="C29" t="s">
        <v>70</v>
      </c>
      <c r="D29">
        <v>0</v>
      </c>
      <c r="E29">
        <v>15797</v>
      </c>
      <c r="F29">
        <v>44301</v>
      </c>
      <c r="G29">
        <v>0.85399999999999998</v>
      </c>
      <c r="H29">
        <v>16.68</v>
      </c>
      <c r="I29">
        <v>19.541899999999998</v>
      </c>
      <c r="J29" t="s">
        <v>74</v>
      </c>
      <c r="K29">
        <v>0.9698</v>
      </c>
      <c r="L29">
        <v>1.1949000000000001</v>
      </c>
      <c r="M29">
        <v>78</v>
      </c>
      <c r="N29">
        <v>270</v>
      </c>
      <c r="O29" t="s">
        <v>125</v>
      </c>
      <c r="Q29" t="s">
        <v>79</v>
      </c>
      <c r="R29" t="s">
        <v>126</v>
      </c>
    </row>
    <row r="30" spans="1:18" x14ac:dyDescent="0.25">
      <c r="A30">
        <v>29</v>
      </c>
      <c r="B30">
        <v>9.9830000000000005</v>
      </c>
      <c r="C30" t="s">
        <v>70</v>
      </c>
      <c r="D30">
        <v>0</v>
      </c>
      <c r="E30">
        <v>15141</v>
      </c>
      <c r="F30">
        <v>41979</v>
      </c>
      <c r="G30">
        <v>0.82299999999999995</v>
      </c>
      <c r="H30">
        <v>15.81</v>
      </c>
      <c r="I30">
        <v>19.206499999999998</v>
      </c>
      <c r="J30" t="s">
        <v>74</v>
      </c>
      <c r="K30">
        <v>0.9698</v>
      </c>
      <c r="L30">
        <v>1.1949000000000001</v>
      </c>
      <c r="M30">
        <v>78</v>
      </c>
      <c r="N30">
        <v>270</v>
      </c>
      <c r="O30" t="s">
        <v>127</v>
      </c>
      <c r="Q30" t="s">
        <v>79</v>
      </c>
      <c r="R30" t="s">
        <v>128</v>
      </c>
    </row>
    <row r="31" spans="1:18" x14ac:dyDescent="0.25">
      <c r="A31">
        <v>30</v>
      </c>
      <c r="B31">
        <v>9.9960000000000004</v>
      </c>
      <c r="C31" t="s">
        <v>70</v>
      </c>
      <c r="D31">
        <v>0</v>
      </c>
      <c r="E31">
        <v>15178</v>
      </c>
      <c r="F31">
        <v>42033</v>
      </c>
      <c r="G31">
        <v>0.82399999999999995</v>
      </c>
      <c r="H31">
        <v>15.82</v>
      </c>
      <c r="I31">
        <v>19.1877</v>
      </c>
      <c r="J31" t="s">
        <v>74</v>
      </c>
      <c r="K31">
        <v>0.9698</v>
      </c>
      <c r="L31">
        <v>1.1949000000000001</v>
      </c>
      <c r="M31">
        <v>78</v>
      </c>
      <c r="N31">
        <v>270</v>
      </c>
      <c r="O31" t="s">
        <v>129</v>
      </c>
      <c r="Q31" t="s">
        <v>79</v>
      </c>
      <c r="R31" t="s">
        <v>130</v>
      </c>
    </row>
    <row r="32" spans="1:18" x14ac:dyDescent="0.25">
      <c r="A32">
        <v>31</v>
      </c>
      <c r="B32">
        <v>9.9930000000000003</v>
      </c>
      <c r="C32" t="s">
        <v>70</v>
      </c>
      <c r="D32">
        <v>0</v>
      </c>
      <c r="E32">
        <v>17187</v>
      </c>
      <c r="F32">
        <v>50633</v>
      </c>
      <c r="G32">
        <v>0.93300000000000005</v>
      </c>
      <c r="H32">
        <v>19.399999999999999</v>
      </c>
      <c r="I32">
        <v>20.796199999999999</v>
      </c>
      <c r="J32" t="s">
        <v>74</v>
      </c>
      <c r="K32">
        <v>0.9698</v>
      </c>
      <c r="L32">
        <v>1.1949000000000001</v>
      </c>
      <c r="M32">
        <v>78</v>
      </c>
      <c r="N32">
        <v>270</v>
      </c>
      <c r="O32" t="s">
        <v>131</v>
      </c>
      <c r="Q32" t="s">
        <v>79</v>
      </c>
      <c r="R32" t="s">
        <v>132</v>
      </c>
    </row>
    <row r="33" spans="1:18" x14ac:dyDescent="0.25">
      <c r="A33">
        <v>32</v>
      </c>
      <c r="B33">
        <v>10.005000000000001</v>
      </c>
      <c r="C33" t="s">
        <v>70</v>
      </c>
      <c r="D33">
        <v>0</v>
      </c>
      <c r="E33">
        <v>17055</v>
      </c>
      <c r="F33">
        <v>48232</v>
      </c>
      <c r="G33">
        <v>0.92400000000000004</v>
      </c>
      <c r="H33">
        <v>18.38</v>
      </c>
      <c r="I33">
        <v>19.877099999999999</v>
      </c>
      <c r="J33" t="s">
        <v>74</v>
      </c>
      <c r="K33">
        <v>0.9698</v>
      </c>
      <c r="L33">
        <v>1.1949000000000001</v>
      </c>
      <c r="M33">
        <v>78</v>
      </c>
      <c r="N33">
        <v>270</v>
      </c>
      <c r="O33" t="s">
        <v>133</v>
      </c>
      <c r="Q33" t="s">
        <v>79</v>
      </c>
      <c r="R33" t="s">
        <v>134</v>
      </c>
    </row>
    <row r="34" spans="1:18" x14ac:dyDescent="0.25">
      <c r="A34">
        <v>33</v>
      </c>
      <c r="B34">
        <v>10.02</v>
      </c>
      <c r="C34" t="s">
        <v>70</v>
      </c>
      <c r="D34">
        <v>0</v>
      </c>
      <c r="E34">
        <v>17699</v>
      </c>
      <c r="F34">
        <v>50944</v>
      </c>
      <c r="G34">
        <v>0.95799999999999996</v>
      </c>
      <c r="H34">
        <v>19.47</v>
      </c>
      <c r="I34">
        <v>20.3339</v>
      </c>
      <c r="J34" t="s">
        <v>74</v>
      </c>
      <c r="K34">
        <v>0.9698</v>
      </c>
      <c r="L34">
        <v>1.1949000000000001</v>
      </c>
      <c r="M34">
        <v>78</v>
      </c>
      <c r="N34">
        <v>270</v>
      </c>
      <c r="O34" t="s">
        <v>135</v>
      </c>
      <c r="Q34" t="s">
        <v>79</v>
      </c>
      <c r="R34" t="s">
        <v>136</v>
      </c>
    </row>
    <row r="35" spans="1:18" x14ac:dyDescent="0.25">
      <c r="A35">
        <v>34</v>
      </c>
      <c r="B35">
        <v>10.023</v>
      </c>
      <c r="C35" t="s">
        <v>70</v>
      </c>
      <c r="D35">
        <v>0</v>
      </c>
      <c r="E35">
        <v>12004</v>
      </c>
      <c r="F35">
        <v>33079</v>
      </c>
      <c r="G35">
        <v>0.65200000000000002</v>
      </c>
      <c r="H35">
        <v>12.06</v>
      </c>
      <c r="I35">
        <v>18.510100000000001</v>
      </c>
      <c r="J35" t="s">
        <v>74</v>
      </c>
      <c r="K35">
        <v>0.9698</v>
      </c>
      <c r="L35">
        <v>1.1949000000000001</v>
      </c>
      <c r="M35">
        <v>78</v>
      </c>
      <c r="N35">
        <v>270</v>
      </c>
      <c r="O35" t="s">
        <v>137</v>
      </c>
      <c r="Q35" t="s">
        <v>79</v>
      </c>
      <c r="R35" t="s">
        <v>138</v>
      </c>
    </row>
    <row r="36" spans="1:18" x14ac:dyDescent="0.25">
      <c r="A36">
        <v>35</v>
      </c>
      <c r="B36">
        <v>10.071</v>
      </c>
      <c r="C36" t="s">
        <v>70</v>
      </c>
      <c r="D36">
        <v>0</v>
      </c>
      <c r="E36">
        <v>11378</v>
      </c>
      <c r="F36">
        <v>31948</v>
      </c>
      <c r="G36">
        <v>0.61499999999999999</v>
      </c>
      <c r="H36">
        <v>11.54</v>
      </c>
      <c r="I36">
        <v>18.758700000000001</v>
      </c>
      <c r="J36" t="s">
        <v>74</v>
      </c>
      <c r="K36">
        <v>0.9698</v>
      </c>
      <c r="L36">
        <v>1.1949000000000001</v>
      </c>
      <c r="M36">
        <v>78</v>
      </c>
      <c r="N36">
        <v>270</v>
      </c>
      <c r="O36" t="s">
        <v>139</v>
      </c>
      <c r="Q36" t="s">
        <v>79</v>
      </c>
      <c r="R36" t="s">
        <v>140</v>
      </c>
    </row>
    <row r="37" spans="1:18" x14ac:dyDescent="0.25">
      <c r="A37">
        <v>36</v>
      </c>
      <c r="B37">
        <v>20.088000000000001</v>
      </c>
      <c r="C37" t="s">
        <v>68</v>
      </c>
      <c r="D37">
        <v>0</v>
      </c>
      <c r="E37">
        <v>8436</v>
      </c>
      <c r="F37">
        <v>16978</v>
      </c>
      <c r="G37">
        <v>0.22900000000000001</v>
      </c>
      <c r="H37">
        <v>2.69</v>
      </c>
      <c r="I37">
        <v>11.707599999999999</v>
      </c>
      <c r="J37" t="s">
        <v>74</v>
      </c>
      <c r="K37">
        <v>0.9698</v>
      </c>
      <c r="L37">
        <v>1.1949000000000001</v>
      </c>
      <c r="M37">
        <v>78</v>
      </c>
      <c r="N37">
        <v>270</v>
      </c>
      <c r="O37" t="s">
        <v>75</v>
      </c>
      <c r="Q37" t="s">
        <v>79</v>
      </c>
      <c r="R37" t="s">
        <v>141</v>
      </c>
    </row>
    <row r="38" spans="1:18" x14ac:dyDescent="0.25">
      <c r="A38">
        <v>37</v>
      </c>
      <c r="B38">
        <v>10.029</v>
      </c>
      <c r="C38" t="s">
        <v>70</v>
      </c>
      <c r="D38">
        <v>0</v>
      </c>
      <c r="E38">
        <v>11269</v>
      </c>
      <c r="F38">
        <v>31118</v>
      </c>
      <c r="G38">
        <v>0.61199999999999999</v>
      </c>
      <c r="H38">
        <v>11.24</v>
      </c>
      <c r="I38">
        <v>18.375599999999999</v>
      </c>
      <c r="J38" t="s">
        <v>74</v>
      </c>
      <c r="K38">
        <v>0.9698</v>
      </c>
      <c r="L38">
        <v>1.1949000000000001</v>
      </c>
      <c r="M38">
        <v>78</v>
      </c>
      <c r="N38">
        <v>270</v>
      </c>
      <c r="O38" t="s">
        <v>142</v>
      </c>
      <c r="Q38" t="s">
        <v>79</v>
      </c>
      <c r="R38" t="s">
        <v>143</v>
      </c>
    </row>
    <row r="39" spans="1:18" x14ac:dyDescent="0.25">
      <c r="A39">
        <v>38</v>
      </c>
      <c r="B39">
        <v>9.9719999999999995</v>
      </c>
      <c r="C39" t="s">
        <v>70</v>
      </c>
      <c r="D39">
        <v>0</v>
      </c>
      <c r="E39">
        <v>9813</v>
      </c>
      <c r="F39">
        <v>25968</v>
      </c>
      <c r="G39">
        <v>0.53700000000000003</v>
      </c>
      <c r="H39">
        <v>9.16</v>
      </c>
      <c r="I39">
        <v>17.066800000000001</v>
      </c>
      <c r="J39" t="s">
        <v>74</v>
      </c>
      <c r="K39">
        <v>0.9698</v>
      </c>
      <c r="L39">
        <v>1.1949000000000001</v>
      </c>
      <c r="M39">
        <v>78</v>
      </c>
      <c r="N39">
        <v>270</v>
      </c>
      <c r="O39" t="s">
        <v>144</v>
      </c>
      <c r="Q39" t="s">
        <v>79</v>
      </c>
      <c r="R39" t="s">
        <v>145</v>
      </c>
    </row>
    <row r="40" spans="1:18" x14ac:dyDescent="0.25">
      <c r="A40">
        <v>39</v>
      </c>
      <c r="B40">
        <v>10.032999999999999</v>
      </c>
      <c r="C40" t="s">
        <v>70</v>
      </c>
      <c r="D40">
        <v>0</v>
      </c>
      <c r="E40">
        <v>11316</v>
      </c>
      <c r="F40">
        <v>29161</v>
      </c>
      <c r="G40">
        <v>0.61399999999999999</v>
      </c>
      <c r="H40">
        <v>10.43</v>
      </c>
      <c r="I40">
        <v>16.978999999999999</v>
      </c>
      <c r="J40" t="s">
        <v>74</v>
      </c>
      <c r="K40">
        <v>0.9698</v>
      </c>
      <c r="L40">
        <v>1.1949000000000001</v>
      </c>
      <c r="M40">
        <v>78</v>
      </c>
      <c r="N40">
        <v>270</v>
      </c>
      <c r="O40" t="s">
        <v>146</v>
      </c>
      <c r="Q40" t="s">
        <v>79</v>
      </c>
      <c r="R40" t="s">
        <v>147</v>
      </c>
    </row>
    <row r="41" spans="1:18" x14ac:dyDescent="0.25">
      <c r="A41">
        <v>40</v>
      </c>
      <c r="B41">
        <v>9.9160000000000004</v>
      </c>
      <c r="C41" t="s">
        <v>70</v>
      </c>
      <c r="D41">
        <v>0</v>
      </c>
      <c r="E41">
        <v>10189</v>
      </c>
      <c r="F41">
        <v>27675</v>
      </c>
      <c r="G41">
        <v>0.56000000000000005</v>
      </c>
      <c r="H41">
        <v>9.93</v>
      </c>
      <c r="I41">
        <v>17.721900000000002</v>
      </c>
      <c r="J41" t="s">
        <v>74</v>
      </c>
      <c r="K41">
        <v>0.9698</v>
      </c>
      <c r="L41">
        <v>1.1949000000000001</v>
      </c>
      <c r="M41">
        <v>78</v>
      </c>
      <c r="N41">
        <v>270</v>
      </c>
      <c r="O41" t="s">
        <v>148</v>
      </c>
      <c r="Q41" t="s">
        <v>79</v>
      </c>
      <c r="R41" t="s">
        <v>149</v>
      </c>
    </row>
    <row r="42" spans="1:18" x14ac:dyDescent="0.25">
      <c r="A42">
        <v>41</v>
      </c>
      <c r="B42">
        <v>9.9909999999999997</v>
      </c>
      <c r="C42" t="s">
        <v>70</v>
      </c>
      <c r="D42">
        <v>0</v>
      </c>
      <c r="E42">
        <v>18282</v>
      </c>
      <c r="F42">
        <v>52837</v>
      </c>
      <c r="G42">
        <v>0.99199999999999999</v>
      </c>
      <c r="H42">
        <v>20.32</v>
      </c>
      <c r="I42">
        <v>20.483699999999999</v>
      </c>
      <c r="J42" t="s">
        <v>74</v>
      </c>
      <c r="K42">
        <v>0.9698</v>
      </c>
      <c r="L42">
        <v>1.1949000000000001</v>
      </c>
      <c r="M42">
        <v>78</v>
      </c>
      <c r="N42">
        <v>270</v>
      </c>
      <c r="O42" t="s">
        <v>150</v>
      </c>
      <c r="Q42" t="s">
        <v>79</v>
      </c>
      <c r="R42" t="s">
        <v>151</v>
      </c>
    </row>
    <row r="43" spans="1:18" x14ac:dyDescent="0.25">
      <c r="A43">
        <v>42</v>
      </c>
      <c r="B43">
        <v>10.079000000000001</v>
      </c>
      <c r="C43" t="s">
        <v>70</v>
      </c>
      <c r="D43">
        <v>0</v>
      </c>
      <c r="E43">
        <v>17603</v>
      </c>
      <c r="F43">
        <v>49519</v>
      </c>
      <c r="G43">
        <v>0.94699999999999995</v>
      </c>
      <c r="H43">
        <v>18.77</v>
      </c>
      <c r="I43">
        <v>19.8233</v>
      </c>
      <c r="J43" t="s">
        <v>74</v>
      </c>
      <c r="K43">
        <v>0.9698</v>
      </c>
      <c r="L43">
        <v>1.1949000000000001</v>
      </c>
      <c r="M43">
        <v>78</v>
      </c>
      <c r="N43">
        <v>270</v>
      </c>
      <c r="O43" t="s">
        <v>152</v>
      </c>
      <c r="Q43" t="s">
        <v>79</v>
      </c>
      <c r="R43" t="s">
        <v>153</v>
      </c>
    </row>
    <row r="44" spans="1:18" x14ac:dyDescent="0.25">
      <c r="A44">
        <v>43</v>
      </c>
      <c r="B44">
        <v>9.9420000000000002</v>
      </c>
      <c r="C44" t="s">
        <v>70</v>
      </c>
      <c r="D44">
        <v>0</v>
      </c>
      <c r="E44">
        <v>16878</v>
      </c>
      <c r="F44">
        <v>48820</v>
      </c>
      <c r="G44">
        <v>0.92100000000000004</v>
      </c>
      <c r="H44">
        <v>18.739999999999998</v>
      </c>
      <c r="I44">
        <v>20.351500000000001</v>
      </c>
      <c r="J44" t="s">
        <v>74</v>
      </c>
      <c r="K44">
        <v>0.9698</v>
      </c>
      <c r="L44">
        <v>1.1949000000000001</v>
      </c>
      <c r="M44">
        <v>78</v>
      </c>
      <c r="N44">
        <v>270</v>
      </c>
      <c r="O44" t="s">
        <v>154</v>
      </c>
      <c r="Q44" t="s">
        <v>79</v>
      </c>
      <c r="R44" t="s">
        <v>155</v>
      </c>
    </row>
    <row r="45" spans="1:18" x14ac:dyDescent="0.25">
      <c r="A45">
        <v>44</v>
      </c>
      <c r="B45">
        <v>9.9640000000000004</v>
      </c>
      <c r="C45" t="s">
        <v>70</v>
      </c>
      <c r="D45">
        <v>0</v>
      </c>
      <c r="E45">
        <v>17117</v>
      </c>
      <c r="F45">
        <v>49097</v>
      </c>
      <c r="G45">
        <v>0.93200000000000005</v>
      </c>
      <c r="H45">
        <v>18.809999999999999</v>
      </c>
      <c r="I45">
        <v>20.193100000000001</v>
      </c>
      <c r="J45" t="s">
        <v>74</v>
      </c>
      <c r="K45">
        <v>0.9698</v>
      </c>
      <c r="L45">
        <v>1.1949000000000001</v>
      </c>
      <c r="M45">
        <v>78</v>
      </c>
      <c r="N45">
        <v>270</v>
      </c>
      <c r="O45" t="s">
        <v>156</v>
      </c>
      <c r="Q45" t="s">
        <v>79</v>
      </c>
      <c r="R45" t="s">
        <v>157</v>
      </c>
    </row>
    <row r="46" spans="1:18" x14ac:dyDescent="0.25">
      <c r="A46">
        <v>45</v>
      </c>
      <c r="B46">
        <v>10.06</v>
      </c>
      <c r="C46" t="s">
        <v>70</v>
      </c>
      <c r="D46">
        <v>0</v>
      </c>
      <c r="E46">
        <v>17359</v>
      </c>
      <c r="F46">
        <v>50461</v>
      </c>
      <c r="G46">
        <v>0.93600000000000005</v>
      </c>
      <c r="H46">
        <v>19.2</v>
      </c>
      <c r="I46">
        <v>20.5153</v>
      </c>
      <c r="J46" t="s">
        <v>74</v>
      </c>
      <c r="K46">
        <v>0.9698</v>
      </c>
      <c r="L46">
        <v>1.1949000000000001</v>
      </c>
      <c r="M46">
        <v>78</v>
      </c>
      <c r="N46">
        <v>270</v>
      </c>
      <c r="O46" t="s">
        <v>158</v>
      </c>
      <c r="Q46" t="s">
        <v>79</v>
      </c>
      <c r="R46" t="s">
        <v>159</v>
      </c>
    </row>
    <row r="47" spans="1:18" x14ac:dyDescent="0.25">
      <c r="A47">
        <v>46</v>
      </c>
      <c r="B47">
        <v>10.042999999999999</v>
      </c>
      <c r="C47" t="s">
        <v>70</v>
      </c>
      <c r="D47">
        <v>0</v>
      </c>
      <c r="E47">
        <v>17284</v>
      </c>
      <c r="F47">
        <v>50171</v>
      </c>
      <c r="G47">
        <v>0.93300000000000005</v>
      </c>
      <c r="H47">
        <v>19.11</v>
      </c>
      <c r="I47">
        <v>20.4756</v>
      </c>
      <c r="J47" t="s">
        <v>74</v>
      </c>
      <c r="K47">
        <v>0.9698</v>
      </c>
      <c r="L47">
        <v>1.1949000000000001</v>
      </c>
      <c r="M47">
        <v>78</v>
      </c>
      <c r="N47">
        <v>270</v>
      </c>
      <c r="O47" t="s">
        <v>160</v>
      </c>
      <c r="Q47" t="s">
        <v>79</v>
      </c>
      <c r="R47" t="s">
        <v>161</v>
      </c>
    </row>
    <row r="48" spans="1:18" x14ac:dyDescent="0.25">
      <c r="A48">
        <v>47</v>
      </c>
      <c r="B48">
        <v>10.067</v>
      </c>
      <c r="C48" t="s">
        <v>70</v>
      </c>
      <c r="D48">
        <v>0</v>
      </c>
      <c r="E48">
        <v>12510</v>
      </c>
      <c r="F48">
        <v>40098</v>
      </c>
      <c r="G48">
        <v>0.67600000000000005</v>
      </c>
      <c r="H48">
        <v>14.9</v>
      </c>
      <c r="I48">
        <v>22.056000000000001</v>
      </c>
      <c r="J48" t="s">
        <v>74</v>
      </c>
      <c r="K48">
        <v>0.9698</v>
      </c>
      <c r="L48">
        <v>1.1949000000000001</v>
      </c>
      <c r="M48">
        <v>78</v>
      </c>
      <c r="N48">
        <v>270</v>
      </c>
      <c r="O48" t="s">
        <v>162</v>
      </c>
      <c r="Q48" t="s">
        <v>79</v>
      </c>
      <c r="R48" t="s">
        <v>163</v>
      </c>
    </row>
    <row r="49" spans="1:18" x14ac:dyDescent="0.25">
      <c r="A49">
        <v>48</v>
      </c>
      <c r="B49">
        <v>20.061</v>
      </c>
      <c r="C49" t="s">
        <v>68</v>
      </c>
      <c r="D49">
        <v>0</v>
      </c>
      <c r="E49">
        <v>8608</v>
      </c>
      <c r="F49">
        <v>16631</v>
      </c>
      <c r="G49">
        <v>0.23400000000000001</v>
      </c>
      <c r="H49">
        <v>2.62</v>
      </c>
      <c r="I49">
        <v>11.1706</v>
      </c>
      <c r="J49" t="s">
        <v>74</v>
      </c>
      <c r="K49">
        <v>0.9698</v>
      </c>
      <c r="L49">
        <v>1.1949000000000001</v>
      </c>
      <c r="M49">
        <v>78</v>
      </c>
      <c r="N49">
        <v>270</v>
      </c>
      <c r="O49" t="s">
        <v>75</v>
      </c>
      <c r="Q49" t="s">
        <v>79</v>
      </c>
      <c r="R49" t="s">
        <v>164</v>
      </c>
    </row>
    <row r="50" spans="1:18" x14ac:dyDescent="0.25">
      <c r="A50">
        <v>49</v>
      </c>
      <c r="B50">
        <v>10.068</v>
      </c>
      <c r="C50" t="s">
        <v>70</v>
      </c>
      <c r="D50">
        <v>0</v>
      </c>
      <c r="E50">
        <v>12384</v>
      </c>
      <c r="F50">
        <v>38853</v>
      </c>
      <c r="G50">
        <v>0.66900000000000004</v>
      </c>
      <c r="H50">
        <v>14.39</v>
      </c>
      <c r="I50">
        <v>21.510200000000001</v>
      </c>
      <c r="J50" t="s">
        <v>74</v>
      </c>
      <c r="K50">
        <v>0.9698</v>
      </c>
      <c r="L50">
        <v>1.1949000000000001</v>
      </c>
      <c r="M50">
        <v>78</v>
      </c>
      <c r="N50">
        <v>270</v>
      </c>
      <c r="O50" t="s">
        <v>165</v>
      </c>
      <c r="Q50" t="s">
        <v>79</v>
      </c>
      <c r="R50" t="s">
        <v>166</v>
      </c>
    </row>
    <row r="51" spans="1:18" x14ac:dyDescent="0.25">
      <c r="A51">
        <v>50</v>
      </c>
      <c r="B51">
        <v>10.083</v>
      </c>
      <c r="C51" t="s">
        <v>70</v>
      </c>
      <c r="D51">
        <v>0</v>
      </c>
      <c r="E51">
        <v>11586</v>
      </c>
      <c r="F51">
        <v>35016</v>
      </c>
      <c r="G51">
        <v>0.625</v>
      </c>
      <c r="H51">
        <v>12.79</v>
      </c>
      <c r="I51">
        <v>20.446899999999999</v>
      </c>
      <c r="J51" t="s">
        <v>74</v>
      </c>
      <c r="K51">
        <v>0.9698</v>
      </c>
      <c r="L51">
        <v>1.1949000000000001</v>
      </c>
      <c r="M51">
        <v>78</v>
      </c>
      <c r="N51">
        <v>270</v>
      </c>
      <c r="O51" t="s">
        <v>167</v>
      </c>
      <c r="Q51" t="s">
        <v>79</v>
      </c>
      <c r="R51" t="s">
        <v>168</v>
      </c>
    </row>
    <row r="52" spans="1:18" x14ac:dyDescent="0.25">
      <c r="A52">
        <v>51</v>
      </c>
      <c r="B52">
        <v>10.053000000000001</v>
      </c>
      <c r="C52" t="s">
        <v>70</v>
      </c>
      <c r="D52">
        <v>0</v>
      </c>
      <c r="E52">
        <v>8326</v>
      </c>
      <c r="F52">
        <v>26284</v>
      </c>
      <c r="G52">
        <v>0.45300000000000001</v>
      </c>
      <c r="H52">
        <v>9.2200000000000006</v>
      </c>
      <c r="I52">
        <v>20.357800000000001</v>
      </c>
      <c r="J52" t="s">
        <v>74</v>
      </c>
      <c r="K52">
        <v>0.9698</v>
      </c>
      <c r="L52">
        <v>1.1949000000000001</v>
      </c>
      <c r="M52">
        <v>78</v>
      </c>
      <c r="N52">
        <v>270</v>
      </c>
      <c r="O52" t="s">
        <v>169</v>
      </c>
      <c r="Q52" t="s">
        <v>79</v>
      </c>
      <c r="R52" t="s">
        <v>170</v>
      </c>
    </row>
    <row r="53" spans="1:18" x14ac:dyDescent="0.25">
      <c r="A53">
        <v>52</v>
      </c>
      <c r="B53">
        <v>9.9220000000000006</v>
      </c>
      <c r="C53" t="s">
        <v>70</v>
      </c>
      <c r="D53">
        <v>0</v>
      </c>
      <c r="E53">
        <v>8880</v>
      </c>
      <c r="F53">
        <v>26945</v>
      </c>
      <c r="G53">
        <v>0.48899999999999999</v>
      </c>
      <c r="H53">
        <v>9.61</v>
      </c>
      <c r="I53">
        <v>19.671299999999999</v>
      </c>
      <c r="J53" t="s">
        <v>74</v>
      </c>
      <c r="K53">
        <v>0.9698</v>
      </c>
      <c r="L53">
        <v>1.1949000000000001</v>
      </c>
      <c r="M53">
        <v>78</v>
      </c>
      <c r="N53">
        <v>270</v>
      </c>
      <c r="O53" t="s">
        <v>171</v>
      </c>
      <c r="Q53" t="s">
        <v>79</v>
      </c>
      <c r="R53" t="s">
        <v>172</v>
      </c>
    </row>
    <row r="54" spans="1:18" x14ac:dyDescent="0.25">
      <c r="A54">
        <v>53</v>
      </c>
      <c r="B54">
        <v>9.9390000000000001</v>
      </c>
      <c r="C54" t="s">
        <v>70</v>
      </c>
      <c r="D54">
        <v>0</v>
      </c>
      <c r="E54">
        <v>8621</v>
      </c>
      <c r="F54">
        <v>26401</v>
      </c>
      <c r="G54">
        <v>0.47399999999999998</v>
      </c>
      <c r="H54">
        <v>9.3699999999999992</v>
      </c>
      <c r="I54">
        <v>19.7746</v>
      </c>
      <c r="J54" t="s">
        <v>74</v>
      </c>
      <c r="K54">
        <v>0.9698</v>
      </c>
      <c r="L54">
        <v>1.1949000000000001</v>
      </c>
      <c r="M54">
        <v>78</v>
      </c>
      <c r="N54">
        <v>270</v>
      </c>
      <c r="O54" t="s">
        <v>173</v>
      </c>
      <c r="Q54" t="s">
        <v>79</v>
      </c>
      <c r="R54" t="s">
        <v>174</v>
      </c>
    </row>
    <row r="55" spans="1:18" x14ac:dyDescent="0.25">
      <c r="A55">
        <v>54</v>
      </c>
      <c r="B55">
        <v>10.055999999999999</v>
      </c>
      <c r="C55" t="s">
        <v>70</v>
      </c>
      <c r="D55">
        <v>0</v>
      </c>
      <c r="E55">
        <v>8432</v>
      </c>
      <c r="F55">
        <v>26020</v>
      </c>
      <c r="G55">
        <v>0.45800000000000002</v>
      </c>
      <c r="H55">
        <v>9.1</v>
      </c>
      <c r="I55">
        <v>19.867000000000001</v>
      </c>
      <c r="J55" t="s">
        <v>74</v>
      </c>
      <c r="K55">
        <v>0.9698</v>
      </c>
      <c r="L55">
        <v>1.1949000000000001</v>
      </c>
      <c r="M55">
        <v>78</v>
      </c>
      <c r="N55">
        <v>270</v>
      </c>
      <c r="O55" t="s">
        <v>175</v>
      </c>
      <c r="Q55" t="s">
        <v>79</v>
      </c>
      <c r="R55" t="s">
        <v>176</v>
      </c>
    </row>
    <row r="56" spans="1:18" x14ac:dyDescent="0.25">
      <c r="A56">
        <v>55</v>
      </c>
      <c r="B56">
        <v>9.9710000000000001</v>
      </c>
      <c r="C56" t="s">
        <v>70</v>
      </c>
      <c r="D56">
        <v>0</v>
      </c>
      <c r="E56">
        <v>8747</v>
      </c>
      <c r="F56">
        <v>26721</v>
      </c>
      <c r="G56">
        <v>0.47899999999999998</v>
      </c>
      <c r="H56">
        <v>9.4700000000000006</v>
      </c>
      <c r="I56">
        <v>19.772400000000001</v>
      </c>
      <c r="J56" t="s">
        <v>74</v>
      </c>
      <c r="K56">
        <v>0.9698</v>
      </c>
      <c r="L56">
        <v>1.1949000000000001</v>
      </c>
      <c r="M56">
        <v>78</v>
      </c>
      <c r="N56">
        <v>270</v>
      </c>
      <c r="O56" t="s">
        <v>177</v>
      </c>
      <c r="Q56" t="s">
        <v>79</v>
      </c>
      <c r="R56" t="s">
        <v>178</v>
      </c>
    </row>
    <row r="57" spans="1:18" x14ac:dyDescent="0.25">
      <c r="A57">
        <v>56</v>
      </c>
      <c r="B57">
        <v>10.013999999999999</v>
      </c>
      <c r="C57" t="s">
        <v>70</v>
      </c>
      <c r="D57">
        <v>0</v>
      </c>
      <c r="E57">
        <v>8557</v>
      </c>
      <c r="F57">
        <v>25605</v>
      </c>
      <c r="G57">
        <v>0.46700000000000003</v>
      </c>
      <c r="H57">
        <v>8.9700000000000006</v>
      </c>
      <c r="I57">
        <v>19.214099999999998</v>
      </c>
      <c r="J57" t="s">
        <v>74</v>
      </c>
      <c r="K57">
        <v>0.9698</v>
      </c>
      <c r="L57">
        <v>1.1949000000000001</v>
      </c>
      <c r="M57">
        <v>78</v>
      </c>
      <c r="N57">
        <v>270</v>
      </c>
      <c r="O57" t="s">
        <v>179</v>
      </c>
      <c r="Q57" t="s">
        <v>180</v>
      </c>
      <c r="R57" t="s">
        <v>181</v>
      </c>
    </row>
    <row r="58" spans="1:18" x14ac:dyDescent="0.25">
      <c r="A58">
        <v>57</v>
      </c>
      <c r="B58">
        <v>20.033999999999999</v>
      </c>
      <c r="C58" t="s">
        <v>68</v>
      </c>
      <c r="D58">
        <v>0</v>
      </c>
      <c r="E58">
        <v>8710</v>
      </c>
      <c r="F58">
        <v>17168</v>
      </c>
      <c r="G58">
        <v>0.23699999999999999</v>
      </c>
      <c r="H58">
        <v>2.73</v>
      </c>
      <c r="I58">
        <v>11.509600000000001</v>
      </c>
      <c r="J58" t="s">
        <v>74</v>
      </c>
      <c r="K58">
        <v>0.9698</v>
      </c>
      <c r="L58">
        <v>1.1949000000000001</v>
      </c>
      <c r="M58">
        <v>78</v>
      </c>
      <c r="N58">
        <v>270</v>
      </c>
      <c r="O58" t="s">
        <v>75</v>
      </c>
      <c r="Q58" t="s">
        <v>180</v>
      </c>
      <c r="R58" t="s">
        <v>182</v>
      </c>
    </row>
    <row r="59" spans="1:18" x14ac:dyDescent="0.25">
      <c r="A59">
        <v>58</v>
      </c>
      <c r="B59">
        <v>1</v>
      </c>
      <c r="C59" t="s">
        <v>17</v>
      </c>
      <c r="D59">
        <v>0</v>
      </c>
      <c r="E59">
        <v>69</v>
      </c>
      <c r="F59">
        <v>502</v>
      </c>
      <c r="G59">
        <v>0</v>
      </c>
      <c r="H59">
        <v>0</v>
      </c>
      <c r="I59">
        <v>0</v>
      </c>
      <c r="J59" t="s">
        <v>16</v>
      </c>
      <c r="K59">
        <v>1</v>
      </c>
      <c r="L59">
        <v>1</v>
      </c>
      <c r="M59">
        <v>69</v>
      </c>
      <c r="N59">
        <v>502</v>
      </c>
      <c r="O59" t="s">
        <v>73</v>
      </c>
      <c r="P59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B977-0AE0-424C-93D6-DB780ED1E3F7}">
  <dimension ref="A1:Y201"/>
  <sheetViews>
    <sheetView workbookViewId="0">
      <selection activeCell="R19" sqref="R19"/>
    </sheetView>
  </sheetViews>
  <sheetFormatPr defaultRowHeight="15" x14ac:dyDescent="0.25"/>
  <cols>
    <col min="2" max="2" width="12.42578125" bestFit="1" customWidth="1"/>
    <col min="3" max="4" width="9.85546875" bestFit="1" customWidth="1"/>
    <col min="12" max="12" width="15.42578125" bestFit="1" customWidth="1"/>
    <col min="13" max="13" width="15.85546875" bestFit="1" customWidth="1"/>
    <col min="22" max="22" width="17.85546875" bestFit="1" customWidth="1"/>
    <col min="23" max="23" width="17.5703125" bestFit="1" customWidth="1"/>
  </cols>
  <sheetData>
    <row r="1" spans="1:25" x14ac:dyDescent="0.25">
      <c r="A1" t="s">
        <v>19</v>
      </c>
      <c r="B1" t="str">
        <f>'Raw Data'!B1</f>
        <v>Weight  [mg]</v>
      </c>
      <c r="C1" t="s">
        <v>20</v>
      </c>
      <c r="D1" t="s">
        <v>18</v>
      </c>
      <c r="E1" t="s">
        <v>23</v>
      </c>
      <c r="F1" t="s">
        <v>24</v>
      </c>
      <c r="G1" t="s">
        <v>21</v>
      </c>
      <c r="H1" t="s">
        <v>22</v>
      </c>
      <c r="I1" t="s">
        <v>25</v>
      </c>
      <c r="J1" t="s">
        <v>26</v>
      </c>
      <c r="L1" s="4" t="s">
        <v>27</v>
      </c>
      <c r="M1" s="4"/>
      <c r="N1" s="4"/>
      <c r="O1" s="4"/>
      <c r="Q1" t="s">
        <v>45</v>
      </c>
      <c r="U1" t="str">
        <f>A1</f>
        <v>Row</v>
      </c>
      <c r="V1" t="s">
        <v>66</v>
      </c>
      <c r="W1" t="s">
        <v>67</v>
      </c>
      <c r="X1" t="s">
        <v>58</v>
      </c>
      <c r="Y1" t="s">
        <v>59</v>
      </c>
    </row>
    <row r="2" spans="1:25" x14ac:dyDescent="0.25">
      <c r="A2">
        <f>'Raw Data'!A2</f>
        <v>1</v>
      </c>
      <c r="B2">
        <f>IF('Raw Data'!B2 &lt;&gt; "", 'Raw Data'!B2,"")</f>
        <v>1</v>
      </c>
      <c r="C2" t="str">
        <f>IF('Raw Data'!C2 &lt;&gt; "", 'Raw Data'!C2,"")</f>
        <v>blank skip</v>
      </c>
      <c r="D2" t="str">
        <f>IF('Raw Data'!O2 &lt;&gt; "", 'Raw Data'!O2,"")</f>
        <v>Blank</v>
      </c>
      <c r="E2">
        <f>IF('Raw Data'!E2 &lt;&gt; "", 'Raw Data'!E2,"")</f>
        <v>187</v>
      </c>
      <c r="F2">
        <f>IF('Raw Data'!F2 &lt;&gt; "", 'Raw Data'!F2,"")</f>
        <v>107</v>
      </c>
      <c r="G2">
        <f>IF('Raw Data'!G2 &lt;&gt; "", 'Raw Data'!G2,"")</f>
        <v>7.6999999999999999E-2</v>
      </c>
      <c r="H2">
        <f>IF('Raw Data'!H2 &lt;&gt; "", 'Raw Data'!H2,"")</f>
        <v>0</v>
      </c>
      <c r="I2">
        <f>IF('Raw Data'!M2 &lt;&gt; "", 'Raw Data'!M2,"")</f>
        <v>78</v>
      </c>
      <c r="J2">
        <f>IF('Raw Data'!N2 &lt;&gt; "", 'Raw Data'!N2,"")</f>
        <v>270</v>
      </c>
      <c r="L2" t="s">
        <v>36</v>
      </c>
      <c r="N2" t="s">
        <v>37</v>
      </c>
      <c r="O2" t="s">
        <v>22</v>
      </c>
      <c r="R2" t="s">
        <v>37</v>
      </c>
      <c r="S2" t="s">
        <v>22</v>
      </c>
      <c r="U2">
        <f t="shared" ref="U2:U65" si="0">A2</f>
        <v>1</v>
      </c>
      <c r="V2">
        <f t="shared" ref="V2:V65" si="1">IF(N$17&gt;0.1,G2,G2-((A2-$M$3)*$N$15))</f>
        <v>7.6999999999999999E-2</v>
      </c>
      <c r="W2">
        <f>IF(O$17&gt;0.1,H2,IF(H2&lt;&gt;0,H2-((A2-$M$3))*$O$15,0))</f>
        <v>0</v>
      </c>
      <c r="X2">
        <f>V2*(M$21/M$25)</f>
        <v>7.6999999999999999E-2</v>
      </c>
      <c r="Y2">
        <f>W2*(N$21/N$25)</f>
        <v>0</v>
      </c>
    </row>
    <row r="3" spans="1:25" x14ac:dyDescent="0.25">
      <c r="A3">
        <f>'Raw Data'!A3</f>
        <v>2</v>
      </c>
      <c r="B3">
        <f>IF('Raw Data'!B3 &lt;&gt; "", 'Raw Data'!B3,"")</f>
        <v>1</v>
      </c>
      <c r="C3" t="str">
        <f>IF('Raw Data'!C3 &lt;&gt; "", 'Raw Data'!C3,"")</f>
        <v>Blank-</v>
      </c>
      <c r="D3" t="str">
        <f>IF('Raw Data'!O3 &lt;&gt; "", 'Raw Data'!O3,"")</f>
        <v>Blank</v>
      </c>
      <c r="E3">
        <f>IF('Raw Data'!E3 &lt;&gt; "", 'Raw Data'!E3,"")</f>
        <v>87</v>
      </c>
      <c r="F3">
        <f>IF('Raw Data'!F3 &lt;&gt; "", 'Raw Data'!F3,"")</f>
        <v>39</v>
      </c>
      <c r="G3">
        <f>IF('Raw Data'!G3 &lt;&gt; "", 'Raw Data'!G3,"")</f>
        <v>0</v>
      </c>
      <c r="H3">
        <f>IF('Raw Data'!H3 &lt;&gt; "", 'Raw Data'!H3,"")</f>
        <v>0</v>
      </c>
      <c r="I3">
        <f>IF('Raw Data'!M3 &lt;&gt; "", 'Raw Data'!M3,"")</f>
        <v>87</v>
      </c>
      <c r="J3">
        <f>IF('Raw Data'!N3 &lt;&gt; "", 'Raw Data'!N3,"")</f>
        <v>39</v>
      </c>
      <c r="L3" t="s">
        <v>28</v>
      </c>
      <c r="M3">
        <v>5</v>
      </c>
      <c r="N3">
        <f>IF(M3&gt;0,INDEX($G$2:G$200,M3))</f>
        <v>0.23300000000000001</v>
      </c>
      <c r="O3">
        <f>IF(M3&gt;0,INDEX($H$2:H$200,M3))</f>
        <v>2.77</v>
      </c>
      <c r="Q3" t="s">
        <v>46</v>
      </c>
      <c r="R3">
        <f>COUNT(N3:N10)</f>
        <v>5</v>
      </c>
      <c r="S3">
        <f>COUNT(O3:O10)</f>
        <v>5</v>
      </c>
      <c r="U3">
        <f t="shared" si="0"/>
        <v>2</v>
      </c>
      <c r="V3">
        <f t="shared" si="1"/>
        <v>0</v>
      </c>
      <c r="W3">
        <f t="shared" ref="W3:W66" si="2">IF(O$17&gt;0.1,H3,IF(H3&lt;&gt;0,H3-((A3-$M$3))*$O$15,0))</f>
        <v>0</v>
      </c>
      <c r="X3">
        <f t="shared" ref="X3:X66" si="3">V3*(M$21/M$25)</f>
        <v>0</v>
      </c>
      <c r="Y3">
        <f t="shared" ref="Y3:Y66" si="4">W3*(N$21/N$25)</f>
        <v>0</v>
      </c>
    </row>
    <row r="4" spans="1:25" x14ac:dyDescent="0.25">
      <c r="A4">
        <f>'Raw Data'!A4</f>
        <v>3</v>
      </c>
      <c r="B4">
        <f>IF('Raw Data'!B4 &lt;&gt; "", 'Raw Data'!B4,"")</f>
        <v>19.940000000000001</v>
      </c>
      <c r="C4" t="str">
        <f>IF('Raw Data'!C4 &lt;&gt; "", 'Raw Data'!C4,"")</f>
        <v>RunIn</v>
      </c>
      <c r="D4" t="str">
        <f>IF('Raw Data'!O4 &lt;&gt; "", 'Raw Data'!O4,"")</f>
        <v>Soil Med High C</v>
      </c>
      <c r="E4">
        <f>IF('Raw Data'!E4 &lt;&gt; "", 'Raw Data'!E4,"")</f>
        <v>8499</v>
      </c>
      <c r="F4">
        <f>IF('Raw Data'!F4 &lt;&gt; "", 'Raw Data'!F4,"")</f>
        <v>17171</v>
      </c>
      <c r="G4">
        <f>IF('Raw Data'!G4 &lt;&gt; "", 'Raw Data'!G4,"")</f>
        <v>0.23300000000000001</v>
      </c>
      <c r="H4">
        <f>IF('Raw Data'!H4 &lt;&gt; "", 'Raw Data'!H4,"")</f>
        <v>2.75</v>
      </c>
      <c r="I4">
        <f>IF('Raw Data'!M4 &lt;&gt; "", 'Raw Data'!M4,"")</f>
        <v>78</v>
      </c>
      <c r="J4">
        <f>IF('Raw Data'!N4 &lt;&gt; "", 'Raw Data'!N4,"")</f>
        <v>270</v>
      </c>
      <c r="L4" t="s">
        <v>29</v>
      </c>
      <c r="M4">
        <v>24</v>
      </c>
      <c r="N4">
        <f>IF(M4&gt;0,INDEX($G$2:G$200,M4))</f>
        <v>0.23</v>
      </c>
      <c r="O4">
        <f>IF(M4&gt;0,INDEX($H$2:H$200,M4))</f>
        <v>2.71</v>
      </c>
      <c r="Q4" t="s">
        <v>47</v>
      </c>
      <c r="R4">
        <f>CORREL(M3:M10,N3:N10)</f>
        <v>0.48798123976935637</v>
      </c>
      <c r="S4">
        <f>CORREL(M3:M10,O3:O10)</f>
        <v>-0.56879545369055706</v>
      </c>
      <c r="U4">
        <f t="shared" si="0"/>
        <v>3</v>
      </c>
      <c r="V4">
        <f t="shared" si="1"/>
        <v>0.23300000000000001</v>
      </c>
      <c r="W4">
        <f t="shared" si="2"/>
        <v>2.75</v>
      </c>
      <c r="X4">
        <f t="shared" si="3"/>
        <v>0.23300000000000001</v>
      </c>
      <c r="Y4">
        <f t="shared" si="4"/>
        <v>2.75</v>
      </c>
    </row>
    <row r="5" spans="1:25" x14ac:dyDescent="0.25">
      <c r="A5">
        <f>'Raw Data'!A5</f>
        <v>4</v>
      </c>
      <c r="B5">
        <f>IF('Raw Data'!B5 &lt;&gt; "", 'Raw Data'!B5,"")</f>
        <v>20.001000000000001</v>
      </c>
      <c r="C5" t="str">
        <f>IF('Raw Data'!C5 &lt;&gt; "", 'Raw Data'!C5,"")</f>
        <v>RunIn</v>
      </c>
      <c r="D5" t="str">
        <f>IF('Raw Data'!O5 &lt;&gt; "", 'Raw Data'!O5,"")</f>
        <v>Soil Med High C</v>
      </c>
      <c r="E5">
        <f>IF('Raw Data'!E5 &lt;&gt; "", 'Raw Data'!E5,"")</f>
        <v>8641</v>
      </c>
      <c r="F5">
        <f>IF('Raw Data'!F5 &lt;&gt; "", 'Raw Data'!F5,"")</f>
        <v>16983</v>
      </c>
      <c r="G5">
        <f>IF('Raw Data'!G5 &lt;&gt; "", 'Raw Data'!G5,"")</f>
        <v>0.23599999999999999</v>
      </c>
      <c r="H5">
        <f>IF('Raw Data'!H5 &lt;&gt; "", 'Raw Data'!H5,"")</f>
        <v>2.7</v>
      </c>
      <c r="I5">
        <f>IF('Raw Data'!M5 &lt;&gt; "", 'Raw Data'!M5,"")</f>
        <v>78</v>
      </c>
      <c r="J5">
        <f>IF('Raw Data'!N5 &lt;&gt; "", 'Raw Data'!N5,"")</f>
        <v>270</v>
      </c>
      <c r="L5" t="s">
        <v>30</v>
      </c>
      <c r="M5">
        <v>36</v>
      </c>
      <c r="N5">
        <f>IF(M5&gt;0,INDEX($G$2:G$200,M5))</f>
        <v>0.22900000000000001</v>
      </c>
      <c r="O5">
        <f>IF(M5&gt;0,INDEX($H$2:H$200,M5))</f>
        <v>2.69</v>
      </c>
      <c r="Q5" t="s">
        <v>48</v>
      </c>
      <c r="R5">
        <f>_xlfn.STDEV.P(M3:M10)</f>
        <v>18.275666882497067</v>
      </c>
      <c r="S5">
        <f>_xlfn.STDEV.P(M3:M10)</f>
        <v>18.275666882497067</v>
      </c>
      <c r="U5">
        <f t="shared" si="0"/>
        <v>4</v>
      </c>
      <c r="V5">
        <f t="shared" si="1"/>
        <v>0.23599999999999999</v>
      </c>
      <c r="W5">
        <f t="shared" si="2"/>
        <v>2.7</v>
      </c>
      <c r="X5">
        <f t="shared" si="3"/>
        <v>0.23599999999999999</v>
      </c>
      <c r="Y5">
        <f t="shared" si="4"/>
        <v>2.7</v>
      </c>
    </row>
    <row r="6" spans="1:25" x14ac:dyDescent="0.25">
      <c r="A6">
        <f>'Raw Data'!A6</f>
        <v>5</v>
      </c>
      <c r="B6">
        <f>IF('Raw Data'!B6 &lt;&gt; "", 'Raw Data'!B6,"")</f>
        <v>20.047000000000001</v>
      </c>
      <c r="C6" t="str">
        <f>IF('Raw Data'!C6 &lt;&gt; "", 'Raw Data'!C6,"")</f>
        <v>soil med high c</v>
      </c>
      <c r="D6" t="str">
        <f>IF('Raw Data'!O6 &lt;&gt; "", 'Raw Data'!O6,"")</f>
        <v>Soil Med High C</v>
      </c>
      <c r="E6">
        <f>IF('Raw Data'!E6 &lt;&gt; "", 'Raw Data'!E6,"")</f>
        <v>8487</v>
      </c>
      <c r="F6">
        <f>IF('Raw Data'!F6 &lt;&gt; "", 'Raw Data'!F6,"")</f>
        <v>16987</v>
      </c>
      <c r="G6">
        <f>IF('Raw Data'!G6 &lt;&gt; "", 'Raw Data'!G6,"")</f>
        <v>0.23300000000000001</v>
      </c>
      <c r="H6">
        <f>IF('Raw Data'!H6 &lt;&gt; "", 'Raw Data'!H6,"")</f>
        <v>2.77</v>
      </c>
      <c r="I6">
        <f>IF('Raw Data'!M6 &lt;&gt; "", 'Raw Data'!M6,"")</f>
        <v>78</v>
      </c>
      <c r="J6">
        <f>IF('Raw Data'!N6 &lt;&gt; "", 'Raw Data'!N6,"")</f>
        <v>270</v>
      </c>
      <c r="L6" t="s">
        <v>31</v>
      </c>
      <c r="M6">
        <v>48</v>
      </c>
      <c r="N6">
        <f>IF(M6&gt;0,INDEX($G$2:G$200,M6))</f>
        <v>0.23400000000000001</v>
      </c>
      <c r="O6">
        <f>IF(M6&gt;0,INDEX($H$2:H$200,M6))</f>
        <v>2.62</v>
      </c>
      <c r="Q6" t="s">
        <v>49</v>
      </c>
      <c r="R6">
        <f>_xlfn.STDEV.P(N3:N10)</f>
        <v>2.8705400188814589E-3</v>
      </c>
      <c r="S6">
        <f>_xlfn.STDEV.P(O3:O10)</f>
        <v>4.9638694583963396E-2</v>
      </c>
      <c r="U6">
        <f t="shared" si="0"/>
        <v>5</v>
      </c>
      <c r="V6">
        <f t="shared" si="1"/>
        <v>0.23300000000000001</v>
      </c>
      <c r="W6">
        <f t="shared" si="2"/>
        <v>2.77</v>
      </c>
      <c r="X6">
        <f t="shared" si="3"/>
        <v>0.23300000000000001</v>
      </c>
      <c r="Y6">
        <f t="shared" si="4"/>
        <v>2.77</v>
      </c>
    </row>
    <row r="7" spans="1:25" x14ac:dyDescent="0.25">
      <c r="A7">
        <f>'Raw Data'!A7</f>
        <v>6</v>
      </c>
      <c r="B7">
        <f>IF('Raw Data'!B7 &lt;&gt; "", 'Raw Data'!B7,"")</f>
        <v>19.977</v>
      </c>
      <c r="C7" t="str">
        <f>IF('Raw Data'!C7 &lt;&gt; "", 'Raw Data'!C7,"")</f>
        <v>soil med high c</v>
      </c>
      <c r="D7" t="str">
        <f>IF('Raw Data'!O7 &lt;&gt; "", 'Raw Data'!O7,"")</f>
        <v>Soil Med High C</v>
      </c>
      <c r="E7">
        <f>IF('Raw Data'!E7 &lt;&gt; "", 'Raw Data'!E7,"")</f>
        <v>8460</v>
      </c>
      <c r="F7">
        <f>IF('Raw Data'!F7 &lt;&gt; "", 'Raw Data'!F7,"")</f>
        <v>17440</v>
      </c>
      <c r="G7">
        <f>IF('Raw Data'!G7 &lt;&gt; "", 'Raw Data'!G7,"")</f>
        <v>0.23300000000000001</v>
      </c>
      <c r="H7">
        <f>IF('Raw Data'!H7 &lt;&gt; "", 'Raw Data'!H7,"")</f>
        <v>2.77</v>
      </c>
      <c r="I7">
        <f>IF('Raw Data'!M7 &lt;&gt; "", 'Raw Data'!M7,"")</f>
        <v>78</v>
      </c>
      <c r="J7">
        <f>IF('Raw Data'!N7 &lt;&gt; "", 'Raw Data'!N7,"")</f>
        <v>270</v>
      </c>
      <c r="L7" t="s">
        <v>32</v>
      </c>
      <c r="M7">
        <v>57</v>
      </c>
      <c r="N7">
        <f>IF(M7&gt;0,INDEX($G$2:G$200,M7))</f>
        <v>0.23699999999999999</v>
      </c>
      <c r="O7">
        <f>IF(M7&gt;0,INDEX($H$2:H$200,M7))</f>
        <v>2.73</v>
      </c>
      <c r="Q7" t="s">
        <v>50</v>
      </c>
      <c r="R7">
        <f>R4*R6/R5</f>
        <v>7.6646706586826007E-5</v>
      </c>
      <c r="S7">
        <f>S4*S6/S5</f>
        <v>-1.5449101796407177E-3</v>
      </c>
      <c r="U7">
        <f t="shared" si="0"/>
        <v>6</v>
      </c>
      <c r="V7">
        <f t="shared" si="1"/>
        <v>0.23300000000000001</v>
      </c>
      <c r="W7">
        <f t="shared" si="2"/>
        <v>2.77</v>
      </c>
      <c r="X7">
        <f t="shared" si="3"/>
        <v>0.23300000000000001</v>
      </c>
      <c r="Y7">
        <f t="shared" si="4"/>
        <v>2.77</v>
      </c>
    </row>
    <row r="8" spans="1:25" x14ac:dyDescent="0.25">
      <c r="A8">
        <f>'Raw Data'!A8</f>
        <v>7</v>
      </c>
      <c r="B8">
        <f>IF('Raw Data'!B8 &lt;&gt; "", 'Raw Data'!B8,"")</f>
        <v>20.02</v>
      </c>
      <c r="C8" t="str">
        <f>IF('Raw Data'!C8 &lt;&gt; "", 'Raw Data'!C8,"")</f>
        <v>soil med high c</v>
      </c>
      <c r="D8" t="str">
        <f>IF('Raw Data'!O8 &lt;&gt; "", 'Raw Data'!O8,"")</f>
        <v>Soil Med High C</v>
      </c>
      <c r="E8">
        <f>IF('Raw Data'!E8 &lt;&gt; "", 'Raw Data'!E8,"")</f>
        <v>8637</v>
      </c>
      <c r="F8">
        <f>IF('Raw Data'!F8 &lt;&gt; "", 'Raw Data'!F8,"")</f>
        <v>17398</v>
      </c>
      <c r="G8">
        <f>IF('Raw Data'!G8 &lt;&gt; "", 'Raw Data'!G8,"")</f>
        <v>0.23300000000000001</v>
      </c>
      <c r="H8">
        <f>IF('Raw Data'!H8 &lt;&gt; "", 'Raw Data'!H8,"")</f>
        <v>2.77</v>
      </c>
      <c r="I8">
        <f>IF('Raw Data'!M8 &lt;&gt; "", 'Raw Data'!M8,"")</f>
        <v>78</v>
      </c>
      <c r="J8">
        <f>IF('Raw Data'!N8 &lt;&gt; "", 'Raw Data'!N8,"")</f>
        <v>270</v>
      </c>
      <c r="L8" t="s">
        <v>33</v>
      </c>
      <c r="N8" t="b">
        <f>IF(M8&gt;0,INDEX($G$2:G$200,M8))</f>
        <v>0</v>
      </c>
      <c r="O8" t="b">
        <f>IF(M8&gt;0,INDEX($H$2:H$200,M8))</f>
        <v>0</v>
      </c>
      <c r="Q8" t="s">
        <v>51</v>
      </c>
      <c r="R8">
        <f>R6*SQRT((1-R4^2)*(R3-1)/(R3-2))</f>
        <v>2.8931745681580129E-3</v>
      </c>
      <c r="S8">
        <f>S6*SQRT((1-S4^2)*(S3-1)/(S3-2))</f>
        <v>4.7142710250265792E-2</v>
      </c>
      <c r="U8">
        <f t="shared" si="0"/>
        <v>7</v>
      </c>
      <c r="V8">
        <f t="shared" si="1"/>
        <v>0.23300000000000001</v>
      </c>
      <c r="W8">
        <f t="shared" si="2"/>
        <v>2.77</v>
      </c>
      <c r="X8">
        <f t="shared" si="3"/>
        <v>0.23300000000000001</v>
      </c>
      <c r="Y8">
        <f t="shared" si="4"/>
        <v>2.77</v>
      </c>
    </row>
    <row r="9" spans="1:25" x14ac:dyDescent="0.25">
      <c r="A9">
        <f>'Raw Data'!A9</f>
        <v>8</v>
      </c>
      <c r="B9">
        <f>IF('Raw Data'!B9 &lt;&gt; "", 'Raw Data'!B9,"")</f>
        <v>19.995000000000001</v>
      </c>
      <c r="C9" t="str">
        <f>IF('Raw Data'!C9 &lt;&gt; "", 'Raw Data'!C9,"")</f>
        <v>soil med high c</v>
      </c>
      <c r="D9" t="str">
        <f>IF('Raw Data'!O9 &lt;&gt; "", 'Raw Data'!O9,"")</f>
        <v>Soil Med High C</v>
      </c>
      <c r="E9">
        <f>IF('Raw Data'!E9 &lt;&gt; "", 'Raw Data'!E9,"")</f>
        <v>8550</v>
      </c>
      <c r="F9">
        <f>IF('Raw Data'!F9 &lt;&gt; "", 'Raw Data'!F9,"")</f>
        <v>17501</v>
      </c>
      <c r="G9">
        <f>IF('Raw Data'!G9 &lt;&gt; "", 'Raw Data'!G9,"")</f>
        <v>0.23300000000000001</v>
      </c>
      <c r="H9">
        <f>IF('Raw Data'!H9 &lt;&gt; "", 'Raw Data'!H9,"")</f>
        <v>2.77</v>
      </c>
      <c r="I9">
        <f>IF('Raw Data'!M9 &lt;&gt; "", 'Raw Data'!M9,"")</f>
        <v>78</v>
      </c>
      <c r="J9">
        <f>IF('Raw Data'!N9 &lt;&gt; "", 'Raw Data'!N9,"")</f>
        <v>270</v>
      </c>
      <c r="L9" t="s">
        <v>34</v>
      </c>
      <c r="N9" t="b">
        <f>IF(M9&gt;0,INDEX($G$2:G$200,M9))</f>
        <v>0</v>
      </c>
      <c r="O9" t="b">
        <f>IF(M9&gt;0,INDEX($H$2:H$200,M9))</f>
        <v>0</v>
      </c>
      <c r="Q9" t="s">
        <v>52</v>
      </c>
      <c r="R9">
        <f>R8/(R5*SQRT(R3-1))</f>
        <v>7.9153734491868469E-5</v>
      </c>
      <c r="S9">
        <f>S8/(S5*SQRT(S3-1))</f>
        <v>1.2897671683711638E-3</v>
      </c>
      <c r="U9">
        <f t="shared" si="0"/>
        <v>8</v>
      </c>
      <c r="V9">
        <f t="shared" si="1"/>
        <v>0.23300000000000001</v>
      </c>
      <c r="W9">
        <f t="shared" si="2"/>
        <v>2.77</v>
      </c>
      <c r="X9">
        <f t="shared" si="3"/>
        <v>0.23300000000000001</v>
      </c>
      <c r="Y9">
        <f t="shared" si="4"/>
        <v>2.77</v>
      </c>
    </row>
    <row r="10" spans="1:25" x14ac:dyDescent="0.25">
      <c r="A10">
        <f>'Raw Data'!A10</f>
        <v>9</v>
      </c>
      <c r="B10">
        <f>IF('Raw Data'!B10 &lt;&gt; "", 'Raw Data'!B10,"")</f>
        <v>19.992000000000001</v>
      </c>
      <c r="C10" t="str">
        <f>IF('Raw Data'!C10 &lt;&gt; "", 'Raw Data'!C10,"")</f>
        <v>Test</v>
      </c>
      <c r="D10" t="str">
        <f>IF('Raw Data'!O10 &lt;&gt; "", 'Raw Data'!O10,"")</f>
        <v xml:space="preserve">7 BESC-192_Cl2_67_4_15 15 r1 </v>
      </c>
      <c r="E10">
        <f>IF('Raw Data'!E10 &lt;&gt; "", 'Raw Data'!E10,"")</f>
        <v>20006</v>
      </c>
      <c r="F10">
        <f>IF('Raw Data'!F10 &lt;&gt; "", 'Raw Data'!F10,"")</f>
        <v>42526</v>
      </c>
      <c r="G10">
        <f>IF('Raw Data'!G10 &lt;&gt; "", 'Raw Data'!G10,"")</f>
        <v>0.54200000000000004</v>
      </c>
      <c r="H10">
        <f>IF('Raw Data'!H10 &lt;&gt; "", 'Raw Data'!H10,"")</f>
        <v>8.01</v>
      </c>
      <c r="I10">
        <f>IF('Raw Data'!M10 &lt;&gt; "", 'Raw Data'!M10,"")</f>
        <v>78</v>
      </c>
      <c r="J10">
        <f>IF('Raw Data'!N10 &lt;&gt; "", 'Raw Data'!N10,"")</f>
        <v>270</v>
      </c>
      <c r="L10" t="s">
        <v>35</v>
      </c>
      <c r="N10" t="b">
        <f>IF(M10&gt;0,INDEX($G$2:G$200,M10))</f>
        <v>0</v>
      </c>
      <c r="O10" t="b">
        <f>IF(M10&gt;0,INDEX($H$2:H$200,M10))</f>
        <v>0</v>
      </c>
      <c r="Q10" t="s">
        <v>53</v>
      </c>
      <c r="R10">
        <f>R7/R9</f>
        <v>0.96832710520689314</v>
      </c>
      <c r="S10">
        <f>S7/S9</f>
        <v>-1.1978209846911918</v>
      </c>
      <c r="U10">
        <f t="shared" si="0"/>
        <v>9</v>
      </c>
      <c r="V10">
        <f t="shared" si="1"/>
        <v>0.54200000000000004</v>
      </c>
      <c r="W10">
        <f t="shared" si="2"/>
        <v>8.01</v>
      </c>
      <c r="X10">
        <f t="shared" si="3"/>
        <v>0.54200000000000004</v>
      </c>
      <c r="Y10">
        <f t="shared" si="4"/>
        <v>8.01</v>
      </c>
    </row>
    <row r="11" spans="1:25" x14ac:dyDescent="0.25">
      <c r="A11">
        <f>'Raw Data'!A11</f>
        <v>10</v>
      </c>
      <c r="B11">
        <f>IF('Raw Data'!B11 &lt;&gt; "", 'Raw Data'!B11,"")</f>
        <v>20.016999999999999</v>
      </c>
      <c r="C11" t="str">
        <f>IF('Raw Data'!C11 &lt;&gt; "", 'Raw Data'!C11,"")</f>
        <v>Test</v>
      </c>
      <c r="D11" t="str">
        <f>IF('Raw Data'!O11 &lt;&gt; "", 'Raw Data'!O11,"")</f>
        <v xml:space="preserve">7 BESC-192_Cl2_67_4_15 15 r2 </v>
      </c>
      <c r="E11">
        <f>IF('Raw Data'!E11 &lt;&gt; "", 'Raw Data'!E11,"")</f>
        <v>20378</v>
      </c>
      <c r="F11">
        <f>IF('Raw Data'!F11 &lt;&gt; "", 'Raw Data'!F11,"")</f>
        <v>43322</v>
      </c>
      <c r="G11">
        <f>IF('Raw Data'!G11 &lt;&gt; "", 'Raw Data'!G11,"")</f>
        <v>0.55100000000000005</v>
      </c>
      <c r="H11">
        <f>IF('Raw Data'!H11 &lt;&gt; "", 'Raw Data'!H11,"")</f>
        <v>8.17</v>
      </c>
      <c r="I11">
        <f>IF('Raw Data'!M11 &lt;&gt; "", 'Raw Data'!M11,"")</f>
        <v>78</v>
      </c>
      <c r="J11">
        <f>IF('Raw Data'!N11 &lt;&gt; "", 'Raw Data'!N11,"")</f>
        <v>270</v>
      </c>
      <c r="M11" t="s">
        <v>44</v>
      </c>
      <c r="N11">
        <f>'Raw Data'!G8</f>
        <v>0.23300000000000001</v>
      </c>
      <c r="O11">
        <f>'Raw Data'!H8</f>
        <v>2.77</v>
      </c>
      <c r="Q11" t="s">
        <v>54</v>
      </c>
      <c r="R11">
        <f>R3-2</f>
        <v>3</v>
      </c>
      <c r="S11">
        <f>S3-2</f>
        <v>3</v>
      </c>
      <c r="U11">
        <f t="shared" si="0"/>
        <v>10</v>
      </c>
      <c r="V11">
        <f t="shared" si="1"/>
        <v>0.55100000000000005</v>
      </c>
      <c r="W11">
        <f t="shared" si="2"/>
        <v>8.17</v>
      </c>
      <c r="X11">
        <f t="shared" si="3"/>
        <v>0.55100000000000005</v>
      </c>
      <c r="Y11">
        <f t="shared" si="4"/>
        <v>8.17</v>
      </c>
    </row>
    <row r="12" spans="1:25" x14ac:dyDescent="0.25">
      <c r="A12">
        <f>'Raw Data'!A12</f>
        <v>11</v>
      </c>
      <c r="B12">
        <f>IF('Raw Data'!B12 &lt;&gt; "", 'Raw Data'!B12,"")</f>
        <v>20.082000000000001</v>
      </c>
      <c r="C12" t="str">
        <f>IF('Raw Data'!C12 &lt;&gt; "", 'Raw Data'!C12,"")</f>
        <v>Test</v>
      </c>
      <c r="D12" t="str">
        <f>IF('Raw Data'!O12 &lt;&gt; "", 'Raw Data'!O12,"")</f>
        <v xml:space="preserve">7 BESC-192_Cl2_67_4_15 15 r3 </v>
      </c>
      <c r="E12">
        <f>IF('Raw Data'!E12 &lt;&gt; "", 'Raw Data'!E12,"")</f>
        <v>19491</v>
      </c>
      <c r="F12">
        <f>IF('Raw Data'!F12 &lt;&gt; "", 'Raw Data'!F12,"")</f>
        <v>43057</v>
      </c>
      <c r="G12">
        <f>IF('Raw Data'!G12 &lt;&gt; "", 'Raw Data'!G12,"")</f>
        <v>0.52600000000000002</v>
      </c>
      <c r="H12">
        <f>IF('Raw Data'!H12 &lt;&gt; "", 'Raw Data'!H12,"")</f>
        <v>8.08</v>
      </c>
      <c r="I12">
        <f>IF('Raw Data'!M12 &lt;&gt; "", 'Raw Data'!M12,"")</f>
        <v>78</v>
      </c>
      <c r="J12">
        <f>IF('Raw Data'!N12 &lt;&gt; "", 'Raw Data'!N12,"")</f>
        <v>270</v>
      </c>
      <c r="M12" t="s">
        <v>38</v>
      </c>
      <c r="N12">
        <f>AVERAGE(N3:N7)</f>
        <v>0.2326</v>
      </c>
      <c r="O12">
        <f>AVERAGE(O3:O10)</f>
        <v>2.7039999999999997</v>
      </c>
      <c r="Q12" t="s">
        <v>55</v>
      </c>
      <c r="R12">
        <f>TDIST(ABS(R10),R11,2)</f>
        <v>0.40430732790532631</v>
      </c>
      <c r="S12">
        <f>TDIST(ABS(S10),S11,2)</f>
        <v>0.31699426098703209</v>
      </c>
      <c r="U12">
        <f t="shared" si="0"/>
        <v>11</v>
      </c>
      <c r="V12">
        <f t="shared" si="1"/>
        <v>0.52600000000000002</v>
      </c>
      <c r="W12">
        <f t="shared" si="2"/>
        <v>8.08</v>
      </c>
      <c r="X12">
        <f t="shared" si="3"/>
        <v>0.52600000000000002</v>
      </c>
      <c r="Y12">
        <f t="shared" si="4"/>
        <v>8.08</v>
      </c>
    </row>
    <row r="13" spans="1:25" x14ac:dyDescent="0.25">
      <c r="A13">
        <f>'Raw Data'!A13</f>
        <v>12</v>
      </c>
      <c r="B13">
        <f>IF('Raw Data'!B13 &lt;&gt; "", 'Raw Data'!B13,"")</f>
        <v>19.975999999999999</v>
      </c>
      <c r="C13" t="str">
        <f>IF('Raw Data'!C13 &lt;&gt; "", 'Raw Data'!C13,"")</f>
        <v>Test</v>
      </c>
      <c r="D13" t="str">
        <f>IF('Raw Data'!O13 &lt;&gt; "", 'Raw Data'!O13,"")</f>
        <v xml:space="preserve">7 BESC-192_Cl2_67_4_15 15 r4 </v>
      </c>
      <c r="E13">
        <f>IF('Raw Data'!E13 &lt;&gt; "", 'Raw Data'!E13,"")</f>
        <v>20265</v>
      </c>
      <c r="F13">
        <f>IF('Raw Data'!F13 &lt;&gt; "", 'Raw Data'!F13,"")</f>
        <v>44186</v>
      </c>
      <c r="G13">
        <f>IF('Raw Data'!G13 &lt;&gt; "", 'Raw Data'!G13,"")</f>
        <v>0.55000000000000004</v>
      </c>
      <c r="H13">
        <f>IF('Raw Data'!H13 &lt;&gt; "", 'Raw Data'!H13,"")</f>
        <v>8.36</v>
      </c>
      <c r="I13">
        <f>IF('Raw Data'!M13 &lt;&gt; "", 'Raw Data'!M13,"")</f>
        <v>78</v>
      </c>
      <c r="J13">
        <f>IF('Raw Data'!N13 &lt;&gt; "", 'Raw Data'!N13,"")</f>
        <v>270</v>
      </c>
      <c r="M13" t="s">
        <v>39</v>
      </c>
      <c r="N13">
        <f>_xlfn.STDEV.P(N3:N7)</f>
        <v>2.8705400188814589E-3</v>
      </c>
      <c r="O13">
        <f>_xlfn.STDEV.P(O3:O10)</f>
        <v>4.9638694583963396E-2</v>
      </c>
      <c r="U13">
        <f t="shared" si="0"/>
        <v>12</v>
      </c>
      <c r="V13">
        <f t="shared" si="1"/>
        <v>0.55000000000000004</v>
      </c>
      <c r="W13">
        <f t="shared" si="2"/>
        <v>8.36</v>
      </c>
      <c r="X13">
        <f t="shared" si="3"/>
        <v>0.55000000000000004</v>
      </c>
      <c r="Y13">
        <f t="shared" si="4"/>
        <v>8.36</v>
      </c>
    </row>
    <row r="14" spans="1:25" x14ac:dyDescent="0.25">
      <c r="A14">
        <f>'Raw Data'!A14</f>
        <v>13</v>
      </c>
      <c r="B14">
        <f>IF('Raw Data'!B14 &lt;&gt; "", 'Raw Data'!B14,"")</f>
        <v>19.949000000000002</v>
      </c>
      <c r="C14" t="str">
        <f>IF('Raw Data'!C14 &lt;&gt; "", 'Raw Data'!C14,"")</f>
        <v>Test</v>
      </c>
      <c r="D14" t="str">
        <f>IF('Raw Data'!O14 &lt;&gt; "", 'Raw Data'!O14,"")</f>
        <v xml:space="preserve">7 BESC-192_Cl2_67_4_15 15 r5 </v>
      </c>
      <c r="E14">
        <f>IF('Raw Data'!E14 &lt;&gt; "", 'Raw Data'!E14,"")</f>
        <v>20565</v>
      </c>
      <c r="F14">
        <f>IF('Raw Data'!F14 &lt;&gt; "", 'Raw Data'!F14,"")</f>
        <v>45197</v>
      </c>
      <c r="G14">
        <f>IF('Raw Data'!G14 &lt;&gt; "", 'Raw Data'!G14,"")</f>
        <v>0.55800000000000005</v>
      </c>
      <c r="H14">
        <f>IF('Raw Data'!H14 &lt;&gt; "", 'Raw Data'!H14,"")</f>
        <v>8.58</v>
      </c>
      <c r="I14">
        <f>IF('Raw Data'!M14 &lt;&gt; "", 'Raw Data'!M14,"")</f>
        <v>78</v>
      </c>
      <c r="J14">
        <f>IF('Raw Data'!N14 &lt;&gt; "", 'Raw Data'!N14,"")</f>
        <v>270</v>
      </c>
      <c r="M14" t="s">
        <v>40</v>
      </c>
      <c r="N14">
        <f>N13/N12*100</f>
        <v>1.2341100683067321</v>
      </c>
      <c r="O14">
        <f>O13/O12*100</f>
        <v>1.8357505393477591</v>
      </c>
      <c r="U14">
        <f t="shared" si="0"/>
        <v>13</v>
      </c>
      <c r="V14">
        <f t="shared" si="1"/>
        <v>0.55800000000000005</v>
      </c>
      <c r="W14">
        <f t="shared" si="2"/>
        <v>8.58</v>
      </c>
      <c r="X14">
        <f t="shared" si="3"/>
        <v>0.55800000000000005</v>
      </c>
      <c r="Y14">
        <f t="shared" si="4"/>
        <v>8.58</v>
      </c>
    </row>
    <row r="15" spans="1:25" x14ac:dyDescent="0.25">
      <c r="A15">
        <f>'Raw Data'!A15</f>
        <v>14</v>
      </c>
      <c r="B15">
        <f>IF('Raw Data'!B15 &lt;&gt; "", 'Raw Data'!B15,"")</f>
        <v>20.027000000000001</v>
      </c>
      <c r="C15" t="str">
        <f>IF('Raw Data'!C15 &lt;&gt; "", 'Raw Data'!C15,"")</f>
        <v>Test</v>
      </c>
      <c r="D15" t="str">
        <f>IF('Raw Data'!O15 &lt;&gt; "", 'Raw Data'!O15,"")</f>
        <v xml:space="preserve">7 BESC-192_Cl2_67_4_15 15 r6 </v>
      </c>
      <c r="E15">
        <f>IF('Raw Data'!E15 &lt;&gt; "", 'Raw Data'!E15,"")</f>
        <v>20049</v>
      </c>
      <c r="F15">
        <f>IF('Raw Data'!F15 &lt;&gt; "", 'Raw Data'!F15,"")</f>
        <v>43860</v>
      </c>
      <c r="G15">
        <f>IF('Raw Data'!G15 &lt;&gt; "", 'Raw Data'!G15,"")</f>
        <v>0.54200000000000004</v>
      </c>
      <c r="H15">
        <f>IF('Raw Data'!H15 &lt;&gt; "", 'Raw Data'!H15,"")</f>
        <v>8.27</v>
      </c>
      <c r="I15">
        <f>IF('Raw Data'!M15 &lt;&gt; "", 'Raw Data'!M15,"")</f>
        <v>78</v>
      </c>
      <c r="J15">
        <f>IF('Raw Data'!N15 &lt;&gt; "", 'Raw Data'!N15,"")</f>
        <v>270</v>
      </c>
      <c r="M15" t="s">
        <v>41</v>
      </c>
      <c r="N15">
        <f>SLOPE(N3:N7,M3:M7)</f>
        <v>7.6646706586826034E-5</v>
      </c>
      <c r="O15">
        <f>SLOPE(O3:O7,M3:M7)</f>
        <v>-1.5449101796407181E-3</v>
      </c>
      <c r="U15">
        <f t="shared" si="0"/>
        <v>14</v>
      </c>
      <c r="V15">
        <f t="shared" si="1"/>
        <v>0.54200000000000004</v>
      </c>
      <c r="W15">
        <f t="shared" si="2"/>
        <v>8.27</v>
      </c>
      <c r="X15">
        <f t="shared" si="3"/>
        <v>0.54200000000000004</v>
      </c>
      <c r="Y15">
        <f t="shared" si="4"/>
        <v>8.27</v>
      </c>
    </row>
    <row r="16" spans="1:25" x14ac:dyDescent="0.25">
      <c r="A16">
        <f>'Raw Data'!A16</f>
        <v>15</v>
      </c>
      <c r="B16">
        <f>IF('Raw Data'!B16 &lt;&gt; "", 'Raw Data'!B16,"")</f>
        <v>20.045999999999999</v>
      </c>
      <c r="C16" t="str">
        <f>IF('Raw Data'!C16 &lt;&gt; "", 'Raw Data'!C16,"")</f>
        <v>Test</v>
      </c>
      <c r="D16" t="str">
        <f>IF('Raw Data'!O16 &lt;&gt; "", 'Raw Data'!O16,"")</f>
        <v xml:space="preserve">7 BESC-192_Cl3_93_8_15 15 r1 </v>
      </c>
      <c r="E16">
        <f>IF('Raw Data'!E16 &lt;&gt; "", 'Raw Data'!E16,"")</f>
        <v>10382</v>
      </c>
      <c r="F16">
        <f>IF('Raw Data'!F16 &lt;&gt; "", 'Raw Data'!F16,"")</f>
        <v>20955</v>
      </c>
      <c r="G16">
        <f>IF('Raw Data'!G16 &lt;&gt; "", 'Raw Data'!G16,"")</f>
        <v>0.28199999999999997</v>
      </c>
      <c r="H16">
        <f>IF('Raw Data'!H16 &lt;&gt; "", 'Raw Data'!H16,"")</f>
        <v>3.52</v>
      </c>
      <c r="I16">
        <f>IF('Raw Data'!M16 &lt;&gt; "", 'Raw Data'!M16,"")</f>
        <v>78</v>
      </c>
      <c r="J16">
        <f>IF('Raw Data'!N16 &lt;&gt; "", 'Raw Data'!N16,"")</f>
        <v>270</v>
      </c>
      <c r="M16" t="s">
        <v>42</v>
      </c>
      <c r="N16">
        <f>RSQ(N3:N7,M3:M7)</f>
        <v>0.23812569036683812</v>
      </c>
      <c r="O16">
        <f>RSQ(O3:O7,M3:M7)</f>
        <v>0.32352826813904678</v>
      </c>
      <c r="U16">
        <f t="shared" si="0"/>
        <v>15</v>
      </c>
      <c r="V16">
        <f t="shared" si="1"/>
        <v>0.28199999999999997</v>
      </c>
      <c r="W16">
        <f t="shared" si="2"/>
        <v>3.52</v>
      </c>
      <c r="X16">
        <f t="shared" si="3"/>
        <v>0.28199999999999997</v>
      </c>
      <c r="Y16">
        <f t="shared" si="4"/>
        <v>3.52</v>
      </c>
    </row>
    <row r="17" spans="1:25" x14ac:dyDescent="0.25">
      <c r="A17">
        <f>'Raw Data'!A17</f>
        <v>16</v>
      </c>
      <c r="B17">
        <f>IF('Raw Data'!B17 &lt;&gt; "", 'Raw Data'!B17,"")</f>
        <v>20.094999999999999</v>
      </c>
      <c r="C17" t="str">
        <f>IF('Raw Data'!C17 &lt;&gt; "", 'Raw Data'!C17,"")</f>
        <v>Test</v>
      </c>
      <c r="D17" t="str">
        <f>IF('Raw Data'!O17 &lt;&gt; "", 'Raw Data'!O17,"")</f>
        <v xml:space="preserve">7 BESC-192_Cl3_93_8_15 15 r2 </v>
      </c>
      <c r="E17">
        <f>IF('Raw Data'!E17 &lt;&gt; "", 'Raw Data'!E17,"")</f>
        <v>11350</v>
      </c>
      <c r="F17">
        <f>IF('Raw Data'!F17 &lt;&gt; "", 'Raw Data'!F17,"")</f>
        <v>22982</v>
      </c>
      <c r="G17">
        <f>IF('Raw Data'!G17 &lt;&gt; "", 'Raw Data'!G17,"")</f>
        <v>0.307</v>
      </c>
      <c r="H17">
        <f>IF('Raw Data'!H17 &lt;&gt; "", 'Raw Data'!H17,"")</f>
        <v>3.93</v>
      </c>
      <c r="I17">
        <f>IF('Raw Data'!M17 &lt;&gt; "", 'Raw Data'!M17,"")</f>
        <v>78</v>
      </c>
      <c r="J17">
        <f>IF('Raw Data'!N17 &lt;&gt; "", 'Raw Data'!N17,"")</f>
        <v>270</v>
      </c>
      <c r="M17" t="s">
        <v>43</v>
      </c>
      <c r="N17">
        <f>R12</f>
        <v>0.40430732790532631</v>
      </c>
      <c r="O17">
        <f>S12</f>
        <v>0.31699426098703209</v>
      </c>
      <c r="U17">
        <f t="shared" si="0"/>
        <v>16</v>
      </c>
      <c r="V17">
        <f t="shared" si="1"/>
        <v>0.307</v>
      </c>
      <c r="W17">
        <f t="shared" si="2"/>
        <v>3.93</v>
      </c>
      <c r="X17">
        <f t="shared" si="3"/>
        <v>0.307</v>
      </c>
      <c r="Y17">
        <f t="shared" si="4"/>
        <v>3.93</v>
      </c>
    </row>
    <row r="18" spans="1:25" x14ac:dyDescent="0.25">
      <c r="A18">
        <f>'Raw Data'!A18</f>
        <v>17</v>
      </c>
      <c r="B18">
        <f>IF('Raw Data'!B18 &lt;&gt; "", 'Raw Data'!B18,"")</f>
        <v>19.954000000000001</v>
      </c>
      <c r="C18" t="str">
        <f>IF('Raw Data'!C18 &lt;&gt; "", 'Raw Data'!C18,"")</f>
        <v>Test</v>
      </c>
      <c r="D18" t="str">
        <f>IF('Raw Data'!O18 &lt;&gt; "", 'Raw Data'!O18,"")</f>
        <v xml:space="preserve">7 BESC-192_Cl3_93_8_15 15 r3 </v>
      </c>
      <c r="E18">
        <f>IF('Raw Data'!E18 &lt;&gt; "", 'Raw Data'!E18,"")</f>
        <v>11328</v>
      </c>
      <c r="F18">
        <f>IF('Raw Data'!F18 &lt;&gt; "", 'Raw Data'!F18,"")</f>
        <v>23778</v>
      </c>
      <c r="G18">
        <f>IF('Raw Data'!G18 &lt;&gt; "", 'Raw Data'!G18,"")</f>
        <v>0.309</v>
      </c>
      <c r="H18">
        <f>IF('Raw Data'!H18 &lt;&gt; "", 'Raw Data'!H18,"")</f>
        <v>4.12</v>
      </c>
      <c r="I18">
        <f>IF('Raw Data'!M18 &lt;&gt; "", 'Raw Data'!M18,"")</f>
        <v>78</v>
      </c>
      <c r="J18">
        <f>IF('Raw Data'!N18 &lt;&gt; "", 'Raw Data'!N18,"")</f>
        <v>270</v>
      </c>
      <c r="M18" t="s">
        <v>56</v>
      </c>
      <c r="N18" t="str">
        <f>IF(N17&lt;0.1,"TRUE","FALSE")</f>
        <v>FALSE</v>
      </c>
      <c r="O18" t="str">
        <f>IF(O17&lt;0.1,"TRUE","FALSE")</f>
        <v>FALSE</v>
      </c>
      <c r="U18">
        <f t="shared" si="0"/>
        <v>17</v>
      </c>
      <c r="V18">
        <f t="shared" si="1"/>
        <v>0.309</v>
      </c>
      <c r="W18">
        <f t="shared" si="2"/>
        <v>4.12</v>
      </c>
      <c r="X18">
        <f t="shared" si="3"/>
        <v>0.309</v>
      </c>
      <c r="Y18">
        <f t="shared" si="4"/>
        <v>4.12</v>
      </c>
    </row>
    <row r="19" spans="1:25" x14ac:dyDescent="0.25">
      <c r="A19">
        <f>'Raw Data'!A19</f>
        <v>18</v>
      </c>
      <c r="B19">
        <f>IF('Raw Data'!B19 &lt;&gt; "", 'Raw Data'!B19,"")</f>
        <v>20.041</v>
      </c>
      <c r="C19" t="str">
        <f>IF('Raw Data'!C19 &lt;&gt; "", 'Raw Data'!C19,"")</f>
        <v>Test</v>
      </c>
      <c r="D19" t="str">
        <f>IF('Raw Data'!O19 &lt;&gt; "", 'Raw Data'!O19,"")</f>
        <v xml:space="preserve">9 BESC-145_Cl1_12_6_15 15 r1 </v>
      </c>
      <c r="E19">
        <f>IF('Raw Data'!E19 &lt;&gt; "", 'Raw Data'!E19,"")</f>
        <v>9724</v>
      </c>
      <c r="F19">
        <f>IF('Raw Data'!F19 &lt;&gt; "", 'Raw Data'!F19,"")</f>
        <v>18364</v>
      </c>
      <c r="G19">
        <f>IF('Raw Data'!G19 &lt;&gt; "", 'Raw Data'!G19,"")</f>
        <v>0.26500000000000001</v>
      </c>
      <c r="H19">
        <f>IF('Raw Data'!H19 &lt;&gt; "", 'Raw Data'!H19,"")</f>
        <v>2.98</v>
      </c>
      <c r="I19">
        <f>IF('Raw Data'!M19 &lt;&gt; "", 'Raw Data'!M19,"")</f>
        <v>78</v>
      </c>
      <c r="J19">
        <f>IF('Raw Data'!N19 &lt;&gt; "", 'Raw Data'!N19,"")</f>
        <v>270</v>
      </c>
      <c r="U19">
        <f t="shared" si="0"/>
        <v>18</v>
      </c>
      <c r="V19">
        <f t="shared" si="1"/>
        <v>0.26500000000000001</v>
      </c>
      <c r="W19">
        <f t="shared" si="2"/>
        <v>2.98</v>
      </c>
      <c r="X19">
        <f t="shared" si="3"/>
        <v>0.26500000000000001</v>
      </c>
      <c r="Y19">
        <f t="shared" si="4"/>
        <v>2.98</v>
      </c>
    </row>
    <row r="20" spans="1:25" x14ac:dyDescent="0.25">
      <c r="A20">
        <f>'Raw Data'!A20</f>
        <v>19</v>
      </c>
      <c r="B20">
        <f>IF('Raw Data'!B20 &lt;&gt; "", 'Raw Data'!B20,"")</f>
        <v>19.931000000000001</v>
      </c>
      <c r="C20" t="str">
        <f>IF('Raw Data'!C20 &lt;&gt; "", 'Raw Data'!C20,"")</f>
        <v>Test</v>
      </c>
      <c r="D20" t="str">
        <f>IF('Raw Data'!O20 &lt;&gt; "", 'Raw Data'!O20,"")</f>
        <v xml:space="preserve">9 BESC-145_Cl1_12_6_15 15 r2 </v>
      </c>
      <c r="E20">
        <f>IF('Raw Data'!E20 &lt;&gt; "", 'Raw Data'!E20,"")</f>
        <v>11260</v>
      </c>
      <c r="F20">
        <f>IF('Raw Data'!F20 &lt;&gt; "", 'Raw Data'!F20,"")</f>
        <v>21261</v>
      </c>
      <c r="G20">
        <f>IF('Raw Data'!G20 &lt;&gt; "", 'Raw Data'!G20,"")</f>
        <v>0.308</v>
      </c>
      <c r="H20">
        <f>IF('Raw Data'!H20 &lt;&gt; "", 'Raw Data'!H20,"")</f>
        <v>3.6</v>
      </c>
      <c r="I20">
        <f>IF('Raw Data'!M20 &lt;&gt; "", 'Raw Data'!M20,"")</f>
        <v>78</v>
      </c>
      <c r="J20">
        <f>IF('Raw Data'!N20 &lt;&gt; "", 'Raw Data'!N20,"")</f>
        <v>270</v>
      </c>
      <c r="L20" t="s">
        <v>63</v>
      </c>
      <c r="M20" t="s">
        <v>37</v>
      </c>
      <c r="N20" t="s">
        <v>22</v>
      </c>
      <c r="U20">
        <f t="shared" si="0"/>
        <v>19</v>
      </c>
      <c r="V20">
        <f t="shared" si="1"/>
        <v>0.308</v>
      </c>
      <c r="W20">
        <f t="shared" si="2"/>
        <v>3.6</v>
      </c>
      <c r="X20">
        <f t="shared" si="3"/>
        <v>0.308</v>
      </c>
      <c r="Y20">
        <f t="shared" si="4"/>
        <v>3.6</v>
      </c>
    </row>
    <row r="21" spans="1:25" x14ac:dyDescent="0.25">
      <c r="A21">
        <f>'Raw Data'!A21</f>
        <v>20</v>
      </c>
      <c r="B21">
        <f>IF('Raw Data'!B21 &lt;&gt; "", 'Raw Data'!B21,"")</f>
        <v>19.927</v>
      </c>
      <c r="C21" t="str">
        <f>IF('Raw Data'!C21 &lt;&gt; "", 'Raw Data'!C21,"")</f>
        <v>Test</v>
      </c>
      <c r="D21" t="str">
        <f>IF('Raw Data'!O21 &lt;&gt; "", 'Raw Data'!O21,"")</f>
        <v xml:space="preserve">9 BESC-145_Cl1_12_6_15 15 r3 </v>
      </c>
      <c r="E21">
        <f>IF('Raw Data'!E21 &lt;&gt; "", 'Raw Data'!E21,"")</f>
        <v>10679</v>
      </c>
      <c r="F21">
        <f>IF('Raw Data'!F21 &lt;&gt; "", 'Raw Data'!F21,"")</f>
        <v>21065</v>
      </c>
      <c r="G21">
        <f>IF('Raw Data'!G21 &lt;&gt; "", 'Raw Data'!G21,"")</f>
        <v>0.29199999999999998</v>
      </c>
      <c r="H21">
        <f>IF('Raw Data'!H21 &lt;&gt; "", 'Raw Data'!H21,"")</f>
        <v>3.56</v>
      </c>
      <c r="I21">
        <f>IF('Raw Data'!M21 &lt;&gt; "", 'Raw Data'!M21,"")</f>
        <v>78</v>
      </c>
      <c r="J21">
        <f>IF('Raw Data'!N21 &lt;&gt; "", 'Raw Data'!N21,"")</f>
        <v>270</v>
      </c>
      <c r="L21" s="1" t="s">
        <v>72</v>
      </c>
      <c r="M21">
        <v>0.23300000000000001</v>
      </c>
      <c r="N21">
        <v>2.77</v>
      </c>
      <c r="U21">
        <f t="shared" si="0"/>
        <v>20</v>
      </c>
      <c r="V21">
        <f t="shared" si="1"/>
        <v>0.29199999999999998</v>
      </c>
      <c r="W21">
        <f t="shared" si="2"/>
        <v>3.56</v>
      </c>
      <c r="X21">
        <f t="shared" si="3"/>
        <v>0.29199999999999998</v>
      </c>
      <c r="Y21">
        <f t="shared" si="4"/>
        <v>3.56</v>
      </c>
    </row>
    <row r="22" spans="1:25" x14ac:dyDescent="0.25">
      <c r="A22">
        <f>'Raw Data'!A22</f>
        <v>21</v>
      </c>
      <c r="B22">
        <f>IF('Raw Data'!B22 &lt;&gt; "", 'Raw Data'!B22,"")</f>
        <v>20.061</v>
      </c>
      <c r="C22" t="str">
        <f>IF('Raw Data'!C22 &lt;&gt; "", 'Raw Data'!C22,"")</f>
        <v>Test</v>
      </c>
      <c r="D22" t="str">
        <f>IF('Raw Data'!O22 &lt;&gt; "", 'Raw Data'!O22,"")</f>
        <v xml:space="preserve">9 BESC-145_Cl1_12_6_15 15 r4 </v>
      </c>
      <c r="E22">
        <f>IF('Raw Data'!E22 &lt;&gt; "", 'Raw Data'!E22,"")</f>
        <v>10058</v>
      </c>
      <c r="F22">
        <f>IF('Raw Data'!F22 &lt;&gt; "", 'Raw Data'!F22,"")</f>
        <v>19222</v>
      </c>
      <c r="G22">
        <f>IF('Raw Data'!G22 &lt;&gt; "", 'Raw Data'!G22,"")</f>
        <v>0.27300000000000002</v>
      </c>
      <c r="H22">
        <f>IF('Raw Data'!H22 &lt;&gt; "", 'Raw Data'!H22,"")</f>
        <v>3.16</v>
      </c>
      <c r="I22">
        <f>IF('Raw Data'!M22 &lt;&gt; "", 'Raw Data'!M22,"")</f>
        <v>78</v>
      </c>
      <c r="J22">
        <f>IF('Raw Data'!N22 &lt;&gt; "", 'Raw Data'!N22,"")</f>
        <v>270</v>
      </c>
      <c r="U22">
        <f t="shared" si="0"/>
        <v>21</v>
      </c>
      <c r="V22">
        <f t="shared" si="1"/>
        <v>0.27300000000000002</v>
      </c>
      <c r="W22">
        <f t="shared" si="2"/>
        <v>3.16</v>
      </c>
      <c r="X22">
        <f t="shared" si="3"/>
        <v>0.27300000000000002</v>
      </c>
      <c r="Y22">
        <f t="shared" si="4"/>
        <v>3.16</v>
      </c>
    </row>
    <row r="23" spans="1:25" x14ac:dyDescent="0.25">
      <c r="A23">
        <f>'Raw Data'!A23</f>
        <v>22</v>
      </c>
      <c r="B23">
        <f>IF('Raw Data'!B23 &lt;&gt; "", 'Raw Data'!B23,"")</f>
        <v>19.992000000000001</v>
      </c>
      <c r="C23" t="str">
        <f>IF('Raw Data'!C23 &lt;&gt; "", 'Raw Data'!C23,"")</f>
        <v>Test</v>
      </c>
      <c r="D23" t="str">
        <f>IF('Raw Data'!O23 &lt;&gt; "", 'Raw Data'!O23,"")</f>
        <v xml:space="preserve">9 BESC-145_Cl1_12_6_15 15 r5 </v>
      </c>
      <c r="E23">
        <f>IF('Raw Data'!E23 &lt;&gt; "", 'Raw Data'!E23,"")</f>
        <v>10375</v>
      </c>
      <c r="F23">
        <f>IF('Raw Data'!F23 &lt;&gt; "", 'Raw Data'!F23,"")</f>
        <v>19496</v>
      </c>
      <c r="G23">
        <f>IF('Raw Data'!G23 &lt;&gt; "", 'Raw Data'!G23,"")</f>
        <v>0.28299999999999997</v>
      </c>
      <c r="H23">
        <f>IF('Raw Data'!H23 &lt;&gt; "", 'Raw Data'!H23,"")</f>
        <v>3.22</v>
      </c>
      <c r="I23">
        <f>IF('Raw Data'!M23 &lt;&gt; "", 'Raw Data'!M23,"")</f>
        <v>78</v>
      </c>
      <c r="J23">
        <f>IF('Raw Data'!N23 &lt;&gt; "", 'Raw Data'!N23,"")</f>
        <v>270</v>
      </c>
      <c r="L23" t="s">
        <v>64</v>
      </c>
      <c r="M23" t="s">
        <v>65</v>
      </c>
      <c r="U23">
        <f t="shared" si="0"/>
        <v>22</v>
      </c>
      <c r="V23">
        <f t="shared" si="1"/>
        <v>0.28299999999999997</v>
      </c>
      <c r="W23">
        <f t="shared" si="2"/>
        <v>3.22</v>
      </c>
      <c r="X23">
        <f t="shared" si="3"/>
        <v>0.28299999999999997</v>
      </c>
      <c r="Y23">
        <f t="shared" si="4"/>
        <v>3.22</v>
      </c>
    </row>
    <row r="24" spans="1:25" x14ac:dyDescent="0.25">
      <c r="A24">
        <f>'Raw Data'!A24</f>
        <v>23</v>
      </c>
      <c r="B24">
        <f>IF('Raw Data'!B24 &lt;&gt; "", 'Raw Data'!B24,"")</f>
        <v>20.018000000000001</v>
      </c>
      <c r="C24" t="str">
        <f>IF('Raw Data'!C24 &lt;&gt; "", 'Raw Data'!C24,"")</f>
        <v>Test</v>
      </c>
      <c r="D24" t="str">
        <f>IF('Raw Data'!O24 &lt;&gt; "", 'Raw Data'!O24,"")</f>
        <v>9 BESC-145_Cl1_12_6_15 15 r6</v>
      </c>
      <c r="E24">
        <f>IF('Raw Data'!E24 &lt;&gt; "", 'Raw Data'!E24,"")</f>
        <v>9874</v>
      </c>
      <c r="F24">
        <f>IF('Raw Data'!F24 &lt;&gt; "", 'Raw Data'!F24,"")</f>
        <v>18912</v>
      </c>
      <c r="G24">
        <f>IF('Raw Data'!G24 &lt;&gt; "", 'Raw Data'!G24,"")</f>
        <v>0.26900000000000002</v>
      </c>
      <c r="H24">
        <f>IF('Raw Data'!H24 &lt;&gt; "", 'Raw Data'!H24,"")</f>
        <v>3.1</v>
      </c>
      <c r="I24">
        <f>IF('Raw Data'!M24 &lt;&gt; "", 'Raw Data'!M24,"")</f>
        <v>78</v>
      </c>
      <c r="J24">
        <f>IF('Raw Data'!N24 &lt;&gt; "", 'Raw Data'!N24,"")</f>
        <v>270</v>
      </c>
      <c r="L24" s="1">
        <v>5</v>
      </c>
      <c r="M24" s="1">
        <v>4</v>
      </c>
      <c r="U24">
        <f t="shared" si="0"/>
        <v>23</v>
      </c>
      <c r="V24">
        <f t="shared" si="1"/>
        <v>0.26900000000000002</v>
      </c>
      <c r="W24">
        <f t="shared" si="2"/>
        <v>3.1</v>
      </c>
      <c r="X24">
        <f t="shared" si="3"/>
        <v>0.26900000000000002</v>
      </c>
      <c r="Y24">
        <f t="shared" si="4"/>
        <v>3.1</v>
      </c>
    </row>
    <row r="25" spans="1:25" x14ac:dyDescent="0.25">
      <c r="A25">
        <f>'Raw Data'!A25</f>
        <v>24</v>
      </c>
      <c r="B25">
        <f>IF('Raw Data'!B25 &lt;&gt; "", 'Raw Data'!B25,"")</f>
        <v>19.988</v>
      </c>
      <c r="C25" t="str">
        <f>IF('Raw Data'!C25 &lt;&gt; "", 'Raw Data'!C25,"")</f>
        <v>RunIn</v>
      </c>
      <c r="D25" t="str">
        <f>IF('Raw Data'!O25 &lt;&gt; "", 'Raw Data'!O25,"")</f>
        <v>Soil Med High C</v>
      </c>
      <c r="E25">
        <f>IF('Raw Data'!E25 &lt;&gt; "", 'Raw Data'!E25,"")</f>
        <v>8424</v>
      </c>
      <c r="F25">
        <f>IF('Raw Data'!F25 &lt;&gt; "", 'Raw Data'!F25,"")</f>
        <v>17010</v>
      </c>
      <c r="G25">
        <f>IF('Raw Data'!G25 &lt;&gt; "", 'Raw Data'!G25,"")</f>
        <v>0.23</v>
      </c>
      <c r="H25">
        <f>IF('Raw Data'!H25 &lt;&gt; "", 'Raw Data'!H25,"")</f>
        <v>2.71</v>
      </c>
      <c r="I25">
        <f>IF('Raw Data'!M25 &lt;&gt; "", 'Raw Data'!M25,"")</f>
        <v>78</v>
      </c>
      <c r="J25">
        <f>IF('Raw Data'!N25 &lt;&gt; "", 'Raw Data'!N25,"")</f>
        <v>270</v>
      </c>
      <c r="M25">
        <f>AVERAGE(V6:V9)</f>
        <v>0.23300000000000001</v>
      </c>
      <c r="N25">
        <f>AVERAGE(W6:W9)</f>
        <v>2.77</v>
      </c>
      <c r="U25">
        <f t="shared" si="0"/>
        <v>24</v>
      </c>
      <c r="V25">
        <f t="shared" si="1"/>
        <v>0.23</v>
      </c>
      <c r="W25">
        <f t="shared" si="2"/>
        <v>2.71</v>
      </c>
      <c r="X25">
        <f t="shared" si="3"/>
        <v>0.23</v>
      </c>
      <c r="Y25">
        <f t="shared" si="4"/>
        <v>2.71</v>
      </c>
    </row>
    <row r="26" spans="1:25" x14ac:dyDescent="0.25">
      <c r="A26">
        <f>'Raw Data'!A26</f>
        <v>25</v>
      </c>
      <c r="B26">
        <f>IF('Raw Data'!B26 &lt;&gt; "", 'Raw Data'!B26,"")</f>
        <v>9.9459999999999997</v>
      </c>
      <c r="C26" t="str">
        <f>IF('Raw Data'!C26 &lt;&gt; "", 'Raw Data'!C26,"")</f>
        <v>Test</v>
      </c>
      <c r="D26" t="str">
        <f>IF('Raw Data'!O26 &lt;&gt; "", 'Raw Data'!O26,"")</f>
        <v xml:space="preserve"> 2 BESC-876_Cl2_53_60_15 15 POM r1</v>
      </c>
      <c r="E26">
        <f>IF('Raw Data'!E26 &lt;&gt; "", 'Raw Data'!E26,"")</f>
        <v>15474</v>
      </c>
      <c r="F26">
        <f>IF('Raw Data'!F26 &lt;&gt; "", 'Raw Data'!F26,"")</f>
        <v>42380</v>
      </c>
      <c r="G26">
        <f>IF('Raw Data'!G26 &lt;&gt; "", 'Raw Data'!G26,"")</f>
        <v>0.84399999999999997</v>
      </c>
      <c r="H26">
        <f>IF('Raw Data'!H26 &lt;&gt; "", 'Raw Data'!H26,"")</f>
        <v>16.04</v>
      </c>
      <c r="I26">
        <f>IF('Raw Data'!M26 &lt;&gt; "", 'Raw Data'!M26,"")</f>
        <v>78</v>
      </c>
      <c r="J26">
        <f>IF('Raw Data'!N26 &lt;&gt; "", 'Raw Data'!N26,"")</f>
        <v>270</v>
      </c>
      <c r="U26">
        <f t="shared" si="0"/>
        <v>25</v>
      </c>
      <c r="V26">
        <f t="shared" si="1"/>
        <v>0.84399999999999997</v>
      </c>
      <c r="W26">
        <f t="shared" si="2"/>
        <v>16.04</v>
      </c>
      <c r="X26">
        <f t="shared" si="3"/>
        <v>0.84399999999999997</v>
      </c>
      <c r="Y26">
        <f t="shared" si="4"/>
        <v>16.04</v>
      </c>
    </row>
    <row r="27" spans="1:25" x14ac:dyDescent="0.25">
      <c r="A27">
        <f>'Raw Data'!A27</f>
        <v>26</v>
      </c>
      <c r="B27">
        <f>IF('Raw Data'!B27 &lt;&gt; "", 'Raw Data'!B27,"")</f>
        <v>10.061</v>
      </c>
      <c r="C27" t="str">
        <f>IF('Raw Data'!C27 &lt;&gt; "", 'Raw Data'!C27,"")</f>
        <v>Test</v>
      </c>
      <c r="D27" t="str">
        <f>IF('Raw Data'!O27 &lt;&gt; "", 'Raw Data'!O27,"")</f>
        <v xml:space="preserve">2 BESC-876_Cl2_53_60_15 15 POM r2 </v>
      </c>
      <c r="E27">
        <f>IF('Raw Data'!E27 &lt;&gt; "", 'Raw Data'!E27,"")</f>
        <v>15348</v>
      </c>
      <c r="F27">
        <f>IF('Raw Data'!F27 &lt;&gt; "", 'Raw Data'!F27,"")</f>
        <v>42549</v>
      </c>
      <c r="G27">
        <f>IF('Raw Data'!G27 &lt;&gt; "", 'Raw Data'!G27,"")</f>
        <v>0.82799999999999996</v>
      </c>
      <c r="H27">
        <f>IF('Raw Data'!H27 &lt;&gt; "", 'Raw Data'!H27,"")</f>
        <v>15.93</v>
      </c>
      <c r="I27">
        <f>IF('Raw Data'!M27 &lt;&gt; "", 'Raw Data'!M27,"")</f>
        <v>78</v>
      </c>
      <c r="J27">
        <f>IF('Raw Data'!N27 &lt;&gt; "", 'Raw Data'!N27,"")</f>
        <v>270</v>
      </c>
      <c r="U27">
        <f t="shared" si="0"/>
        <v>26</v>
      </c>
      <c r="V27">
        <f t="shared" si="1"/>
        <v>0.82799999999999996</v>
      </c>
      <c r="W27">
        <f t="shared" si="2"/>
        <v>15.93</v>
      </c>
      <c r="X27">
        <f t="shared" si="3"/>
        <v>0.82799999999999996</v>
      </c>
      <c r="Y27">
        <f t="shared" si="4"/>
        <v>15.93</v>
      </c>
    </row>
    <row r="28" spans="1:25" x14ac:dyDescent="0.25">
      <c r="A28">
        <f>'Raw Data'!A28</f>
        <v>27</v>
      </c>
      <c r="B28">
        <f>IF('Raw Data'!B28 &lt;&gt; "", 'Raw Data'!B28,"")</f>
        <v>10.053000000000001</v>
      </c>
      <c r="C28" t="str">
        <f>IF('Raw Data'!C28 &lt;&gt; "", 'Raw Data'!C28,"")</f>
        <v>Test</v>
      </c>
      <c r="D28" t="str">
        <f>IF('Raw Data'!O28 &lt;&gt; "", 'Raw Data'!O28,"")</f>
        <v xml:space="preserve">2 BESC-876_Cl2_53_60_15 15 POM r3 </v>
      </c>
      <c r="E28">
        <f>IF('Raw Data'!E28 &lt;&gt; "", 'Raw Data'!E28,"")</f>
        <v>16350</v>
      </c>
      <c r="F28">
        <f>IF('Raw Data'!F28 &lt;&gt; "", 'Raw Data'!F28,"")</f>
        <v>45042</v>
      </c>
      <c r="G28">
        <f>IF('Raw Data'!G28 &lt;&gt; "", 'Raw Data'!G28,"")</f>
        <v>0.88200000000000001</v>
      </c>
      <c r="H28">
        <f>IF('Raw Data'!H28 &lt;&gt; "", 'Raw Data'!H28,"")</f>
        <v>16.97</v>
      </c>
      <c r="I28">
        <f>IF('Raw Data'!M28 &lt;&gt; "", 'Raw Data'!M28,"")</f>
        <v>78</v>
      </c>
      <c r="J28">
        <f>IF('Raw Data'!N28 &lt;&gt; "", 'Raw Data'!N28,"")</f>
        <v>270</v>
      </c>
      <c r="U28">
        <f t="shared" si="0"/>
        <v>27</v>
      </c>
      <c r="V28">
        <f t="shared" si="1"/>
        <v>0.88200000000000001</v>
      </c>
      <c r="W28">
        <f t="shared" si="2"/>
        <v>16.97</v>
      </c>
      <c r="X28">
        <f t="shared" si="3"/>
        <v>0.88200000000000001</v>
      </c>
      <c r="Y28">
        <f t="shared" si="4"/>
        <v>16.97</v>
      </c>
    </row>
    <row r="29" spans="1:25" x14ac:dyDescent="0.25">
      <c r="A29">
        <f>'Raw Data'!A29</f>
        <v>28</v>
      </c>
      <c r="B29">
        <f>IF('Raw Data'!B29 &lt;&gt; "", 'Raw Data'!B29,"")</f>
        <v>10.042</v>
      </c>
      <c r="C29" t="str">
        <f>IF('Raw Data'!C29 &lt;&gt; "", 'Raw Data'!C29,"")</f>
        <v>Test</v>
      </c>
      <c r="D29" t="str">
        <f>IF('Raw Data'!O29 &lt;&gt; "", 'Raw Data'!O29,"")</f>
        <v xml:space="preserve">2 BESC-876_Cl2_53_60_15 15 POM r4 </v>
      </c>
      <c r="E29">
        <f>IF('Raw Data'!E29 &lt;&gt; "", 'Raw Data'!E29,"")</f>
        <v>15797</v>
      </c>
      <c r="F29">
        <f>IF('Raw Data'!F29 &lt;&gt; "", 'Raw Data'!F29,"")</f>
        <v>44301</v>
      </c>
      <c r="G29">
        <f>IF('Raw Data'!G29 &lt;&gt; "", 'Raw Data'!G29,"")</f>
        <v>0.85399999999999998</v>
      </c>
      <c r="H29">
        <f>IF('Raw Data'!H29 &lt;&gt; "", 'Raw Data'!H29,"")</f>
        <v>16.68</v>
      </c>
      <c r="I29">
        <f>IF('Raw Data'!M29 &lt;&gt; "", 'Raw Data'!M29,"")</f>
        <v>78</v>
      </c>
      <c r="J29">
        <f>IF('Raw Data'!N29 &lt;&gt; "", 'Raw Data'!N29,"")</f>
        <v>270</v>
      </c>
      <c r="U29">
        <f t="shared" si="0"/>
        <v>28</v>
      </c>
      <c r="V29">
        <f t="shared" si="1"/>
        <v>0.85399999999999998</v>
      </c>
      <c r="W29">
        <f t="shared" si="2"/>
        <v>16.68</v>
      </c>
      <c r="X29">
        <f t="shared" si="3"/>
        <v>0.85399999999999998</v>
      </c>
      <c r="Y29">
        <f t="shared" si="4"/>
        <v>16.68</v>
      </c>
    </row>
    <row r="30" spans="1:25" x14ac:dyDescent="0.25">
      <c r="A30">
        <f>'Raw Data'!A30</f>
        <v>29</v>
      </c>
      <c r="B30">
        <f>IF('Raw Data'!B30 &lt;&gt; "", 'Raw Data'!B30,"")</f>
        <v>9.9830000000000005</v>
      </c>
      <c r="C30" t="str">
        <f>IF('Raw Data'!C30 &lt;&gt; "", 'Raw Data'!C30,"")</f>
        <v>Test</v>
      </c>
      <c r="D30" t="str">
        <f>IF('Raw Data'!O30 &lt;&gt; "", 'Raw Data'!O30,"")</f>
        <v xml:space="preserve">2 BESC-876_Cl2_53_60_15 15 POM r5 </v>
      </c>
      <c r="E30">
        <f>IF('Raw Data'!E30 &lt;&gt; "", 'Raw Data'!E30,"")</f>
        <v>15141</v>
      </c>
      <c r="F30">
        <f>IF('Raw Data'!F30 &lt;&gt; "", 'Raw Data'!F30,"")</f>
        <v>41979</v>
      </c>
      <c r="G30">
        <f>IF('Raw Data'!G30 &lt;&gt; "", 'Raw Data'!G30,"")</f>
        <v>0.82299999999999995</v>
      </c>
      <c r="H30">
        <f>IF('Raw Data'!H30 &lt;&gt; "", 'Raw Data'!H30,"")</f>
        <v>15.81</v>
      </c>
      <c r="I30">
        <f>IF('Raw Data'!M30 &lt;&gt; "", 'Raw Data'!M30,"")</f>
        <v>78</v>
      </c>
      <c r="J30">
        <f>IF('Raw Data'!N30 &lt;&gt; "", 'Raw Data'!N30,"")</f>
        <v>270</v>
      </c>
      <c r="U30">
        <f t="shared" si="0"/>
        <v>29</v>
      </c>
      <c r="V30">
        <f t="shared" si="1"/>
        <v>0.82299999999999995</v>
      </c>
      <c r="W30">
        <f t="shared" si="2"/>
        <v>15.81</v>
      </c>
      <c r="X30">
        <f t="shared" si="3"/>
        <v>0.82299999999999995</v>
      </c>
      <c r="Y30">
        <f t="shared" si="4"/>
        <v>15.81</v>
      </c>
    </row>
    <row r="31" spans="1:25" x14ac:dyDescent="0.25">
      <c r="A31">
        <f>'Raw Data'!A31</f>
        <v>30</v>
      </c>
      <c r="B31">
        <f>IF('Raw Data'!B31 &lt;&gt; "", 'Raw Data'!B31,"")</f>
        <v>9.9960000000000004</v>
      </c>
      <c r="C31" t="str">
        <f>IF('Raw Data'!C31 &lt;&gt; "", 'Raw Data'!C31,"")</f>
        <v>Test</v>
      </c>
      <c r="D31" t="str">
        <f>IF('Raw Data'!O31 &lt;&gt; "", 'Raw Data'!O31,"")</f>
        <v xml:space="preserve">2 BESC-876_Cl2_53_60_15 15 POM r6 </v>
      </c>
      <c r="E31">
        <f>IF('Raw Data'!E31 &lt;&gt; "", 'Raw Data'!E31,"")</f>
        <v>15178</v>
      </c>
      <c r="F31">
        <f>IF('Raw Data'!F31 &lt;&gt; "", 'Raw Data'!F31,"")</f>
        <v>42033</v>
      </c>
      <c r="G31">
        <f>IF('Raw Data'!G31 &lt;&gt; "", 'Raw Data'!G31,"")</f>
        <v>0.82399999999999995</v>
      </c>
      <c r="H31">
        <f>IF('Raw Data'!H31 &lt;&gt; "", 'Raw Data'!H31,"")</f>
        <v>15.82</v>
      </c>
      <c r="I31">
        <f>IF('Raw Data'!M31 &lt;&gt; "", 'Raw Data'!M31,"")</f>
        <v>78</v>
      </c>
      <c r="J31">
        <f>IF('Raw Data'!N31 &lt;&gt; "", 'Raw Data'!N31,"")</f>
        <v>270</v>
      </c>
      <c r="U31">
        <f t="shared" si="0"/>
        <v>30</v>
      </c>
      <c r="V31">
        <f t="shared" si="1"/>
        <v>0.82399999999999995</v>
      </c>
      <c r="W31">
        <f t="shared" si="2"/>
        <v>15.82</v>
      </c>
      <c r="X31">
        <f t="shared" si="3"/>
        <v>0.82399999999999995</v>
      </c>
      <c r="Y31">
        <f t="shared" si="4"/>
        <v>15.82</v>
      </c>
    </row>
    <row r="32" spans="1:25" x14ac:dyDescent="0.25">
      <c r="A32">
        <f>'Raw Data'!A32</f>
        <v>31</v>
      </c>
      <c r="B32">
        <f>IF('Raw Data'!B32 &lt;&gt; "", 'Raw Data'!B32,"")</f>
        <v>9.9930000000000003</v>
      </c>
      <c r="C32" t="str">
        <f>IF('Raw Data'!C32 &lt;&gt; "", 'Raw Data'!C32,"")</f>
        <v>Test</v>
      </c>
      <c r="D32" t="str">
        <f>IF('Raw Data'!O32 &lt;&gt; "", 'Raw Data'!O32,"")</f>
        <v xml:space="preserve">1 BESC-102_Cl2_61_21_15 15 POM r1 </v>
      </c>
      <c r="E32">
        <f>IF('Raw Data'!E32 &lt;&gt; "", 'Raw Data'!E32,"")</f>
        <v>17187</v>
      </c>
      <c r="F32">
        <f>IF('Raw Data'!F32 &lt;&gt; "", 'Raw Data'!F32,"")</f>
        <v>50633</v>
      </c>
      <c r="G32">
        <f>IF('Raw Data'!G32 &lt;&gt; "", 'Raw Data'!G32,"")</f>
        <v>0.93300000000000005</v>
      </c>
      <c r="H32">
        <f>IF('Raw Data'!H32 &lt;&gt; "", 'Raw Data'!H32,"")</f>
        <v>19.399999999999999</v>
      </c>
      <c r="I32">
        <f>IF('Raw Data'!M32 &lt;&gt; "", 'Raw Data'!M32,"")</f>
        <v>78</v>
      </c>
      <c r="J32">
        <f>IF('Raw Data'!N32 &lt;&gt; "", 'Raw Data'!N32,"")</f>
        <v>270</v>
      </c>
      <c r="U32">
        <f t="shared" si="0"/>
        <v>31</v>
      </c>
      <c r="V32">
        <f t="shared" si="1"/>
        <v>0.93300000000000005</v>
      </c>
      <c r="W32">
        <f t="shared" si="2"/>
        <v>19.399999999999999</v>
      </c>
      <c r="X32">
        <f t="shared" si="3"/>
        <v>0.93300000000000005</v>
      </c>
      <c r="Y32">
        <f t="shared" si="4"/>
        <v>19.399999999999999</v>
      </c>
    </row>
    <row r="33" spans="1:25" x14ac:dyDescent="0.25">
      <c r="A33">
        <f>'Raw Data'!A33</f>
        <v>32</v>
      </c>
      <c r="B33">
        <f>IF('Raw Data'!B33 &lt;&gt; "", 'Raw Data'!B33,"")</f>
        <v>10.005000000000001</v>
      </c>
      <c r="C33" t="str">
        <f>IF('Raw Data'!C33 &lt;&gt; "", 'Raw Data'!C33,"")</f>
        <v>Test</v>
      </c>
      <c r="D33" t="str">
        <f>IF('Raw Data'!O33 &lt;&gt; "", 'Raw Data'!O33,"")</f>
        <v xml:space="preserve">1 BESC-102_Cl2_61_21_15 15 POM r2 </v>
      </c>
      <c r="E33">
        <f>IF('Raw Data'!E33 &lt;&gt; "", 'Raw Data'!E33,"")</f>
        <v>17055</v>
      </c>
      <c r="F33">
        <f>IF('Raw Data'!F33 &lt;&gt; "", 'Raw Data'!F33,"")</f>
        <v>48232</v>
      </c>
      <c r="G33">
        <f>IF('Raw Data'!G33 &lt;&gt; "", 'Raw Data'!G33,"")</f>
        <v>0.92400000000000004</v>
      </c>
      <c r="H33">
        <f>IF('Raw Data'!H33 &lt;&gt; "", 'Raw Data'!H33,"")</f>
        <v>18.38</v>
      </c>
      <c r="I33">
        <f>IF('Raw Data'!M33 &lt;&gt; "", 'Raw Data'!M33,"")</f>
        <v>78</v>
      </c>
      <c r="J33">
        <f>IF('Raw Data'!N33 &lt;&gt; "", 'Raw Data'!N33,"")</f>
        <v>270</v>
      </c>
      <c r="U33">
        <f t="shared" si="0"/>
        <v>32</v>
      </c>
      <c r="V33">
        <f t="shared" si="1"/>
        <v>0.92400000000000004</v>
      </c>
      <c r="W33">
        <f t="shared" si="2"/>
        <v>18.38</v>
      </c>
      <c r="X33">
        <f t="shared" si="3"/>
        <v>0.92400000000000004</v>
      </c>
      <c r="Y33">
        <f t="shared" si="4"/>
        <v>18.38</v>
      </c>
    </row>
    <row r="34" spans="1:25" x14ac:dyDescent="0.25">
      <c r="A34">
        <f>'Raw Data'!A34</f>
        <v>33</v>
      </c>
      <c r="B34">
        <f>IF('Raw Data'!B34 &lt;&gt; "", 'Raw Data'!B34,"")</f>
        <v>10.02</v>
      </c>
      <c r="C34" t="str">
        <f>IF('Raw Data'!C34 &lt;&gt; "", 'Raw Data'!C34,"")</f>
        <v>Test</v>
      </c>
      <c r="D34" t="str">
        <f>IF('Raw Data'!O34 &lt;&gt; "", 'Raw Data'!O34,"")</f>
        <v xml:space="preserve">1 BESC-102_Cl2_61_21_15 15 POM r3 </v>
      </c>
      <c r="E34">
        <f>IF('Raw Data'!E34 &lt;&gt; "", 'Raw Data'!E34,"")</f>
        <v>17699</v>
      </c>
      <c r="F34">
        <f>IF('Raw Data'!F34 &lt;&gt; "", 'Raw Data'!F34,"")</f>
        <v>50944</v>
      </c>
      <c r="G34">
        <f>IF('Raw Data'!G34 &lt;&gt; "", 'Raw Data'!G34,"")</f>
        <v>0.95799999999999996</v>
      </c>
      <c r="H34">
        <f>IF('Raw Data'!H34 &lt;&gt; "", 'Raw Data'!H34,"")</f>
        <v>19.47</v>
      </c>
      <c r="I34">
        <f>IF('Raw Data'!M34 &lt;&gt; "", 'Raw Data'!M34,"")</f>
        <v>78</v>
      </c>
      <c r="J34">
        <f>IF('Raw Data'!N34 &lt;&gt; "", 'Raw Data'!N34,"")</f>
        <v>270</v>
      </c>
      <c r="U34">
        <f t="shared" si="0"/>
        <v>33</v>
      </c>
      <c r="V34">
        <f t="shared" si="1"/>
        <v>0.95799999999999996</v>
      </c>
      <c r="W34">
        <f t="shared" si="2"/>
        <v>19.47</v>
      </c>
      <c r="X34">
        <f t="shared" si="3"/>
        <v>0.95799999999999996</v>
      </c>
      <c r="Y34">
        <f t="shared" si="4"/>
        <v>19.47</v>
      </c>
    </row>
    <row r="35" spans="1:25" x14ac:dyDescent="0.25">
      <c r="A35">
        <f>'Raw Data'!A35</f>
        <v>34</v>
      </c>
      <c r="B35">
        <f>IF('Raw Data'!B35 &lt;&gt; "", 'Raw Data'!B35,"")</f>
        <v>10.023</v>
      </c>
      <c r="C35" t="str">
        <f>IF('Raw Data'!C35 &lt;&gt; "", 'Raw Data'!C35,"")</f>
        <v>Test</v>
      </c>
      <c r="D35" t="str">
        <f>IF('Raw Data'!O35 &lt;&gt; "", 'Raw Data'!O35,"")</f>
        <v xml:space="preserve"> 4 BESC-144_CL3_101_4_15 15 POM r1</v>
      </c>
      <c r="E35">
        <f>IF('Raw Data'!E35 &lt;&gt; "", 'Raw Data'!E35,"")</f>
        <v>12004</v>
      </c>
      <c r="F35">
        <f>IF('Raw Data'!F35 &lt;&gt; "", 'Raw Data'!F35,"")</f>
        <v>33079</v>
      </c>
      <c r="G35">
        <f>IF('Raw Data'!G35 &lt;&gt; "", 'Raw Data'!G35,"")</f>
        <v>0.65200000000000002</v>
      </c>
      <c r="H35">
        <f>IF('Raw Data'!H35 &lt;&gt; "", 'Raw Data'!H35,"")</f>
        <v>12.06</v>
      </c>
      <c r="I35">
        <f>IF('Raw Data'!M35 &lt;&gt; "", 'Raw Data'!M35,"")</f>
        <v>78</v>
      </c>
      <c r="J35">
        <f>IF('Raw Data'!N35 &lt;&gt; "", 'Raw Data'!N35,"")</f>
        <v>270</v>
      </c>
      <c r="U35">
        <f t="shared" si="0"/>
        <v>34</v>
      </c>
      <c r="V35">
        <f t="shared" si="1"/>
        <v>0.65200000000000002</v>
      </c>
      <c r="W35">
        <f t="shared" si="2"/>
        <v>12.06</v>
      </c>
      <c r="X35">
        <f t="shared" si="3"/>
        <v>0.65200000000000002</v>
      </c>
      <c r="Y35">
        <f t="shared" si="4"/>
        <v>12.06</v>
      </c>
    </row>
    <row r="36" spans="1:25" x14ac:dyDescent="0.25">
      <c r="A36">
        <f>'Raw Data'!A36</f>
        <v>35</v>
      </c>
      <c r="B36">
        <f>IF('Raw Data'!B36 &lt;&gt; "", 'Raw Data'!B36,"")</f>
        <v>10.071</v>
      </c>
      <c r="C36" t="str">
        <f>IF('Raw Data'!C36 &lt;&gt; "", 'Raw Data'!C36,"")</f>
        <v>Test</v>
      </c>
      <c r="D36" t="str">
        <f>IF('Raw Data'!O36 &lt;&gt; "", 'Raw Data'!O36,"")</f>
        <v>4 BESC-144_CL3_101_4_15 15 POM r2</v>
      </c>
      <c r="E36">
        <f>IF('Raw Data'!E36 &lt;&gt; "", 'Raw Data'!E36,"")</f>
        <v>11378</v>
      </c>
      <c r="F36">
        <f>IF('Raw Data'!F36 &lt;&gt; "", 'Raw Data'!F36,"")</f>
        <v>31948</v>
      </c>
      <c r="G36">
        <f>IF('Raw Data'!G36 &lt;&gt; "", 'Raw Data'!G36,"")</f>
        <v>0.61499999999999999</v>
      </c>
      <c r="H36">
        <f>IF('Raw Data'!H36 &lt;&gt; "", 'Raw Data'!H36,"")</f>
        <v>11.54</v>
      </c>
      <c r="I36">
        <f>IF('Raw Data'!M36 &lt;&gt; "", 'Raw Data'!M36,"")</f>
        <v>78</v>
      </c>
      <c r="J36">
        <f>IF('Raw Data'!N36 &lt;&gt; "", 'Raw Data'!N36,"")</f>
        <v>270</v>
      </c>
      <c r="U36">
        <f t="shared" si="0"/>
        <v>35</v>
      </c>
      <c r="V36">
        <f t="shared" si="1"/>
        <v>0.61499999999999999</v>
      </c>
      <c r="W36">
        <f t="shared" si="2"/>
        <v>11.54</v>
      </c>
      <c r="X36">
        <f t="shared" si="3"/>
        <v>0.61499999999999999</v>
      </c>
      <c r="Y36">
        <f t="shared" si="4"/>
        <v>11.54</v>
      </c>
    </row>
    <row r="37" spans="1:25" x14ac:dyDescent="0.25">
      <c r="A37">
        <f>'Raw Data'!A37</f>
        <v>36</v>
      </c>
      <c r="B37">
        <f>IF('Raw Data'!B37 &lt;&gt; "", 'Raw Data'!B37,"")</f>
        <v>20.088000000000001</v>
      </c>
      <c r="C37" t="str">
        <f>IF('Raw Data'!C37 &lt;&gt; "", 'Raw Data'!C37,"")</f>
        <v>RunIn</v>
      </c>
      <c r="D37" t="str">
        <f>IF('Raw Data'!O37 &lt;&gt; "", 'Raw Data'!O37,"")</f>
        <v>Soil Med High C</v>
      </c>
      <c r="E37">
        <f>IF('Raw Data'!E37 &lt;&gt; "", 'Raw Data'!E37,"")</f>
        <v>8436</v>
      </c>
      <c r="F37">
        <f>IF('Raw Data'!F37 &lt;&gt; "", 'Raw Data'!F37,"")</f>
        <v>16978</v>
      </c>
      <c r="G37">
        <f>IF('Raw Data'!G37 &lt;&gt; "", 'Raw Data'!G37,"")</f>
        <v>0.22900000000000001</v>
      </c>
      <c r="H37">
        <f>IF('Raw Data'!H37 &lt;&gt; "", 'Raw Data'!H37,"")</f>
        <v>2.69</v>
      </c>
      <c r="I37">
        <f>IF('Raw Data'!M37 &lt;&gt; "", 'Raw Data'!M37,"")</f>
        <v>78</v>
      </c>
      <c r="J37">
        <f>IF('Raw Data'!N37 &lt;&gt; "", 'Raw Data'!N37,"")</f>
        <v>270</v>
      </c>
      <c r="U37">
        <f t="shared" si="0"/>
        <v>36</v>
      </c>
      <c r="V37">
        <f t="shared" si="1"/>
        <v>0.22900000000000001</v>
      </c>
      <c r="W37">
        <f t="shared" si="2"/>
        <v>2.69</v>
      </c>
      <c r="X37">
        <f t="shared" si="3"/>
        <v>0.22900000000000001</v>
      </c>
      <c r="Y37">
        <f t="shared" si="4"/>
        <v>2.69</v>
      </c>
    </row>
    <row r="38" spans="1:25" x14ac:dyDescent="0.25">
      <c r="A38">
        <f>'Raw Data'!A38</f>
        <v>37</v>
      </c>
      <c r="B38">
        <f>IF('Raw Data'!B38 &lt;&gt; "", 'Raw Data'!B38,"")</f>
        <v>10.029</v>
      </c>
      <c r="C38" t="str">
        <f>IF('Raw Data'!C38 &lt;&gt; "", 'Raw Data'!C38,"")</f>
        <v>Test</v>
      </c>
      <c r="D38" t="str">
        <f>IF('Raw Data'!O38 &lt;&gt; "", 'Raw Data'!O38,"")</f>
        <v xml:space="preserve"> 4 BESC-144_CL3_101_4_15 15 POM r3</v>
      </c>
      <c r="E38">
        <f>IF('Raw Data'!E38 &lt;&gt; "", 'Raw Data'!E38,"")</f>
        <v>11269</v>
      </c>
      <c r="F38">
        <f>IF('Raw Data'!F38 &lt;&gt; "", 'Raw Data'!F38,"")</f>
        <v>31118</v>
      </c>
      <c r="G38">
        <f>IF('Raw Data'!G38 &lt;&gt; "", 'Raw Data'!G38,"")</f>
        <v>0.61199999999999999</v>
      </c>
      <c r="H38">
        <f>IF('Raw Data'!H38 &lt;&gt; "", 'Raw Data'!H38,"")</f>
        <v>11.24</v>
      </c>
      <c r="I38">
        <f>IF('Raw Data'!M38 &lt;&gt; "", 'Raw Data'!M38,"")</f>
        <v>78</v>
      </c>
      <c r="J38">
        <f>IF('Raw Data'!N38 &lt;&gt; "", 'Raw Data'!N38,"")</f>
        <v>270</v>
      </c>
      <c r="U38">
        <f t="shared" si="0"/>
        <v>37</v>
      </c>
      <c r="V38">
        <f t="shared" si="1"/>
        <v>0.61199999999999999</v>
      </c>
      <c r="W38">
        <f t="shared" si="2"/>
        <v>11.24</v>
      </c>
      <c r="X38">
        <f t="shared" si="3"/>
        <v>0.61199999999999999</v>
      </c>
      <c r="Y38">
        <f t="shared" si="4"/>
        <v>11.24</v>
      </c>
    </row>
    <row r="39" spans="1:25" x14ac:dyDescent="0.25">
      <c r="A39">
        <f>'Raw Data'!A39</f>
        <v>38</v>
      </c>
      <c r="B39">
        <f>IF('Raw Data'!B39 &lt;&gt; "", 'Raw Data'!B39,"")</f>
        <v>9.9719999999999995</v>
      </c>
      <c r="C39" t="str">
        <f>IF('Raw Data'!C39 &lt;&gt; "", 'Raw Data'!C39,"")</f>
        <v>Test</v>
      </c>
      <c r="D39" t="str">
        <f>IF('Raw Data'!O39 &lt;&gt; "", 'Raw Data'!O39,"")</f>
        <v xml:space="preserve"> 7 BESC-192_Cl1_21_31_15 15 POM r1</v>
      </c>
      <c r="E39">
        <f>IF('Raw Data'!E39 &lt;&gt; "", 'Raw Data'!E39,"")</f>
        <v>9813</v>
      </c>
      <c r="F39">
        <f>IF('Raw Data'!F39 &lt;&gt; "", 'Raw Data'!F39,"")</f>
        <v>25968</v>
      </c>
      <c r="G39">
        <f>IF('Raw Data'!G39 &lt;&gt; "", 'Raw Data'!G39,"")</f>
        <v>0.53700000000000003</v>
      </c>
      <c r="H39">
        <f>IF('Raw Data'!H39 &lt;&gt; "", 'Raw Data'!H39,"")</f>
        <v>9.16</v>
      </c>
      <c r="I39">
        <f>IF('Raw Data'!M39 &lt;&gt; "", 'Raw Data'!M39,"")</f>
        <v>78</v>
      </c>
      <c r="J39">
        <f>IF('Raw Data'!N39 &lt;&gt; "", 'Raw Data'!N39,"")</f>
        <v>270</v>
      </c>
      <c r="U39">
        <f t="shared" si="0"/>
        <v>38</v>
      </c>
      <c r="V39">
        <f t="shared" si="1"/>
        <v>0.53700000000000003</v>
      </c>
      <c r="W39">
        <f t="shared" si="2"/>
        <v>9.16</v>
      </c>
      <c r="X39">
        <f t="shared" si="3"/>
        <v>0.53700000000000003</v>
      </c>
      <c r="Y39">
        <f t="shared" si="4"/>
        <v>9.16</v>
      </c>
    </row>
    <row r="40" spans="1:25" x14ac:dyDescent="0.25">
      <c r="A40">
        <f>'Raw Data'!A40</f>
        <v>39</v>
      </c>
      <c r="B40">
        <f>IF('Raw Data'!B40 &lt;&gt; "", 'Raw Data'!B40,"")</f>
        <v>10.032999999999999</v>
      </c>
      <c r="C40" t="str">
        <f>IF('Raw Data'!C40 &lt;&gt; "", 'Raw Data'!C40,"")</f>
        <v>Test</v>
      </c>
      <c r="D40" t="str">
        <f>IF('Raw Data'!O40 &lt;&gt; "", 'Raw Data'!O40,"")</f>
        <v xml:space="preserve"> 7 BESC-192_Cl1_21_31_15 15 POM r2</v>
      </c>
      <c r="E40">
        <f>IF('Raw Data'!E40 &lt;&gt; "", 'Raw Data'!E40,"")</f>
        <v>11316</v>
      </c>
      <c r="F40">
        <f>IF('Raw Data'!F40 &lt;&gt; "", 'Raw Data'!F40,"")</f>
        <v>29161</v>
      </c>
      <c r="G40">
        <f>IF('Raw Data'!G40 &lt;&gt; "", 'Raw Data'!G40,"")</f>
        <v>0.61399999999999999</v>
      </c>
      <c r="H40">
        <f>IF('Raw Data'!H40 &lt;&gt; "", 'Raw Data'!H40,"")</f>
        <v>10.43</v>
      </c>
      <c r="I40">
        <f>IF('Raw Data'!M40 &lt;&gt; "", 'Raw Data'!M40,"")</f>
        <v>78</v>
      </c>
      <c r="J40">
        <f>IF('Raw Data'!N40 &lt;&gt; "", 'Raw Data'!N40,"")</f>
        <v>270</v>
      </c>
      <c r="U40">
        <f t="shared" si="0"/>
        <v>39</v>
      </c>
      <c r="V40">
        <f t="shared" si="1"/>
        <v>0.61399999999999999</v>
      </c>
      <c r="W40">
        <f t="shared" si="2"/>
        <v>10.43</v>
      </c>
      <c r="X40">
        <f t="shared" si="3"/>
        <v>0.61399999999999999</v>
      </c>
      <c r="Y40">
        <f t="shared" si="4"/>
        <v>10.43</v>
      </c>
    </row>
    <row r="41" spans="1:25" x14ac:dyDescent="0.25">
      <c r="A41">
        <f>'Raw Data'!A41</f>
        <v>40</v>
      </c>
      <c r="B41">
        <f>IF('Raw Data'!B41 &lt;&gt; "", 'Raw Data'!B41,"")</f>
        <v>9.9160000000000004</v>
      </c>
      <c r="C41" t="str">
        <f>IF('Raw Data'!C41 &lt;&gt; "", 'Raw Data'!C41,"")</f>
        <v>Test</v>
      </c>
      <c r="D41" t="str">
        <f>IF('Raw Data'!O41 &lt;&gt; "", 'Raw Data'!O41,"")</f>
        <v xml:space="preserve"> 7 BESC-192_Cl1_21_31_15 15 POM r3</v>
      </c>
      <c r="E41">
        <f>IF('Raw Data'!E41 &lt;&gt; "", 'Raw Data'!E41,"")</f>
        <v>10189</v>
      </c>
      <c r="F41">
        <f>IF('Raw Data'!F41 &lt;&gt; "", 'Raw Data'!F41,"")</f>
        <v>27675</v>
      </c>
      <c r="G41">
        <f>IF('Raw Data'!G41 &lt;&gt; "", 'Raw Data'!G41,"")</f>
        <v>0.56000000000000005</v>
      </c>
      <c r="H41">
        <f>IF('Raw Data'!H41 &lt;&gt; "", 'Raw Data'!H41,"")</f>
        <v>9.93</v>
      </c>
      <c r="I41">
        <f>IF('Raw Data'!M41 &lt;&gt; "", 'Raw Data'!M41,"")</f>
        <v>78</v>
      </c>
      <c r="J41">
        <f>IF('Raw Data'!N41 &lt;&gt; "", 'Raw Data'!N41,"")</f>
        <v>270</v>
      </c>
      <c r="U41">
        <f t="shared" si="0"/>
        <v>40</v>
      </c>
      <c r="V41">
        <f t="shared" si="1"/>
        <v>0.56000000000000005</v>
      </c>
      <c r="W41">
        <f t="shared" si="2"/>
        <v>9.93</v>
      </c>
      <c r="X41">
        <f t="shared" si="3"/>
        <v>0.56000000000000005</v>
      </c>
      <c r="Y41">
        <f t="shared" si="4"/>
        <v>9.93</v>
      </c>
    </row>
    <row r="42" spans="1:25" x14ac:dyDescent="0.25">
      <c r="A42">
        <f>'Raw Data'!A42</f>
        <v>41</v>
      </c>
      <c r="B42">
        <f>IF('Raw Data'!B42 &lt;&gt; "", 'Raw Data'!B42,"")</f>
        <v>9.9909999999999997</v>
      </c>
      <c r="C42" t="str">
        <f>IF('Raw Data'!C42 &lt;&gt; "", 'Raw Data'!C42,"")</f>
        <v>Test</v>
      </c>
      <c r="D42" t="str">
        <f>IF('Raw Data'!O42 &lt;&gt; "", 'Raw Data'!O42,"")</f>
        <v xml:space="preserve"> 7 BESC-192_Cl2_67_4_15 15 POM r1</v>
      </c>
      <c r="E42">
        <f>IF('Raw Data'!E42 &lt;&gt; "", 'Raw Data'!E42,"")</f>
        <v>18282</v>
      </c>
      <c r="F42">
        <f>IF('Raw Data'!F42 &lt;&gt; "", 'Raw Data'!F42,"")</f>
        <v>52837</v>
      </c>
      <c r="G42">
        <f>IF('Raw Data'!G42 &lt;&gt; "", 'Raw Data'!G42,"")</f>
        <v>0.99199999999999999</v>
      </c>
      <c r="H42">
        <f>IF('Raw Data'!H42 &lt;&gt; "", 'Raw Data'!H42,"")</f>
        <v>20.32</v>
      </c>
      <c r="I42">
        <f>IF('Raw Data'!M42 &lt;&gt; "", 'Raw Data'!M42,"")</f>
        <v>78</v>
      </c>
      <c r="J42">
        <f>IF('Raw Data'!N42 &lt;&gt; "", 'Raw Data'!N42,"")</f>
        <v>270</v>
      </c>
      <c r="U42">
        <f t="shared" si="0"/>
        <v>41</v>
      </c>
      <c r="V42">
        <f t="shared" si="1"/>
        <v>0.99199999999999999</v>
      </c>
      <c r="W42">
        <f t="shared" si="2"/>
        <v>20.32</v>
      </c>
      <c r="X42">
        <f t="shared" si="3"/>
        <v>0.99199999999999999</v>
      </c>
      <c r="Y42">
        <f t="shared" si="4"/>
        <v>20.32</v>
      </c>
    </row>
    <row r="43" spans="1:25" x14ac:dyDescent="0.25">
      <c r="A43">
        <f>'Raw Data'!A43</f>
        <v>42</v>
      </c>
      <c r="B43">
        <f>IF('Raw Data'!B43 &lt;&gt; "", 'Raw Data'!B43,"")</f>
        <v>10.079000000000001</v>
      </c>
      <c r="C43" t="str">
        <f>IF('Raw Data'!C43 &lt;&gt; "", 'Raw Data'!C43,"")</f>
        <v>Test</v>
      </c>
      <c r="D43" t="str">
        <f>IF('Raw Data'!O43 &lt;&gt; "", 'Raw Data'!O43,"")</f>
        <v xml:space="preserve"> 7 BESC-192_Cl2_67_4_15 15 POM r2</v>
      </c>
      <c r="E43">
        <f>IF('Raw Data'!E43 &lt;&gt; "", 'Raw Data'!E43,"")</f>
        <v>17603</v>
      </c>
      <c r="F43">
        <f>IF('Raw Data'!F43 &lt;&gt; "", 'Raw Data'!F43,"")</f>
        <v>49519</v>
      </c>
      <c r="G43">
        <f>IF('Raw Data'!G43 &lt;&gt; "", 'Raw Data'!G43,"")</f>
        <v>0.94699999999999995</v>
      </c>
      <c r="H43">
        <f>IF('Raw Data'!H43 &lt;&gt; "", 'Raw Data'!H43,"")</f>
        <v>18.77</v>
      </c>
      <c r="I43">
        <f>IF('Raw Data'!M43 &lt;&gt; "", 'Raw Data'!M43,"")</f>
        <v>78</v>
      </c>
      <c r="J43">
        <f>IF('Raw Data'!N43 &lt;&gt; "", 'Raw Data'!N43,"")</f>
        <v>270</v>
      </c>
      <c r="U43">
        <f t="shared" si="0"/>
        <v>42</v>
      </c>
      <c r="V43">
        <f t="shared" si="1"/>
        <v>0.94699999999999995</v>
      </c>
      <c r="W43">
        <f t="shared" si="2"/>
        <v>18.77</v>
      </c>
      <c r="X43">
        <f t="shared" si="3"/>
        <v>0.94699999999999995</v>
      </c>
      <c r="Y43">
        <f t="shared" si="4"/>
        <v>18.77</v>
      </c>
    </row>
    <row r="44" spans="1:25" x14ac:dyDescent="0.25">
      <c r="A44">
        <f>'Raw Data'!A44</f>
        <v>43</v>
      </c>
      <c r="B44">
        <f>IF('Raw Data'!B44 &lt;&gt; "", 'Raw Data'!B44,"")</f>
        <v>9.9420000000000002</v>
      </c>
      <c r="C44" t="str">
        <f>IF('Raw Data'!C44 &lt;&gt; "", 'Raw Data'!C44,"")</f>
        <v>Test</v>
      </c>
      <c r="D44" t="str">
        <f>IF('Raw Data'!O44 &lt;&gt; "", 'Raw Data'!O44,"")</f>
        <v xml:space="preserve"> 7 BESC-192_Cl2_67_4_15 15 POM r3</v>
      </c>
      <c r="E44">
        <f>IF('Raw Data'!E44 &lt;&gt; "", 'Raw Data'!E44,"")</f>
        <v>16878</v>
      </c>
      <c r="F44">
        <f>IF('Raw Data'!F44 &lt;&gt; "", 'Raw Data'!F44,"")</f>
        <v>48820</v>
      </c>
      <c r="G44">
        <f>IF('Raw Data'!G44 &lt;&gt; "", 'Raw Data'!G44,"")</f>
        <v>0.92100000000000004</v>
      </c>
      <c r="H44">
        <f>IF('Raw Data'!H44 &lt;&gt; "", 'Raw Data'!H44,"")</f>
        <v>18.739999999999998</v>
      </c>
      <c r="I44">
        <f>IF('Raw Data'!M44 &lt;&gt; "", 'Raw Data'!M44,"")</f>
        <v>78</v>
      </c>
      <c r="J44">
        <f>IF('Raw Data'!N44 &lt;&gt; "", 'Raw Data'!N44,"")</f>
        <v>270</v>
      </c>
      <c r="U44">
        <f t="shared" si="0"/>
        <v>43</v>
      </c>
      <c r="V44">
        <f t="shared" si="1"/>
        <v>0.92100000000000004</v>
      </c>
      <c r="W44">
        <f t="shared" si="2"/>
        <v>18.739999999999998</v>
      </c>
      <c r="X44">
        <f t="shared" si="3"/>
        <v>0.92100000000000004</v>
      </c>
      <c r="Y44">
        <f t="shared" si="4"/>
        <v>18.739999999999998</v>
      </c>
    </row>
    <row r="45" spans="1:25" x14ac:dyDescent="0.25">
      <c r="A45">
        <f>'Raw Data'!A45</f>
        <v>44</v>
      </c>
      <c r="B45">
        <f>IF('Raw Data'!B45 &lt;&gt; "", 'Raw Data'!B45,"")</f>
        <v>9.9640000000000004</v>
      </c>
      <c r="C45" t="str">
        <f>IF('Raw Data'!C45 &lt;&gt; "", 'Raw Data'!C45,"")</f>
        <v>Test</v>
      </c>
      <c r="D45" t="str">
        <f>IF('Raw Data'!O45 &lt;&gt; "", 'Raw Data'!O45,"")</f>
        <v xml:space="preserve"> 7 BESC-192_Cl2_67_4_15 15 POM r4</v>
      </c>
      <c r="E45">
        <f>IF('Raw Data'!E45 &lt;&gt; "", 'Raw Data'!E45,"")</f>
        <v>17117</v>
      </c>
      <c r="F45">
        <f>IF('Raw Data'!F45 &lt;&gt; "", 'Raw Data'!F45,"")</f>
        <v>49097</v>
      </c>
      <c r="G45">
        <f>IF('Raw Data'!G45 &lt;&gt; "", 'Raw Data'!G45,"")</f>
        <v>0.93200000000000005</v>
      </c>
      <c r="H45">
        <f>IF('Raw Data'!H45 &lt;&gt; "", 'Raw Data'!H45,"")</f>
        <v>18.809999999999999</v>
      </c>
      <c r="I45">
        <f>IF('Raw Data'!M45 &lt;&gt; "", 'Raw Data'!M45,"")</f>
        <v>78</v>
      </c>
      <c r="J45">
        <f>IF('Raw Data'!N45 &lt;&gt; "", 'Raw Data'!N45,"")</f>
        <v>270</v>
      </c>
      <c r="U45">
        <f t="shared" si="0"/>
        <v>44</v>
      </c>
      <c r="V45">
        <f t="shared" si="1"/>
        <v>0.93200000000000005</v>
      </c>
      <c r="W45">
        <f t="shared" si="2"/>
        <v>18.809999999999999</v>
      </c>
      <c r="X45">
        <f t="shared" si="3"/>
        <v>0.93200000000000005</v>
      </c>
      <c r="Y45">
        <f t="shared" si="4"/>
        <v>18.809999999999999</v>
      </c>
    </row>
    <row r="46" spans="1:25" x14ac:dyDescent="0.25">
      <c r="A46">
        <f>'Raw Data'!A46</f>
        <v>45</v>
      </c>
      <c r="B46">
        <f>IF('Raw Data'!B46 &lt;&gt; "", 'Raw Data'!B46,"")</f>
        <v>10.06</v>
      </c>
      <c r="C46" t="str">
        <f>IF('Raw Data'!C46 &lt;&gt; "", 'Raw Data'!C46,"")</f>
        <v>Test</v>
      </c>
      <c r="D46" t="str">
        <f>IF('Raw Data'!O46 &lt;&gt; "", 'Raw Data'!O46,"")</f>
        <v xml:space="preserve"> 7 BESC-192_Cl2_67_4_15 15 POM r5</v>
      </c>
      <c r="E46">
        <f>IF('Raw Data'!E46 &lt;&gt; "", 'Raw Data'!E46,"")</f>
        <v>17359</v>
      </c>
      <c r="F46">
        <f>IF('Raw Data'!F46 &lt;&gt; "", 'Raw Data'!F46,"")</f>
        <v>50461</v>
      </c>
      <c r="G46">
        <f>IF('Raw Data'!G46 &lt;&gt; "", 'Raw Data'!G46,"")</f>
        <v>0.93600000000000005</v>
      </c>
      <c r="H46">
        <f>IF('Raw Data'!H46 &lt;&gt; "", 'Raw Data'!H46,"")</f>
        <v>19.2</v>
      </c>
      <c r="I46">
        <f>IF('Raw Data'!M46 &lt;&gt; "", 'Raw Data'!M46,"")</f>
        <v>78</v>
      </c>
      <c r="J46">
        <f>IF('Raw Data'!N46 &lt;&gt; "", 'Raw Data'!N46,"")</f>
        <v>270</v>
      </c>
      <c r="U46">
        <f t="shared" si="0"/>
        <v>45</v>
      </c>
      <c r="V46">
        <f t="shared" si="1"/>
        <v>0.93600000000000005</v>
      </c>
      <c r="W46">
        <f t="shared" si="2"/>
        <v>19.2</v>
      </c>
      <c r="X46">
        <f t="shared" si="3"/>
        <v>0.93600000000000005</v>
      </c>
      <c r="Y46">
        <f t="shared" si="4"/>
        <v>19.2</v>
      </c>
    </row>
    <row r="47" spans="1:25" x14ac:dyDescent="0.25">
      <c r="A47">
        <f>'Raw Data'!A47</f>
        <v>46</v>
      </c>
      <c r="B47">
        <f>IF('Raw Data'!B47 &lt;&gt; "", 'Raw Data'!B47,"")</f>
        <v>10.042999999999999</v>
      </c>
      <c r="C47" t="str">
        <f>IF('Raw Data'!C47 &lt;&gt; "", 'Raw Data'!C47,"")</f>
        <v>Test</v>
      </c>
      <c r="D47" t="str">
        <f>IF('Raw Data'!O47 &lt;&gt; "", 'Raw Data'!O47,"")</f>
        <v xml:space="preserve"> 7 BESC-192_Cl2_67_4_15 15 POM r6</v>
      </c>
      <c r="E47">
        <f>IF('Raw Data'!E47 &lt;&gt; "", 'Raw Data'!E47,"")</f>
        <v>17284</v>
      </c>
      <c r="F47">
        <f>IF('Raw Data'!F47 &lt;&gt; "", 'Raw Data'!F47,"")</f>
        <v>50171</v>
      </c>
      <c r="G47">
        <f>IF('Raw Data'!G47 &lt;&gt; "", 'Raw Data'!G47,"")</f>
        <v>0.93300000000000005</v>
      </c>
      <c r="H47">
        <f>IF('Raw Data'!H47 &lt;&gt; "", 'Raw Data'!H47,"")</f>
        <v>19.11</v>
      </c>
      <c r="I47">
        <f>IF('Raw Data'!M47 &lt;&gt; "", 'Raw Data'!M47,"")</f>
        <v>78</v>
      </c>
      <c r="J47">
        <f>IF('Raw Data'!N47 &lt;&gt; "", 'Raw Data'!N47,"")</f>
        <v>270</v>
      </c>
      <c r="U47">
        <f t="shared" si="0"/>
        <v>46</v>
      </c>
      <c r="V47">
        <f t="shared" si="1"/>
        <v>0.93300000000000005</v>
      </c>
      <c r="W47">
        <f t="shared" si="2"/>
        <v>19.11</v>
      </c>
      <c r="X47">
        <f t="shared" si="3"/>
        <v>0.93300000000000005</v>
      </c>
      <c r="Y47">
        <f t="shared" si="4"/>
        <v>19.11</v>
      </c>
    </row>
    <row r="48" spans="1:25" x14ac:dyDescent="0.25">
      <c r="A48">
        <f>'Raw Data'!A48</f>
        <v>47</v>
      </c>
      <c r="B48">
        <f>IF('Raw Data'!B48 &lt;&gt; "", 'Raw Data'!B48,"")</f>
        <v>10.067</v>
      </c>
      <c r="C48" t="str">
        <f>IF('Raw Data'!C48 &lt;&gt; "", 'Raw Data'!C48,"")</f>
        <v>Test</v>
      </c>
      <c r="D48" t="str">
        <f>IF('Raw Data'!O48 &lt;&gt; "", 'Raw Data'!O48,"")</f>
        <v>7 BESC-192_Cl3_93_8_15 15 POM r1</v>
      </c>
      <c r="E48">
        <f>IF('Raw Data'!E48 &lt;&gt; "", 'Raw Data'!E48,"")</f>
        <v>12510</v>
      </c>
      <c r="F48">
        <f>IF('Raw Data'!F48 &lt;&gt; "", 'Raw Data'!F48,"")</f>
        <v>40098</v>
      </c>
      <c r="G48">
        <f>IF('Raw Data'!G48 &lt;&gt; "", 'Raw Data'!G48,"")</f>
        <v>0.67600000000000005</v>
      </c>
      <c r="H48">
        <f>IF('Raw Data'!H48 &lt;&gt; "", 'Raw Data'!H48,"")</f>
        <v>14.9</v>
      </c>
      <c r="I48">
        <f>IF('Raw Data'!M48 &lt;&gt; "", 'Raw Data'!M48,"")</f>
        <v>78</v>
      </c>
      <c r="J48">
        <f>IF('Raw Data'!N48 &lt;&gt; "", 'Raw Data'!N48,"")</f>
        <v>270</v>
      </c>
      <c r="U48">
        <f t="shared" si="0"/>
        <v>47</v>
      </c>
      <c r="V48">
        <f t="shared" si="1"/>
        <v>0.67600000000000005</v>
      </c>
      <c r="W48">
        <f t="shared" si="2"/>
        <v>14.9</v>
      </c>
      <c r="X48">
        <f t="shared" si="3"/>
        <v>0.67600000000000005</v>
      </c>
      <c r="Y48">
        <f t="shared" si="4"/>
        <v>14.9</v>
      </c>
    </row>
    <row r="49" spans="1:25" x14ac:dyDescent="0.25">
      <c r="A49">
        <f>'Raw Data'!A49</f>
        <v>48</v>
      </c>
      <c r="B49">
        <f>IF('Raw Data'!B49 &lt;&gt; "", 'Raw Data'!B49,"")</f>
        <v>20.061</v>
      </c>
      <c r="C49" t="str">
        <f>IF('Raw Data'!C49 &lt;&gt; "", 'Raw Data'!C49,"")</f>
        <v>RunIn</v>
      </c>
      <c r="D49" t="str">
        <f>IF('Raw Data'!O49 &lt;&gt; "", 'Raw Data'!O49,"")</f>
        <v>Soil Med High C</v>
      </c>
      <c r="E49">
        <f>IF('Raw Data'!E49 &lt;&gt; "", 'Raw Data'!E49,"")</f>
        <v>8608</v>
      </c>
      <c r="F49">
        <f>IF('Raw Data'!F49 &lt;&gt; "", 'Raw Data'!F49,"")</f>
        <v>16631</v>
      </c>
      <c r="G49">
        <f>IF('Raw Data'!G49 &lt;&gt; "", 'Raw Data'!G49,"")</f>
        <v>0.23400000000000001</v>
      </c>
      <c r="H49">
        <f>IF('Raw Data'!H49 &lt;&gt; "", 'Raw Data'!H49,"")</f>
        <v>2.62</v>
      </c>
      <c r="I49">
        <f>IF('Raw Data'!M49 &lt;&gt; "", 'Raw Data'!M49,"")</f>
        <v>78</v>
      </c>
      <c r="J49">
        <f>IF('Raw Data'!N49 &lt;&gt; "", 'Raw Data'!N49,"")</f>
        <v>270</v>
      </c>
      <c r="U49">
        <f t="shared" si="0"/>
        <v>48</v>
      </c>
      <c r="V49">
        <f t="shared" si="1"/>
        <v>0.23400000000000001</v>
      </c>
      <c r="W49">
        <f t="shared" si="2"/>
        <v>2.62</v>
      </c>
      <c r="X49">
        <f t="shared" si="3"/>
        <v>0.23400000000000001</v>
      </c>
      <c r="Y49">
        <f t="shared" si="4"/>
        <v>2.62</v>
      </c>
    </row>
    <row r="50" spans="1:25" x14ac:dyDescent="0.25">
      <c r="A50">
        <f>'Raw Data'!A50</f>
        <v>49</v>
      </c>
      <c r="B50">
        <f>IF('Raw Data'!B50 &lt;&gt; "", 'Raw Data'!B50,"")</f>
        <v>10.068</v>
      </c>
      <c r="C50" t="str">
        <f>IF('Raw Data'!C50 &lt;&gt; "", 'Raw Data'!C50,"")</f>
        <v>Test</v>
      </c>
      <c r="D50" t="str">
        <f>IF('Raw Data'!O50 &lt;&gt; "", 'Raw Data'!O50,"")</f>
        <v xml:space="preserve"> 7 BESC-192_Cl3_93_8_15 15 POM r2</v>
      </c>
      <c r="E50">
        <f>IF('Raw Data'!E50 &lt;&gt; "", 'Raw Data'!E50,"")</f>
        <v>12384</v>
      </c>
      <c r="F50">
        <f>IF('Raw Data'!F50 &lt;&gt; "", 'Raw Data'!F50,"")</f>
        <v>38853</v>
      </c>
      <c r="G50">
        <f>IF('Raw Data'!G50 &lt;&gt; "", 'Raw Data'!G50,"")</f>
        <v>0.66900000000000004</v>
      </c>
      <c r="H50">
        <f>IF('Raw Data'!H50 &lt;&gt; "", 'Raw Data'!H50,"")</f>
        <v>14.39</v>
      </c>
      <c r="I50">
        <f>IF('Raw Data'!M50 &lt;&gt; "", 'Raw Data'!M50,"")</f>
        <v>78</v>
      </c>
      <c r="J50">
        <f>IF('Raw Data'!N50 &lt;&gt; "", 'Raw Data'!N50,"")</f>
        <v>270</v>
      </c>
      <c r="U50">
        <f t="shared" si="0"/>
        <v>49</v>
      </c>
      <c r="V50">
        <f t="shared" si="1"/>
        <v>0.66900000000000004</v>
      </c>
      <c r="W50">
        <f t="shared" si="2"/>
        <v>14.39</v>
      </c>
      <c r="X50">
        <f t="shared" si="3"/>
        <v>0.66900000000000004</v>
      </c>
      <c r="Y50">
        <f t="shared" si="4"/>
        <v>14.39</v>
      </c>
    </row>
    <row r="51" spans="1:25" x14ac:dyDescent="0.25">
      <c r="A51">
        <f>'Raw Data'!A51</f>
        <v>50</v>
      </c>
      <c r="B51">
        <f>IF('Raw Data'!B51 &lt;&gt; "", 'Raw Data'!B51,"")</f>
        <v>10.083</v>
      </c>
      <c r="C51" t="str">
        <f>IF('Raw Data'!C51 &lt;&gt; "", 'Raw Data'!C51,"")</f>
        <v>Test</v>
      </c>
      <c r="D51" t="str">
        <f>IF('Raw Data'!O51 &lt;&gt; "", 'Raw Data'!O51,"")</f>
        <v xml:space="preserve"> 7 BESC-192_Cl3_93_8_15 15 POM r3</v>
      </c>
      <c r="E51">
        <f>IF('Raw Data'!E51 &lt;&gt; "", 'Raw Data'!E51,"")</f>
        <v>11586</v>
      </c>
      <c r="F51">
        <f>IF('Raw Data'!F51 &lt;&gt; "", 'Raw Data'!F51,"")</f>
        <v>35016</v>
      </c>
      <c r="G51">
        <f>IF('Raw Data'!G51 &lt;&gt; "", 'Raw Data'!G51,"")</f>
        <v>0.625</v>
      </c>
      <c r="H51">
        <f>IF('Raw Data'!H51 &lt;&gt; "", 'Raw Data'!H51,"")</f>
        <v>12.79</v>
      </c>
      <c r="I51">
        <f>IF('Raw Data'!M51 &lt;&gt; "", 'Raw Data'!M51,"")</f>
        <v>78</v>
      </c>
      <c r="J51">
        <f>IF('Raw Data'!N51 &lt;&gt; "", 'Raw Data'!N51,"")</f>
        <v>270</v>
      </c>
      <c r="U51">
        <f t="shared" si="0"/>
        <v>50</v>
      </c>
      <c r="V51">
        <f t="shared" si="1"/>
        <v>0.625</v>
      </c>
      <c r="W51">
        <f t="shared" si="2"/>
        <v>12.79</v>
      </c>
      <c r="X51">
        <f t="shared" si="3"/>
        <v>0.625</v>
      </c>
      <c r="Y51">
        <f t="shared" si="4"/>
        <v>12.79</v>
      </c>
    </row>
    <row r="52" spans="1:25" x14ac:dyDescent="0.25">
      <c r="A52">
        <f>'Raw Data'!A52</f>
        <v>51</v>
      </c>
      <c r="B52">
        <f>IF('Raw Data'!B52 &lt;&gt; "", 'Raw Data'!B52,"")</f>
        <v>10.053000000000001</v>
      </c>
      <c r="C52" t="str">
        <f>IF('Raw Data'!C52 &lt;&gt; "", 'Raw Data'!C52,"")</f>
        <v>Test</v>
      </c>
      <c r="D52" t="str">
        <f>IF('Raw Data'!O52 &lt;&gt; "", 'Raw Data'!O52,"")</f>
        <v xml:space="preserve"> 9 BESC-145_Cl1_12_6_15 15 POM r1</v>
      </c>
      <c r="E52">
        <f>IF('Raw Data'!E52 &lt;&gt; "", 'Raw Data'!E52,"")</f>
        <v>8326</v>
      </c>
      <c r="F52">
        <f>IF('Raw Data'!F52 &lt;&gt; "", 'Raw Data'!F52,"")</f>
        <v>26284</v>
      </c>
      <c r="G52">
        <f>IF('Raw Data'!G52 &lt;&gt; "", 'Raw Data'!G52,"")</f>
        <v>0.45300000000000001</v>
      </c>
      <c r="H52">
        <f>IF('Raw Data'!H52 &lt;&gt; "", 'Raw Data'!H52,"")</f>
        <v>9.2200000000000006</v>
      </c>
      <c r="I52">
        <f>IF('Raw Data'!M52 &lt;&gt; "", 'Raw Data'!M52,"")</f>
        <v>78</v>
      </c>
      <c r="J52">
        <f>IF('Raw Data'!N52 &lt;&gt; "", 'Raw Data'!N52,"")</f>
        <v>270</v>
      </c>
      <c r="U52">
        <f t="shared" si="0"/>
        <v>51</v>
      </c>
      <c r="V52">
        <f t="shared" si="1"/>
        <v>0.45300000000000001</v>
      </c>
      <c r="W52">
        <f t="shared" si="2"/>
        <v>9.2200000000000006</v>
      </c>
      <c r="X52">
        <f t="shared" si="3"/>
        <v>0.45300000000000001</v>
      </c>
      <c r="Y52">
        <f t="shared" si="4"/>
        <v>9.2200000000000006</v>
      </c>
    </row>
    <row r="53" spans="1:25" x14ac:dyDescent="0.25">
      <c r="A53">
        <f>'Raw Data'!A53</f>
        <v>52</v>
      </c>
      <c r="B53">
        <f>IF('Raw Data'!B53 &lt;&gt; "", 'Raw Data'!B53,"")</f>
        <v>9.9220000000000006</v>
      </c>
      <c r="C53" t="str">
        <f>IF('Raw Data'!C53 &lt;&gt; "", 'Raw Data'!C53,"")</f>
        <v>Test</v>
      </c>
      <c r="D53" t="str">
        <f>IF('Raw Data'!O53 &lt;&gt; "", 'Raw Data'!O53,"")</f>
        <v xml:space="preserve"> 9 BESC-145_Cl1_12_6_15 15 POM r2</v>
      </c>
      <c r="E53">
        <f>IF('Raw Data'!E53 &lt;&gt; "", 'Raw Data'!E53,"")</f>
        <v>8880</v>
      </c>
      <c r="F53">
        <f>IF('Raw Data'!F53 &lt;&gt; "", 'Raw Data'!F53,"")</f>
        <v>26945</v>
      </c>
      <c r="G53">
        <f>IF('Raw Data'!G53 &lt;&gt; "", 'Raw Data'!G53,"")</f>
        <v>0.48899999999999999</v>
      </c>
      <c r="H53">
        <f>IF('Raw Data'!H53 &lt;&gt; "", 'Raw Data'!H53,"")</f>
        <v>9.61</v>
      </c>
      <c r="I53">
        <f>IF('Raw Data'!M53 &lt;&gt; "", 'Raw Data'!M53,"")</f>
        <v>78</v>
      </c>
      <c r="J53">
        <f>IF('Raw Data'!N53 &lt;&gt; "", 'Raw Data'!N53,"")</f>
        <v>270</v>
      </c>
      <c r="U53">
        <f t="shared" si="0"/>
        <v>52</v>
      </c>
      <c r="V53">
        <f t="shared" si="1"/>
        <v>0.48899999999999999</v>
      </c>
      <c r="W53">
        <f t="shared" si="2"/>
        <v>9.61</v>
      </c>
      <c r="X53">
        <f t="shared" si="3"/>
        <v>0.48899999999999999</v>
      </c>
      <c r="Y53">
        <f t="shared" si="4"/>
        <v>9.61</v>
      </c>
    </row>
    <row r="54" spans="1:25" x14ac:dyDescent="0.25">
      <c r="A54">
        <f>'Raw Data'!A54</f>
        <v>53</v>
      </c>
      <c r="B54">
        <f>IF('Raw Data'!B54 &lt;&gt; "", 'Raw Data'!B54,"")</f>
        <v>9.9390000000000001</v>
      </c>
      <c r="C54" t="str">
        <f>IF('Raw Data'!C54 &lt;&gt; "", 'Raw Data'!C54,"")</f>
        <v>Test</v>
      </c>
      <c r="D54" t="str">
        <f>IF('Raw Data'!O54 &lt;&gt; "", 'Raw Data'!O54,"")</f>
        <v xml:space="preserve"> 9 BESC-145_Cl1_12_6_15 15 POM r3</v>
      </c>
      <c r="E54">
        <f>IF('Raw Data'!E54 &lt;&gt; "", 'Raw Data'!E54,"")</f>
        <v>8621</v>
      </c>
      <c r="F54">
        <f>IF('Raw Data'!F54 &lt;&gt; "", 'Raw Data'!F54,"")</f>
        <v>26401</v>
      </c>
      <c r="G54">
        <f>IF('Raw Data'!G54 &lt;&gt; "", 'Raw Data'!G54,"")</f>
        <v>0.47399999999999998</v>
      </c>
      <c r="H54">
        <f>IF('Raw Data'!H54 &lt;&gt; "", 'Raw Data'!H54,"")</f>
        <v>9.3699999999999992</v>
      </c>
      <c r="I54">
        <f>IF('Raw Data'!M54 &lt;&gt; "", 'Raw Data'!M54,"")</f>
        <v>78</v>
      </c>
      <c r="J54">
        <f>IF('Raw Data'!N54 &lt;&gt; "", 'Raw Data'!N54,"")</f>
        <v>270</v>
      </c>
      <c r="U54">
        <f t="shared" si="0"/>
        <v>53</v>
      </c>
      <c r="V54">
        <f t="shared" si="1"/>
        <v>0.47399999999999998</v>
      </c>
      <c r="W54">
        <f t="shared" si="2"/>
        <v>9.3699999999999992</v>
      </c>
      <c r="X54">
        <f t="shared" si="3"/>
        <v>0.47399999999999998</v>
      </c>
      <c r="Y54">
        <f t="shared" si="4"/>
        <v>9.3699999999999992</v>
      </c>
    </row>
    <row r="55" spans="1:25" x14ac:dyDescent="0.25">
      <c r="A55">
        <f>'Raw Data'!A55</f>
        <v>54</v>
      </c>
      <c r="B55">
        <f>IF('Raw Data'!B55 &lt;&gt; "", 'Raw Data'!B55,"")</f>
        <v>10.055999999999999</v>
      </c>
      <c r="C55" t="str">
        <f>IF('Raw Data'!C55 &lt;&gt; "", 'Raw Data'!C55,"")</f>
        <v>Test</v>
      </c>
      <c r="D55" t="str">
        <f>IF('Raw Data'!O55 &lt;&gt; "", 'Raw Data'!O55,"")</f>
        <v xml:space="preserve"> 9 BESC-145_Cl1_12_6_15 15 POM r4</v>
      </c>
      <c r="E55">
        <f>IF('Raw Data'!E55 &lt;&gt; "", 'Raw Data'!E55,"")</f>
        <v>8432</v>
      </c>
      <c r="F55">
        <f>IF('Raw Data'!F55 &lt;&gt; "", 'Raw Data'!F55,"")</f>
        <v>26020</v>
      </c>
      <c r="G55">
        <f>IF('Raw Data'!G55 &lt;&gt; "", 'Raw Data'!G55,"")</f>
        <v>0.45800000000000002</v>
      </c>
      <c r="H55">
        <f>IF('Raw Data'!H55 &lt;&gt; "", 'Raw Data'!H55,"")</f>
        <v>9.1</v>
      </c>
      <c r="I55">
        <f>IF('Raw Data'!M55 &lt;&gt; "", 'Raw Data'!M55,"")</f>
        <v>78</v>
      </c>
      <c r="J55">
        <f>IF('Raw Data'!N55 &lt;&gt; "", 'Raw Data'!N55,"")</f>
        <v>270</v>
      </c>
      <c r="U55">
        <f t="shared" si="0"/>
        <v>54</v>
      </c>
      <c r="V55">
        <f t="shared" si="1"/>
        <v>0.45800000000000002</v>
      </c>
      <c r="W55">
        <f t="shared" si="2"/>
        <v>9.1</v>
      </c>
      <c r="X55">
        <f t="shared" si="3"/>
        <v>0.45800000000000002</v>
      </c>
      <c r="Y55">
        <f t="shared" si="4"/>
        <v>9.1</v>
      </c>
    </row>
    <row r="56" spans="1:25" x14ac:dyDescent="0.25">
      <c r="A56">
        <f>'Raw Data'!A56</f>
        <v>55</v>
      </c>
      <c r="B56">
        <f>IF('Raw Data'!B56 &lt;&gt; "", 'Raw Data'!B56,"")</f>
        <v>9.9710000000000001</v>
      </c>
      <c r="C56" t="str">
        <f>IF('Raw Data'!C56 &lt;&gt; "", 'Raw Data'!C56,"")</f>
        <v>Test</v>
      </c>
      <c r="D56" t="str">
        <f>IF('Raw Data'!O56 &lt;&gt; "", 'Raw Data'!O56,"")</f>
        <v xml:space="preserve">9 BESC-145_Cl1_12_6_15 15 POM r5 </v>
      </c>
      <c r="E56">
        <f>IF('Raw Data'!E56 &lt;&gt; "", 'Raw Data'!E56,"")</f>
        <v>8747</v>
      </c>
      <c r="F56">
        <f>IF('Raw Data'!F56 &lt;&gt; "", 'Raw Data'!F56,"")</f>
        <v>26721</v>
      </c>
      <c r="G56">
        <f>IF('Raw Data'!G56 &lt;&gt; "", 'Raw Data'!G56,"")</f>
        <v>0.47899999999999998</v>
      </c>
      <c r="H56">
        <f>IF('Raw Data'!H56 &lt;&gt; "", 'Raw Data'!H56,"")</f>
        <v>9.4700000000000006</v>
      </c>
      <c r="I56">
        <f>IF('Raw Data'!M56 &lt;&gt; "", 'Raw Data'!M56,"")</f>
        <v>78</v>
      </c>
      <c r="J56">
        <f>IF('Raw Data'!N56 &lt;&gt; "", 'Raw Data'!N56,"")</f>
        <v>270</v>
      </c>
      <c r="U56">
        <f t="shared" si="0"/>
        <v>55</v>
      </c>
      <c r="V56">
        <f t="shared" si="1"/>
        <v>0.47899999999999998</v>
      </c>
      <c r="W56">
        <f t="shared" si="2"/>
        <v>9.4700000000000006</v>
      </c>
      <c r="X56">
        <f t="shared" si="3"/>
        <v>0.47899999999999998</v>
      </c>
      <c r="Y56">
        <f t="shared" si="4"/>
        <v>9.4700000000000006</v>
      </c>
    </row>
    <row r="57" spans="1:25" x14ac:dyDescent="0.25">
      <c r="A57">
        <f>'Raw Data'!A57</f>
        <v>56</v>
      </c>
      <c r="B57">
        <f>IF('Raw Data'!B57 &lt;&gt; "", 'Raw Data'!B57,"")</f>
        <v>10.013999999999999</v>
      </c>
      <c r="C57" t="str">
        <f>IF('Raw Data'!C57 &lt;&gt; "", 'Raw Data'!C57,"")</f>
        <v>Test</v>
      </c>
      <c r="D57" t="str">
        <f>IF('Raw Data'!O57 &lt;&gt; "", 'Raw Data'!O57,"")</f>
        <v xml:space="preserve">9 BESC-145_Cl1_12_6_15 15 POM r6 </v>
      </c>
      <c r="E57">
        <f>IF('Raw Data'!E57 &lt;&gt; "", 'Raw Data'!E57,"")</f>
        <v>8557</v>
      </c>
      <c r="F57">
        <f>IF('Raw Data'!F57 &lt;&gt; "", 'Raw Data'!F57,"")</f>
        <v>25605</v>
      </c>
      <c r="G57">
        <f>IF('Raw Data'!G57 &lt;&gt; "", 'Raw Data'!G57,"")</f>
        <v>0.46700000000000003</v>
      </c>
      <c r="H57">
        <f>IF('Raw Data'!H57 &lt;&gt; "", 'Raw Data'!H57,"")</f>
        <v>8.9700000000000006</v>
      </c>
      <c r="I57">
        <f>IF('Raw Data'!M57 &lt;&gt; "", 'Raw Data'!M57,"")</f>
        <v>78</v>
      </c>
      <c r="J57">
        <f>IF('Raw Data'!N57 &lt;&gt; "", 'Raw Data'!N57,"")</f>
        <v>270</v>
      </c>
      <c r="U57">
        <f t="shared" si="0"/>
        <v>56</v>
      </c>
      <c r="V57">
        <f t="shared" si="1"/>
        <v>0.46700000000000003</v>
      </c>
      <c r="W57">
        <f t="shared" si="2"/>
        <v>8.9700000000000006</v>
      </c>
      <c r="X57">
        <f t="shared" si="3"/>
        <v>0.46700000000000003</v>
      </c>
      <c r="Y57">
        <f t="shared" si="4"/>
        <v>8.9700000000000006</v>
      </c>
    </row>
    <row r="58" spans="1:25" x14ac:dyDescent="0.25">
      <c r="A58">
        <f>'Raw Data'!A58</f>
        <v>57</v>
      </c>
      <c r="B58">
        <f>IF('Raw Data'!B58 &lt;&gt; "", 'Raw Data'!B58,"")</f>
        <v>20.033999999999999</v>
      </c>
      <c r="C58" t="str">
        <f>IF('Raw Data'!C58 &lt;&gt; "", 'Raw Data'!C58,"")</f>
        <v>RunIn</v>
      </c>
      <c r="D58" t="str">
        <f>IF('Raw Data'!O58 &lt;&gt; "", 'Raw Data'!O58,"")</f>
        <v>Soil Med High C</v>
      </c>
      <c r="E58">
        <f>IF('Raw Data'!E58 &lt;&gt; "", 'Raw Data'!E58,"")</f>
        <v>8710</v>
      </c>
      <c r="F58">
        <f>IF('Raw Data'!F58 &lt;&gt; "", 'Raw Data'!F58,"")</f>
        <v>17168</v>
      </c>
      <c r="G58">
        <f>IF('Raw Data'!G58 &lt;&gt; "", 'Raw Data'!G58,"")</f>
        <v>0.23699999999999999</v>
      </c>
      <c r="H58">
        <f>IF('Raw Data'!H58 &lt;&gt; "", 'Raw Data'!H58,"")</f>
        <v>2.73</v>
      </c>
      <c r="I58">
        <f>IF('Raw Data'!M58 &lt;&gt; "", 'Raw Data'!M58,"")</f>
        <v>78</v>
      </c>
      <c r="J58">
        <f>IF('Raw Data'!N58 &lt;&gt; "", 'Raw Data'!N58,"")</f>
        <v>270</v>
      </c>
      <c r="U58">
        <f t="shared" si="0"/>
        <v>57</v>
      </c>
      <c r="V58">
        <f t="shared" si="1"/>
        <v>0.23699999999999999</v>
      </c>
      <c r="W58">
        <f t="shared" si="2"/>
        <v>2.73</v>
      </c>
      <c r="X58">
        <f t="shared" si="3"/>
        <v>0.23699999999999999</v>
      </c>
      <c r="Y58">
        <f t="shared" si="4"/>
        <v>2.73</v>
      </c>
    </row>
    <row r="59" spans="1:25" x14ac:dyDescent="0.25">
      <c r="A59">
        <f>'Raw Data'!A59</f>
        <v>58</v>
      </c>
      <c r="B59">
        <f>IF('Raw Data'!B59 &lt;&gt; "", 'Raw Data'!B59,"")</f>
        <v>1</v>
      </c>
      <c r="C59" t="str">
        <f>IF('Raw Data'!C59 &lt;&gt; "", 'Raw Data'!C59,"")</f>
        <v>Blank-</v>
      </c>
      <c r="D59" t="str">
        <f>IF('Raw Data'!O59 &lt;&gt; "", 'Raw Data'!O59,"")</f>
        <v>Blank</v>
      </c>
      <c r="E59">
        <f>IF('Raw Data'!E59 &lt;&gt; "", 'Raw Data'!E59,"")</f>
        <v>69</v>
      </c>
      <c r="F59">
        <f>IF('Raw Data'!F59 &lt;&gt; "", 'Raw Data'!F59,"")</f>
        <v>502</v>
      </c>
      <c r="G59">
        <f>IF('Raw Data'!G59 &lt;&gt; "", 'Raw Data'!G59,"")</f>
        <v>0</v>
      </c>
      <c r="H59">
        <f>IF('Raw Data'!H59 &lt;&gt; "", 'Raw Data'!H59,"")</f>
        <v>0</v>
      </c>
      <c r="I59">
        <f>IF('Raw Data'!M59 &lt;&gt; "", 'Raw Data'!M59,"")</f>
        <v>69</v>
      </c>
      <c r="J59">
        <f>IF('Raw Data'!N59 &lt;&gt; "", 'Raw Data'!N59,"")</f>
        <v>502</v>
      </c>
      <c r="U59">
        <f t="shared" si="0"/>
        <v>58</v>
      </c>
      <c r="V59">
        <f t="shared" si="1"/>
        <v>0</v>
      </c>
      <c r="W59">
        <f t="shared" si="2"/>
        <v>0</v>
      </c>
      <c r="X59">
        <f t="shared" si="3"/>
        <v>0</v>
      </c>
      <c r="Y59">
        <f t="shared" si="4"/>
        <v>0</v>
      </c>
    </row>
    <row r="60" spans="1:25" x14ac:dyDescent="0.25">
      <c r="A60">
        <f>'Raw Data'!A60</f>
        <v>0</v>
      </c>
      <c r="B60" t="str">
        <f>IF('Raw Data'!B60 &lt;&gt; "", 'Raw Data'!B60,"")</f>
        <v/>
      </c>
      <c r="C60" t="str">
        <f>IF('Raw Data'!C60 &lt;&gt; "", 'Raw Data'!C60,"")</f>
        <v/>
      </c>
      <c r="D60" t="str">
        <f>IF('Raw Data'!O60 &lt;&gt; "", 'Raw Data'!O60,"")</f>
        <v/>
      </c>
      <c r="E60" t="str">
        <f>IF('Raw Data'!E60 &lt;&gt; "", 'Raw Data'!E60,"")</f>
        <v/>
      </c>
      <c r="F60" t="str">
        <f>IF('Raw Data'!F60 &lt;&gt; "", 'Raw Data'!F60,"")</f>
        <v/>
      </c>
      <c r="G60" t="str">
        <f>IF('Raw Data'!G60 &lt;&gt; "", 'Raw Data'!G60,"")</f>
        <v/>
      </c>
      <c r="H60" t="str">
        <f>IF('Raw Data'!H60 &lt;&gt; "", 'Raw Data'!H60,"")</f>
        <v/>
      </c>
      <c r="I60" t="str">
        <f>IF('Raw Data'!M60 &lt;&gt; "", 'Raw Data'!M60,"")</f>
        <v/>
      </c>
      <c r="J60" t="str">
        <f>IF('Raw Data'!N60 &lt;&gt; "", 'Raw Data'!N60,"")</f>
        <v/>
      </c>
      <c r="U60">
        <f t="shared" si="0"/>
        <v>0</v>
      </c>
      <c r="V60" t="str">
        <f t="shared" si="1"/>
        <v/>
      </c>
      <c r="W60" t="str">
        <f t="shared" si="2"/>
        <v/>
      </c>
      <c r="X60" t="e">
        <f t="shared" si="3"/>
        <v>#VALUE!</v>
      </c>
      <c r="Y60" t="e">
        <f t="shared" si="4"/>
        <v>#VALUE!</v>
      </c>
    </row>
    <row r="61" spans="1:25" x14ac:dyDescent="0.25">
      <c r="A61">
        <f>'Raw Data'!A61</f>
        <v>0</v>
      </c>
      <c r="B61" t="str">
        <f>IF('Raw Data'!B61 &lt;&gt; "", 'Raw Data'!B61,"")</f>
        <v/>
      </c>
      <c r="C61" t="str">
        <f>IF('Raw Data'!C61 &lt;&gt; "", 'Raw Data'!C61,"")</f>
        <v/>
      </c>
      <c r="D61" t="str">
        <f>IF('Raw Data'!O61 &lt;&gt; "", 'Raw Data'!O61,"")</f>
        <v/>
      </c>
      <c r="E61" t="str">
        <f>IF('Raw Data'!E61 &lt;&gt; "", 'Raw Data'!E61,"")</f>
        <v/>
      </c>
      <c r="F61" t="str">
        <f>IF('Raw Data'!F61 &lt;&gt; "", 'Raw Data'!F61,"")</f>
        <v/>
      </c>
      <c r="G61" t="str">
        <f>IF('Raw Data'!G61 &lt;&gt; "", 'Raw Data'!G61,"")</f>
        <v/>
      </c>
      <c r="H61" t="str">
        <f>IF('Raw Data'!H61 &lt;&gt; "", 'Raw Data'!H61,"")</f>
        <v/>
      </c>
      <c r="I61" t="str">
        <f>IF('Raw Data'!M61 &lt;&gt; "", 'Raw Data'!M61,"")</f>
        <v/>
      </c>
      <c r="J61" t="str">
        <f>IF('Raw Data'!N61 &lt;&gt; "", 'Raw Data'!N61,"")</f>
        <v/>
      </c>
      <c r="U61">
        <f t="shared" si="0"/>
        <v>0</v>
      </c>
      <c r="V61" t="str">
        <f t="shared" si="1"/>
        <v/>
      </c>
      <c r="W61" t="str">
        <f t="shared" si="2"/>
        <v/>
      </c>
      <c r="X61" t="e">
        <f t="shared" si="3"/>
        <v>#VALUE!</v>
      </c>
      <c r="Y61" t="e">
        <f t="shared" si="4"/>
        <v>#VALUE!</v>
      </c>
    </row>
    <row r="62" spans="1:25" x14ac:dyDescent="0.25">
      <c r="A62">
        <f>'Raw Data'!A62</f>
        <v>0</v>
      </c>
      <c r="B62" t="str">
        <f>IF('Raw Data'!B62 &lt;&gt; "", 'Raw Data'!B62,"")</f>
        <v/>
      </c>
      <c r="C62" t="str">
        <f>IF('Raw Data'!C62 &lt;&gt; "", 'Raw Data'!C62,"")</f>
        <v/>
      </c>
      <c r="D62" t="str">
        <f>IF('Raw Data'!O62 &lt;&gt; "", 'Raw Data'!O62,"")</f>
        <v/>
      </c>
      <c r="E62" t="str">
        <f>IF('Raw Data'!E62 &lt;&gt; "", 'Raw Data'!E62,"")</f>
        <v/>
      </c>
      <c r="F62" t="str">
        <f>IF('Raw Data'!F62 &lt;&gt; "", 'Raw Data'!F62,"")</f>
        <v/>
      </c>
      <c r="G62" t="str">
        <f>IF('Raw Data'!G62 &lt;&gt; "", 'Raw Data'!G62,"")</f>
        <v/>
      </c>
      <c r="H62" t="str">
        <f>IF('Raw Data'!H62 &lt;&gt; "", 'Raw Data'!H62,"")</f>
        <v/>
      </c>
      <c r="I62" t="str">
        <f>IF('Raw Data'!M62 &lt;&gt; "", 'Raw Data'!M62,"")</f>
        <v/>
      </c>
      <c r="J62" t="str">
        <f>IF('Raw Data'!N62 &lt;&gt; "", 'Raw Data'!N62,"")</f>
        <v/>
      </c>
      <c r="U62">
        <f t="shared" si="0"/>
        <v>0</v>
      </c>
      <c r="V62" t="str">
        <f t="shared" si="1"/>
        <v/>
      </c>
      <c r="W62" t="str">
        <f t="shared" si="2"/>
        <v/>
      </c>
      <c r="X62" t="e">
        <f t="shared" si="3"/>
        <v>#VALUE!</v>
      </c>
      <c r="Y62" t="e">
        <f t="shared" si="4"/>
        <v>#VALUE!</v>
      </c>
    </row>
    <row r="63" spans="1:25" x14ac:dyDescent="0.25">
      <c r="A63">
        <f>'Raw Data'!A63</f>
        <v>0</v>
      </c>
      <c r="B63" t="str">
        <f>IF('Raw Data'!B63 &lt;&gt; "", 'Raw Data'!B63,"")</f>
        <v/>
      </c>
      <c r="C63" t="str">
        <f>IF('Raw Data'!C63 &lt;&gt; "", 'Raw Data'!C63,"")</f>
        <v/>
      </c>
      <c r="D63" t="str">
        <f>IF('Raw Data'!O63 &lt;&gt; "", 'Raw Data'!O63,"")</f>
        <v/>
      </c>
      <c r="E63" t="str">
        <f>IF('Raw Data'!E63 &lt;&gt; "", 'Raw Data'!E63,"")</f>
        <v/>
      </c>
      <c r="F63" t="str">
        <f>IF('Raw Data'!F63 &lt;&gt; "", 'Raw Data'!F63,"")</f>
        <v/>
      </c>
      <c r="G63" t="str">
        <f>IF('Raw Data'!G63 &lt;&gt; "", 'Raw Data'!G63,"")</f>
        <v/>
      </c>
      <c r="H63" t="str">
        <f>IF('Raw Data'!H63 &lt;&gt; "", 'Raw Data'!H63,"")</f>
        <v/>
      </c>
      <c r="I63" t="str">
        <f>IF('Raw Data'!M63 &lt;&gt; "", 'Raw Data'!M63,"")</f>
        <v/>
      </c>
      <c r="J63" t="str">
        <f>IF('Raw Data'!N63 &lt;&gt; "", 'Raw Data'!N63,"")</f>
        <v/>
      </c>
      <c r="U63">
        <f t="shared" si="0"/>
        <v>0</v>
      </c>
      <c r="V63" t="str">
        <f t="shared" si="1"/>
        <v/>
      </c>
      <c r="W63" t="str">
        <f t="shared" si="2"/>
        <v/>
      </c>
      <c r="X63" t="e">
        <f t="shared" si="3"/>
        <v>#VALUE!</v>
      </c>
      <c r="Y63" t="e">
        <f t="shared" si="4"/>
        <v>#VALUE!</v>
      </c>
    </row>
    <row r="64" spans="1:25" x14ac:dyDescent="0.25">
      <c r="A64">
        <f>'Raw Data'!A64</f>
        <v>0</v>
      </c>
      <c r="B64" t="str">
        <f>IF('Raw Data'!B64 &lt;&gt; "", 'Raw Data'!B64,"")</f>
        <v/>
      </c>
      <c r="C64" t="str">
        <f>IF('Raw Data'!C64 &lt;&gt; "", 'Raw Data'!C64,"")</f>
        <v/>
      </c>
      <c r="D64" t="str">
        <f>IF('Raw Data'!O64 &lt;&gt; "", 'Raw Data'!O64,"")</f>
        <v/>
      </c>
      <c r="E64" t="str">
        <f>IF('Raw Data'!E64 &lt;&gt; "", 'Raw Data'!E64,"")</f>
        <v/>
      </c>
      <c r="F64" t="str">
        <f>IF('Raw Data'!F64 &lt;&gt; "", 'Raw Data'!F64,"")</f>
        <v/>
      </c>
      <c r="G64" t="str">
        <f>IF('Raw Data'!G64 &lt;&gt; "", 'Raw Data'!G64,"")</f>
        <v/>
      </c>
      <c r="H64" t="str">
        <f>IF('Raw Data'!H64 &lt;&gt; "", 'Raw Data'!H64,"")</f>
        <v/>
      </c>
      <c r="I64" t="str">
        <f>IF('Raw Data'!M64 &lt;&gt; "", 'Raw Data'!M64,"")</f>
        <v/>
      </c>
      <c r="J64" t="str">
        <f>IF('Raw Data'!N64 &lt;&gt; "", 'Raw Data'!N64,"")</f>
        <v/>
      </c>
      <c r="U64">
        <f t="shared" si="0"/>
        <v>0</v>
      </c>
      <c r="V64" t="str">
        <f t="shared" si="1"/>
        <v/>
      </c>
      <c r="W64" t="str">
        <f t="shared" si="2"/>
        <v/>
      </c>
      <c r="X64" t="e">
        <f t="shared" si="3"/>
        <v>#VALUE!</v>
      </c>
      <c r="Y64" t="e">
        <f t="shared" si="4"/>
        <v>#VALUE!</v>
      </c>
    </row>
    <row r="65" spans="1:25" x14ac:dyDescent="0.25">
      <c r="A65">
        <f>'Raw Data'!A65</f>
        <v>0</v>
      </c>
      <c r="B65" t="str">
        <f>IF('Raw Data'!B65 &lt;&gt; "", 'Raw Data'!B65,"")</f>
        <v/>
      </c>
      <c r="C65" t="str">
        <f>IF('Raw Data'!C65 &lt;&gt; "", 'Raw Data'!C65,"")</f>
        <v/>
      </c>
      <c r="D65" t="str">
        <f>IF('Raw Data'!O65 &lt;&gt; "", 'Raw Data'!O65,"")</f>
        <v/>
      </c>
      <c r="E65" t="str">
        <f>IF('Raw Data'!E65 &lt;&gt; "", 'Raw Data'!E65,"")</f>
        <v/>
      </c>
      <c r="F65" t="str">
        <f>IF('Raw Data'!F65 &lt;&gt; "", 'Raw Data'!F65,"")</f>
        <v/>
      </c>
      <c r="G65" t="str">
        <f>IF('Raw Data'!G65 &lt;&gt; "", 'Raw Data'!G65,"")</f>
        <v/>
      </c>
      <c r="H65" t="str">
        <f>IF('Raw Data'!H65 &lt;&gt; "", 'Raw Data'!H65,"")</f>
        <v/>
      </c>
      <c r="I65" t="str">
        <f>IF('Raw Data'!M65 &lt;&gt; "", 'Raw Data'!M65,"")</f>
        <v/>
      </c>
      <c r="J65" t="str">
        <f>IF('Raw Data'!N65 &lt;&gt; "", 'Raw Data'!N65,"")</f>
        <v/>
      </c>
      <c r="U65">
        <f t="shared" si="0"/>
        <v>0</v>
      </c>
      <c r="V65" t="str">
        <f t="shared" si="1"/>
        <v/>
      </c>
      <c r="W65" t="str">
        <f t="shared" si="2"/>
        <v/>
      </c>
      <c r="X65" t="e">
        <f t="shared" si="3"/>
        <v>#VALUE!</v>
      </c>
      <c r="Y65" t="e">
        <f t="shared" si="4"/>
        <v>#VALUE!</v>
      </c>
    </row>
    <row r="66" spans="1:25" x14ac:dyDescent="0.25">
      <c r="A66">
        <f>'Raw Data'!A66</f>
        <v>0</v>
      </c>
      <c r="B66" t="str">
        <f>IF('Raw Data'!B66 &lt;&gt; "", 'Raw Data'!B66,"")</f>
        <v/>
      </c>
      <c r="C66" t="str">
        <f>IF('Raw Data'!C66 &lt;&gt; "", 'Raw Data'!C66,"")</f>
        <v/>
      </c>
      <c r="D66" t="str">
        <f>IF('Raw Data'!O66 &lt;&gt; "", 'Raw Data'!O66,"")</f>
        <v/>
      </c>
      <c r="E66" t="str">
        <f>IF('Raw Data'!E66 &lt;&gt; "", 'Raw Data'!E66,"")</f>
        <v/>
      </c>
      <c r="F66" t="str">
        <f>IF('Raw Data'!F66 &lt;&gt; "", 'Raw Data'!F66,"")</f>
        <v/>
      </c>
      <c r="G66" t="str">
        <f>IF('Raw Data'!G66 &lt;&gt; "", 'Raw Data'!G66,"")</f>
        <v/>
      </c>
      <c r="H66" t="str">
        <f>IF('Raw Data'!H66 &lt;&gt; "", 'Raw Data'!H66,"")</f>
        <v/>
      </c>
      <c r="I66" t="str">
        <f>IF('Raw Data'!M66 &lt;&gt; "", 'Raw Data'!M66,"")</f>
        <v/>
      </c>
      <c r="J66" t="str">
        <f>IF('Raw Data'!N66 &lt;&gt; "", 'Raw Data'!N66,"")</f>
        <v/>
      </c>
      <c r="U66">
        <f t="shared" ref="U66:U129" si="5">A66</f>
        <v>0</v>
      </c>
      <c r="V66" t="str">
        <f t="shared" ref="V66:V129" si="6">IF(N$17&gt;0.1,G66,G66-((A66-$M$3)*$N$15))</f>
        <v/>
      </c>
      <c r="W66" t="str">
        <f t="shared" si="2"/>
        <v/>
      </c>
      <c r="X66" t="e">
        <f t="shared" si="3"/>
        <v>#VALUE!</v>
      </c>
      <c r="Y66" t="e">
        <f t="shared" si="4"/>
        <v>#VALUE!</v>
      </c>
    </row>
    <row r="67" spans="1:25" x14ac:dyDescent="0.25">
      <c r="A67">
        <f>'Raw Data'!A67</f>
        <v>0</v>
      </c>
      <c r="B67" t="str">
        <f>IF('Raw Data'!B67 &lt;&gt; "", 'Raw Data'!B67,"")</f>
        <v/>
      </c>
      <c r="C67" t="str">
        <f>IF('Raw Data'!C67 &lt;&gt; "", 'Raw Data'!C67,"")</f>
        <v/>
      </c>
      <c r="D67" t="str">
        <f>IF('Raw Data'!O67 &lt;&gt; "", 'Raw Data'!O67,"")</f>
        <v/>
      </c>
      <c r="E67" t="str">
        <f>IF('Raw Data'!E67 &lt;&gt; "", 'Raw Data'!E67,"")</f>
        <v/>
      </c>
      <c r="F67" t="str">
        <f>IF('Raw Data'!F67 &lt;&gt; "", 'Raw Data'!F67,"")</f>
        <v/>
      </c>
      <c r="G67" t="str">
        <f>IF('Raw Data'!G67 &lt;&gt; "", 'Raw Data'!G67,"")</f>
        <v/>
      </c>
      <c r="H67" t="str">
        <f>IF('Raw Data'!H67 &lt;&gt; "", 'Raw Data'!H67,"")</f>
        <v/>
      </c>
      <c r="I67" t="str">
        <f>IF('Raw Data'!M67 &lt;&gt; "", 'Raw Data'!M67,"")</f>
        <v/>
      </c>
      <c r="J67" t="str">
        <f>IF('Raw Data'!N67 &lt;&gt; "", 'Raw Data'!N67,"")</f>
        <v/>
      </c>
      <c r="U67">
        <f t="shared" si="5"/>
        <v>0</v>
      </c>
      <c r="V67" t="str">
        <f t="shared" si="6"/>
        <v/>
      </c>
      <c r="W67" t="str">
        <f t="shared" ref="W67:W130" si="7">IF(O$17&gt;0.1,H67,IF(H67&lt;&gt;0,H67-((A67-$M$3))*$O$15,0))</f>
        <v/>
      </c>
      <c r="X67" t="e">
        <f t="shared" ref="X67:X130" si="8">V67*(M$21/M$25)</f>
        <v>#VALUE!</v>
      </c>
      <c r="Y67" t="e">
        <f t="shared" ref="Y67:Y130" si="9">W67*(N$21/N$25)</f>
        <v>#VALUE!</v>
      </c>
    </row>
    <row r="68" spans="1:25" x14ac:dyDescent="0.25">
      <c r="A68">
        <f>'Raw Data'!A68</f>
        <v>0</v>
      </c>
      <c r="B68" t="str">
        <f>IF('Raw Data'!B68 &lt;&gt; "", 'Raw Data'!B68,"")</f>
        <v/>
      </c>
      <c r="C68" t="str">
        <f>IF('Raw Data'!C68 &lt;&gt; "", 'Raw Data'!C68,"")</f>
        <v/>
      </c>
      <c r="D68" t="str">
        <f>IF('Raw Data'!O68 &lt;&gt; "", 'Raw Data'!O68,"")</f>
        <v/>
      </c>
      <c r="E68" t="str">
        <f>IF('Raw Data'!E68 &lt;&gt; "", 'Raw Data'!E68,"")</f>
        <v/>
      </c>
      <c r="F68" t="str">
        <f>IF('Raw Data'!F68 &lt;&gt; "", 'Raw Data'!F68,"")</f>
        <v/>
      </c>
      <c r="G68" t="str">
        <f>IF('Raw Data'!G68 &lt;&gt; "", 'Raw Data'!G68,"")</f>
        <v/>
      </c>
      <c r="H68" t="str">
        <f>IF('Raw Data'!H68 &lt;&gt; "", 'Raw Data'!H68,"")</f>
        <v/>
      </c>
      <c r="I68" t="str">
        <f>IF('Raw Data'!M68 &lt;&gt; "", 'Raw Data'!M68,"")</f>
        <v/>
      </c>
      <c r="J68" t="str">
        <f>IF('Raw Data'!N68 &lt;&gt; "", 'Raw Data'!N68,"")</f>
        <v/>
      </c>
      <c r="U68">
        <f t="shared" si="5"/>
        <v>0</v>
      </c>
      <c r="V68" t="str">
        <f t="shared" si="6"/>
        <v/>
      </c>
      <c r="W68" t="str">
        <f t="shared" si="7"/>
        <v/>
      </c>
      <c r="X68" t="e">
        <f t="shared" si="8"/>
        <v>#VALUE!</v>
      </c>
      <c r="Y68" t="e">
        <f t="shared" si="9"/>
        <v>#VALUE!</v>
      </c>
    </row>
    <row r="69" spans="1:25" x14ac:dyDescent="0.25">
      <c r="A69">
        <f>'Raw Data'!A69</f>
        <v>0</v>
      </c>
      <c r="B69" t="str">
        <f>IF('Raw Data'!B69 &lt;&gt; "", 'Raw Data'!B69,"")</f>
        <v/>
      </c>
      <c r="C69" t="str">
        <f>IF('Raw Data'!C69 &lt;&gt; "", 'Raw Data'!C69,"")</f>
        <v/>
      </c>
      <c r="D69" t="str">
        <f>IF('Raw Data'!O69 &lt;&gt; "", 'Raw Data'!O69,"")</f>
        <v/>
      </c>
      <c r="E69" t="str">
        <f>IF('Raw Data'!E69 &lt;&gt; "", 'Raw Data'!E69,"")</f>
        <v/>
      </c>
      <c r="F69" t="str">
        <f>IF('Raw Data'!F69 &lt;&gt; "", 'Raw Data'!F69,"")</f>
        <v/>
      </c>
      <c r="G69" t="str">
        <f>IF('Raw Data'!G69 &lt;&gt; "", 'Raw Data'!G69,"")</f>
        <v/>
      </c>
      <c r="H69" t="str">
        <f>IF('Raw Data'!H69 &lt;&gt; "", 'Raw Data'!H69,"")</f>
        <v/>
      </c>
      <c r="I69" t="str">
        <f>IF('Raw Data'!M69 &lt;&gt; "", 'Raw Data'!M69,"")</f>
        <v/>
      </c>
      <c r="J69" t="str">
        <f>IF('Raw Data'!N69 &lt;&gt; "", 'Raw Data'!N69,"")</f>
        <v/>
      </c>
      <c r="U69">
        <f t="shared" si="5"/>
        <v>0</v>
      </c>
      <c r="V69" t="str">
        <f t="shared" si="6"/>
        <v/>
      </c>
      <c r="W69" t="str">
        <f t="shared" si="7"/>
        <v/>
      </c>
      <c r="X69" t="e">
        <f t="shared" si="8"/>
        <v>#VALUE!</v>
      </c>
      <c r="Y69" t="e">
        <f t="shared" si="9"/>
        <v>#VALUE!</v>
      </c>
    </row>
    <row r="70" spans="1:25" x14ac:dyDescent="0.25">
      <c r="A70">
        <f>'Raw Data'!A70</f>
        <v>0</v>
      </c>
      <c r="B70" t="str">
        <f>IF('Raw Data'!B70 &lt;&gt; "", 'Raw Data'!B70,"")</f>
        <v/>
      </c>
      <c r="C70" t="str">
        <f>IF('Raw Data'!C70 &lt;&gt; "", 'Raw Data'!C70,"")</f>
        <v/>
      </c>
      <c r="D70" t="str">
        <f>IF('Raw Data'!O70 &lt;&gt; "", 'Raw Data'!O70,"")</f>
        <v/>
      </c>
      <c r="E70" t="str">
        <f>IF('Raw Data'!E70 &lt;&gt; "", 'Raw Data'!E70,"")</f>
        <v/>
      </c>
      <c r="F70" t="str">
        <f>IF('Raw Data'!F70 &lt;&gt; "", 'Raw Data'!F70,"")</f>
        <v/>
      </c>
      <c r="G70" t="str">
        <f>IF('Raw Data'!G70 &lt;&gt; "", 'Raw Data'!G70,"")</f>
        <v/>
      </c>
      <c r="H70" t="str">
        <f>IF('Raw Data'!H70 &lt;&gt; "", 'Raw Data'!H70,"")</f>
        <v/>
      </c>
      <c r="I70" t="str">
        <f>IF('Raw Data'!M70 &lt;&gt; "", 'Raw Data'!M70,"")</f>
        <v/>
      </c>
      <c r="J70" t="str">
        <f>IF('Raw Data'!N70 &lt;&gt; "", 'Raw Data'!N70,"")</f>
        <v/>
      </c>
      <c r="U70">
        <f t="shared" si="5"/>
        <v>0</v>
      </c>
      <c r="V70" t="str">
        <f t="shared" si="6"/>
        <v/>
      </c>
      <c r="W70" t="str">
        <f t="shared" si="7"/>
        <v/>
      </c>
      <c r="X70" t="e">
        <f t="shared" si="8"/>
        <v>#VALUE!</v>
      </c>
      <c r="Y70" t="e">
        <f t="shared" si="9"/>
        <v>#VALUE!</v>
      </c>
    </row>
    <row r="71" spans="1:25" x14ac:dyDescent="0.25">
      <c r="A71">
        <f>'Raw Data'!A71</f>
        <v>0</v>
      </c>
      <c r="B71" t="str">
        <f>IF('Raw Data'!B71 &lt;&gt; "", 'Raw Data'!B71,"")</f>
        <v/>
      </c>
      <c r="C71" t="str">
        <f>IF('Raw Data'!C71 &lt;&gt; "", 'Raw Data'!C71,"")</f>
        <v/>
      </c>
      <c r="D71" t="str">
        <f>IF('Raw Data'!O71 &lt;&gt; "", 'Raw Data'!O71,"")</f>
        <v/>
      </c>
      <c r="E71" t="str">
        <f>IF('Raw Data'!E71 &lt;&gt; "", 'Raw Data'!E71,"")</f>
        <v/>
      </c>
      <c r="F71" t="str">
        <f>IF('Raw Data'!F71 &lt;&gt; "", 'Raw Data'!F71,"")</f>
        <v/>
      </c>
      <c r="G71" t="str">
        <f>IF('Raw Data'!G71 &lt;&gt; "", 'Raw Data'!G71,"")</f>
        <v/>
      </c>
      <c r="H71" t="str">
        <f>IF('Raw Data'!H71 &lt;&gt; "", 'Raw Data'!H71,"")</f>
        <v/>
      </c>
      <c r="I71" t="str">
        <f>IF('Raw Data'!M71 &lt;&gt; "", 'Raw Data'!M71,"")</f>
        <v/>
      </c>
      <c r="J71" t="str">
        <f>IF('Raw Data'!N71 &lt;&gt; "", 'Raw Data'!N71,"")</f>
        <v/>
      </c>
      <c r="U71">
        <f t="shared" si="5"/>
        <v>0</v>
      </c>
      <c r="V71" t="str">
        <f t="shared" si="6"/>
        <v/>
      </c>
      <c r="W71" t="str">
        <f t="shared" si="7"/>
        <v/>
      </c>
      <c r="X71" t="e">
        <f t="shared" si="8"/>
        <v>#VALUE!</v>
      </c>
      <c r="Y71" t="e">
        <f t="shared" si="9"/>
        <v>#VALUE!</v>
      </c>
    </row>
    <row r="72" spans="1:25" x14ac:dyDescent="0.25">
      <c r="A72">
        <f>'Raw Data'!A72</f>
        <v>0</v>
      </c>
      <c r="B72" t="str">
        <f>IF('Raw Data'!B72 &lt;&gt; "", 'Raw Data'!B72,"")</f>
        <v/>
      </c>
      <c r="C72" t="str">
        <f>IF('Raw Data'!C72 &lt;&gt; "", 'Raw Data'!C72,"")</f>
        <v/>
      </c>
      <c r="D72" t="str">
        <f>IF('Raw Data'!O72 &lt;&gt; "", 'Raw Data'!O72,"")</f>
        <v/>
      </c>
      <c r="E72" t="str">
        <f>IF('Raw Data'!E72 &lt;&gt; "", 'Raw Data'!E72,"")</f>
        <v/>
      </c>
      <c r="F72" t="str">
        <f>IF('Raw Data'!F72 &lt;&gt; "", 'Raw Data'!F72,"")</f>
        <v/>
      </c>
      <c r="G72" t="str">
        <f>IF('Raw Data'!G72 &lt;&gt; "", 'Raw Data'!G72,"")</f>
        <v/>
      </c>
      <c r="H72" t="str">
        <f>IF('Raw Data'!H72 &lt;&gt; "", 'Raw Data'!H72,"")</f>
        <v/>
      </c>
      <c r="I72" t="str">
        <f>IF('Raw Data'!M72 &lt;&gt; "", 'Raw Data'!M72,"")</f>
        <v/>
      </c>
      <c r="J72" t="str">
        <f>IF('Raw Data'!N72 &lt;&gt; "", 'Raw Data'!N72,"")</f>
        <v/>
      </c>
      <c r="U72">
        <f t="shared" si="5"/>
        <v>0</v>
      </c>
      <c r="V72" t="str">
        <f t="shared" si="6"/>
        <v/>
      </c>
      <c r="W72" t="str">
        <f t="shared" si="7"/>
        <v/>
      </c>
      <c r="X72" t="e">
        <f t="shared" si="8"/>
        <v>#VALUE!</v>
      </c>
      <c r="Y72" t="e">
        <f t="shared" si="9"/>
        <v>#VALUE!</v>
      </c>
    </row>
    <row r="73" spans="1:25" x14ac:dyDescent="0.25">
      <c r="A73">
        <f>'Raw Data'!A73</f>
        <v>0</v>
      </c>
      <c r="B73" t="str">
        <f>IF('Raw Data'!B73 &lt;&gt; "", 'Raw Data'!B73,"")</f>
        <v/>
      </c>
      <c r="C73" t="str">
        <f>IF('Raw Data'!C73 &lt;&gt; "", 'Raw Data'!C73,"")</f>
        <v/>
      </c>
      <c r="D73" t="str">
        <f>IF('Raw Data'!O73 &lt;&gt; "", 'Raw Data'!O73,"")</f>
        <v/>
      </c>
      <c r="E73" t="str">
        <f>IF('Raw Data'!E73 &lt;&gt; "", 'Raw Data'!E73,"")</f>
        <v/>
      </c>
      <c r="F73" t="str">
        <f>IF('Raw Data'!F73 &lt;&gt; "", 'Raw Data'!F73,"")</f>
        <v/>
      </c>
      <c r="G73" t="str">
        <f>IF('Raw Data'!G73 &lt;&gt; "", 'Raw Data'!G73,"")</f>
        <v/>
      </c>
      <c r="H73" t="str">
        <f>IF('Raw Data'!H73 &lt;&gt; "", 'Raw Data'!H73,"")</f>
        <v/>
      </c>
      <c r="I73" t="str">
        <f>IF('Raw Data'!M73 &lt;&gt; "", 'Raw Data'!M73,"")</f>
        <v/>
      </c>
      <c r="J73" t="str">
        <f>IF('Raw Data'!N73 &lt;&gt; "", 'Raw Data'!N73,"")</f>
        <v/>
      </c>
      <c r="U73">
        <f t="shared" si="5"/>
        <v>0</v>
      </c>
      <c r="V73" t="str">
        <f t="shared" si="6"/>
        <v/>
      </c>
      <c r="W73" t="str">
        <f t="shared" si="7"/>
        <v/>
      </c>
      <c r="X73" t="e">
        <f t="shared" si="8"/>
        <v>#VALUE!</v>
      </c>
      <c r="Y73" t="e">
        <f t="shared" si="9"/>
        <v>#VALUE!</v>
      </c>
    </row>
    <row r="74" spans="1:25" x14ac:dyDescent="0.25">
      <c r="A74">
        <f>'Raw Data'!A74</f>
        <v>0</v>
      </c>
      <c r="B74" t="str">
        <f>IF('Raw Data'!B74 &lt;&gt; "", 'Raw Data'!B74,"")</f>
        <v/>
      </c>
      <c r="C74" t="str">
        <f>IF('Raw Data'!C74 &lt;&gt; "", 'Raw Data'!C74,"")</f>
        <v/>
      </c>
      <c r="D74" t="str">
        <f>IF('Raw Data'!O74 &lt;&gt; "", 'Raw Data'!O74,"")</f>
        <v/>
      </c>
      <c r="E74" t="str">
        <f>IF('Raw Data'!E74 &lt;&gt; "", 'Raw Data'!E74,"")</f>
        <v/>
      </c>
      <c r="F74" t="str">
        <f>IF('Raw Data'!F74 &lt;&gt; "", 'Raw Data'!F74,"")</f>
        <v/>
      </c>
      <c r="G74" t="str">
        <f>IF('Raw Data'!G74 &lt;&gt; "", 'Raw Data'!G74,"")</f>
        <v/>
      </c>
      <c r="H74" t="str">
        <f>IF('Raw Data'!H74 &lt;&gt; "", 'Raw Data'!H74,"")</f>
        <v/>
      </c>
      <c r="I74" t="str">
        <f>IF('Raw Data'!M74 &lt;&gt; "", 'Raw Data'!M74,"")</f>
        <v/>
      </c>
      <c r="J74" t="str">
        <f>IF('Raw Data'!N74 &lt;&gt; "", 'Raw Data'!N74,"")</f>
        <v/>
      </c>
      <c r="U74">
        <f t="shared" si="5"/>
        <v>0</v>
      </c>
      <c r="V74" t="str">
        <f t="shared" si="6"/>
        <v/>
      </c>
      <c r="W74" t="str">
        <f t="shared" si="7"/>
        <v/>
      </c>
      <c r="X74" t="e">
        <f t="shared" si="8"/>
        <v>#VALUE!</v>
      </c>
      <c r="Y74" t="e">
        <f t="shared" si="9"/>
        <v>#VALUE!</v>
      </c>
    </row>
    <row r="75" spans="1:25" x14ac:dyDescent="0.25">
      <c r="A75">
        <f>'Raw Data'!A75</f>
        <v>0</v>
      </c>
      <c r="B75" t="str">
        <f>IF('Raw Data'!B75 &lt;&gt; "", 'Raw Data'!B75,"")</f>
        <v/>
      </c>
      <c r="C75" t="str">
        <f>IF('Raw Data'!C75 &lt;&gt; "", 'Raw Data'!C75,"")</f>
        <v/>
      </c>
      <c r="D75" t="str">
        <f>IF('Raw Data'!O75 &lt;&gt; "", 'Raw Data'!O75,"")</f>
        <v/>
      </c>
      <c r="E75" t="str">
        <f>IF('Raw Data'!E75 &lt;&gt; "", 'Raw Data'!E75,"")</f>
        <v/>
      </c>
      <c r="F75" t="str">
        <f>IF('Raw Data'!F75 &lt;&gt; "", 'Raw Data'!F75,"")</f>
        <v/>
      </c>
      <c r="G75" t="str">
        <f>IF('Raw Data'!G75 &lt;&gt; "", 'Raw Data'!G75,"")</f>
        <v/>
      </c>
      <c r="H75" t="str">
        <f>IF('Raw Data'!H75 &lt;&gt; "", 'Raw Data'!H75,"")</f>
        <v/>
      </c>
      <c r="I75" t="str">
        <f>IF('Raw Data'!M75 &lt;&gt; "", 'Raw Data'!M75,"")</f>
        <v/>
      </c>
      <c r="J75" t="str">
        <f>IF('Raw Data'!N75 &lt;&gt; "", 'Raw Data'!N75,"")</f>
        <v/>
      </c>
      <c r="U75">
        <f t="shared" si="5"/>
        <v>0</v>
      </c>
      <c r="V75" t="str">
        <f t="shared" si="6"/>
        <v/>
      </c>
      <c r="W75" t="str">
        <f t="shared" si="7"/>
        <v/>
      </c>
      <c r="X75" t="e">
        <f t="shared" si="8"/>
        <v>#VALUE!</v>
      </c>
      <c r="Y75" t="e">
        <f t="shared" si="9"/>
        <v>#VALUE!</v>
      </c>
    </row>
    <row r="76" spans="1:25" x14ac:dyDescent="0.25">
      <c r="A76">
        <f>'Raw Data'!A76</f>
        <v>0</v>
      </c>
      <c r="B76" t="str">
        <f>IF('Raw Data'!B76 &lt;&gt; "", 'Raw Data'!B76,"")</f>
        <v/>
      </c>
      <c r="C76" t="str">
        <f>IF('Raw Data'!C76 &lt;&gt; "", 'Raw Data'!C76,"")</f>
        <v/>
      </c>
      <c r="D76" t="str">
        <f>IF('Raw Data'!O76 &lt;&gt; "", 'Raw Data'!O76,"")</f>
        <v/>
      </c>
      <c r="E76" t="str">
        <f>IF('Raw Data'!E76 &lt;&gt; "", 'Raw Data'!E76,"")</f>
        <v/>
      </c>
      <c r="F76" t="str">
        <f>IF('Raw Data'!F76 &lt;&gt; "", 'Raw Data'!F76,"")</f>
        <v/>
      </c>
      <c r="G76" t="str">
        <f>IF('Raw Data'!G76 &lt;&gt; "", 'Raw Data'!G76,"")</f>
        <v/>
      </c>
      <c r="H76" t="str">
        <f>IF('Raw Data'!H76 &lt;&gt; "", 'Raw Data'!H76,"")</f>
        <v/>
      </c>
      <c r="I76" t="str">
        <f>IF('Raw Data'!M76 &lt;&gt; "", 'Raw Data'!M76,"")</f>
        <v/>
      </c>
      <c r="J76" t="str">
        <f>IF('Raw Data'!N76 &lt;&gt; "", 'Raw Data'!N76,"")</f>
        <v/>
      </c>
      <c r="U76">
        <f t="shared" si="5"/>
        <v>0</v>
      </c>
      <c r="V76" t="str">
        <f t="shared" si="6"/>
        <v/>
      </c>
      <c r="W76" t="str">
        <f t="shared" si="7"/>
        <v/>
      </c>
      <c r="X76" t="e">
        <f t="shared" si="8"/>
        <v>#VALUE!</v>
      </c>
      <c r="Y76" t="e">
        <f t="shared" si="9"/>
        <v>#VALUE!</v>
      </c>
    </row>
    <row r="77" spans="1:25" x14ac:dyDescent="0.25">
      <c r="A77">
        <f>'Raw Data'!A77</f>
        <v>0</v>
      </c>
      <c r="B77" t="str">
        <f>IF('Raw Data'!B77 &lt;&gt; "", 'Raw Data'!B77,"")</f>
        <v/>
      </c>
      <c r="C77" t="str">
        <f>IF('Raw Data'!C77 &lt;&gt; "", 'Raw Data'!C77,"")</f>
        <v/>
      </c>
      <c r="D77" t="str">
        <f>IF('Raw Data'!O77 &lt;&gt; "", 'Raw Data'!O77,"")</f>
        <v/>
      </c>
      <c r="E77" t="str">
        <f>IF('Raw Data'!E77 &lt;&gt; "", 'Raw Data'!E77,"")</f>
        <v/>
      </c>
      <c r="F77" t="str">
        <f>IF('Raw Data'!F77 &lt;&gt; "", 'Raw Data'!F77,"")</f>
        <v/>
      </c>
      <c r="G77" t="str">
        <f>IF('Raw Data'!G77 &lt;&gt; "", 'Raw Data'!G77,"")</f>
        <v/>
      </c>
      <c r="H77" t="str">
        <f>IF('Raw Data'!H77 &lt;&gt; "", 'Raw Data'!H77,"")</f>
        <v/>
      </c>
      <c r="I77" t="str">
        <f>IF('Raw Data'!M77 &lt;&gt; "", 'Raw Data'!M77,"")</f>
        <v/>
      </c>
      <c r="J77" t="str">
        <f>IF('Raw Data'!N77 &lt;&gt; "", 'Raw Data'!N77,"")</f>
        <v/>
      </c>
      <c r="U77">
        <f t="shared" si="5"/>
        <v>0</v>
      </c>
      <c r="V77" t="str">
        <f t="shared" si="6"/>
        <v/>
      </c>
      <c r="W77" t="str">
        <f t="shared" si="7"/>
        <v/>
      </c>
      <c r="X77" t="e">
        <f t="shared" si="8"/>
        <v>#VALUE!</v>
      </c>
      <c r="Y77" t="e">
        <f t="shared" si="9"/>
        <v>#VALUE!</v>
      </c>
    </row>
    <row r="78" spans="1:25" x14ac:dyDescent="0.25">
      <c r="A78">
        <f>'Raw Data'!A78</f>
        <v>0</v>
      </c>
      <c r="B78" t="str">
        <f>IF('Raw Data'!B78 &lt;&gt; "", 'Raw Data'!B78,"")</f>
        <v/>
      </c>
      <c r="C78" t="str">
        <f>IF('Raw Data'!C78 &lt;&gt; "", 'Raw Data'!C78,"")</f>
        <v/>
      </c>
      <c r="D78" t="str">
        <f>IF('Raw Data'!O78 &lt;&gt; "", 'Raw Data'!O78,"")</f>
        <v/>
      </c>
      <c r="E78" t="str">
        <f>IF('Raw Data'!E78 &lt;&gt; "", 'Raw Data'!E78,"")</f>
        <v/>
      </c>
      <c r="F78" t="str">
        <f>IF('Raw Data'!F78 &lt;&gt; "", 'Raw Data'!F78,"")</f>
        <v/>
      </c>
      <c r="G78" t="str">
        <f>IF('Raw Data'!G78 &lt;&gt; "", 'Raw Data'!G78,"")</f>
        <v/>
      </c>
      <c r="H78" t="str">
        <f>IF('Raw Data'!H78 &lt;&gt; "", 'Raw Data'!H78,"")</f>
        <v/>
      </c>
      <c r="I78" t="str">
        <f>IF('Raw Data'!M78 &lt;&gt; "", 'Raw Data'!M78,"")</f>
        <v/>
      </c>
      <c r="J78" t="str">
        <f>IF('Raw Data'!N78 &lt;&gt; "", 'Raw Data'!N78,"")</f>
        <v/>
      </c>
      <c r="U78">
        <f t="shared" si="5"/>
        <v>0</v>
      </c>
      <c r="V78" t="str">
        <f t="shared" si="6"/>
        <v/>
      </c>
      <c r="W78" t="str">
        <f t="shared" si="7"/>
        <v/>
      </c>
      <c r="X78" t="e">
        <f t="shared" si="8"/>
        <v>#VALUE!</v>
      </c>
      <c r="Y78" t="e">
        <f t="shared" si="9"/>
        <v>#VALUE!</v>
      </c>
    </row>
    <row r="79" spans="1:25" x14ac:dyDescent="0.25">
      <c r="A79">
        <f>'Raw Data'!A79</f>
        <v>0</v>
      </c>
      <c r="B79" t="str">
        <f>IF('Raw Data'!B79 &lt;&gt; "", 'Raw Data'!B79,"")</f>
        <v/>
      </c>
      <c r="C79" t="str">
        <f>IF('Raw Data'!C79 &lt;&gt; "", 'Raw Data'!C79,"")</f>
        <v/>
      </c>
      <c r="D79" t="str">
        <f>IF('Raw Data'!O79 &lt;&gt; "", 'Raw Data'!O79,"")</f>
        <v/>
      </c>
      <c r="E79" t="str">
        <f>IF('Raw Data'!E79 &lt;&gt; "", 'Raw Data'!E79,"")</f>
        <v/>
      </c>
      <c r="F79" t="str">
        <f>IF('Raw Data'!F79 &lt;&gt; "", 'Raw Data'!F79,"")</f>
        <v/>
      </c>
      <c r="G79" t="str">
        <f>IF('Raw Data'!G79 &lt;&gt; "", 'Raw Data'!G79,"")</f>
        <v/>
      </c>
      <c r="H79" t="str">
        <f>IF('Raw Data'!H79 &lt;&gt; "", 'Raw Data'!H79,"")</f>
        <v/>
      </c>
      <c r="I79" t="str">
        <f>IF('Raw Data'!M79 &lt;&gt; "", 'Raw Data'!M79,"")</f>
        <v/>
      </c>
      <c r="J79" t="str">
        <f>IF('Raw Data'!N79 &lt;&gt; "", 'Raw Data'!N79,"")</f>
        <v/>
      </c>
      <c r="U79">
        <f t="shared" si="5"/>
        <v>0</v>
      </c>
      <c r="V79" t="str">
        <f t="shared" si="6"/>
        <v/>
      </c>
      <c r="W79" t="str">
        <f t="shared" si="7"/>
        <v/>
      </c>
      <c r="X79" t="e">
        <f t="shared" si="8"/>
        <v>#VALUE!</v>
      </c>
      <c r="Y79" t="e">
        <f t="shared" si="9"/>
        <v>#VALUE!</v>
      </c>
    </row>
    <row r="80" spans="1:25" x14ac:dyDescent="0.25">
      <c r="A80">
        <f>'Raw Data'!A80</f>
        <v>0</v>
      </c>
      <c r="B80" t="str">
        <f>IF('Raw Data'!B80 &lt;&gt; "", 'Raw Data'!B80,"")</f>
        <v/>
      </c>
      <c r="C80" t="str">
        <f>IF('Raw Data'!C80 &lt;&gt; "", 'Raw Data'!C80,"")</f>
        <v/>
      </c>
      <c r="D80" t="str">
        <f>IF('Raw Data'!O80 &lt;&gt; "", 'Raw Data'!O80,"")</f>
        <v/>
      </c>
      <c r="E80" t="str">
        <f>IF('Raw Data'!E80 &lt;&gt; "", 'Raw Data'!E80,"")</f>
        <v/>
      </c>
      <c r="F80" t="str">
        <f>IF('Raw Data'!F80 &lt;&gt; "", 'Raw Data'!F80,"")</f>
        <v/>
      </c>
      <c r="G80" t="str">
        <f>IF('Raw Data'!G80 &lt;&gt; "", 'Raw Data'!G80,"")</f>
        <v/>
      </c>
      <c r="H80" t="str">
        <f>IF('Raw Data'!H80 &lt;&gt; "", 'Raw Data'!H80,"")</f>
        <v/>
      </c>
      <c r="I80" t="str">
        <f>IF('Raw Data'!M80 &lt;&gt; "", 'Raw Data'!M80,"")</f>
        <v/>
      </c>
      <c r="J80" t="str">
        <f>IF('Raw Data'!N80 &lt;&gt; "", 'Raw Data'!N80,"")</f>
        <v/>
      </c>
      <c r="U80">
        <f t="shared" si="5"/>
        <v>0</v>
      </c>
      <c r="V80" t="str">
        <f t="shared" si="6"/>
        <v/>
      </c>
      <c r="W80" t="str">
        <f t="shared" si="7"/>
        <v/>
      </c>
      <c r="X80" t="e">
        <f t="shared" si="8"/>
        <v>#VALUE!</v>
      </c>
      <c r="Y80" t="e">
        <f t="shared" si="9"/>
        <v>#VALUE!</v>
      </c>
    </row>
    <row r="81" spans="1:25" x14ac:dyDescent="0.25">
      <c r="A81">
        <f>'Raw Data'!A81</f>
        <v>0</v>
      </c>
      <c r="B81" t="str">
        <f>IF('Raw Data'!B81 &lt;&gt; "", 'Raw Data'!B81,"")</f>
        <v/>
      </c>
      <c r="C81" t="str">
        <f>IF('Raw Data'!C81 &lt;&gt; "", 'Raw Data'!C81,"")</f>
        <v/>
      </c>
      <c r="D81" t="str">
        <f>IF('Raw Data'!O81 &lt;&gt; "", 'Raw Data'!O81,"")</f>
        <v/>
      </c>
      <c r="E81" t="str">
        <f>IF('Raw Data'!E81 &lt;&gt; "", 'Raw Data'!E81,"")</f>
        <v/>
      </c>
      <c r="F81" t="str">
        <f>IF('Raw Data'!F81 &lt;&gt; "", 'Raw Data'!F81,"")</f>
        <v/>
      </c>
      <c r="G81" t="str">
        <f>IF('Raw Data'!G81 &lt;&gt; "", 'Raw Data'!G81,"")</f>
        <v/>
      </c>
      <c r="H81" t="str">
        <f>IF('Raw Data'!H81 &lt;&gt; "", 'Raw Data'!H81,"")</f>
        <v/>
      </c>
      <c r="I81" t="str">
        <f>IF('Raw Data'!M81 &lt;&gt; "", 'Raw Data'!M81,"")</f>
        <v/>
      </c>
      <c r="J81" t="str">
        <f>IF('Raw Data'!N81 &lt;&gt; "", 'Raw Data'!N81,"")</f>
        <v/>
      </c>
      <c r="U81">
        <f t="shared" si="5"/>
        <v>0</v>
      </c>
      <c r="V81" t="str">
        <f t="shared" si="6"/>
        <v/>
      </c>
      <c r="W81" t="str">
        <f t="shared" si="7"/>
        <v/>
      </c>
      <c r="X81" t="e">
        <f t="shared" si="8"/>
        <v>#VALUE!</v>
      </c>
      <c r="Y81" t="e">
        <f t="shared" si="9"/>
        <v>#VALUE!</v>
      </c>
    </row>
    <row r="82" spans="1:25" x14ac:dyDescent="0.25">
      <c r="A82">
        <f>'Raw Data'!A82</f>
        <v>0</v>
      </c>
      <c r="B82" t="str">
        <f>IF('Raw Data'!B82 &lt;&gt; "", 'Raw Data'!B82,"")</f>
        <v/>
      </c>
      <c r="C82" t="str">
        <f>IF('Raw Data'!C82 &lt;&gt; "", 'Raw Data'!C82,"")</f>
        <v/>
      </c>
      <c r="D82" t="str">
        <f>IF('Raw Data'!O82 &lt;&gt; "", 'Raw Data'!O82,"")</f>
        <v/>
      </c>
      <c r="E82" t="str">
        <f>IF('Raw Data'!E82 &lt;&gt; "", 'Raw Data'!E82,"")</f>
        <v/>
      </c>
      <c r="F82" t="str">
        <f>IF('Raw Data'!F82 &lt;&gt; "", 'Raw Data'!F82,"")</f>
        <v/>
      </c>
      <c r="G82" t="str">
        <f>IF('Raw Data'!G82 &lt;&gt; "", 'Raw Data'!G82,"")</f>
        <v/>
      </c>
      <c r="H82" t="str">
        <f>IF('Raw Data'!H82 &lt;&gt; "", 'Raw Data'!H82,"")</f>
        <v/>
      </c>
      <c r="I82" t="str">
        <f>IF('Raw Data'!M82 &lt;&gt; "", 'Raw Data'!M82,"")</f>
        <v/>
      </c>
      <c r="J82" t="str">
        <f>IF('Raw Data'!N82 &lt;&gt; "", 'Raw Data'!N82,"")</f>
        <v/>
      </c>
      <c r="U82">
        <f t="shared" si="5"/>
        <v>0</v>
      </c>
      <c r="V82" t="str">
        <f t="shared" si="6"/>
        <v/>
      </c>
      <c r="W82" t="str">
        <f t="shared" si="7"/>
        <v/>
      </c>
      <c r="X82" t="e">
        <f t="shared" si="8"/>
        <v>#VALUE!</v>
      </c>
      <c r="Y82" t="e">
        <f t="shared" si="9"/>
        <v>#VALUE!</v>
      </c>
    </row>
    <row r="83" spans="1:25" x14ac:dyDescent="0.25">
      <c r="A83">
        <f>'Raw Data'!A83</f>
        <v>0</v>
      </c>
      <c r="B83" t="str">
        <f>IF('Raw Data'!B83 &lt;&gt; "", 'Raw Data'!B83,"")</f>
        <v/>
      </c>
      <c r="C83" t="str">
        <f>IF('Raw Data'!C83 &lt;&gt; "", 'Raw Data'!C83,"")</f>
        <v/>
      </c>
      <c r="D83" t="str">
        <f>IF('Raw Data'!O83 &lt;&gt; "", 'Raw Data'!O83,"")</f>
        <v/>
      </c>
      <c r="E83" t="str">
        <f>IF('Raw Data'!E83 &lt;&gt; "", 'Raw Data'!E83,"")</f>
        <v/>
      </c>
      <c r="F83" t="str">
        <f>IF('Raw Data'!F83 &lt;&gt; "", 'Raw Data'!F83,"")</f>
        <v/>
      </c>
      <c r="G83" t="str">
        <f>IF('Raw Data'!G83 &lt;&gt; "", 'Raw Data'!G83,"")</f>
        <v/>
      </c>
      <c r="H83" t="str">
        <f>IF('Raw Data'!H83 &lt;&gt; "", 'Raw Data'!H83,"")</f>
        <v/>
      </c>
      <c r="I83" t="str">
        <f>IF('Raw Data'!M83 &lt;&gt; "", 'Raw Data'!M83,"")</f>
        <v/>
      </c>
      <c r="J83" t="str">
        <f>IF('Raw Data'!N83 &lt;&gt; "", 'Raw Data'!N83,"")</f>
        <v/>
      </c>
      <c r="U83">
        <f t="shared" si="5"/>
        <v>0</v>
      </c>
      <c r="V83" t="str">
        <f t="shared" si="6"/>
        <v/>
      </c>
      <c r="W83" t="str">
        <f t="shared" si="7"/>
        <v/>
      </c>
      <c r="X83" t="e">
        <f t="shared" si="8"/>
        <v>#VALUE!</v>
      </c>
      <c r="Y83" t="e">
        <f t="shared" si="9"/>
        <v>#VALUE!</v>
      </c>
    </row>
    <row r="84" spans="1:25" x14ac:dyDescent="0.25">
      <c r="A84">
        <f>'Raw Data'!A84</f>
        <v>0</v>
      </c>
      <c r="B84" t="str">
        <f>IF('Raw Data'!B84 &lt;&gt; "", 'Raw Data'!B84,"")</f>
        <v/>
      </c>
      <c r="C84" t="str">
        <f>IF('Raw Data'!C84 &lt;&gt; "", 'Raw Data'!C84,"")</f>
        <v/>
      </c>
      <c r="D84" t="str">
        <f>IF('Raw Data'!O84 &lt;&gt; "", 'Raw Data'!O84,"")</f>
        <v/>
      </c>
      <c r="E84" t="str">
        <f>IF('Raw Data'!E84 &lt;&gt; "", 'Raw Data'!E84,"")</f>
        <v/>
      </c>
      <c r="F84" t="str">
        <f>IF('Raw Data'!F84 &lt;&gt; "", 'Raw Data'!F84,"")</f>
        <v/>
      </c>
      <c r="G84" t="str">
        <f>IF('Raw Data'!G84 &lt;&gt; "", 'Raw Data'!G84,"")</f>
        <v/>
      </c>
      <c r="H84" t="str">
        <f>IF('Raw Data'!H84 &lt;&gt; "", 'Raw Data'!H84,"")</f>
        <v/>
      </c>
      <c r="I84" t="str">
        <f>IF('Raw Data'!M84 &lt;&gt; "", 'Raw Data'!M84,"")</f>
        <v/>
      </c>
      <c r="J84" t="str">
        <f>IF('Raw Data'!N84 &lt;&gt; "", 'Raw Data'!N84,"")</f>
        <v/>
      </c>
      <c r="U84">
        <f t="shared" si="5"/>
        <v>0</v>
      </c>
      <c r="V84" t="str">
        <f t="shared" si="6"/>
        <v/>
      </c>
      <c r="W84" t="str">
        <f t="shared" si="7"/>
        <v/>
      </c>
      <c r="X84" t="e">
        <f t="shared" si="8"/>
        <v>#VALUE!</v>
      </c>
      <c r="Y84" t="e">
        <f t="shared" si="9"/>
        <v>#VALUE!</v>
      </c>
    </row>
    <row r="85" spans="1:25" x14ac:dyDescent="0.25">
      <c r="A85">
        <f>'Raw Data'!A85</f>
        <v>0</v>
      </c>
      <c r="B85" t="str">
        <f>IF('Raw Data'!B85 &lt;&gt; "", 'Raw Data'!B85,"")</f>
        <v/>
      </c>
      <c r="C85" t="str">
        <f>IF('Raw Data'!C85 &lt;&gt; "", 'Raw Data'!C85,"")</f>
        <v/>
      </c>
      <c r="D85" t="str">
        <f>IF('Raw Data'!O85 &lt;&gt; "", 'Raw Data'!O85,"")</f>
        <v/>
      </c>
      <c r="E85" t="str">
        <f>IF('Raw Data'!E85 &lt;&gt; "", 'Raw Data'!E85,"")</f>
        <v/>
      </c>
      <c r="F85" t="str">
        <f>IF('Raw Data'!F85 &lt;&gt; "", 'Raw Data'!F85,"")</f>
        <v/>
      </c>
      <c r="G85" t="str">
        <f>IF('Raw Data'!G85 &lt;&gt; "", 'Raw Data'!G85,"")</f>
        <v/>
      </c>
      <c r="H85" t="str">
        <f>IF('Raw Data'!H85 &lt;&gt; "", 'Raw Data'!H85,"")</f>
        <v/>
      </c>
      <c r="I85" t="str">
        <f>IF('Raw Data'!M85 &lt;&gt; "", 'Raw Data'!M85,"")</f>
        <v/>
      </c>
      <c r="J85" t="str">
        <f>IF('Raw Data'!N85 &lt;&gt; "", 'Raw Data'!N85,"")</f>
        <v/>
      </c>
      <c r="U85">
        <f t="shared" si="5"/>
        <v>0</v>
      </c>
      <c r="V85" t="str">
        <f t="shared" si="6"/>
        <v/>
      </c>
      <c r="W85" t="str">
        <f t="shared" si="7"/>
        <v/>
      </c>
      <c r="X85" t="e">
        <f t="shared" si="8"/>
        <v>#VALUE!</v>
      </c>
      <c r="Y85" t="e">
        <f t="shared" si="9"/>
        <v>#VALUE!</v>
      </c>
    </row>
    <row r="86" spans="1:25" x14ac:dyDescent="0.25">
      <c r="A86">
        <f>'Raw Data'!A86</f>
        <v>0</v>
      </c>
      <c r="B86" t="str">
        <f>IF('Raw Data'!B86 &lt;&gt; "", 'Raw Data'!B86,"")</f>
        <v/>
      </c>
      <c r="C86" t="str">
        <f>IF('Raw Data'!C86 &lt;&gt; "", 'Raw Data'!C86,"")</f>
        <v/>
      </c>
      <c r="D86" t="str">
        <f>IF('Raw Data'!O86 &lt;&gt; "", 'Raw Data'!O86,"")</f>
        <v/>
      </c>
      <c r="E86" t="str">
        <f>IF('Raw Data'!E86 &lt;&gt; "", 'Raw Data'!E86,"")</f>
        <v/>
      </c>
      <c r="F86" t="str">
        <f>IF('Raw Data'!F86 &lt;&gt; "", 'Raw Data'!F86,"")</f>
        <v/>
      </c>
      <c r="G86" t="str">
        <f>IF('Raw Data'!G86 &lt;&gt; "", 'Raw Data'!G86,"")</f>
        <v/>
      </c>
      <c r="H86" t="str">
        <f>IF('Raw Data'!H86 &lt;&gt; "", 'Raw Data'!H86,"")</f>
        <v/>
      </c>
      <c r="I86" t="str">
        <f>IF('Raw Data'!M86 &lt;&gt; "", 'Raw Data'!M86,"")</f>
        <v/>
      </c>
      <c r="J86" t="str">
        <f>IF('Raw Data'!N86 &lt;&gt; "", 'Raw Data'!N86,"")</f>
        <v/>
      </c>
      <c r="U86">
        <f t="shared" si="5"/>
        <v>0</v>
      </c>
      <c r="V86" t="str">
        <f t="shared" si="6"/>
        <v/>
      </c>
      <c r="W86" t="str">
        <f t="shared" si="7"/>
        <v/>
      </c>
      <c r="X86" t="e">
        <f t="shared" si="8"/>
        <v>#VALUE!</v>
      </c>
      <c r="Y86" t="e">
        <f t="shared" si="9"/>
        <v>#VALUE!</v>
      </c>
    </row>
    <row r="87" spans="1:25" x14ac:dyDescent="0.25">
      <c r="A87">
        <f>'Raw Data'!A87</f>
        <v>0</v>
      </c>
      <c r="B87" t="str">
        <f>IF('Raw Data'!B87 &lt;&gt; "", 'Raw Data'!B87,"")</f>
        <v/>
      </c>
      <c r="C87" t="str">
        <f>IF('Raw Data'!C87 &lt;&gt; "", 'Raw Data'!C87,"")</f>
        <v/>
      </c>
      <c r="D87" t="str">
        <f>IF('Raw Data'!O87 &lt;&gt; "", 'Raw Data'!O87,"")</f>
        <v/>
      </c>
      <c r="E87" t="str">
        <f>IF('Raw Data'!E87 &lt;&gt; "", 'Raw Data'!E87,"")</f>
        <v/>
      </c>
      <c r="F87" t="str">
        <f>IF('Raw Data'!F87 &lt;&gt; "", 'Raw Data'!F87,"")</f>
        <v/>
      </c>
      <c r="G87" t="str">
        <f>IF('Raw Data'!G87 &lt;&gt; "", 'Raw Data'!G87,"")</f>
        <v/>
      </c>
      <c r="H87" t="str">
        <f>IF('Raw Data'!H87 &lt;&gt; "", 'Raw Data'!H87,"")</f>
        <v/>
      </c>
      <c r="I87" t="str">
        <f>IF('Raw Data'!M87 &lt;&gt; "", 'Raw Data'!M87,"")</f>
        <v/>
      </c>
      <c r="J87" t="str">
        <f>IF('Raw Data'!N87 &lt;&gt; "", 'Raw Data'!N87,"")</f>
        <v/>
      </c>
      <c r="U87">
        <f t="shared" si="5"/>
        <v>0</v>
      </c>
      <c r="V87" t="str">
        <f t="shared" si="6"/>
        <v/>
      </c>
      <c r="W87" t="str">
        <f t="shared" si="7"/>
        <v/>
      </c>
      <c r="X87" t="e">
        <f t="shared" si="8"/>
        <v>#VALUE!</v>
      </c>
      <c r="Y87" t="e">
        <f t="shared" si="9"/>
        <v>#VALUE!</v>
      </c>
    </row>
    <row r="88" spans="1:25" x14ac:dyDescent="0.25">
      <c r="A88">
        <f>'Raw Data'!A88</f>
        <v>0</v>
      </c>
      <c r="B88" t="str">
        <f>IF('Raw Data'!B88 &lt;&gt; "", 'Raw Data'!B88,"")</f>
        <v/>
      </c>
      <c r="C88" t="str">
        <f>IF('Raw Data'!C88 &lt;&gt; "", 'Raw Data'!C88,"")</f>
        <v/>
      </c>
      <c r="D88" t="str">
        <f>IF('Raw Data'!O88 &lt;&gt; "", 'Raw Data'!O88,"")</f>
        <v/>
      </c>
      <c r="E88" t="str">
        <f>IF('Raw Data'!E88 &lt;&gt; "", 'Raw Data'!E88,"")</f>
        <v/>
      </c>
      <c r="F88" t="str">
        <f>IF('Raw Data'!F88 &lt;&gt; "", 'Raw Data'!F88,"")</f>
        <v/>
      </c>
      <c r="G88" t="str">
        <f>IF('Raw Data'!G88 &lt;&gt; "", 'Raw Data'!G88,"")</f>
        <v/>
      </c>
      <c r="H88" t="str">
        <f>IF('Raw Data'!H88 &lt;&gt; "", 'Raw Data'!H88,"")</f>
        <v/>
      </c>
      <c r="I88" t="str">
        <f>IF('Raw Data'!M88 &lt;&gt; "", 'Raw Data'!M88,"")</f>
        <v/>
      </c>
      <c r="J88" t="str">
        <f>IF('Raw Data'!N88 &lt;&gt; "", 'Raw Data'!N88,"")</f>
        <v/>
      </c>
      <c r="U88">
        <f t="shared" si="5"/>
        <v>0</v>
      </c>
      <c r="V88" t="str">
        <f t="shared" si="6"/>
        <v/>
      </c>
      <c r="W88" t="str">
        <f t="shared" si="7"/>
        <v/>
      </c>
      <c r="X88" t="e">
        <f t="shared" si="8"/>
        <v>#VALUE!</v>
      </c>
      <c r="Y88" t="e">
        <f t="shared" si="9"/>
        <v>#VALUE!</v>
      </c>
    </row>
    <row r="89" spans="1:25" x14ac:dyDescent="0.25">
      <c r="A89">
        <f>'Raw Data'!A89</f>
        <v>0</v>
      </c>
      <c r="B89" t="str">
        <f>IF('Raw Data'!B89 &lt;&gt; "", 'Raw Data'!B89,"")</f>
        <v/>
      </c>
      <c r="C89" t="str">
        <f>IF('Raw Data'!C89 &lt;&gt; "", 'Raw Data'!C89,"")</f>
        <v/>
      </c>
      <c r="D89" t="str">
        <f>IF('Raw Data'!O89 &lt;&gt; "", 'Raw Data'!O89,"")</f>
        <v/>
      </c>
      <c r="E89" t="str">
        <f>IF('Raw Data'!E89 &lt;&gt; "", 'Raw Data'!E89,"")</f>
        <v/>
      </c>
      <c r="F89" t="str">
        <f>IF('Raw Data'!F89 &lt;&gt; "", 'Raw Data'!F89,"")</f>
        <v/>
      </c>
      <c r="G89" t="str">
        <f>IF('Raw Data'!G89 &lt;&gt; "", 'Raw Data'!G89,"")</f>
        <v/>
      </c>
      <c r="H89" t="str">
        <f>IF('Raw Data'!H89 &lt;&gt; "", 'Raw Data'!H89,"")</f>
        <v/>
      </c>
      <c r="I89" t="str">
        <f>IF('Raw Data'!M89 &lt;&gt; "", 'Raw Data'!M89,"")</f>
        <v/>
      </c>
      <c r="J89" t="str">
        <f>IF('Raw Data'!N89 &lt;&gt; "", 'Raw Data'!N89,"")</f>
        <v/>
      </c>
      <c r="U89">
        <f t="shared" si="5"/>
        <v>0</v>
      </c>
      <c r="V89" t="str">
        <f t="shared" si="6"/>
        <v/>
      </c>
      <c r="W89" t="str">
        <f t="shared" si="7"/>
        <v/>
      </c>
      <c r="X89" t="e">
        <f t="shared" si="8"/>
        <v>#VALUE!</v>
      </c>
      <c r="Y89" t="e">
        <f t="shared" si="9"/>
        <v>#VALUE!</v>
      </c>
    </row>
    <row r="90" spans="1:25" x14ac:dyDescent="0.25">
      <c r="A90">
        <f>'Raw Data'!A90</f>
        <v>0</v>
      </c>
      <c r="B90" t="str">
        <f>IF('Raw Data'!B90 &lt;&gt; "", 'Raw Data'!B90,"")</f>
        <v/>
      </c>
      <c r="C90" t="str">
        <f>IF('Raw Data'!C90 &lt;&gt; "", 'Raw Data'!C90,"")</f>
        <v/>
      </c>
      <c r="D90" t="str">
        <f>IF('Raw Data'!O90 &lt;&gt; "", 'Raw Data'!O90,"")</f>
        <v/>
      </c>
      <c r="E90" t="str">
        <f>IF('Raw Data'!E90 &lt;&gt; "", 'Raw Data'!E90,"")</f>
        <v/>
      </c>
      <c r="F90" t="str">
        <f>IF('Raw Data'!F90 &lt;&gt; "", 'Raw Data'!F90,"")</f>
        <v/>
      </c>
      <c r="G90" t="str">
        <f>IF('Raw Data'!G90 &lt;&gt; "", 'Raw Data'!G90,"")</f>
        <v/>
      </c>
      <c r="H90" t="str">
        <f>IF('Raw Data'!H90 &lt;&gt; "", 'Raw Data'!H90,"")</f>
        <v/>
      </c>
      <c r="I90" t="str">
        <f>IF('Raw Data'!M90 &lt;&gt; "", 'Raw Data'!M90,"")</f>
        <v/>
      </c>
      <c r="J90" t="str">
        <f>IF('Raw Data'!N90 &lt;&gt; "", 'Raw Data'!N90,"")</f>
        <v/>
      </c>
      <c r="U90">
        <f t="shared" si="5"/>
        <v>0</v>
      </c>
      <c r="V90" t="str">
        <f t="shared" si="6"/>
        <v/>
      </c>
      <c r="W90" t="str">
        <f t="shared" si="7"/>
        <v/>
      </c>
      <c r="X90" t="e">
        <f t="shared" si="8"/>
        <v>#VALUE!</v>
      </c>
      <c r="Y90" t="e">
        <f t="shared" si="9"/>
        <v>#VALUE!</v>
      </c>
    </row>
    <row r="91" spans="1:25" x14ac:dyDescent="0.25">
      <c r="A91">
        <f>'Raw Data'!A91</f>
        <v>0</v>
      </c>
      <c r="B91" t="str">
        <f>IF('Raw Data'!B91 &lt;&gt; "", 'Raw Data'!B91,"")</f>
        <v/>
      </c>
      <c r="C91" t="str">
        <f>IF('Raw Data'!C91 &lt;&gt; "", 'Raw Data'!C91,"")</f>
        <v/>
      </c>
      <c r="D91" t="str">
        <f>IF('Raw Data'!O91 &lt;&gt; "", 'Raw Data'!O91,"")</f>
        <v/>
      </c>
      <c r="E91" t="str">
        <f>IF('Raw Data'!E91 &lt;&gt; "", 'Raw Data'!E91,"")</f>
        <v/>
      </c>
      <c r="F91" t="str">
        <f>IF('Raw Data'!F91 &lt;&gt; "", 'Raw Data'!F91,"")</f>
        <v/>
      </c>
      <c r="G91" t="str">
        <f>IF('Raw Data'!G91 &lt;&gt; "", 'Raw Data'!G91,"")</f>
        <v/>
      </c>
      <c r="H91" t="str">
        <f>IF('Raw Data'!H91 &lt;&gt; "", 'Raw Data'!H91,"")</f>
        <v/>
      </c>
      <c r="I91" t="str">
        <f>IF('Raw Data'!M91 &lt;&gt; "", 'Raw Data'!M91,"")</f>
        <v/>
      </c>
      <c r="J91" t="str">
        <f>IF('Raw Data'!N91 &lt;&gt; "", 'Raw Data'!N91,"")</f>
        <v/>
      </c>
      <c r="U91">
        <f t="shared" si="5"/>
        <v>0</v>
      </c>
      <c r="V91" t="str">
        <f t="shared" si="6"/>
        <v/>
      </c>
      <c r="W91" t="str">
        <f t="shared" si="7"/>
        <v/>
      </c>
      <c r="X91" t="e">
        <f t="shared" si="8"/>
        <v>#VALUE!</v>
      </c>
      <c r="Y91" t="e">
        <f t="shared" si="9"/>
        <v>#VALUE!</v>
      </c>
    </row>
    <row r="92" spans="1:25" x14ac:dyDescent="0.25">
      <c r="A92">
        <f>'Raw Data'!A92</f>
        <v>0</v>
      </c>
      <c r="B92" t="str">
        <f>IF('Raw Data'!B92 &lt;&gt; "", 'Raw Data'!B92,"")</f>
        <v/>
      </c>
      <c r="C92" t="str">
        <f>IF('Raw Data'!C92 &lt;&gt; "", 'Raw Data'!C92,"")</f>
        <v/>
      </c>
      <c r="D92" t="str">
        <f>IF('Raw Data'!O92 &lt;&gt; "", 'Raw Data'!O92,"")</f>
        <v/>
      </c>
      <c r="E92" t="str">
        <f>IF('Raw Data'!E92 &lt;&gt; "", 'Raw Data'!E92,"")</f>
        <v/>
      </c>
      <c r="F92" t="str">
        <f>IF('Raw Data'!F92 &lt;&gt; "", 'Raw Data'!F92,"")</f>
        <v/>
      </c>
      <c r="G92" t="str">
        <f>IF('Raw Data'!G92 &lt;&gt; "", 'Raw Data'!G92,"")</f>
        <v/>
      </c>
      <c r="H92" t="str">
        <f>IF('Raw Data'!H92 &lt;&gt; "", 'Raw Data'!H92,"")</f>
        <v/>
      </c>
      <c r="I92" t="str">
        <f>IF('Raw Data'!M92 &lt;&gt; "", 'Raw Data'!M92,"")</f>
        <v/>
      </c>
      <c r="J92" t="str">
        <f>IF('Raw Data'!N92 &lt;&gt; "", 'Raw Data'!N92,"")</f>
        <v/>
      </c>
      <c r="U92">
        <f t="shared" si="5"/>
        <v>0</v>
      </c>
      <c r="V92" t="str">
        <f t="shared" si="6"/>
        <v/>
      </c>
      <c r="W92" t="str">
        <f t="shared" si="7"/>
        <v/>
      </c>
      <c r="X92" t="e">
        <f t="shared" si="8"/>
        <v>#VALUE!</v>
      </c>
      <c r="Y92" t="e">
        <f t="shared" si="9"/>
        <v>#VALUE!</v>
      </c>
    </row>
    <row r="93" spans="1:25" x14ac:dyDescent="0.25">
      <c r="A93">
        <f>'Raw Data'!A93</f>
        <v>0</v>
      </c>
      <c r="B93" t="str">
        <f>IF('Raw Data'!B93 &lt;&gt; "", 'Raw Data'!B93,"")</f>
        <v/>
      </c>
      <c r="C93" t="str">
        <f>IF('Raw Data'!C93 &lt;&gt; "", 'Raw Data'!C93,"")</f>
        <v/>
      </c>
      <c r="D93" t="str">
        <f>IF('Raw Data'!O93 &lt;&gt; "", 'Raw Data'!O93,"")</f>
        <v/>
      </c>
      <c r="E93" t="str">
        <f>IF('Raw Data'!E93 &lt;&gt; "", 'Raw Data'!E93,"")</f>
        <v/>
      </c>
      <c r="F93" t="str">
        <f>IF('Raw Data'!F93 &lt;&gt; "", 'Raw Data'!F93,"")</f>
        <v/>
      </c>
      <c r="G93" t="str">
        <f>IF('Raw Data'!G93 &lt;&gt; "", 'Raw Data'!G93,"")</f>
        <v/>
      </c>
      <c r="H93" t="str">
        <f>IF('Raw Data'!H93 &lt;&gt; "", 'Raw Data'!H93,"")</f>
        <v/>
      </c>
      <c r="I93" t="str">
        <f>IF('Raw Data'!M93 &lt;&gt; "", 'Raw Data'!M93,"")</f>
        <v/>
      </c>
      <c r="J93" t="str">
        <f>IF('Raw Data'!N93 &lt;&gt; "", 'Raw Data'!N93,"")</f>
        <v/>
      </c>
      <c r="U93">
        <f t="shared" si="5"/>
        <v>0</v>
      </c>
      <c r="V93" t="str">
        <f t="shared" si="6"/>
        <v/>
      </c>
      <c r="W93" t="str">
        <f t="shared" si="7"/>
        <v/>
      </c>
      <c r="X93" t="e">
        <f t="shared" si="8"/>
        <v>#VALUE!</v>
      </c>
      <c r="Y93" t="e">
        <f t="shared" si="9"/>
        <v>#VALUE!</v>
      </c>
    </row>
    <row r="94" spans="1:25" x14ac:dyDescent="0.25">
      <c r="A94">
        <f>'Raw Data'!A94</f>
        <v>0</v>
      </c>
      <c r="B94" t="str">
        <f>IF('Raw Data'!B94 &lt;&gt; "", 'Raw Data'!B94,"")</f>
        <v/>
      </c>
      <c r="C94" t="str">
        <f>IF('Raw Data'!C94 &lt;&gt; "", 'Raw Data'!C94,"")</f>
        <v/>
      </c>
      <c r="D94" t="str">
        <f>IF('Raw Data'!O94 &lt;&gt; "", 'Raw Data'!O94,"")</f>
        <v/>
      </c>
      <c r="E94" t="str">
        <f>IF('Raw Data'!E94 &lt;&gt; "", 'Raw Data'!E94,"")</f>
        <v/>
      </c>
      <c r="F94" t="str">
        <f>IF('Raw Data'!F94 &lt;&gt; "", 'Raw Data'!F94,"")</f>
        <v/>
      </c>
      <c r="G94" t="str">
        <f>IF('Raw Data'!G94 &lt;&gt; "", 'Raw Data'!G94,"")</f>
        <v/>
      </c>
      <c r="H94" t="str">
        <f>IF('Raw Data'!H94 &lt;&gt; "", 'Raw Data'!H94,"")</f>
        <v/>
      </c>
      <c r="I94" t="str">
        <f>IF('Raw Data'!M94 &lt;&gt; "", 'Raw Data'!M94,"")</f>
        <v/>
      </c>
      <c r="J94" t="str">
        <f>IF('Raw Data'!N94 &lt;&gt; "", 'Raw Data'!N94,"")</f>
        <v/>
      </c>
      <c r="U94">
        <f t="shared" si="5"/>
        <v>0</v>
      </c>
      <c r="V94" t="str">
        <f t="shared" si="6"/>
        <v/>
      </c>
      <c r="W94" t="str">
        <f t="shared" si="7"/>
        <v/>
      </c>
      <c r="X94" t="e">
        <f t="shared" si="8"/>
        <v>#VALUE!</v>
      </c>
      <c r="Y94" t="e">
        <f t="shared" si="9"/>
        <v>#VALUE!</v>
      </c>
    </row>
    <row r="95" spans="1:25" x14ac:dyDescent="0.25">
      <c r="A95">
        <f>'Raw Data'!A95</f>
        <v>0</v>
      </c>
      <c r="B95" t="str">
        <f>IF('Raw Data'!B95 &lt;&gt; "", 'Raw Data'!B95,"")</f>
        <v/>
      </c>
      <c r="C95" t="str">
        <f>IF('Raw Data'!C95 &lt;&gt; "", 'Raw Data'!C95,"")</f>
        <v/>
      </c>
      <c r="D95" t="str">
        <f>IF('Raw Data'!O95 &lt;&gt; "", 'Raw Data'!O95,"")</f>
        <v/>
      </c>
      <c r="E95" t="str">
        <f>IF('Raw Data'!E95 &lt;&gt; "", 'Raw Data'!E95,"")</f>
        <v/>
      </c>
      <c r="F95" t="str">
        <f>IF('Raw Data'!F95 &lt;&gt; "", 'Raw Data'!F95,"")</f>
        <v/>
      </c>
      <c r="G95" t="str">
        <f>IF('Raw Data'!G95 &lt;&gt; "", 'Raw Data'!G95,"")</f>
        <v/>
      </c>
      <c r="H95" t="str">
        <f>IF('Raw Data'!H95 &lt;&gt; "", 'Raw Data'!H95,"")</f>
        <v/>
      </c>
      <c r="I95" t="str">
        <f>IF('Raw Data'!M95 &lt;&gt; "", 'Raw Data'!M95,"")</f>
        <v/>
      </c>
      <c r="J95" t="str">
        <f>IF('Raw Data'!N95 &lt;&gt; "", 'Raw Data'!N95,"")</f>
        <v/>
      </c>
      <c r="U95">
        <f t="shared" si="5"/>
        <v>0</v>
      </c>
      <c r="V95" t="str">
        <f t="shared" si="6"/>
        <v/>
      </c>
      <c r="W95" t="str">
        <f t="shared" si="7"/>
        <v/>
      </c>
      <c r="X95" t="e">
        <f t="shared" si="8"/>
        <v>#VALUE!</v>
      </c>
      <c r="Y95" t="e">
        <f t="shared" si="9"/>
        <v>#VALUE!</v>
      </c>
    </row>
    <row r="96" spans="1:25" x14ac:dyDescent="0.25">
      <c r="A96">
        <f>'Raw Data'!A96</f>
        <v>0</v>
      </c>
      <c r="B96" t="str">
        <f>IF('Raw Data'!B96 &lt;&gt; "", 'Raw Data'!B96,"")</f>
        <v/>
      </c>
      <c r="C96" t="str">
        <f>IF('Raw Data'!C96 &lt;&gt; "", 'Raw Data'!C96,"")</f>
        <v/>
      </c>
      <c r="D96" t="str">
        <f>IF('Raw Data'!O96 &lt;&gt; "", 'Raw Data'!O96,"")</f>
        <v/>
      </c>
      <c r="E96" t="str">
        <f>IF('Raw Data'!E96 &lt;&gt; "", 'Raw Data'!E96,"")</f>
        <v/>
      </c>
      <c r="F96" t="str">
        <f>IF('Raw Data'!F96 &lt;&gt; "", 'Raw Data'!F96,"")</f>
        <v/>
      </c>
      <c r="G96" t="str">
        <f>IF('Raw Data'!G96 &lt;&gt; "", 'Raw Data'!G96,"")</f>
        <v/>
      </c>
      <c r="H96" t="str">
        <f>IF('Raw Data'!H96 &lt;&gt; "", 'Raw Data'!H96,"")</f>
        <v/>
      </c>
      <c r="I96" t="str">
        <f>IF('Raw Data'!M96 &lt;&gt; "", 'Raw Data'!M96,"")</f>
        <v/>
      </c>
      <c r="J96" t="str">
        <f>IF('Raw Data'!N96 &lt;&gt; "", 'Raw Data'!N96,"")</f>
        <v/>
      </c>
      <c r="U96">
        <f t="shared" si="5"/>
        <v>0</v>
      </c>
      <c r="V96" t="str">
        <f t="shared" si="6"/>
        <v/>
      </c>
      <c r="W96" t="str">
        <f t="shared" si="7"/>
        <v/>
      </c>
      <c r="X96" t="e">
        <f t="shared" si="8"/>
        <v>#VALUE!</v>
      </c>
      <c r="Y96" t="e">
        <f t="shared" si="9"/>
        <v>#VALUE!</v>
      </c>
    </row>
    <row r="97" spans="1:25" x14ac:dyDescent="0.25">
      <c r="A97">
        <f>'Raw Data'!A97</f>
        <v>0</v>
      </c>
      <c r="B97" t="str">
        <f>IF('Raw Data'!B97 &lt;&gt; "", 'Raw Data'!B97,"")</f>
        <v/>
      </c>
      <c r="C97" t="str">
        <f>IF('Raw Data'!C97 &lt;&gt; "", 'Raw Data'!C97,"")</f>
        <v/>
      </c>
      <c r="D97" t="str">
        <f>IF('Raw Data'!O97 &lt;&gt; "", 'Raw Data'!O97,"")</f>
        <v/>
      </c>
      <c r="E97" t="str">
        <f>IF('Raw Data'!E97 &lt;&gt; "", 'Raw Data'!E97,"")</f>
        <v/>
      </c>
      <c r="F97" t="str">
        <f>IF('Raw Data'!F97 &lt;&gt; "", 'Raw Data'!F97,"")</f>
        <v/>
      </c>
      <c r="G97" t="str">
        <f>IF('Raw Data'!G97 &lt;&gt; "", 'Raw Data'!G97,"")</f>
        <v/>
      </c>
      <c r="H97" t="str">
        <f>IF('Raw Data'!H97 &lt;&gt; "", 'Raw Data'!H97,"")</f>
        <v/>
      </c>
      <c r="I97" t="str">
        <f>IF('Raw Data'!M97 &lt;&gt; "", 'Raw Data'!M97,"")</f>
        <v/>
      </c>
      <c r="J97" t="str">
        <f>IF('Raw Data'!N97 &lt;&gt; "", 'Raw Data'!N97,"")</f>
        <v/>
      </c>
      <c r="U97">
        <f t="shared" si="5"/>
        <v>0</v>
      </c>
      <c r="V97" t="str">
        <f t="shared" si="6"/>
        <v/>
      </c>
      <c r="W97" t="str">
        <f t="shared" si="7"/>
        <v/>
      </c>
      <c r="X97" t="e">
        <f t="shared" si="8"/>
        <v>#VALUE!</v>
      </c>
      <c r="Y97" t="e">
        <f t="shared" si="9"/>
        <v>#VALUE!</v>
      </c>
    </row>
    <row r="98" spans="1:25" x14ac:dyDescent="0.25">
      <c r="A98">
        <f>'Raw Data'!A98</f>
        <v>0</v>
      </c>
      <c r="B98" t="str">
        <f>IF('Raw Data'!B98 &lt;&gt; "", 'Raw Data'!B98,"")</f>
        <v/>
      </c>
      <c r="C98" t="str">
        <f>IF('Raw Data'!C98 &lt;&gt; "", 'Raw Data'!C98,"")</f>
        <v/>
      </c>
      <c r="D98" t="str">
        <f>IF('Raw Data'!O98 &lt;&gt; "", 'Raw Data'!O98,"")</f>
        <v/>
      </c>
      <c r="E98" t="str">
        <f>IF('Raw Data'!E98 &lt;&gt; "", 'Raw Data'!E98,"")</f>
        <v/>
      </c>
      <c r="F98" t="str">
        <f>IF('Raw Data'!F98 &lt;&gt; "", 'Raw Data'!F98,"")</f>
        <v/>
      </c>
      <c r="G98" t="str">
        <f>IF('Raw Data'!G98 &lt;&gt; "", 'Raw Data'!G98,"")</f>
        <v/>
      </c>
      <c r="H98" t="str">
        <f>IF('Raw Data'!H98 &lt;&gt; "", 'Raw Data'!H98,"")</f>
        <v/>
      </c>
      <c r="I98" t="str">
        <f>IF('Raw Data'!M98 &lt;&gt; "", 'Raw Data'!M98,"")</f>
        <v/>
      </c>
      <c r="J98" t="str">
        <f>IF('Raw Data'!N98 &lt;&gt; "", 'Raw Data'!N98,"")</f>
        <v/>
      </c>
      <c r="U98">
        <f t="shared" si="5"/>
        <v>0</v>
      </c>
      <c r="V98" t="str">
        <f t="shared" si="6"/>
        <v/>
      </c>
      <c r="W98" t="str">
        <f t="shared" si="7"/>
        <v/>
      </c>
      <c r="X98" t="e">
        <f t="shared" si="8"/>
        <v>#VALUE!</v>
      </c>
      <c r="Y98" t="e">
        <f t="shared" si="9"/>
        <v>#VALUE!</v>
      </c>
    </row>
    <row r="99" spans="1:25" x14ac:dyDescent="0.25">
      <c r="A99">
        <f>'Raw Data'!A99</f>
        <v>0</v>
      </c>
      <c r="B99" t="str">
        <f>IF('Raw Data'!B99 &lt;&gt; "", 'Raw Data'!B99,"")</f>
        <v/>
      </c>
      <c r="C99" t="str">
        <f>IF('Raw Data'!C99 &lt;&gt; "", 'Raw Data'!C99,"")</f>
        <v/>
      </c>
      <c r="D99" t="str">
        <f>IF('Raw Data'!O99 &lt;&gt; "", 'Raw Data'!O99,"")</f>
        <v/>
      </c>
      <c r="E99" t="str">
        <f>IF('Raw Data'!E99 &lt;&gt; "", 'Raw Data'!E99,"")</f>
        <v/>
      </c>
      <c r="F99" t="str">
        <f>IF('Raw Data'!F99 &lt;&gt; "", 'Raw Data'!F99,"")</f>
        <v/>
      </c>
      <c r="G99" t="str">
        <f>IF('Raw Data'!G99 &lt;&gt; "", 'Raw Data'!G99,"")</f>
        <v/>
      </c>
      <c r="H99" t="str">
        <f>IF('Raw Data'!H99 &lt;&gt; "", 'Raw Data'!H99,"")</f>
        <v/>
      </c>
      <c r="I99" t="str">
        <f>IF('Raw Data'!M99 &lt;&gt; "", 'Raw Data'!M99,"")</f>
        <v/>
      </c>
      <c r="J99" t="str">
        <f>IF('Raw Data'!N99 &lt;&gt; "", 'Raw Data'!N99,"")</f>
        <v/>
      </c>
      <c r="U99">
        <f t="shared" si="5"/>
        <v>0</v>
      </c>
      <c r="V99" t="str">
        <f t="shared" si="6"/>
        <v/>
      </c>
      <c r="W99" t="str">
        <f t="shared" si="7"/>
        <v/>
      </c>
      <c r="X99" t="e">
        <f t="shared" si="8"/>
        <v>#VALUE!</v>
      </c>
      <c r="Y99" t="e">
        <f t="shared" si="9"/>
        <v>#VALUE!</v>
      </c>
    </row>
    <row r="100" spans="1:25" x14ac:dyDescent="0.25">
      <c r="A100">
        <f>'Raw Data'!A100</f>
        <v>0</v>
      </c>
      <c r="B100" t="str">
        <f>IF('Raw Data'!B100 &lt;&gt; "", 'Raw Data'!B100,"")</f>
        <v/>
      </c>
      <c r="C100" t="str">
        <f>IF('Raw Data'!C100 &lt;&gt; "", 'Raw Data'!C100,"")</f>
        <v/>
      </c>
      <c r="D100" t="str">
        <f>IF('Raw Data'!O100 &lt;&gt; "", 'Raw Data'!O100,"")</f>
        <v/>
      </c>
      <c r="E100" t="str">
        <f>IF('Raw Data'!E100 &lt;&gt; "", 'Raw Data'!E100,"")</f>
        <v/>
      </c>
      <c r="F100" t="str">
        <f>IF('Raw Data'!F100 &lt;&gt; "", 'Raw Data'!F100,"")</f>
        <v/>
      </c>
      <c r="G100" t="str">
        <f>IF('Raw Data'!G100 &lt;&gt; "", 'Raw Data'!G100,"")</f>
        <v/>
      </c>
      <c r="H100" t="str">
        <f>IF('Raw Data'!H100 &lt;&gt; "", 'Raw Data'!H100,"")</f>
        <v/>
      </c>
      <c r="I100" t="str">
        <f>IF('Raw Data'!M100 &lt;&gt; "", 'Raw Data'!M100,"")</f>
        <v/>
      </c>
      <c r="J100" t="str">
        <f>IF('Raw Data'!N100 &lt;&gt; "", 'Raw Data'!N100,"")</f>
        <v/>
      </c>
      <c r="U100">
        <f t="shared" si="5"/>
        <v>0</v>
      </c>
      <c r="V100" t="str">
        <f t="shared" si="6"/>
        <v/>
      </c>
      <c r="W100" t="str">
        <f t="shared" si="7"/>
        <v/>
      </c>
      <c r="X100" t="e">
        <f t="shared" si="8"/>
        <v>#VALUE!</v>
      </c>
      <c r="Y100" t="e">
        <f t="shared" si="9"/>
        <v>#VALUE!</v>
      </c>
    </row>
    <row r="101" spans="1:25" x14ac:dyDescent="0.25">
      <c r="A101">
        <f>'Raw Data'!A101</f>
        <v>0</v>
      </c>
      <c r="B101" t="str">
        <f>IF('Raw Data'!B101 &lt;&gt; "", 'Raw Data'!B101,"")</f>
        <v/>
      </c>
      <c r="C101" t="str">
        <f>IF('Raw Data'!C101 &lt;&gt; "", 'Raw Data'!C101,"")</f>
        <v/>
      </c>
      <c r="D101" t="str">
        <f>IF('Raw Data'!O101 &lt;&gt; "", 'Raw Data'!O101,"")</f>
        <v/>
      </c>
      <c r="E101" t="str">
        <f>IF('Raw Data'!E101 &lt;&gt; "", 'Raw Data'!E101,"")</f>
        <v/>
      </c>
      <c r="F101" t="str">
        <f>IF('Raw Data'!F101 &lt;&gt; "", 'Raw Data'!F101,"")</f>
        <v/>
      </c>
      <c r="G101" t="str">
        <f>IF('Raw Data'!G101 &lt;&gt; "", 'Raw Data'!G101,"")</f>
        <v/>
      </c>
      <c r="H101" t="str">
        <f>IF('Raw Data'!H101 &lt;&gt; "", 'Raw Data'!H101,"")</f>
        <v/>
      </c>
      <c r="I101" t="str">
        <f>IF('Raw Data'!M101 &lt;&gt; "", 'Raw Data'!M101,"")</f>
        <v/>
      </c>
      <c r="J101" t="str">
        <f>IF('Raw Data'!N101 &lt;&gt; "", 'Raw Data'!N101,"")</f>
        <v/>
      </c>
      <c r="U101">
        <f t="shared" si="5"/>
        <v>0</v>
      </c>
      <c r="V101" t="str">
        <f t="shared" si="6"/>
        <v/>
      </c>
      <c r="W101" t="str">
        <f t="shared" si="7"/>
        <v/>
      </c>
      <c r="X101" t="e">
        <f t="shared" si="8"/>
        <v>#VALUE!</v>
      </c>
      <c r="Y101" t="e">
        <f t="shared" si="9"/>
        <v>#VALUE!</v>
      </c>
    </row>
    <row r="102" spans="1:25" x14ac:dyDescent="0.25">
      <c r="A102">
        <f>'Raw Data'!A102</f>
        <v>0</v>
      </c>
      <c r="B102" t="str">
        <f>IF('Raw Data'!B102 &lt;&gt; "", 'Raw Data'!B102,"")</f>
        <v/>
      </c>
      <c r="C102" t="str">
        <f>IF('Raw Data'!C102 &lt;&gt; "", 'Raw Data'!C102,"")</f>
        <v/>
      </c>
      <c r="D102" t="str">
        <f>IF('Raw Data'!O102 &lt;&gt; "", 'Raw Data'!O102,"")</f>
        <v/>
      </c>
      <c r="E102" t="str">
        <f>IF('Raw Data'!E102 &lt;&gt; "", 'Raw Data'!E102,"")</f>
        <v/>
      </c>
      <c r="F102" t="str">
        <f>IF('Raw Data'!F102 &lt;&gt; "", 'Raw Data'!F102,"")</f>
        <v/>
      </c>
      <c r="G102" t="str">
        <f>IF('Raw Data'!G102 &lt;&gt; "", 'Raw Data'!G102,"")</f>
        <v/>
      </c>
      <c r="H102" t="str">
        <f>IF('Raw Data'!H102 &lt;&gt; "", 'Raw Data'!H102,"")</f>
        <v/>
      </c>
      <c r="I102" t="str">
        <f>IF('Raw Data'!M102 &lt;&gt; "", 'Raw Data'!M102,"")</f>
        <v/>
      </c>
      <c r="J102" t="str">
        <f>IF('Raw Data'!N102 &lt;&gt; "", 'Raw Data'!N102,"")</f>
        <v/>
      </c>
      <c r="U102">
        <f t="shared" si="5"/>
        <v>0</v>
      </c>
      <c r="V102" t="str">
        <f t="shared" si="6"/>
        <v/>
      </c>
      <c r="W102" t="str">
        <f t="shared" si="7"/>
        <v/>
      </c>
      <c r="X102" t="e">
        <f t="shared" si="8"/>
        <v>#VALUE!</v>
      </c>
      <c r="Y102" t="e">
        <f t="shared" si="9"/>
        <v>#VALUE!</v>
      </c>
    </row>
    <row r="103" spans="1:25" x14ac:dyDescent="0.25">
      <c r="A103">
        <f>'Raw Data'!A103</f>
        <v>0</v>
      </c>
      <c r="B103" t="str">
        <f>IF('Raw Data'!B103 &lt;&gt; "", 'Raw Data'!B103,"")</f>
        <v/>
      </c>
      <c r="C103" t="str">
        <f>IF('Raw Data'!C103 &lt;&gt; "", 'Raw Data'!C103,"")</f>
        <v/>
      </c>
      <c r="D103" t="str">
        <f>IF('Raw Data'!O103 &lt;&gt; "", 'Raw Data'!O103,"")</f>
        <v/>
      </c>
      <c r="E103" t="str">
        <f>IF('Raw Data'!E103 &lt;&gt; "", 'Raw Data'!E103,"")</f>
        <v/>
      </c>
      <c r="F103" t="str">
        <f>IF('Raw Data'!F103 &lt;&gt; "", 'Raw Data'!F103,"")</f>
        <v/>
      </c>
      <c r="G103" t="str">
        <f>IF('Raw Data'!G103 &lt;&gt; "", 'Raw Data'!G103,"")</f>
        <v/>
      </c>
      <c r="H103" t="str">
        <f>IF('Raw Data'!H103 &lt;&gt; "", 'Raw Data'!H103,"")</f>
        <v/>
      </c>
      <c r="I103" t="str">
        <f>IF('Raw Data'!M103 &lt;&gt; "", 'Raw Data'!M103,"")</f>
        <v/>
      </c>
      <c r="J103" t="str">
        <f>IF('Raw Data'!N103 &lt;&gt; "", 'Raw Data'!N103,"")</f>
        <v/>
      </c>
      <c r="U103">
        <f t="shared" si="5"/>
        <v>0</v>
      </c>
      <c r="V103" t="str">
        <f t="shared" si="6"/>
        <v/>
      </c>
      <c r="W103" t="str">
        <f t="shared" si="7"/>
        <v/>
      </c>
      <c r="X103" t="e">
        <f t="shared" si="8"/>
        <v>#VALUE!</v>
      </c>
      <c r="Y103" t="e">
        <f t="shared" si="9"/>
        <v>#VALUE!</v>
      </c>
    </row>
    <row r="104" spans="1:25" x14ac:dyDescent="0.25">
      <c r="A104">
        <f>'Raw Data'!A104</f>
        <v>0</v>
      </c>
      <c r="B104" t="str">
        <f>IF('Raw Data'!B104 &lt;&gt; "", 'Raw Data'!B104,"")</f>
        <v/>
      </c>
      <c r="C104" t="str">
        <f>IF('Raw Data'!C104 &lt;&gt; "", 'Raw Data'!C104,"")</f>
        <v/>
      </c>
      <c r="D104" t="str">
        <f>IF('Raw Data'!O104 &lt;&gt; "", 'Raw Data'!O104,"")</f>
        <v/>
      </c>
      <c r="E104" t="str">
        <f>IF('Raw Data'!E104 &lt;&gt; "", 'Raw Data'!E104,"")</f>
        <v/>
      </c>
      <c r="F104" t="str">
        <f>IF('Raw Data'!F104 &lt;&gt; "", 'Raw Data'!F104,"")</f>
        <v/>
      </c>
      <c r="G104" t="str">
        <f>IF('Raw Data'!G104 &lt;&gt; "", 'Raw Data'!G104,"")</f>
        <v/>
      </c>
      <c r="H104" t="str">
        <f>IF('Raw Data'!H104 &lt;&gt; "", 'Raw Data'!H104,"")</f>
        <v/>
      </c>
      <c r="I104" t="str">
        <f>IF('Raw Data'!M104 &lt;&gt; "", 'Raw Data'!M104,"")</f>
        <v/>
      </c>
      <c r="J104" t="str">
        <f>IF('Raw Data'!N104 &lt;&gt; "", 'Raw Data'!N104,"")</f>
        <v/>
      </c>
      <c r="U104">
        <f t="shared" si="5"/>
        <v>0</v>
      </c>
      <c r="V104" t="str">
        <f t="shared" si="6"/>
        <v/>
      </c>
      <c r="W104" t="str">
        <f t="shared" si="7"/>
        <v/>
      </c>
      <c r="X104" t="e">
        <f t="shared" si="8"/>
        <v>#VALUE!</v>
      </c>
      <c r="Y104" t="e">
        <f t="shared" si="9"/>
        <v>#VALUE!</v>
      </c>
    </row>
    <row r="105" spans="1:25" x14ac:dyDescent="0.25">
      <c r="A105">
        <f>'Raw Data'!A105</f>
        <v>0</v>
      </c>
      <c r="B105" t="str">
        <f>IF('Raw Data'!B105 &lt;&gt; "", 'Raw Data'!B105,"")</f>
        <v/>
      </c>
      <c r="C105" t="str">
        <f>IF('Raw Data'!C105 &lt;&gt; "", 'Raw Data'!C105,"")</f>
        <v/>
      </c>
      <c r="D105" t="str">
        <f>IF('Raw Data'!O105 &lt;&gt; "", 'Raw Data'!O105,"")</f>
        <v/>
      </c>
      <c r="E105" t="str">
        <f>IF('Raw Data'!E105 &lt;&gt; "", 'Raw Data'!E105,"")</f>
        <v/>
      </c>
      <c r="F105" t="str">
        <f>IF('Raw Data'!F105 &lt;&gt; "", 'Raw Data'!F105,"")</f>
        <v/>
      </c>
      <c r="G105" t="str">
        <f>IF('Raw Data'!G105 &lt;&gt; "", 'Raw Data'!G105,"")</f>
        <v/>
      </c>
      <c r="H105" t="str">
        <f>IF('Raw Data'!H105 &lt;&gt; "", 'Raw Data'!H105,"")</f>
        <v/>
      </c>
      <c r="I105" t="str">
        <f>IF('Raw Data'!M105 &lt;&gt; "", 'Raw Data'!M105,"")</f>
        <v/>
      </c>
      <c r="J105" t="str">
        <f>IF('Raw Data'!N105 &lt;&gt; "", 'Raw Data'!N105,"")</f>
        <v/>
      </c>
      <c r="U105">
        <f t="shared" si="5"/>
        <v>0</v>
      </c>
      <c r="V105" t="str">
        <f t="shared" si="6"/>
        <v/>
      </c>
      <c r="W105" t="str">
        <f t="shared" si="7"/>
        <v/>
      </c>
      <c r="X105" t="e">
        <f t="shared" si="8"/>
        <v>#VALUE!</v>
      </c>
      <c r="Y105" t="e">
        <f t="shared" si="9"/>
        <v>#VALUE!</v>
      </c>
    </row>
    <row r="106" spans="1:25" x14ac:dyDescent="0.25">
      <c r="A106">
        <f>'Raw Data'!A106</f>
        <v>0</v>
      </c>
      <c r="B106" t="str">
        <f>IF('Raw Data'!B106 &lt;&gt; "", 'Raw Data'!B106,"")</f>
        <v/>
      </c>
      <c r="C106" t="str">
        <f>IF('Raw Data'!C106 &lt;&gt; "", 'Raw Data'!C106,"")</f>
        <v/>
      </c>
      <c r="D106" t="str">
        <f>IF('Raw Data'!O106 &lt;&gt; "", 'Raw Data'!O106,"")</f>
        <v/>
      </c>
      <c r="E106" t="str">
        <f>IF('Raw Data'!E106 &lt;&gt; "", 'Raw Data'!E106,"")</f>
        <v/>
      </c>
      <c r="F106" t="str">
        <f>IF('Raw Data'!F106 &lt;&gt; "", 'Raw Data'!F106,"")</f>
        <v/>
      </c>
      <c r="G106" t="str">
        <f>IF('Raw Data'!G106 &lt;&gt; "", 'Raw Data'!G106,"")</f>
        <v/>
      </c>
      <c r="H106" t="str">
        <f>IF('Raw Data'!H106 &lt;&gt; "", 'Raw Data'!H106,"")</f>
        <v/>
      </c>
      <c r="I106" t="str">
        <f>IF('Raw Data'!M106 &lt;&gt; "", 'Raw Data'!M106,"")</f>
        <v/>
      </c>
      <c r="J106" t="str">
        <f>IF('Raw Data'!N106 &lt;&gt; "", 'Raw Data'!N106,"")</f>
        <v/>
      </c>
      <c r="U106">
        <f t="shared" si="5"/>
        <v>0</v>
      </c>
      <c r="V106" t="str">
        <f t="shared" si="6"/>
        <v/>
      </c>
      <c r="W106" t="str">
        <f t="shared" si="7"/>
        <v/>
      </c>
      <c r="X106" t="e">
        <f t="shared" si="8"/>
        <v>#VALUE!</v>
      </c>
      <c r="Y106" t="e">
        <f t="shared" si="9"/>
        <v>#VALUE!</v>
      </c>
    </row>
    <row r="107" spans="1:25" x14ac:dyDescent="0.25">
      <c r="A107">
        <f>'Raw Data'!A107</f>
        <v>0</v>
      </c>
      <c r="B107" t="str">
        <f>IF('Raw Data'!B107 &lt;&gt; "", 'Raw Data'!B107,"")</f>
        <v/>
      </c>
      <c r="C107" t="str">
        <f>IF('Raw Data'!C107 &lt;&gt; "", 'Raw Data'!C107,"")</f>
        <v/>
      </c>
      <c r="D107" t="str">
        <f>IF('Raw Data'!O107 &lt;&gt; "", 'Raw Data'!O107,"")</f>
        <v/>
      </c>
      <c r="E107" t="str">
        <f>IF('Raw Data'!E107 &lt;&gt; "", 'Raw Data'!E107,"")</f>
        <v/>
      </c>
      <c r="F107" t="str">
        <f>IF('Raw Data'!F107 &lt;&gt; "", 'Raw Data'!F107,"")</f>
        <v/>
      </c>
      <c r="G107" t="str">
        <f>IF('Raw Data'!G107 &lt;&gt; "", 'Raw Data'!G107,"")</f>
        <v/>
      </c>
      <c r="H107" t="str">
        <f>IF('Raw Data'!H107 &lt;&gt; "", 'Raw Data'!H107,"")</f>
        <v/>
      </c>
      <c r="I107" t="str">
        <f>IF('Raw Data'!M107 &lt;&gt; "", 'Raw Data'!M107,"")</f>
        <v/>
      </c>
      <c r="J107" t="str">
        <f>IF('Raw Data'!N107 &lt;&gt; "", 'Raw Data'!N107,"")</f>
        <v/>
      </c>
      <c r="U107">
        <f t="shared" si="5"/>
        <v>0</v>
      </c>
      <c r="V107" t="str">
        <f t="shared" si="6"/>
        <v/>
      </c>
      <c r="W107" t="str">
        <f t="shared" si="7"/>
        <v/>
      </c>
      <c r="X107" t="e">
        <f t="shared" si="8"/>
        <v>#VALUE!</v>
      </c>
      <c r="Y107" t="e">
        <f t="shared" si="9"/>
        <v>#VALUE!</v>
      </c>
    </row>
    <row r="108" spans="1:25" x14ac:dyDescent="0.25">
      <c r="A108">
        <f>'Raw Data'!A108</f>
        <v>0</v>
      </c>
      <c r="B108" t="str">
        <f>IF('Raw Data'!B108 &lt;&gt; "", 'Raw Data'!B108,"")</f>
        <v/>
      </c>
      <c r="C108" t="str">
        <f>IF('Raw Data'!C108 &lt;&gt; "", 'Raw Data'!C108,"")</f>
        <v/>
      </c>
      <c r="D108" t="str">
        <f>IF('Raw Data'!O108 &lt;&gt; "", 'Raw Data'!O108,"")</f>
        <v/>
      </c>
      <c r="E108" t="str">
        <f>IF('Raw Data'!E108 &lt;&gt; "", 'Raw Data'!E108,"")</f>
        <v/>
      </c>
      <c r="F108" t="str">
        <f>IF('Raw Data'!F108 &lt;&gt; "", 'Raw Data'!F108,"")</f>
        <v/>
      </c>
      <c r="G108" t="str">
        <f>IF('Raw Data'!G108 &lt;&gt; "", 'Raw Data'!G108,"")</f>
        <v/>
      </c>
      <c r="H108" t="str">
        <f>IF('Raw Data'!H108 &lt;&gt; "", 'Raw Data'!H108,"")</f>
        <v/>
      </c>
      <c r="I108" t="str">
        <f>IF('Raw Data'!M108 &lt;&gt; "", 'Raw Data'!M108,"")</f>
        <v/>
      </c>
      <c r="J108" t="str">
        <f>IF('Raw Data'!N108 &lt;&gt; "", 'Raw Data'!N108,"")</f>
        <v/>
      </c>
      <c r="U108">
        <f t="shared" si="5"/>
        <v>0</v>
      </c>
      <c r="V108" t="str">
        <f t="shared" si="6"/>
        <v/>
      </c>
      <c r="W108" t="str">
        <f t="shared" si="7"/>
        <v/>
      </c>
      <c r="X108" t="e">
        <f t="shared" si="8"/>
        <v>#VALUE!</v>
      </c>
      <c r="Y108" t="e">
        <f t="shared" si="9"/>
        <v>#VALUE!</v>
      </c>
    </row>
    <row r="109" spans="1:25" x14ac:dyDescent="0.25">
      <c r="A109">
        <f>'Raw Data'!A109</f>
        <v>0</v>
      </c>
      <c r="B109" t="str">
        <f>IF('Raw Data'!B109 &lt;&gt; "", 'Raw Data'!B109,"")</f>
        <v/>
      </c>
      <c r="C109" t="str">
        <f>IF('Raw Data'!C109 &lt;&gt; "", 'Raw Data'!C109,"")</f>
        <v/>
      </c>
      <c r="D109" t="str">
        <f>IF('Raw Data'!O109 &lt;&gt; "", 'Raw Data'!O109,"")</f>
        <v/>
      </c>
      <c r="E109" t="str">
        <f>IF('Raw Data'!E109 &lt;&gt; "", 'Raw Data'!E109,"")</f>
        <v/>
      </c>
      <c r="F109" t="str">
        <f>IF('Raw Data'!F109 &lt;&gt; "", 'Raw Data'!F109,"")</f>
        <v/>
      </c>
      <c r="G109" t="str">
        <f>IF('Raw Data'!G109 &lt;&gt; "", 'Raw Data'!G109,"")</f>
        <v/>
      </c>
      <c r="H109" t="str">
        <f>IF('Raw Data'!H109 &lt;&gt; "", 'Raw Data'!H109,"")</f>
        <v/>
      </c>
      <c r="I109" t="str">
        <f>IF('Raw Data'!M109 &lt;&gt; "", 'Raw Data'!M109,"")</f>
        <v/>
      </c>
      <c r="J109" t="str">
        <f>IF('Raw Data'!N109 &lt;&gt; "", 'Raw Data'!N109,"")</f>
        <v/>
      </c>
      <c r="U109">
        <f t="shared" si="5"/>
        <v>0</v>
      </c>
      <c r="V109" t="str">
        <f t="shared" si="6"/>
        <v/>
      </c>
      <c r="W109" t="str">
        <f t="shared" si="7"/>
        <v/>
      </c>
      <c r="X109" t="e">
        <f t="shared" si="8"/>
        <v>#VALUE!</v>
      </c>
      <c r="Y109" t="e">
        <f t="shared" si="9"/>
        <v>#VALUE!</v>
      </c>
    </row>
    <row r="110" spans="1:25" x14ac:dyDescent="0.25">
      <c r="A110">
        <f>'Raw Data'!A110</f>
        <v>0</v>
      </c>
      <c r="B110" t="str">
        <f>IF('Raw Data'!B110 &lt;&gt; "", 'Raw Data'!B110,"")</f>
        <v/>
      </c>
      <c r="C110" t="str">
        <f>IF('Raw Data'!C110 &lt;&gt; "", 'Raw Data'!C110,"")</f>
        <v/>
      </c>
      <c r="D110" t="str">
        <f>IF('Raw Data'!O110 &lt;&gt; "", 'Raw Data'!O110,"")</f>
        <v/>
      </c>
      <c r="E110" t="str">
        <f>IF('Raw Data'!E110 &lt;&gt; "", 'Raw Data'!E110,"")</f>
        <v/>
      </c>
      <c r="F110" t="str">
        <f>IF('Raw Data'!F110 &lt;&gt; "", 'Raw Data'!F110,"")</f>
        <v/>
      </c>
      <c r="G110" t="str">
        <f>IF('Raw Data'!G110 &lt;&gt; "", 'Raw Data'!G110,"")</f>
        <v/>
      </c>
      <c r="H110" t="str">
        <f>IF('Raw Data'!H110 &lt;&gt; "", 'Raw Data'!H110,"")</f>
        <v/>
      </c>
      <c r="I110" t="str">
        <f>IF('Raw Data'!M110 &lt;&gt; "", 'Raw Data'!M110,"")</f>
        <v/>
      </c>
      <c r="J110" t="str">
        <f>IF('Raw Data'!N110 &lt;&gt; "", 'Raw Data'!N110,"")</f>
        <v/>
      </c>
      <c r="U110">
        <f t="shared" si="5"/>
        <v>0</v>
      </c>
      <c r="V110" t="str">
        <f t="shared" si="6"/>
        <v/>
      </c>
      <c r="W110" t="str">
        <f t="shared" si="7"/>
        <v/>
      </c>
      <c r="X110" t="e">
        <f t="shared" si="8"/>
        <v>#VALUE!</v>
      </c>
      <c r="Y110" t="e">
        <f t="shared" si="9"/>
        <v>#VALUE!</v>
      </c>
    </row>
    <row r="111" spans="1:25" x14ac:dyDescent="0.25">
      <c r="A111">
        <f>'Raw Data'!A111</f>
        <v>0</v>
      </c>
      <c r="B111" t="str">
        <f>IF('Raw Data'!B111 &lt;&gt; "", 'Raw Data'!B111,"")</f>
        <v/>
      </c>
      <c r="C111" t="str">
        <f>IF('Raw Data'!C111 &lt;&gt; "", 'Raw Data'!C111,"")</f>
        <v/>
      </c>
      <c r="D111" t="str">
        <f>IF('Raw Data'!O111 &lt;&gt; "", 'Raw Data'!O111,"")</f>
        <v/>
      </c>
      <c r="E111" t="str">
        <f>IF('Raw Data'!E111 &lt;&gt; "", 'Raw Data'!E111,"")</f>
        <v/>
      </c>
      <c r="F111" t="str">
        <f>IF('Raw Data'!F111 &lt;&gt; "", 'Raw Data'!F111,"")</f>
        <v/>
      </c>
      <c r="G111" t="str">
        <f>IF('Raw Data'!G111 &lt;&gt; "", 'Raw Data'!G111,"")</f>
        <v/>
      </c>
      <c r="H111" t="str">
        <f>IF('Raw Data'!H111 &lt;&gt; "", 'Raw Data'!H111,"")</f>
        <v/>
      </c>
      <c r="I111" t="str">
        <f>IF('Raw Data'!M111 &lt;&gt; "", 'Raw Data'!M111,"")</f>
        <v/>
      </c>
      <c r="J111" t="str">
        <f>IF('Raw Data'!N111 &lt;&gt; "", 'Raw Data'!N111,"")</f>
        <v/>
      </c>
      <c r="U111">
        <f t="shared" si="5"/>
        <v>0</v>
      </c>
      <c r="V111" t="str">
        <f t="shared" si="6"/>
        <v/>
      </c>
      <c r="W111" t="str">
        <f t="shared" si="7"/>
        <v/>
      </c>
      <c r="X111" t="e">
        <f t="shared" si="8"/>
        <v>#VALUE!</v>
      </c>
      <c r="Y111" t="e">
        <f t="shared" si="9"/>
        <v>#VALUE!</v>
      </c>
    </row>
    <row r="112" spans="1:25" x14ac:dyDescent="0.25">
      <c r="A112">
        <f>'Raw Data'!A112</f>
        <v>0</v>
      </c>
      <c r="B112" t="str">
        <f>IF('Raw Data'!B112 &lt;&gt; "", 'Raw Data'!B112,"")</f>
        <v/>
      </c>
      <c r="C112" t="str">
        <f>IF('Raw Data'!C112 &lt;&gt; "", 'Raw Data'!C112,"")</f>
        <v/>
      </c>
      <c r="D112" t="str">
        <f>IF('Raw Data'!O112 &lt;&gt; "", 'Raw Data'!O112,"")</f>
        <v/>
      </c>
      <c r="E112" t="str">
        <f>IF('Raw Data'!E112 &lt;&gt; "", 'Raw Data'!E112,"")</f>
        <v/>
      </c>
      <c r="F112" t="str">
        <f>IF('Raw Data'!F112 &lt;&gt; "", 'Raw Data'!F112,"")</f>
        <v/>
      </c>
      <c r="G112" t="str">
        <f>IF('Raw Data'!G112 &lt;&gt; "", 'Raw Data'!G112,"")</f>
        <v/>
      </c>
      <c r="H112" t="str">
        <f>IF('Raw Data'!H112 &lt;&gt; "", 'Raw Data'!H112,"")</f>
        <v/>
      </c>
      <c r="I112" t="str">
        <f>IF('Raw Data'!M112 &lt;&gt; "", 'Raw Data'!M112,"")</f>
        <v/>
      </c>
      <c r="J112" t="str">
        <f>IF('Raw Data'!N112 &lt;&gt; "", 'Raw Data'!N112,"")</f>
        <v/>
      </c>
      <c r="U112">
        <f t="shared" si="5"/>
        <v>0</v>
      </c>
      <c r="V112" t="str">
        <f t="shared" si="6"/>
        <v/>
      </c>
      <c r="W112" t="str">
        <f t="shared" si="7"/>
        <v/>
      </c>
      <c r="X112" t="e">
        <f t="shared" si="8"/>
        <v>#VALUE!</v>
      </c>
      <c r="Y112" t="e">
        <f t="shared" si="9"/>
        <v>#VALUE!</v>
      </c>
    </row>
    <row r="113" spans="1:25" x14ac:dyDescent="0.25">
      <c r="A113">
        <f>'Raw Data'!A113</f>
        <v>0</v>
      </c>
      <c r="B113" t="str">
        <f>IF('Raw Data'!B113 &lt;&gt; "", 'Raw Data'!B113,"")</f>
        <v/>
      </c>
      <c r="C113" t="str">
        <f>IF('Raw Data'!C113 &lt;&gt; "", 'Raw Data'!C113,"")</f>
        <v/>
      </c>
      <c r="D113" t="str">
        <f>IF('Raw Data'!O113 &lt;&gt; "", 'Raw Data'!O113,"")</f>
        <v/>
      </c>
      <c r="E113" t="str">
        <f>IF('Raw Data'!E113 &lt;&gt; "", 'Raw Data'!E113,"")</f>
        <v/>
      </c>
      <c r="F113" t="str">
        <f>IF('Raw Data'!F113 &lt;&gt; "", 'Raw Data'!F113,"")</f>
        <v/>
      </c>
      <c r="G113" t="str">
        <f>IF('Raw Data'!G113 &lt;&gt; "", 'Raw Data'!G113,"")</f>
        <v/>
      </c>
      <c r="H113" t="str">
        <f>IF('Raw Data'!H113 &lt;&gt; "", 'Raw Data'!H113,"")</f>
        <v/>
      </c>
      <c r="I113" t="str">
        <f>IF('Raw Data'!M113 &lt;&gt; "", 'Raw Data'!M113,"")</f>
        <v/>
      </c>
      <c r="J113" t="str">
        <f>IF('Raw Data'!N113 &lt;&gt; "", 'Raw Data'!N113,"")</f>
        <v/>
      </c>
      <c r="U113">
        <f t="shared" si="5"/>
        <v>0</v>
      </c>
      <c r="V113" t="str">
        <f t="shared" si="6"/>
        <v/>
      </c>
      <c r="W113" t="str">
        <f t="shared" si="7"/>
        <v/>
      </c>
      <c r="X113" t="e">
        <f t="shared" si="8"/>
        <v>#VALUE!</v>
      </c>
      <c r="Y113" t="e">
        <f t="shared" si="9"/>
        <v>#VALUE!</v>
      </c>
    </row>
    <row r="114" spans="1:25" x14ac:dyDescent="0.25">
      <c r="A114">
        <f>'Raw Data'!A114</f>
        <v>0</v>
      </c>
      <c r="B114" t="str">
        <f>IF('Raw Data'!B114 &lt;&gt; "", 'Raw Data'!B114,"")</f>
        <v/>
      </c>
      <c r="C114" t="str">
        <f>IF('Raw Data'!C114 &lt;&gt; "", 'Raw Data'!C114,"")</f>
        <v/>
      </c>
      <c r="D114" t="str">
        <f>IF('Raw Data'!O114 &lt;&gt; "", 'Raw Data'!O114,"")</f>
        <v/>
      </c>
      <c r="E114" t="str">
        <f>IF('Raw Data'!E114 &lt;&gt; "", 'Raw Data'!E114,"")</f>
        <v/>
      </c>
      <c r="F114" t="str">
        <f>IF('Raw Data'!F114 &lt;&gt; "", 'Raw Data'!F114,"")</f>
        <v/>
      </c>
      <c r="G114" t="str">
        <f>IF('Raw Data'!G114 &lt;&gt; "", 'Raw Data'!G114,"")</f>
        <v/>
      </c>
      <c r="H114" t="str">
        <f>IF('Raw Data'!H114 &lt;&gt; "", 'Raw Data'!H114,"")</f>
        <v/>
      </c>
      <c r="I114" t="str">
        <f>IF('Raw Data'!M114 &lt;&gt; "", 'Raw Data'!M114,"")</f>
        <v/>
      </c>
      <c r="J114" t="str">
        <f>IF('Raw Data'!N114 &lt;&gt; "", 'Raw Data'!N114,"")</f>
        <v/>
      </c>
      <c r="U114">
        <f t="shared" si="5"/>
        <v>0</v>
      </c>
      <c r="V114" t="str">
        <f t="shared" si="6"/>
        <v/>
      </c>
      <c r="W114" t="str">
        <f t="shared" si="7"/>
        <v/>
      </c>
      <c r="X114" t="e">
        <f t="shared" si="8"/>
        <v>#VALUE!</v>
      </c>
      <c r="Y114" t="e">
        <f t="shared" si="9"/>
        <v>#VALUE!</v>
      </c>
    </row>
    <row r="115" spans="1:25" x14ac:dyDescent="0.25">
      <c r="A115">
        <f>'Raw Data'!A115</f>
        <v>0</v>
      </c>
      <c r="B115" t="str">
        <f>IF('Raw Data'!B115 &lt;&gt; "", 'Raw Data'!B115,"")</f>
        <v/>
      </c>
      <c r="C115" t="str">
        <f>IF('Raw Data'!C115 &lt;&gt; "", 'Raw Data'!C115,"")</f>
        <v/>
      </c>
      <c r="D115" t="str">
        <f>IF('Raw Data'!O115 &lt;&gt; "", 'Raw Data'!O115,"")</f>
        <v/>
      </c>
      <c r="E115" t="str">
        <f>IF('Raw Data'!E115 &lt;&gt; "", 'Raw Data'!E115,"")</f>
        <v/>
      </c>
      <c r="F115" t="str">
        <f>IF('Raw Data'!F115 &lt;&gt; "", 'Raw Data'!F115,"")</f>
        <v/>
      </c>
      <c r="G115" t="str">
        <f>IF('Raw Data'!G115 &lt;&gt; "", 'Raw Data'!G115,"")</f>
        <v/>
      </c>
      <c r="H115" t="str">
        <f>IF('Raw Data'!H115 &lt;&gt; "", 'Raw Data'!H115,"")</f>
        <v/>
      </c>
      <c r="I115" t="str">
        <f>IF('Raw Data'!M115 &lt;&gt; "", 'Raw Data'!M115,"")</f>
        <v/>
      </c>
      <c r="J115" t="str">
        <f>IF('Raw Data'!N115 &lt;&gt; "", 'Raw Data'!N115,"")</f>
        <v/>
      </c>
      <c r="U115">
        <f t="shared" si="5"/>
        <v>0</v>
      </c>
      <c r="V115" t="str">
        <f t="shared" si="6"/>
        <v/>
      </c>
      <c r="W115" t="str">
        <f t="shared" si="7"/>
        <v/>
      </c>
      <c r="X115" t="e">
        <f t="shared" si="8"/>
        <v>#VALUE!</v>
      </c>
      <c r="Y115" t="e">
        <f t="shared" si="9"/>
        <v>#VALUE!</v>
      </c>
    </row>
    <row r="116" spans="1:25" x14ac:dyDescent="0.25">
      <c r="A116">
        <f>'Raw Data'!A116</f>
        <v>0</v>
      </c>
      <c r="B116" t="str">
        <f>IF('Raw Data'!B116 &lt;&gt; "", 'Raw Data'!B116,"")</f>
        <v/>
      </c>
      <c r="C116" t="str">
        <f>IF('Raw Data'!C116 &lt;&gt; "", 'Raw Data'!C116,"")</f>
        <v/>
      </c>
      <c r="D116" t="str">
        <f>IF('Raw Data'!O116 &lt;&gt; "", 'Raw Data'!O116,"")</f>
        <v/>
      </c>
      <c r="E116" t="str">
        <f>IF('Raw Data'!E116 &lt;&gt; "", 'Raw Data'!E116,"")</f>
        <v/>
      </c>
      <c r="F116" t="str">
        <f>IF('Raw Data'!F116 &lt;&gt; "", 'Raw Data'!F116,"")</f>
        <v/>
      </c>
      <c r="G116" t="str">
        <f>IF('Raw Data'!G116 &lt;&gt; "", 'Raw Data'!G116,"")</f>
        <v/>
      </c>
      <c r="H116" t="str">
        <f>IF('Raw Data'!H116 &lt;&gt; "", 'Raw Data'!H116,"")</f>
        <v/>
      </c>
      <c r="I116" t="str">
        <f>IF('Raw Data'!M116 &lt;&gt; "", 'Raw Data'!M116,"")</f>
        <v/>
      </c>
      <c r="J116" t="str">
        <f>IF('Raw Data'!N116 &lt;&gt; "", 'Raw Data'!N116,"")</f>
        <v/>
      </c>
      <c r="U116">
        <f t="shared" si="5"/>
        <v>0</v>
      </c>
      <c r="V116" t="str">
        <f t="shared" si="6"/>
        <v/>
      </c>
      <c r="W116" t="str">
        <f t="shared" si="7"/>
        <v/>
      </c>
      <c r="X116" t="e">
        <f t="shared" si="8"/>
        <v>#VALUE!</v>
      </c>
      <c r="Y116" t="e">
        <f t="shared" si="9"/>
        <v>#VALUE!</v>
      </c>
    </row>
    <row r="117" spans="1:25" x14ac:dyDescent="0.25">
      <c r="A117">
        <f>'Raw Data'!A117</f>
        <v>0</v>
      </c>
      <c r="B117" t="str">
        <f>IF('Raw Data'!B117 &lt;&gt; "", 'Raw Data'!B117,"")</f>
        <v/>
      </c>
      <c r="C117" t="str">
        <f>IF('Raw Data'!C117 &lt;&gt; "", 'Raw Data'!C117,"")</f>
        <v/>
      </c>
      <c r="D117" t="str">
        <f>IF('Raw Data'!O117 &lt;&gt; "", 'Raw Data'!O117,"")</f>
        <v/>
      </c>
      <c r="E117" t="str">
        <f>IF('Raw Data'!E117 &lt;&gt; "", 'Raw Data'!E117,"")</f>
        <v/>
      </c>
      <c r="F117" t="str">
        <f>IF('Raw Data'!F117 &lt;&gt; "", 'Raw Data'!F117,"")</f>
        <v/>
      </c>
      <c r="G117" t="str">
        <f>IF('Raw Data'!G117 &lt;&gt; "", 'Raw Data'!G117,"")</f>
        <v/>
      </c>
      <c r="H117" t="str">
        <f>IF('Raw Data'!H117 &lt;&gt; "", 'Raw Data'!H117,"")</f>
        <v/>
      </c>
      <c r="I117" t="str">
        <f>IF('Raw Data'!M117 &lt;&gt; "", 'Raw Data'!M117,"")</f>
        <v/>
      </c>
      <c r="J117" t="str">
        <f>IF('Raw Data'!N117 &lt;&gt; "", 'Raw Data'!N117,"")</f>
        <v/>
      </c>
      <c r="U117">
        <f t="shared" si="5"/>
        <v>0</v>
      </c>
      <c r="V117" t="str">
        <f t="shared" si="6"/>
        <v/>
      </c>
      <c r="W117" t="str">
        <f t="shared" si="7"/>
        <v/>
      </c>
      <c r="X117" t="e">
        <f t="shared" si="8"/>
        <v>#VALUE!</v>
      </c>
      <c r="Y117" t="e">
        <f t="shared" si="9"/>
        <v>#VALUE!</v>
      </c>
    </row>
    <row r="118" spans="1:25" x14ac:dyDescent="0.25">
      <c r="A118">
        <f>'Raw Data'!A118</f>
        <v>0</v>
      </c>
      <c r="B118" t="str">
        <f>IF('Raw Data'!B118 &lt;&gt; "", 'Raw Data'!B118,"")</f>
        <v/>
      </c>
      <c r="C118" t="str">
        <f>IF('Raw Data'!C118 &lt;&gt; "", 'Raw Data'!C118,"")</f>
        <v/>
      </c>
      <c r="D118" t="str">
        <f>IF('Raw Data'!O118 &lt;&gt; "", 'Raw Data'!O118,"")</f>
        <v/>
      </c>
      <c r="E118" t="str">
        <f>IF('Raw Data'!E118 &lt;&gt; "", 'Raw Data'!E118,"")</f>
        <v/>
      </c>
      <c r="F118" t="str">
        <f>IF('Raw Data'!F118 &lt;&gt; "", 'Raw Data'!F118,"")</f>
        <v/>
      </c>
      <c r="G118" t="str">
        <f>IF('Raw Data'!G118 &lt;&gt; "", 'Raw Data'!G118,"")</f>
        <v/>
      </c>
      <c r="H118" t="str">
        <f>IF('Raw Data'!H118 &lt;&gt; "", 'Raw Data'!H118,"")</f>
        <v/>
      </c>
      <c r="I118" t="str">
        <f>IF('Raw Data'!M118 &lt;&gt; "", 'Raw Data'!M118,"")</f>
        <v/>
      </c>
      <c r="J118" t="str">
        <f>IF('Raw Data'!N118 &lt;&gt; "", 'Raw Data'!N118,"")</f>
        <v/>
      </c>
      <c r="U118">
        <f t="shared" si="5"/>
        <v>0</v>
      </c>
      <c r="V118" t="str">
        <f t="shared" si="6"/>
        <v/>
      </c>
      <c r="W118" t="str">
        <f t="shared" si="7"/>
        <v/>
      </c>
      <c r="X118" t="e">
        <f t="shared" si="8"/>
        <v>#VALUE!</v>
      </c>
      <c r="Y118" t="e">
        <f t="shared" si="9"/>
        <v>#VALUE!</v>
      </c>
    </row>
    <row r="119" spans="1:25" x14ac:dyDescent="0.25">
      <c r="A119">
        <f>'Raw Data'!A119</f>
        <v>0</v>
      </c>
      <c r="B119" t="str">
        <f>IF('Raw Data'!B119 &lt;&gt; "", 'Raw Data'!B119,"")</f>
        <v/>
      </c>
      <c r="C119" t="str">
        <f>IF('Raw Data'!C119 &lt;&gt; "", 'Raw Data'!C119,"")</f>
        <v/>
      </c>
      <c r="D119" t="str">
        <f>IF('Raw Data'!O119 &lt;&gt; "", 'Raw Data'!O119,"")</f>
        <v/>
      </c>
      <c r="E119" t="str">
        <f>IF('Raw Data'!E119 &lt;&gt; "", 'Raw Data'!E119,"")</f>
        <v/>
      </c>
      <c r="F119" t="str">
        <f>IF('Raw Data'!F119 &lt;&gt; "", 'Raw Data'!F119,"")</f>
        <v/>
      </c>
      <c r="G119" t="str">
        <f>IF('Raw Data'!G119 &lt;&gt; "", 'Raw Data'!G119,"")</f>
        <v/>
      </c>
      <c r="H119" t="str">
        <f>IF('Raw Data'!H119 &lt;&gt; "", 'Raw Data'!H119,"")</f>
        <v/>
      </c>
      <c r="I119" t="str">
        <f>IF('Raw Data'!M119 &lt;&gt; "", 'Raw Data'!M119,"")</f>
        <v/>
      </c>
      <c r="J119" t="str">
        <f>IF('Raw Data'!N119 &lt;&gt; "", 'Raw Data'!N119,"")</f>
        <v/>
      </c>
      <c r="U119">
        <f t="shared" si="5"/>
        <v>0</v>
      </c>
      <c r="V119" t="str">
        <f t="shared" si="6"/>
        <v/>
      </c>
      <c r="W119" t="str">
        <f t="shared" si="7"/>
        <v/>
      </c>
      <c r="X119" t="e">
        <f t="shared" si="8"/>
        <v>#VALUE!</v>
      </c>
      <c r="Y119" t="e">
        <f t="shared" si="9"/>
        <v>#VALUE!</v>
      </c>
    </row>
    <row r="120" spans="1:25" x14ac:dyDescent="0.25">
      <c r="A120">
        <f>'Raw Data'!A120</f>
        <v>0</v>
      </c>
      <c r="B120" t="str">
        <f>IF('Raw Data'!B120 &lt;&gt; "", 'Raw Data'!B120,"")</f>
        <v/>
      </c>
      <c r="C120" t="str">
        <f>IF('Raw Data'!C120 &lt;&gt; "", 'Raw Data'!C120,"")</f>
        <v/>
      </c>
      <c r="D120" t="str">
        <f>IF('Raw Data'!O120 &lt;&gt; "", 'Raw Data'!O120,"")</f>
        <v/>
      </c>
      <c r="E120" t="str">
        <f>IF('Raw Data'!E120 &lt;&gt; "", 'Raw Data'!E120,"")</f>
        <v/>
      </c>
      <c r="F120" t="str">
        <f>IF('Raw Data'!F120 &lt;&gt; "", 'Raw Data'!F120,"")</f>
        <v/>
      </c>
      <c r="G120" t="str">
        <f>IF('Raw Data'!G120 &lt;&gt; "", 'Raw Data'!G120,"")</f>
        <v/>
      </c>
      <c r="H120" t="str">
        <f>IF('Raw Data'!H120 &lt;&gt; "", 'Raw Data'!H120,"")</f>
        <v/>
      </c>
      <c r="I120" t="str">
        <f>IF('Raw Data'!M120 &lt;&gt; "", 'Raw Data'!M120,"")</f>
        <v/>
      </c>
      <c r="J120" t="str">
        <f>IF('Raw Data'!N120 &lt;&gt; "", 'Raw Data'!N120,"")</f>
        <v/>
      </c>
      <c r="U120">
        <f t="shared" si="5"/>
        <v>0</v>
      </c>
      <c r="V120" t="str">
        <f t="shared" si="6"/>
        <v/>
      </c>
      <c r="W120" t="str">
        <f t="shared" si="7"/>
        <v/>
      </c>
      <c r="X120" t="e">
        <f t="shared" si="8"/>
        <v>#VALUE!</v>
      </c>
      <c r="Y120" t="e">
        <f t="shared" si="9"/>
        <v>#VALUE!</v>
      </c>
    </row>
    <row r="121" spans="1:25" x14ac:dyDescent="0.25">
      <c r="A121">
        <f>'Raw Data'!A121</f>
        <v>0</v>
      </c>
      <c r="B121" t="str">
        <f>IF('Raw Data'!B121 &lt;&gt; "", 'Raw Data'!B121,"")</f>
        <v/>
      </c>
      <c r="C121" t="str">
        <f>IF('Raw Data'!C121 &lt;&gt; "", 'Raw Data'!C121,"")</f>
        <v/>
      </c>
      <c r="D121" t="str">
        <f>IF('Raw Data'!O121 &lt;&gt; "", 'Raw Data'!O121,"")</f>
        <v/>
      </c>
      <c r="E121" t="str">
        <f>IF('Raw Data'!E121 &lt;&gt; "", 'Raw Data'!E121,"")</f>
        <v/>
      </c>
      <c r="F121" t="str">
        <f>IF('Raw Data'!F121 &lt;&gt; "", 'Raw Data'!F121,"")</f>
        <v/>
      </c>
      <c r="G121" t="str">
        <f>IF('Raw Data'!G121 &lt;&gt; "", 'Raw Data'!G121,"")</f>
        <v/>
      </c>
      <c r="H121" t="str">
        <f>IF('Raw Data'!H121 &lt;&gt; "", 'Raw Data'!H121,"")</f>
        <v/>
      </c>
      <c r="I121" t="str">
        <f>IF('Raw Data'!M121 &lt;&gt; "", 'Raw Data'!M121,"")</f>
        <v/>
      </c>
      <c r="J121" t="str">
        <f>IF('Raw Data'!N121 &lt;&gt; "", 'Raw Data'!N121,"")</f>
        <v/>
      </c>
      <c r="U121">
        <f t="shared" si="5"/>
        <v>0</v>
      </c>
      <c r="V121" t="str">
        <f t="shared" si="6"/>
        <v/>
      </c>
      <c r="W121" t="str">
        <f t="shared" si="7"/>
        <v/>
      </c>
      <c r="X121" t="e">
        <f t="shared" si="8"/>
        <v>#VALUE!</v>
      </c>
      <c r="Y121" t="e">
        <f t="shared" si="9"/>
        <v>#VALUE!</v>
      </c>
    </row>
    <row r="122" spans="1:25" x14ac:dyDescent="0.25">
      <c r="A122">
        <f>'Raw Data'!A122</f>
        <v>0</v>
      </c>
      <c r="B122" t="str">
        <f>IF('Raw Data'!B122 &lt;&gt; "", 'Raw Data'!B122,"")</f>
        <v/>
      </c>
      <c r="C122" t="str">
        <f>IF('Raw Data'!C122 &lt;&gt; "", 'Raw Data'!C122,"")</f>
        <v/>
      </c>
      <c r="D122" t="str">
        <f>IF('Raw Data'!O122 &lt;&gt; "", 'Raw Data'!O122,"")</f>
        <v/>
      </c>
      <c r="E122" t="str">
        <f>IF('Raw Data'!E122 &lt;&gt; "", 'Raw Data'!E122,"")</f>
        <v/>
      </c>
      <c r="F122" t="str">
        <f>IF('Raw Data'!F122 &lt;&gt; "", 'Raw Data'!F122,"")</f>
        <v/>
      </c>
      <c r="G122" t="str">
        <f>IF('Raw Data'!G122 &lt;&gt; "", 'Raw Data'!G122,"")</f>
        <v/>
      </c>
      <c r="H122" t="str">
        <f>IF('Raw Data'!H122 &lt;&gt; "", 'Raw Data'!H122,"")</f>
        <v/>
      </c>
      <c r="I122" t="str">
        <f>IF('Raw Data'!M122 &lt;&gt; "", 'Raw Data'!M122,"")</f>
        <v/>
      </c>
      <c r="J122" t="str">
        <f>IF('Raw Data'!N122 &lt;&gt; "", 'Raw Data'!N122,"")</f>
        <v/>
      </c>
      <c r="U122">
        <f t="shared" si="5"/>
        <v>0</v>
      </c>
      <c r="V122" t="str">
        <f t="shared" si="6"/>
        <v/>
      </c>
      <c r="W122" t="str">
        <f t="shared" si="7"/>
        <v/>
      </c>
      <c r="X122" t="e">
        <f t="shared" si="8"/>
        <v>#VALUE!</v>
      </c>
      <c r="Y122" t="e">
        <f t="shared" si="9"/>
        <v>#VALUE!</v>
      </c>
    </row>
    <row r="123" spans="1:25" x14ac:dyDescent="0.25">
      <c r="A123">
        <f>'Raw Data'!A123</f>
        <v>0</v>
      </c>
      <c r="B123" t="str">
        <f>IF('Raw Data'!B123 &lt;&gt; "", 'Raw Data'!B123,"")</f>
        <v/>
      </c>
      <c r="C123" t="str">
        <f>IF('Raw Data'!C123 &lt;&gt; "", 'Raw Data'!C123,"")</f>
        <v/>
      </c>
      <c r="D123" t="str">
        <f>IF('Raw Data'!O123 &lt;&gt; "", 'Raw Data'!O123,"")</f>
        <v/>
      </c>
      <c r="E123" t="str">
        <f>IF('Raw Data'!E123 &lt;&gt; "", 'Raw Data'!E123,"")</f>
        <v/>
      </c>
      <c r="F123" t="str">
        <f>IF('Raw Data'!F123 &lt;&gt; "", 'Raw Data'!F123,"")</f>
        <v/>
      </c>
      <c r="G123" t="str">
        <f>IF('Raw Data'!G123 &lt;&gt; "", 'Raw Data'!G123,"")</f>
        <v/>
      </c>
      <c r="H123" t="str">
        <f>IF('Raw Data'!H123 &lt;&gt; "", 'Raw Data'!H123,"")</f>
        <v/>
      </c>
      <c r="I123" t="str">
        <f>IF('Raw Data'!M123 &lt;&gt; "", 'Raw Data'!M123,"")</f>
        <v/>
      </c>
      <c r="J123" t="str">
        <f>IF('Raw Data'!N123 &lt;&gt; "", 'Raw Data'!N123,"")</f>
        <v/>
      </c>
      <c r="U123">
        <f t="shared" si="5"/>
        <v>0</v>
      </c>
      <c r="V123" t="str">
        <f t="shared" si="6"/>
        <v/>
      </c>
      <c r="W123" t="str">
        <f t="shared" si="7"/>
        <v/>
      </c>
      <c r="X123" t="e">
        <f t="shared" si="8"/>
        <v>#VALUE!</v>
      </c>
      <c r="Y123" t="e">
        <f t="shared" si="9"/>
        <v>#VALUE!</v>
      </c>
    </row>
    <row r="124" spans="1:25" x14ac:dyDescent="0.25">
      <c r="A124">
        <f>'Raw Data'!A124</f>
        <v>0</v>
      </c>
      <c r="B124" t="str">
        <f>IF('Raw Data'!B124 &lt;&gt; "", 'Raw Data'!B124,"")</f>
        <v/>
      </c>
      <c r="C124" t="str">
        <f>IF('Raw Data'!C124 &lt;&gt; "", 'Raw Data'!C124,"")</f>
        <v/>
      </c>
      <c r="D124" t="str">
        <f>IF('Raw Data'!O124 &lt;&gt; "", 'Raw Data'!O124,"")</f>
        <v/>
      </c>
      <c r="E124" t="str">
        <f>IF('Raw Data'!E124 &lt;&gt; "", 'Raw Data'!E124,"")</f>
        <v/>
      </c>
      <c r="F124" t="str">
        <f>IF('Raw Data'!F124 &lt;&gt; "", 'Raw Data'!F124,"")</f>
        <v/>
      </c>
      <c r="G124" t="str">
        <f>IF('Raw Data'!G124 &lt;&gt; "", 'Raw Data'!G124,"")</f>
        <v/>
      </c>
      <c r="H124" t="str">
        <f>IF('Raw Data'!H124 &lt;&gt; "", 'Raw Data'!H124,"")</f>
        <v/>
      </c>
      <c r="I124" t="str">
        <f>IF('Raw Data'!M124 &lt;&gt; "", 'Raw Data'!M124,"")</f>
        <v/>
      </c>
      <c r="J124" t="str">
        <f>IF('Raw Data'!N124 &lt;&gt; "", 'Raw Data'!N124,"")</f>
        <v/>
      </c>
      <c r="U124">
        <f t="shared" si="5"/>
        <v>0</v>
      </c>
      <c r="V124" t="str">
        <f t="shared" si="6"/>
        <v/>
      </c>
      <c r="W124" t="str">
        <f t="shared" si="7"/>
        <v/>
      </c>
      <c r="X124" t="e">
        <f t="shared" si="8"/>
        <v>#VALUE!</v>
      </c>
      <c r="Y124" t="e">
        <f t="shared" si="9"/>
        <v>#VALUE!</v>
      </c>
    </row>
    <row r="125" spans="1:25" x14ac:dyDescent="0.25">
      <c r="A125">
        <f>'Raw Data'!A125</f>
        <v>0</v>
      </c>
      <c r="B125" t="str">
        <f>IF('Raw Data'!B125 &lt;&gt; "", 'Raw Data'!B125,"")</f>
        <v/>
      </c>
      <c r="C125" t="str">
        <f>IF('Raw Data'!C125 &lt;&gt; "", 'Raw Data'!C125,"")</f>
        <v/>
      </c>
      <c r="D125" t="str">
        <f>IF('Raw Data'!O125 &lt;&gt; "", 'Raw Data'!O125,"")</f>
        <v/>
      </c>
      <c r="E125" t="str">
        <f>IF('Raw Data'!E125 &lt;&gt; "", 'Raw Data'!E125,"")</f>
        <v/>
      </c>
      <c r="F125" t="str">
        <f>IF('Raw Data'!F125 &lt;&gt; "", 'Raw Data'!F125,"")</f>
        <v/>
      </c>
      <c r="G125" t="str">
        <f>IF('Raw Data'!G125 &lt;&gt; "", 'Raw Data'!G125,"")</f>
        <v/>
      </c>
      <c r="H125" t="str">
        <f>IF('Raw Data'!H125 &lt;&gt; "", 'Raw Data'!H125,"")</f>
        <v/>
      </c>
      <c r="I125" t="str">
        <f>IF('Raw Data'!M125 &lt;&gt; "", 'Raw Data'!M125,"")</f>
        <v/>
      </c>
      <c r="J125" t="str">
        <f>IF('Raw Data'!N125 &lt;&gt; "", 'Raw Data'!N125,"")</f>
        <v/>
      </c>
      <c r="U125">
        <f t="shared" si="5"/>
        <v>0</v>
      </c>
      <c r="V125" t="str">
        <f t="shared" si="6"/>
        <v/>
      </c>
      <c r="W125" t="str">
        <f t="shared" si="7"/>
        <v/>
      </c>
      <c r="X125" t="e">
        <f t="shared" si="8"/>
        <v>#VALUE!</v>
      </c>
      <c r="Y125" t="e">
        <f t="shared" si="9"/>
        <v>#VALUE!</v>
      </c>
    </row>
    <row r="126" spans="1:25" x14ac:dyDescent="0.25">
      <c r="A126">
        <f>'Raw Data'!A126</f>
        <v>0</v>
      </c>
      <c r="B126" t="str">
        <f>IF('Raw Data'!B126 &lt;&gt; "", 'Raw Data'!B126,"")</f>
        <v/>
      </c>
      <c r="C126" t="str">
        <f>IF('Raw Data'!C126 &lt;&gt; "", 'Raw Data'!C126,"")</f>
        <v/>
      </c>
      <c r="D126" t="str">
        <f>IF('Raw Data'!O126 &lt;&gt; "", 'Raw Data'!O126,"")</f>
        <v/>
      </c>
      <c r="E126" t="str">
        <f>IF('Raw Data'!E126 &lt;&gt; "", 'Raw Data'!E126,"")</f>
        <v/>
      </c>
      <c r="F126" t="str">
        <f>IF('Raw Data'!F126 &lt;&gt; "", 'Raw Data'!F126,"")</f>
        <v/>
      </c>
      <c r="G126" t="str">
        <f>IF('Raw Data'!G126 &lt;&gt; "", 'Raw Data'!G126,"")</f>
        <v/>
      </c>
      <c r="H126" t="str">
        <f>IF('Raw Data'!H126 &lt;&gt; "", 'Raw Data'!H126,"")</f>
        <v/>
      </c>
      <c r="I126" t="str">
        <f>IF('Raw Data'!M126 &lt;&gt; "", 'Raw Data'!M126,"")</f>
        <v/>
      </c>
      <c r="J126" t="str">
        <f>IF('Raw Data'!N126 &lt;&gt; "", 'Raw Data'!N126,"")</f>
        <v/>
      </c>
      <c r="U126">
        <f t="shared" si="5"/>
        <v>0</v>
      </c>
      <c r="V126" t="str">
        <f t="shared" si="6"/>
        <v/>
      </c>
      <c r="W126" t="str">
        <f t="shared" si="7"/>
        <v/>
      </c>
      <c r="X126" t="e">
        <f t="shared" si="8"/>
        <v>#VALUE!</v>
      </c>
      <c r="Y126" t="e">
        <f t="shared" si="9"/>
        <v>#VALUE!</v>
      </c>
    </row>
    <row r="127" spans="1:25" x14ac:dyDescent="0.25">
      <c r="A127">
        <f>'Raw Data'!A127</f>
        <v>0</v>
      </c>
      <c r="B127" t="str">
        <f>IF('Raw Data'!B127 &lt;&gt; "", 'Raw Data'!B127,"")</f>
        <v/>
      </c>
      <c r="C127" t="str">
        <f>IF('Raw Data'!C127 &lt;&gt; "", 'Raw Data'!C127,"")</f>
        <v/>
      </c>
      <c r="D127" t="str">
        <f>IF('Raw Data'!O127 &lt;&gt; "", 'Raw Data'!O127,"")</f>
        <v/>
      </c>
      <c r="E127" t="str">
        <f>IF('Raw Data'!E127 &lt;&gt; "", 'Raw Data'!E127,"")</f>
        <v/>
      </c>
      <c r="F127" t="str">
        <f>IF('Raw Data'!F127 &lt;&gt; "", 'Raw Data'!F127,"")</f>
        <v/>
      </c>
      <c r="G127" t="str">
        <f>IF('Raw Data'!G127 &lt;&gt; "", 'Raw Data'!G127,"")</f>
        <v/>
      </c>
      <c r="H127" t="str">
        <f>IF('Raw Data'!H127 &lt;&gt; "", 'Raw Data'!H127,"")</f>
        <v/>
      </c>
      <c r="I127" t="str">
        <f>IF('Raw Data'!M127 &lt;&gt; "", 'Raw Data'!M127,"")</f>
        <v/>
      </c>
      <c r="J127" t="str">
        <f>IF('Raw Data'!N127 &lt;&gt; "", 'Raw Data'!N127,"")</f>
        <v/>
      </c>
      <c r="U127">
        <f t="shared" si="5"/>
        <v>0</v>
      </c>
      <c r="V127" t="str">
        <f t="shared" si="6"/>
        <v/>
      </c>
      <c r="W127" t="str">
        <f t="shared" si="7"/>
        <v/>
      </c>
      <c r="X127" t="e">
        <f t="shared" si="8"/>
        <v>#VALUE!</v>
      </c>
      <c r="Y127" t="e">
        <f t="shared" si="9"/>
        <v>#VALUE!</v>
      </c>
    </row>
    <row r="128" spans="1:25" x14ac:dyDescent="0.25">
      <c r="A128">
        <f>'Raw Data'!A128</f>
        <v>0</v>
      </c>
      <c r="B128" t="str">
        <f>IF('Raw Data'!B128 &lt;&gt; "", 'Raw Data'!B128,"")</f>
        <v/>
      </c>
      <c r="C128" t="str">
        <f>IF('Raw Data'!C128 &lt;&gt; "", 'Raw Data'!C128,"")</f>
        <v/>
      </c>
      <c r="D128" t="str">
        <f>IF('Raw Data'!O128 &lt;&gt; "", 'Raw Data'!O128,"")</f>
        <v/>
      </c>
      <c r="E128" t="str">
        <f>IF('Raw Data'!E128 &lt;&gt; "", 'Raw Data'!E128,"")</f>
        <v/>
      </c>
      <c r="F128" t="str">
        <f>IF('Raw Data'!F128 &lt;&gt; "", 'Raw Data'!F128,"")</f>
        <v/>
      </c>
      <c r="G128" t="str">
        <f>IF('Raw Data'!G128 &lt;&gt; "", 'Raw Data'!G128,"")</f>
        <v/>
      </c>
      <c r="H128" t="str">
        <f>IF('Raw Data'!H128 &lt;&gt; "", 'Raw Data'!H128,"")</f>
        <v/>
      </c>
      <c r="I128" t="str">
        <f>IF('Raw Data'!M128 &lt;&gt; "", 'Raw Data'!M128,"")</f>
        <v/>
      </c>
      <c r="J128" t="str">
        <f>IF('Raw Data'!N128 &lt;&gt; "", 'Raw Data'!N128,"")</f>
        <v/>
      </c>
      <c r="U128">
        <f t="shared" si="5"/>
        <v>0</v>
      </c>
      <c r="V128" t="str">
        <f t="shared" si="6"/>
        <v/>
      </c>
      <c r="W128" t="str">
        <f t="shared" si="7"/>
        <v/>
      </c>
      <c r="X128" t="e">
        <f t="shared" si="8"/>
        <v>#VALUE!</v>
      </c>
      <c r="Y128" t="e">
        <f t="shared" si="9"/>
        <v>#VALUE!</v>
      </c>
    </row>
    <row r="129" spans="1:25" x14ac:dyDescent="0.25">
      <c r="A129">
        <f>'Raw Data'!A129</f>
        <v>0</v>
      </c>
      <c r="B129" t="str">
        <f>IF('Raw Data'!B129 &lt;&gt; "", 'Raw Data'!B129,"")</f>
        <v/>
      </c>
      <c r="C129" t="str">
        <f>IF('Raw Data'!C129 &lt;&gt; "", 'Raw Data'!C129,"")</f>
        <v/>
      </c>
      <c r="D129" t="str">
        <f>IF('Raw Data'!O129 &lt;&gt; "", 'Raw Data'!O129,"")</f>
        <v/>
      </c>
      <c r="E129" t="str">
        <f>IF('Raw Data'!E129 &lt;&gt; "", 'Raw Data'!E129,"")</f>
        <v/>
      </c>
      <c r="F129" t="str">
        <f>IF('Raw Data'!F129 &lt;&gt; "", 'Raw Data'!F129,"")</f>
        <v/>
      </c>
      <c r="G129" t="str">
        <f>IF('Raw Data'!G129 &lt;&gt; "", 'Raw Data'!G129,"")</f>
        <v/>
      </c>
      <c r="H129" t="str">
        <f>IF('Raw Data'!H129 &lt;&gt; "", 'Raw Data'!H129,"")</f>
        <v/>
      </c>
      <c r="I129" t="str">
        <f>IF('Raw Data'!M129 &lt;&gt; "", 'Raw Data'!M129,"")</f>
        <v/>
      </c>
      <c r="J129" t="str">
        <f>IF('Raw Data'!N129 &lt;&gt; "", 'Raw Data'!N129,"")</f>
        <v/>
      </c>
      <c r="U129">
        <f t="shared" si="5"/>
        <v>0</v>
      </c>
      <c r="V129" t="str">
        <f t="shared" si="6"/>
        <v/>
      </c>
      <c r="W129" t="str">
        <f t="shared" si="7"/>
        <v/>
      </c>
      <c r="X129" t="e">
        <f t="shared" si="8"/>
        <v>#VALUE!</v>
      </c>
      <c r="Y129" t="e">
        <f t="shared" si="9"/>
        <v>#VALUE!</v>
      </c>
    </row>
    <row r="130" spans="1:25" x14ac:dyDescent="0.25">
      <c r="A130">
        <f>'Raw Data'!A130</f>
        <v>0</v>
      </c>
      <c r="B130" t="str">
        <f>IF('Raw Data'!B130 &lt;&gt; "", 'Raw Data'!B130,"")</f>
        <v/>
      </c>
      <c r="C130" t="str">
        <f>IF('Raw Data'!C130 &lt;&gt; "", 'Raw Data'!C130,"")</f>
        <v/>
      </c>
      <c r="D130" t="str">
        <f>IF('Raw Data'!O130 &lt;&gt; "", 'Raw Data'!O130,"")</f>
        <v/>
      </c>
      <c r="E130" t="str">
        <f>IF('Raw Data'!E130 &lt;&gt; "", 'Raw Data'!E130,"")</f>
        <v/>
      </c>
      <c r="F130" t="str">
        <f>IF('Raw Data'!F130 &lt;&gt; "", 'Raw Data'!F130,"")</f>
        <v/>
      </c>
      <c r="G130" t="str">
        <f>IF('Raw Data'!G130 &lt;&gt; "", 'Raw Data'!G130,"")</f>
        <v/>
      </c>
      <c r="H130" t="str">
        <f>IF('Raw Data'!H130 &lt;&gt; "", 'Raw Data'!H130,"")</f>
        <v/>
      </c>
      <c r="I130" t="str">
        <f>IF('Raw Data'!M130 &lt;&gt; "", 'Raw Data'!M130,"")</f>
        <v/>
      </c>
      <c r="J130" t="str">
        <f>IF('Raw Data'!N130 &lt;&gt; "", 'Raw Data'!N130,"")</f>
        <v/>
      </c>
      <c r="U130">
        <f t="shared" ref="U130:U193" si="10">A130</f>
        <v>0</v>
      </c>
      <c r="V130" t="str">
        <f t="shared" ref="V130:V193" si="11">IF(N$17&gt;0.1,G130,G130-((A130-$M$3)*$N$15))</f>
        <v/>
      </c>
      <c r="W130" t="str">
        <f t="shared" si="7"/>
        <v/>
      </c>
      <c r="X130" t="e">
        <f t="shared" si="8"/>
        <v>#VALUE!</v>
      </c>
      <c r="Y130" t="e">
        <f t="shared" si="9"/>
        <v>#VALUE!</v>
      </c>
    </row>
    <row r="131" spans="1:25" x14ac:dyDescent="0.25">
      <c r="A131">
        <f>'Raw Data'!A131</f>
        <v>0</v>
      </c>
      <c r="B131" t="str">
        <f>IF('Raw Data'!B131 &lt;&gt; "", 'Raw Data'!B131,"")</f>
        <v/>
      </c>
      <c r="C131" t="str">
        <f>IF('Raw Data'!C131 &lt;&gt; "", 'Raw Data'!C131,"")</f>
        <v/>
      </c>
      <c r="D131" t="str">
        <f>IF('Raw Data'!O131 &lt;&gt; "", 'Raw Data'!O131,"")</f>
        <v/>
      </c>
      <c r="E131" t="str">
        <f>IF('Raw Data'!E131 &lt;&gt; "", 'Raw Data'!E131,"")</f>
        <v/>
      </c>
      <c r="F131" t="str">
        <f>IF('Raw Data'!F131 &lt;&gt; "", 'Raw Data'!F131,"")</f>
        <v/>
      </c>
      <c r="G131" t="str">
        <f>IF('Raw Data'!G131 &lt;&gt; "", 'Raw Data'!G131,"")</f>
        <v/>
      </c>
      <c r="H131" t="str">
        <f>IF('Raw Data'!H131 &lt;&gt; "", 'Raw Data'!H131,"")</f>
        <v/>
      </c>
      <c r="I131" t="str">
        <f>IF('Raw Data'!M131 &lt;&gt; "", 'Raw Data'!M131,"")</f>
        <v/>
      </c>
      <c r="J131" t="str">
        <f>IF('Raw Data'!N131 &lt;&gt; "", 'Raw Data'!N131,"")</f>
        <v/>
      </c>
      <c r="U131">
        <f t="shared" si="10"/>
        <v>0</v>
      </c>
      <c r="V131" t="str">
        <f t="shared" si="11"/>
        <v/>
      </c>
      <c r="W131" t="str">
        <f t="shared" ref="W131:W194" si="12">IF(O$17&gt;0.1,H131,IF(H131&lt;&gt;0,H131-((A131-$M$3))*$O$15,0))</f>
        <v/>
      </c>
      <c r="X131" t="e">
        <f t="shared" ref="X131:X194" si="13">V131*(M$21/M$25)</f>
        <v>#VALUE!</v>
      </c>
      <c r="Y131" t="e">
        <f t="shared" ref="Y131:Y194" si="14">W131*(N$21/N$25)</f>
        <v>#VALUE!</v>
      </c>
    </row>
    <row r="132" spans="1:25" x14ac:dyDescent="0.25">
      <c r="A132">
        <f>'Raw Data'!A132</f>
        <v>0</v>
      </c>
      <c r="B132" t="str">
        <f>IF('Raw Data'!B132 &lt;&gt; "", 'Raw Data'!B132,"")</f>
        <v/>
      </c>
      <c r="C132" t="str">
        <f>IF('Raw Data'!C132 &lt;&gt; "", 'Raw Data'!C132,"")</f>
        <v/>
      </c>
      <c r="D132" t="str">
        <f>IF('Raw Data'!O132 &lt;&gt; "", 'Raw Data'!O132,"")</f>
        <v/>
      </c>
      <c r="E132" t="str">
        <f>IF('Raw Data'!E132 &lt;&gt; "", 'Raw Data'!E132,"")</f>
        <v/>
      </c>
      <c r="F132" t="str">
        <f>IF('Raw Data'!F132 &lt;&gt; "", 'Raw Data'!F132,"")</f>
        <v/>
      </c>
      <c r="G132" t="str">
        <f>IF('Raw Data'!G132 &lt;&gt; "", 'Raw Data'!G132,"")</f>
        <v/>
      </c>
      <c r="H132" t="str">
        <f>IF('Raw Data'!H132 &lt;&gt; "", 'Raw Data'!H132,"")</f>
        <v/>
      </c>
      <c r="I132" t="str">
        <f>IF('Raw Data'!M132 &lt;&gt; "", 'Raw Data'!M132,"")</f>
        <v/>
      </c>
      <c r="J132" t="str">
        <f>IF('Raw Data'!N132 &lt;&gt; "", 'Raw Data'!N132,"")</f>
        <v/>
      </c>
      <c r="U132">
        <f t="shared" si="10"/>
        <v>0</v>
      </c>
      <c r="V132" t="str">
        <f t="shared" si="11"/>
        <v/>
      </c>
      <c r="W132" t="str">
        <f t="shared" si="12"/>
        <v/>
      </c>
      <c r="X132" t="e">
        <f t="shared" si="13"/>
        <v>#VALUE!</v>
      </c>
      <c r="Y132" t="e">
        <f t="shared" si="14"/>
        <v>#VALUE!</v>
      </c>
    </row>
    <row r="133" spans="1:25" x14ac:dyDescent="0.25">
      <c r="A133">
        <f>'Raw Data'!A133</f>
        <v>0</v>
      </c>
      <c r="B133" t="str">
        <f>IF('Raw Data'!B133 &lt;&gt; "", 'Raw Data'!B133,"")</f>
        <v/>
      </c>
      <c r="C133" t="str">
        <f>IF('Raw Data'!C133 &lt;&gt; "", 'Raw Data'!C133,"")</f>
        <v/>
      </c>
      <c r="D133" t="str">
        <f>IF('Raw Data'!O133 &lt;&gt; "", 'Raw Data'!O133,"")</f>
        <v/>
      </c>
      <c r="E133" t="str">
        <f>IF('Raw Data'!E133 &lt;&gt; "", 'Raw Data'!E133,"")</f>
        <v/>
      </c>
      <c r="F133" t="str">
        <f>IF('Raw Data'!F133 &lt;&gt; "", 'Raw Data'!F133,"")</f>
        <v/>
      </c>
      <c r="G133" t="str">
        <f>IF('Raw Data'!G133 &lt;&gt; "", 'Raw Data'!G133,"")</f>
        <v/>
      </c>
      <c r="H133" t="str">
        <f>IF('Raw Data'!H133 &lt;&gt; "", 'Raw Data'!H133,"")</f>
        <v/>
      </c>
      <c r="I133" t="str">
        <f>IF('Raw Data'!M133 &lt;&gt; "", 'Raw Data'!M133,"")</f>
        <v/>
      </c>
      <c r="J133" t="str">
        <f>IF('Raw Data'!N133 &lt;&gt; "", 'Raw Data'!N133,"")</f>
        <v/>
      </c>
      <c r="U133">
        <f t="shared" si="10"/>
        <v>0</v>
      </c>
      <c r="V133" t="str">
        <f t="shared" si="11"/>
        <v/>
      </c>
      <c r="W133" t="str">
        <f t="shared" si="12"/>
        <v/>
      </c>
      <c r="X133" t="e">
        <f t="shared" si="13"/>
        <v>#VALUE!</v>
      </c>
      <c r="Y133" t="e">
        <f t="shared" si="14"/>
        <v>#VALUE!</v>
      </c>
    </row>
    <row r="134" spans="1:25" x14ac:dyDescent="0.25">
      <c r="A134">
        <f>'Raw Data'!A134</f>
        <v>0</v>
      </c>
      <c r="B134" t="str">
        <f>IF('Raw Data'!B134 &lt;&gt; "", 'Raw Data'!B134,"")</f>
        <v/>
      </c>
      <c r="C134" t="str">
        <f>IF('Raw Data'!C134 &lt;&gt; "", 'Raw Data'!C134,"")</f>
        <v/>
      </c>
      <c r="D134" t="str">
        <f>IF('Raw Data'!O134 &lt;&gt; "", 'Raw Data'!O134,"")</f>
        <v/>
      </c>
      <c r="E134" t="str">
        <f>IF('Raw Data'!E134 &lt;&gt; "", 'Raw Data'!E134,"")</f>
        <v/>
      </c>
      <c r="F134" t="str">
        <f>IF('Raw Data'!F134 &lt;&gt; "", 'Raw Data'!F134,"")</f>
        <v/>
      </c>
      <c r="G134" t="str">
        <f>IF('Raw Data'!G134 &lt;&gt; "", 'Raw Data'!G134,"")</f>
        <v/>
      </c>
      <c r="H134" t="str">
        <f>IF('Raw Data'!H134 &lt;&gt; "", 'Raw Data'!H134,"")</f>
        <v/>
      </c>
      <c r="I134" t="str">
        <f>IF('Raw Data'!M134 &lt;&gt; "", 'Raw Data'!M134,"")</f>
        <v/>
      </c>
      <c r="J134" t="str">
        <f>IF('Raw Data'!N134 &lt;&gt; "", 'Raw Data'!N134,"")</f>
        <v/>
      </c>
      <c r="U134">
        <f t="shared" si="10"/>
        <v>0</v>
      </c>
      <c r="V134" t="str">
        <f t="shared" si="11"/>
        <v/>
      </c>
      <c r="W134" t="str">
        <f t="shared" si="12"/>
        <v/>
      </c>
      <c r="X134" t="e">
        <f t="shared" si="13"/>
        <v>#VALUE!</v>
      </c>
      <c r="Y134" t="e">
        <f t="shared" si="14"/>
        <v>#VALUE!</v>
      </c>
    </row>
    <row r="135" spans="1:25" x14ac:dyDescent="0.25">
      <c r="A135">
        <f>'Raw Data'!A135</f>
        <v>0</v>
      </c>
      <c r="B135" t="str">
        <f>IF('Raw Data'!B135 &lt;&gt; "", 'Raw Data'!B135,"")</f>
        <v/>
      </c>
      <c r="C135" t="str">
        <f>IF('Raw Data'!C135 &lt;&gt; "", 'Raw Data'!C135,"")</f>
        <v/>
      </c>
      <c r="D135" t="str">
        <f>IF('Raw Data'!O135 &lt;&gt; "", 'Raw Data'!O135,"")</f>
        <v/>
      </c>
      <c r="E135" t="str">
        <f>IF('Raw Data'!E135 &lt;&gt; "", 'Raw Data'!E135,"")</f>
        <v/>
      </c>
      <c r="F135" t="str">
        <f>IF('Raw Data'!F135 &lt;&gt; "", 'Raw Data'!F135,"")</f>
        <v/>
      </c>
      <c r="G135" t="str">
        <f>IF('Raw Data'!G135 &lt;&gt; "", 'Raw Data'!G135,"")</f>
        <v/>
      </c>
      <c r="H135" t="str">
        <f>IF('Raw Data'!H135 &lt;&gt; "", 'Raw Data'!H135,"")</f>
        <v/>
      </c>
      <c r="I135" t="str">
        <f>IF('Raw Data'!M135 &lt;&gt; "", 'Raw Data'!M135,"")</f>
        <v/>
      </c>
      <c r="J135" t="str">
        <f>IF('Raw Data'!N135 &lt;&gt; "", 'Raw Data'!N135,"")</f>
        <v/>
      </c>
      <c r="U135">
        <f t="shared" si="10"/>
        <v>0</v>
      </c>
      <c r="V135" t="str">
        <f t="shared" si="11"/>
        <v/>
      </c>
      <c r="W135" t="str">
        <f t="shared" si="12"/>
        <v/>
      </c>
      <c r="X135" t="e">
        <f t="shared" si="13"/>
        <v>#VALUE!</v>
      </c>
      <c r="Y135" t="e">
        <f t="shared" si="14"/>
        <v>#VALUE!</v>
      </c>
    </row>
    <row r="136" spans="1:25" x14ac:dyDescent="0.25">
      <c r="A136">
        <f>'Raw Data'!A136</f>
        <v>0</v>
      </c>
      <c r="B136" t="str">
        <f>IF('Raw Data'!B136 &lt;&gt; "", 'Raw Data'!B136,"")</f>
        <v/>
      </c>
      <c r="C136" t="str">
        <f>IF('Raw Data'!C136 &lt;&gt; "", 'Raw Data'!C136,"")</f>
        <v/>
      </c>
      <c r="D136" t="str">
        <f>IF('Raw Data'!O136 &lt;&gt; "", 'Raw Data'!O136,"")</f>
        <v/>
      </c>
      <c r="E136" t="str">
        <f>IF('Raw Data'!E136 &lt;&gt; "", 'Raw Data'!E136,"")</f>
        <v/>
      </c>
      <c r="F136" t="str">
        <f>IF('Raw Data'!F136 &lt;&gt; "", 'Raw Data'!F136,"")</f>
        <v/>
      </c>
      <c r="G136" t="str">
        <f>IF('Raw Data'!G136 &lt;&gt; "", 'Raw Data'!G136,"")</f>
        <v/>
      </c>
      <c r="H136" t="str">
        <f>IF('Raw Data'!H136 &lt;&gt; "", 'Raw Data'!H136,"")</f>
        <v/>
      </c>
      <c r="I136" t="str">
        <f>IF('Raw Data'!M136 &lt;&gt; "", 'Raw Data'!M136,"")</f>
        <v/>
      </c>
      <c r="J136" t="str">
        <f>IF('Raw Data'!N136 &lt;&gt; "", 'Raw Data'!N136,"")</f>
        <v/>
      </c>
      <c r="U136">
        <f t="shared" si="10"/>
        <v>0</v>
      </c>
      <c r="V136" t="str">
        <f t="shared" si="11"/>
        <v/>
      </c>
      <c r="W136" t="str">
        <f t="shared" si="12"/>
        <v/>
      </c>
      <c r="X136" t="e">
        <f t="shared" si="13"/>
        <v>#VALUE!</v>
      </c>
      <c r="Y136" t="e">
        <f t="shared" si="14"/>
        <v>#VALUE!</v>
      </c>
    </row>
    <row r="137" spans="1:25" x14ac:dyDescent="0.25">
      <c r="A137">
        <f>'Raw Data'!A137</f>
        <v>0</v>
      </c>
      <c r="B137" t="str">
        <f>IF('Raw Data'!B137 &lt;&gt; "", 'Raw Data'!B137,"")</f>
        <v/>
      </c>
      <c r="C137" t="str">
        <f>IF('Raw Data'!C137 &lt;&gt; "", 'Raw Data'!C137,"")</f>
        <v/>
      </c>
      <c r="D137" t="str">
        <f>IF('Raw Data'!O137 &lt;&gt; "", 'Raw Data'!O137,"")</f>
        <v/>
      </c>
      <c r="E137" t="str">
        <f>IF('Raw Data'!E137 &lt;&gt; "", 'Raw Data'!E137,"")</f>
        <v/>
      </c>
      <c r="F137" t="str">
        <f>IF('Raw Data'!F137 &lt;&gt; "", 'Raw Data'!F137,"")</f>
        <v/>
      </c>
      <c r="G137" t="str">
        <f>IF('Raw Data'!G137 &lt;&gt; "", 'Raw Data'!G137,"")</f>
        <v/>
      </c>
      <c r="H137" t="str">
        <f>IF('Raw Data'!H137 &lt;&gt; "", 'Raw Data'!H137,"")</f>
        <v/>
      </c>
      <c r="I137" t="str">
        <f>IF('Raw Data'!M137 &lt;&gt; "", 'Raw Data'!M137,"")</f>
        <v/>
      </c>
      <c r="J137" t="str">
        <f>IF('Raw Data'!N137 &lt;&gt; "", 'Raw Data'!N137,"")</f>
        <v/>
      </c>
      <c r="U137">
        <f t="shared" si="10"/>
        <v>0</v>
      </c>
      <c r="V137" t="str">
        <f t="shared" si="11"/>
        <v/>
      </c>
      <c r="W137" t="str">
        <f t="shared" si="12"/>
        <v/>
      </c>
      <c r="X137" t="e">
        <f t="shared" si="13"/>
        <v>#VALUE!</v>
      </c>
      <c r="Y137" t="e">
        <f t="shared" si="14"/>
        <v>#VALUE!</v>
      </c>
    </row>
    <row r="138" spans="1:25" x14ac:dyDescent="0.25">
      <c r="A138">
        <f>'Raw Data'!A138</f>
        <v>0</v>
      </c>
      <c r="B138" t="str">
        <f>IF('Raw Data'!B138 &lt;&gt; "", 'Raw Data'!B138,"")</f>
        <v/>
      </c>
      <c r="C138" t="str">
        <f>IF('Raw Data'!C138 &lt;&gt; "", 'Raw Data'!C138,"")</f>
        <v/>
      </c>
      <c r="D138" t="str">
        <f>IF('Raw Data'!O138 &lt;&gt; "", 'Raw Data'!O138,"")</f>
        <v/>
      </c>
      <c r="E138" t="str">
        <f>IF('Raw Data'!E138 &lt;&gt; "", 'Raw Data'!E138,"")</f>
        <v/>
      </c>
      <c r="F138" t="str">
        <f>IF('Raw Data'!F138 &lt;&gt; "", 'Raw Data'!F138,"")</f>
        <v/>
      </c>
      <c r="G138" t="str">
        <f>IF('Raw Data'!G138 &lt;&gt; "", 'Raw Data'!G138,"")</f>
        <v/>
      </c>
      <c r="H138" t="str">
        <f>IF('Raw Data'!H138 &lt;&gt; "", 'Raw Data'!H138,"")</f>
        <v/>
      </c>
      <c r="I138" t="str">
        <f>IF('Raw Data'!M138 &lt;&gt; "", 'Raw Data'!M138,"")</f>
        <v/>
      </c>
      <c r="J138" t="str">
        <f>IF('Raw Data'!N138 &lt;&gt; "", 'Raw Data'!N138,"")</f>
        <v/>
      </c>
      <c r="U138">
        <f t="shared" si="10"/>
        <v>0</v>
      </c>
      <c r="V138" t="str">
        <f t="shared" si="11"/>
        <v/>
      </c>
      <c r="W138" t="str">
        <f t="shared" si="12"/>
        <v/>
      </c>
      <c r="X138" t="e">
        <f t="shared" si="13"/>
        <v>#VALUE!</v>
      </c>
      <c r="Y138" t="e">
        <f t="shared" si="14"/>
        <v>#VALUE!</v>
      </c>
    </row>
    <row r="139" spans="1:25" x14ac:dyDescent="0.25">
      <c r="A139">
        <f>'Raw Data'!A139</f>
        <v>0</v>
      </c>
      <c r="B139" t="str">
        <f>IF('Raw Data'!B139 &lt;&gt; "", 'Raw Data'!B139,"")</f>
        <v/>
      </c>
      <c r="C139" t="str">
        <f>IF('Raw Data'!C139 &lt;&gt; "", 'Raw Data'!C139,"")</f>
        <v/>
      </c>
      <c r="D139" t="str">
        <f>IF('Raw Data'!O139 &lt;&gt; "", 'Raw Data'!O139,"")</f>
        <v/>
      </c>
      <c r="E139" t="str">
        <f>IF('Raw Data'!E139 &lt;&gt; "", 'Raw Data'!E139,"")</f>
        <v/>
      </c>
      <c r="F139" t="str">
        <f>IF('Raw Data'!F139 &lt;&gt; "", 'Raw Data'!F139,"")</f>
        <v/>
      </c>
      <c r="G139" t="str">
        <f>IF('Raw Data'!G139 &lt;&gt; "", 'Raw Data'!G139,"")</f>
        <v/>
      </c>
      <c r="H139" t="str">
        <f>IF('Raw Data'!H139 &lt;&gt; "", 'Raw Data'!H139,"")</f>
        <v/>
      </c>
      <c r="I139" t="str">
        <f>IF('Raw Data'!M139 &lt;&gt; "", 'Raw Data'!M139,"")</f>
        <v/>
      </c>
      <c r="J139" t="str">
        <f>IF('Raw Data'!N139 &lt;&gt; "", 'Raw Data'!N139,"")</f>
        <v/>
      </c>
      <c r="U139">
        <f t="shared" si="10"/>
        <v>0</v>
      </c>
      <c r="V139" t="str">
        <f t="shared" si="11"/>
        <v/>
      </c>
      <c r="W139" t="str">
        <f t="shared" si="12"/>
        <v/>
      </c>
      <c r="X139" t="e">
        <f t="shared" si="13"/>
        <v>#VALUE!</v>
      </c>
      <c r="Y139" t="e">
        <f t="shared" si="14"/>
        <v>#VALUE!</v>
      </c>
    </row>
    <row r="140" spans="1:25" x14ac:dyDescent="0.25">
      <c r="A140">
        <f>'Raw Data'!A140</f>
        <v>0</v>
      </c>
      <c r="B140" t="str">
        <f>IF('Raw Data'!B140 &lt;&gt; "", 'Raw Data'!B140,"")</f>
        <v/>
      </c>
      <c r="C140" t="str">
        <f>IF('Raw Data'!C140 &lt;&gt; "", 'Raw Data'!C140,"")</f>
        <v/>
      </c>
      <c r="D140" t="str">
        <f>IF('Raw Data'!O140 &lt;&gt; "", 'Raw Data'!O140,"")</f>
        <v/>
      </c>
      <c r="E140" t="str">
        <f>IF('Raw Data'!E140 &lt;&gt; "", 'Raw Data'!E140,"")</f>
        <v/>
      </c>
      <c r="F140" t="str">
        <f>IF('Raw Data'!F140 &lt;&gt; "", 'Raw Data'!F140,"")</f>
        <v/>
      </c>
      <c r="G140" t="str">
        <f>IF('Raw Data'!G140 &lt;&gt; "", 'Raw Data'!G140,"")</f>
        <v/>
      </c>
      <c r="H140" t="str">
        <f>IF('Raw Data'!H140 &lt;&gt; "", 'Raw Data'!H140,"")</f>
        <v/>
      </c>
      <c r="I140" t="str">
        <f>IF('Raw Data'!M140 &lt;&gt; "", 'Raw Data'!M140,"")</f>
        <v/>
      </c>
      <c r="J140" t="str">
        <f>IF('Raw Data'!N140 &lt;&gt; "", 'Raw Data'!N140,"")</f>
        <v/>
      </c>
      <c r="U140">
        <f t="shared" si="10"/>
        <v>0</v>
      </c>
      <c r="V140" t="str">
        <f t="shared" si="11"/>
        <v/>
      </c>
      <c r="W140" t="str">
        <f t="shared" si="12"/>
        <v/>
      </c>
      <c r="X140" t="e">
        <f t="shared" si="13"/>
        <v>#VALUE!</v>
      </c>
      <c r="Y140" t="e">
        <f t="shared" si="14"/>
        <v>#VALUE!</v>
      </c>
    </row>
    <row r="141" spans="1:25" x14ac:dyDescent="0.25">
      <c r="A141">
        <f>'Raw Data'!A141</f>
        <v>0</v>
      </c>
      <c r="B141" t="str">
        <f>IF('Raw Data'!B141 &lt;&gt; "", 'Raw Data'!B141,"")</f>
        <v/>
      </c>
      <c r="C141" t="str">
        <f>IF('Raw Data'!C141 &lt;&gt; "", 'Raw Data'!C141,"")</f>
        <v/>
      </c>
      <c r="D141" t="str">
        <f>IF('Raw Data'!O141 &lt;&gt; "", 'Raw Data'!O141,"")</f>
        <v/>
      </c>
      <c r="E141" t="str">
        <f>IF('Raw Data'!E141 &lt;&gt; "", 'Raw Data'!E141,"")</f>
        <v/>
      </c>
      <c r="F141" t="str">
        <f>IF('Raw Data'!F141 &lt;&gt; "", 'Raw Data'!F141,"")</f>
        <v/>
      </c>
      <c r="G141" t="str">
        <f>IF('Raw Data'!G141 &lt;&gt; "", 'Raw Data'!G141,"")</f>
        <v/>
      </c>
      <c r="H141" t="str">
        <f>IF('Raw Data'!H141 &lt;&gt; "", 'Raw Data'!H141,"")</f>
        <v/>
      </c>
      <c r="I141" t="str">
        <f>IF('Raw Data'!M141 &lt;&gt; "", 'Raw Data'!M141,"")</f>
        <v/>
      </c>
      <c r="J141" t="str">
        <f>IF('Raw Data'!N141 &lt;&gt; "", 'Raw Data'!N141,"")</f>
        <v/>
      </c>
      <c r="U141">
        <f t="shared" si="10"/>
        <v>0</v>
      </c>
      <c r="V141" t="str">
        <f t="shared" si="11"/>
        <v/>
      </c>
      <c r="W141" t="str">
        <f t="shared" si="12"/>
        <v/>
      </c>
      <c r="X141" t="e">
        <f t="shared" si="13"/>
        <v>#VALUE!</v>
      </c>
      <c r="Y141" t="e">
        <f t="shared" si="14"/>
        <v>#VALUE!</v>
      </c>
    </row>
    <row r="142" spans="1:25" x14ac:dyDescent="0.25">
      <c r="A142">
        <f>'Raw Data'!A142</f>
        <v>0</v>
      </c>
      <c r="B142" t="str">
        <f>IF('Raw Data'!B142 &lt;&gt; "", 'Raw Data'!B142,"")</f>
        <v/>
      </c>
      <c r="C142" t="str">
        <f>IF('Raw Data'!C142 &lt;&gt; "", 'Raw Data'!C142,"")</f>
        <v/>
      </c>
      <c r="D142" t="str">
        <f>IF('Raw Data'!O142 &lt;&gt; "", 'Raw Data'!O142,"")</f>
        <v/>
      </c>
      <c r="E142" t="str">
        <f>IF('Raw Data'!E142 &lt;&gt; "", 'Raw Data'!E142,"")</f>
        <v/>
      </c>
      <c r="F142" t="str">
        <f>IF('Raw Data'!F142 &lt;&gt; "", 'Raw Data'!F142,"")</f>
        <v/>
      </c>
      <c r="G142" t="str">
        <f>IF('Raw Data'!G142 &lt;&gt; "", 'Raw Data'!G142,"")</f>
        <v/>
      </c>
      <c r="H142" t="str">
        <f>IF('Raw Data'!H142 &lt;&gt; "", 'Raw Data'!H142,"")</f>
        <v/>
      </c>
      <c r="I142" t="str">
        <f>IF('Raw Data'!M142 &lt;&gt; "", 'Raw Data'!M142,"")</f>
        <v/>
      </c>
      <c r="J142" t="str">
        <f>IF('Raw Data'!N142 &lt;&gt; "", 'Raw Data'!N142,"")</f>
        <v/>
      </c>
      <c r="U142">
        <f t="shared" si="10"/>
        <v>0</v>
      </c>
      <c r="V142" t="str">
        <f t="shared" si="11"/>
        <v/>
      </c>
      <c r="W142" t="str">
        <f t="shared" si="12"/>
        <v/>
      </c>
      <c r="X142" t="e">
        <f t="shared" si="13"/>
        <v>#VALUE!</v>
      </c>
      <c r="Y142" t="e">
        <f t="shared" si="14"/>
        <v>#VALUE!</v>
      </c>
    </row>
    <row r="143" spans="1:25" x14ac:dyDescent="0.25">
      <c r="A143">
        <f>'Raw Data'!A143</f>
        <v>0</v>
      </c>
      <c r="B143" t="str">
        <f>IF('Raw Data'!B143 &lt;&gt; "", 'Raw Data'!B143,"")</f>
        <v/>
      </c>
      <c r="C143" t="str">
        <f>IF('Raw Data'!C143 &lt;&gt; "", 'Raw Data'!C143,"")</f>
        <v/>
      </c>
      <c r="D143" t="str">
        <f>IF('Raw Data'!O143 &lt;&gt; "", 'Raw Data'!O143,"")</f>
        <v/>
      </c>
      <c r="E143" t="str">
        <f>IF('Raw Data'!E143 &lt;&gt; "", 'Raw Data'!E143,"")</f>
        <v/>
      </c>
      <c r="F143" t="str">
        <f>IF('Raw Data'!F143 &lt;&gt; "", 'Raw Data'!F143,"")</f>
        <v/>
      </c>
      <c r="G143" t="str">
        <f>IF('Raw Data'!G143 &lt;&gt; "", 'Raw Data'!G143,"")</f>
        <v/>
      </c>
      <c r="H143" t="str">
        <f>IF('Raw Data'!H143 &lt;&gt; "", 'Raw Data'!H143,"")</f>
        <v/>
      </c>
      <c r="I143" t="str">
        <f>IF('Raw Data'!M143 &lt;&gt; "", 'Raw Data'!M143,"")</f>
        <v/>
      </c>
      <c r="J143" t="str">
        <f>IF('Raw Data'!N143 &lt;&gt; "", 'Raw Data'!N143,"")</f>
        <v/>
      </c>
      <c r="U143">
        <f t="shared" si="10"/>
        <v>0</v>
      </c>
      <c r="V143" t="str">
        <f t="shared" si="11"/>
        <v/>
      </c>
      <c r="W143" t="str">
        <f t="shared" si="12"/>
        <v/>
      </c>
      <c r="X143" t="e">
        <f t="shared" si="13"/>
        <v>#VALUE!</v>
      </c>
      <c r="Y143" t="e">
        <f t="shared" si="14"/>
        <v>#VALUE!</v>
      </c>
    </row>
    <row r="144" spans="1:25" x14ac:dyDescent="0.25">
      <c r="A144">
        <f>'Raw Data'!A144</f>
        <v>0</v>
      </c>
      <c r="B144" t="str">
        <f>IF('Raw Data'!B144 &lt;&gt; "", 'Raw Data'!B144,"")</f>
        <v/>
      </c>
      <c r="C144" t="str">
        <f>IF('Raw Data'!C144 &lt;&gt; "", 'Raw Data'!C144,"")</f>
        <v/>
      </c>
      <c r="D144" t="str">
        <f>IF('Raw Data'!O144 &lt;&gt; "", 'Raw Data'!O144,"")</f>
        <v/>
      </c>
      <c r="E144" t="str">
        <f>IF('Raw Data'!E144 &lt;&gt; "", 'Raw Data'!E144,"")</f>
        <v/>
      </c>
      <c r="F144" t="str">
        <f>IF('Raw Data'!F144 &lt;&gt; "", 'Raw Data'!F144,"")</f>
        <v/>
      </c>
      <c r="G144" t="str">
        <f>IF('Raw Data'!G144 &lt;&gt; "", 'Raw Data'!G144,"")</f>
        <v/>
      </c>
      <c r="H144" t="str">
        <f>IF('Raw Data'!H144 &lt;&gt; "", 'Raw Data'!H144,"")</f>
        <v/>
      </c>
      <c r="I144" t="str">
        <f>IF('Raw Data'!M144 &lt;&gt; "", 'Raw Data'!M144,"")</f>
        <v/>
      </c>
      <c r="J144" t="str">
        <f>IF('Raw Data'!N144 &lt;&gt; "", 'Raw Data'!N144,"")</f>
        <v/>
      </c>
      <c r="U144">
        <f t="shared" si="10"/>
        <v>0</v>
      </c>
      <c r="V144" t="str">
        <f t="shared" si="11"/>
        <v/>
      </c>
      <c r="W144" t="str">
        <f t="shared" si="12"/>
        <v/>
      </c>
      <c r="X144" t="e">
        <f t="shared" si="13"/>
        <v>#VALUE!</v>
      </c>
      <c r="Y144" t="e">
        <f t="shared" si="14"/>
        <v>#VALUE!</v>
      </c>
    </row>
    <row r="145" spans="1:25" x14ac:dyDescent="0.25">
      <c r="A145">
        <f>'Raw Data'!A145</f>
        <v>0</v>
      </c>
      <c r="B145" t="str">
        <f>IF('Raw Data'!B145 &lt;&gt; "", 'Raw Data'!B145,"")</f>
        <v/>
      </c>
      <c r="C145" t="str">
        <f>IF('Raw Data'!C145 &lt;&gt; "", 'Raw Data'!C145,"")</f>
        <v/>
      </c>
      <c r="D145" t="str">
        <f>IF('Raw Data'!O145 &lt;&gt; "", 'Raw Data'!O145,"")</f>
        <v/>
      </c>
      <c r="E145" t="str">
        <f>IF('Raw Data'!E145 &lt;&gt; "", 'Raw Data'!E145,"")</f>
        <v/>
      </c>
      <c r="F145" t="str">
        <f>IF('Raw Data'!F145 &lt;&gt; "", 'Raw Data'!F145,"")</f>
        <v/>
      </c>
      <c r="G145" t="str">
        <f>IF('Raw Data'!G145 &lt;&gt; "", 'Raw Data'!G145,"")</f>
        <v/>
      </c>
      <c r="H145" t="str">
        <f>IF('Raw Data'!H145 &lt;&gt; "", 'Raw Data'!H145,"")</f>
        <v/>
      </c>
      <c r="I145" t="str">
        <f>IF('Raw Data'!M145 &lt;&gt; "", 'Raw Data'!M145,"")</f>
        <v/>
      </c>
      <c r="J145" t="str">
        <f>IF('Raw Data'!N145 &lt;&gt; "", 'Raw Data'!N145,"")</f>
        <v/>
      </c>
      <c r="U145">
        <f t="shared" si="10"/>
        <v>0</v>
      </c>
      <c r="V145" t="str">
        <f t="shared" si="11"/>
        <v/>
      </c>
      <c r="W145" t="str">
        <f t="shared" si="12"/>
        <v/>
      </c>
      <c r="X145" t="e">
        <f t="shared" si="13"/>
        <v>#VALUE!</v>
      </c>
      <c r="Y145" t="e">
        <f t="shared" si="14"/>
        <v>#VALUE!</v>
      </c>
    </row>
    <row r="146" spans="1:25" x14ac:dyDescent="0.25">
      <c r="A146">
        <f>'Raw Data'!A146</f>
        <v>0</v>
      </c>
      <c r="B146" t="str">
        <f>IF('Raw Data'!B146 &lt;&gt; "", 'Raw Data'!B146,"")</f>
        <v/>
      </c>
      <c r="C146" t="str">
        <f>IF('Raw Data'!C146 &lt;&gt; "", 'Raw Data'!C146,"")</f>
        <v/>
      </c>
      <c r="D146" t="str">
        <f>IF('Raw Data'!O146 &lt;&gt; "", 'Raw Data'!O146,"")</f>
        <v/>
      </c>
      <c r="E146" t="str">
        <f>IF('Raw Data'!E146 &lt;&gt; "", 'Raw Data'!E146,"")</f>
        <v/>
      </c>
      <c r="F146" t="str">
        <f>IF('Raw Data'!F146 &lt;&gt; "", 'Raw Data'!F146,"")</f>
        <v/>
      </c>
      <c r="G146" t="str">
        <f>IF('Raw Data'!G146 &lt;&gt; "", 'Raw Data'!G146,"")</f>
        <v/>
      </c>
      <c r="H146" t="str">
        <f>IF('Raw Data'!H146 &lt;&gt; "", 'Raw Data'!H146,"")</f>
        <v/>
      </c>
      <c r="I146" t="str">
        <f>IF('Raw Data'!M146 &lt;&gt; "", 'Raw Data'!M146,"")</f>
        <v/>
      </c>
      <c r="J146" t="str">
        <f>IF('Raw Data'!N146 &lt;&gt; "", 'Raw Data'!N146,"")</f>
        <v/>
      </c>
      <c r="U146">
        <f t="shared" si="10"/>
        <v>0</v>
      </c>
      <c r="V146" t="str">
        <f t="shared" si="11"/>
        <v/>
      </c>
      <c r="W146" t="str">
        <f t="shared" si="12"/>
        <v/>
      </c>
      <c r="X146" t="e">
        <f t="shared" si="13"/>
        <v>#VALUE!</v>
      </c>
      <c r="Y146" t="e">
        <f t="shared" si="14"/>
        <v>#VALUE!</v>
      </c>
    </row>
    <row r="147" spans="1:25" x14ac:dyDescent="0.25">
      <c r="A147">
        <f>'Raw Data'!A147</f>
        <v>0</v>
      </c>
      <c r="B147" t="str">
        <f>IF('Raw Data'!B147 &lt;&gt; "", 'Raw Data'!B147,"")</f>
        <v/>
      </c>
      <c r="C147" t="str">
        <f>IF('Raw Data'!C147 &lt;&gt; "", 'Raw Data'!C147,"")</f>
        <v/>
      </c>
      <c r="D147" t="str">
        <f>IF('Raw Data'!O147 &lt;&gt; "", 'Raw Data'!O147,"")</f>
        <v/>
      </c>
      <c r="E147" t="str">
        <f>IF('Raw Data'!E147 &lt;&gt; "", 'Raw Data'!E147,"")</f>
        <v/>
      </c>
      <c r="F147" t="str">
        <f>IF('Raw Data'!F147 &lt;&gt; "", 'Raw Data'!F147,"")</f>
        <v/>
      </c>
      <c r="G147" t="str">
        <f>IF('Raw Data'!G147 &lt;&gt; "", 'Raw Data'!G147,"")</f>
        <v/>
      </c>
      <c r="H147" t="str">
        <f>IF('Raw Data'!H147 &lt;&gt; "", 'Raw Data'!H147,"")</f>
        <v/>
      </c>
      <c r="I147" t="str">
        <f>IF('Raw Data'!M147 &lt;&gt; "", 'Raw Data'!M147,"")</f>
        <v/>
      </c>
      <c r="J147" t="str">
        <f>IF('Raw Data'!N147 &lt;&gt; "", 'Raw Data'!N147,"")</f>
        <v/>
      </c>
      <c r="U147">
        <f t="shared" si="10"/>
        <v>0</v>
      </c>
      <c r="V147" t="str">
        <f t="shared" si="11"/>
        <v/>
      </c>
      <c r="W147" t="str">
        <f t="shared" si="12"/>
        <v/>
      </c>
      <c r="X147" t="e">
        <f t="shared" si="13"/>
        <v>#VALUE!</v>
      </c>
      <c r="Y147" t="e">
        <f t="shared" si="14"/>
        <v>#VALUE!</v>
      </c>
    </row>
    <row r="148" spans="1:25" x14ac:dyDescent="0.25">
      <c r="A148">
        <f>'Raw Data'!A148</f>
        <v>0</v>
      </c>
      <c r="B148" t="str">
        <f>IF('Raw Data'!B148 &lt;&gt; "", 'Raw Data'!B148,"")</f>
        <v/>
      </c>
      <c r="C148" t="str">
        <f>IF('Raw Data'!C148 &lt;&gt; "", 'Raw Data'!C148,"")</f>
        <v/>
      </c>
      <c r="D148" t="str">
        <f>IF('Raw Data'!O148 &lt;&gt; "", 'Raw Data'!O148,"")</f>
        <v/>
      </c>
      <c r="E148" t="str">
        <f>IF('Raw Data'!E148 &lt;&gt; "", 'Raw Data'!E148,"")</f>
        <v/>
      </c>
      <c r="F148" t="str">
        <f>IF('Raw Data'!F148 &lt;&gt; "", 'Raw Data'!F148,"")</f>
        <v/>
      </c>
      <c r="G148" t="str">
        <f>IF('Raw Data'!G148 &lt;&gt; "", 'Raw Data'!G148,"")</f>
        <v/>
      </c>
      <c r="H148" t="str">
        <f>IF('Raw Data'!H148 &lt;&gt; "", 'Raw Data'!H148,"")</f>
        <v/>
      </c>
      <c r="I148" t="str">
        <f>IF('Raw Data'!M148 &lt;&gt; "", 'Raw Data'!M148,"")</f>
        <v/>
      </c>
      <c r="J148" t="str">
        <f>IF('Raw Data'!N148 &lt;&gt; "", 'Raw Data'!N148,"")</f>
        <v/>
      </c>
      <c r="U148">
        <f t="shared" si="10"/>
        <v>0</v>
      </c>
      <c r="V148" t="str">
        <f t="shared" si="11"/>
        <v/>
      </c>
      <c r="W148" t="str">
        <f t="shared" si="12"/>
        <v/>
      </c>
      <c r="X148" t="e">
        <f t="shared" si="13"/>
        <v>#VALUE!</v>
      </c>
      <c r="Y148" t="e">
        <f t="shared" si="14"/>
        <v>#VALUE!</v>
      </c>
    </row>
    <row r="149" spans="1:25" x14ac:dyDescent="0.25">
      <c r="A149">
        <f>'Raw Data'!A149</f>
        <v>0</v>
      </c>
      <c r="B149" t="str">
        <f>IF('Raw Data'!B149 &lt;&gt; "", 'Raw Data'!B149,"")</f>
        <v/>
      </c>
      <c r="C149" t="str">
        <f>IF('Raw Data'!C149 &lt;&gt; "", 'Raw Data'!C149,"")</f>
        <v/>
      </c>
      <c r="D149" t="str">
        <f>IF('Raw Data'!O149 &lt;&gt; "", 'Raw Data'!O149,"")</f>
        <v/>
      </c>
      <c r="E149" t="str">
        <f>IF('Raw Data'!E149 &lt;&gt; "", 'Raw Data'!E149,"")</f>
        <v/>
      </c>
      <c r="F149" t="str">
        <f>IF('Raw Data'!F149 &lt;&gt; "", 'Raw Data'!F149,"")</f>
        <v/>
      </c>
      <c r="G149" t="str">
        <f>IF('Raw Data'!G149 &lt;&gt; "", 'Raw Data'!G149,"")</f>
        <v/>
      </c>
      <c r="H149" t="str">
        <f>IF('Raw Data'!H149 &lt;&gt; "", 'Raw Data'!H149,"")</f>
        <v/>
      </c>
      <c r="I149" t="str">
        <f>IF('Raw Data'!M149 &lt;&gt; "", 'Raw Data'!M149,"")</f>
        <v/>
      </c>
      <c r="J149" t="str">
        <f>IF('Raw Data'!N149 &lt;&gt; "", 'Raw Data'!N149,"")</f>
        <v/>
      </c>
      <c r="U149">
        <f t="shared" si="10"/>
        <v>0</v>
      </c>
      <c r="V149" t="str">
        <f t="shared" si="11"/>
        <v/>
      </c>
      <c r="W149" t="str">
        <f t="shared" si="12"/>
        <v/>
      </c>
      <c r="X149" t="e">
        <f t="shared" si="13"/>
        <v>#VALUE!</v>
      </c>
      <c r="Y149" t="e">
        <f t="shared" si="14"/>
        <v>#VALUE!</v>
      </c>
    </row>
    <row r="150" spans="1:25" x14ac:dyDescent="0.25">
      <c r="A150">
        <f>'Raw Data'!A150</f>
        <v>0</v>
      </c>
      <c r="B150" t="str">
        <f>IF('Raw Data'!B150 &lt;&gt; "", 'Raw Data'!B150,"")</f>
        <v/>
      </c>
      <c r="C150" t="str">
        <f>IF('Raw Data'!C150 &lt;&gt; "", 'Raw Data'!C150,"")</f>
        <v/>
      </c>
      <c r="D150" t="str">
        <f>IF('Raw Data'!O150 &lt;&gt; "", 'Raw Data'!O150,"")</f>
        <v/>
      </c>
      <c r="E150" t="str">
        <f>IF('Raw Data'!E150 &lt;&gt; "", 'Raw Data'!E150,"")</f>
        <v/>
      </c>
      <c r="F150" t="str">
        <f>IF('Raw Data'!F150 &lt;&gt; "", 'Raw Data'!F150,"")</f>
        <v/>
      </c>
      <c r="G150" t="str">
        <f>IF('Raw Data'!G150 &lt;&gt; "", 'Raw Data'!G150,"")</f>
        <v/>
      </c>
      <c r="H150" t="str">
        <f>IF('Raw Data'!H150 &lt;&gt; "", 'Raw Data'!H150,"")</f>
        <v/>
      </c>
      <c r="I150" t="str">
        <f>IF('Raw Data'!M150 &lt;&gt; "", 'Raw Data'!M150,"")</f>
        <v/>
      </c>
      <c r="J150" t="str">
        <f>IF('Raw Data'!N150 &lt;&gt; "", 'Raw Data'!N150,"")</f>
        <v/>
      </c>
      <c r="U150">
        <f t="shared" si="10"/>
        <v>0</v>
      </c>
      <c r="V150" t="str">
        <f t="shared" si="11"/>
        <v/>
      </c>
      <c r="W150" t="str">
        <f t="shared" si="12"/>
        <v/>
      </c>
      <c r="X150" t="e">
        <f t="shared" si="13"/>
        <v>#VALUE!</v>
      </c>
      <c r="Y150" t="e">
        <f t="shared" si="14"/>
        <v>#VALUE!</v>
      </c>
    </row>
    <row r="151" spans="1:25" x14ac:dyDescent="0.25">
      <c r="A151">
        <f>'Raw Data'!A151</f>
        <v>0</v>
      </c>
      <c r="B151" t="str">
        <f>IF('Raw Data'!B151 &lt;&gt; "", 'Raw Data'!B151,"")</f>
        <v/>
      </c>
      <c r="C151" t="str">
        <f>IF('Raw Data'!C151 &lt;&gt; "", 'Raw Data'!C151,"")</f>
        <v/>
      </c>
      <c r="D151" t="str">
        <f>IF('Raw Data'!O151 &lt;&gt; "", 'Raw Data'!O151,"")</f>
        <v/>
      </c>
      <c r="E151" t="str">
        <f>IF('Raw Data'!E151 &lt;&gt; "", 'Raw Data'!E151,"")</f>
        <v/>
      </c>
      <c r="F151" t="str">
        <f>IF('Raw Data'!F151 &lt;&gt; "", 'Raw Data'!F151,"")</f>
        <v/>
      </c>
      <c r="G151" t="str">
        <f>IF('Raw Data'!G151 &lt;&gt; "", 'Raw Data'!G151,"")</f>
        <v/>
      </c>
      <c r="H151" t="str">
        <f>IF('Raw Data'!H151 &lt;&gt; "", 'Raw Data'!H151,"")</f>
        <v/>
      </c>
      <c r="I151" t="str">
        <f>IF('Raw Data'!M151 &lt;&gt; "", 'Raw Data'!M151,"")</f>
        <v/>
      </c>
      <c r="J151" t="str">
        <f>IF('Raw Data'!N151 &lt;&gt; "", 'Raw Data'!N151,"")</f>
        <v/>
      </c>
      <c r="U151">
        <f t="shared" si="10"/>
        <v>0</v>
      </c>
      <c r="V151" t="str">
        <f t="shared" si="11"/>
        <v/>
      </c>
      <c r="W151" t="str">
        <f t="shared" si="12"/>
        <v/>
      </c>
      <c r="X151" t="e">
        <f t="shared" si="13"/>
        <v>#VALUE!</v>
      </c>
      <c r="Y151" t="e">
        <f t="shared" si="14"/>
        <v>#VALUE!</v>
      </c>
    </row>
    <row r="152" spans="1:25" x14ac:dyDescent="0.25">
      <c r="A152">
        <f>'Raw Data'!A152</f>
        <v>0</v>
      </c>
      <c r="B152" t="str">
        <f>IF('Raw Data'!B152 &lt;&gt; "", 'Raw Data'!B152,"")</f>
        <v/>
      </c>
      <c r="C152" t="str">
        <f>IF('Raw Data'!C152 &lt;&gt; "", 'Raw Data'!C152,"")</f>
        <v/>
      </c>
      <c r="D152" t="str">
        <f>IF('Raw Data'!O152 &lt;&gt; "", 'Raw Data'!O152,"")</f>
        <v/>
      </c>
      <c r="E152" t="str">
        <f>IF('Raw Data'!E152 &lt;&gt; "", 'Raw Data'!E152,"")</f>
        <v/>
      </c>
      <c r="F152" t="str">
        <f>IF('Raw Data'!F152 &lt;&gt; "", 'Raw Data'!F152,"")</f>
        <v/>
      </c>
      <c r="G152" t="str">
        <f>IF('Raw Data'!G152 &lt;&gt; "", 'Raw Data'!G152,"")</f>
        <v/>
      </c>
      <c r="H152" t="str">
        <f>IF('Raw Data'!H152 &lt;&gt; "", 'Raw Data'!H152,"")</f>
        <v/>
      </c>
      <c r="I152" t="str">
        <f>IF('Raw Data'!M152 &lt;&gt; "", 'Raw Data'!M152,"")</f>
        <v/>
      </c>
      <c r="J152" t="str">
        <f>IF('Raw Data'!N152 &lt;&gt; "", 'Raw Data'!N152,"")</f>
        <v/>
      </c>
      <c r="U152">
        <f t="shared" si="10"/>
        <v>0</v>
      </c>
      <c r="V152" t="str">
        <f t="shared" si="11"/>
        <v/>
      </c>
      <c r="W152" t="str">
        <f t="shared" si="12"/>
        <v/>
      </c>
      <c r="X152" t="e">
        <f t="shared" si="13"/>
        <v>#VALUE!</v>
      </c>
      <c r="Y152" t="e">
        <f t="shared" si="14"/>
        <v>#VALUE!</v>
      </c>
    </row>
    <row r="153" spans="1:25" x14ac:dyDescent="0.25">
      <c r="A153">
        <f>'Raw Data'!A153</f>
        <v>0</v>
      </c>
      <c r="B153" t="str">
        <f>IF('Raw Data'!B153 &lt;&gt; "", 'Raw Data'!B153,"")</f>
        <v/>
      </c>
      <c r="C153" t="str">
        <f>IF('Raw Data'!C153 &lt;&gt; "", 'Raw Data'!C153,"")</f>
        <v/>
      </c>
      <c r="D153" t="str">
        <f>IF('Raw Data'!O153 &lt;&gt; "", 'Raw Data'!O153,"")</f>
        <v/>
      </c>
      <c r="E153" t="str">
        <f>IF('Raw Data'!E153 &lt;&gt; "", 'Raw Data'!E153,"")</f>
        <v/>
      </c>
      <c r="F153" t="str">
        <f>IF('Raw Data'!F153 &lt;&gt; "", 'Raw Data'!F153,"")</f>
        <v/>
      </c>
      <c r="G153" t="str">
        <f>IF('Raw Data'!G153 &lt;&gt; "", 'Raw Data'!G153,"")</f>
        <v/>
      </c>
      <c r="H153" t="str">
        <f>IF('Raw Data'!H153 &lt;&gt; "", 'Raw Data'!H153,"")</f>
        <v/>
      </c>
      <c r="I153" t="str">
        <f>IF('Raw Data'!M153 &lt;&gt; "", 'Raw Data'!M153,"")</f>
        <v/>
      </c>
      <c r="J153" t="str">
        <f>IF('Raw Data'!N153 &lt;&gt; "", 'Raw Data'!N153,"")</f>
        <v/>
      </c>
      <c r="U153">
        <f t="shared" si="10"/>
        <v>0</v>
      </c>
      <c r="V153" t="str">
        <f t="shared" si="11"/>
        <v/>
      </c>
      <c r="W153" t="str">
        <f t="shared" si="12"/>
        <v/>
      </c>
      <c r="X153" t="e">
        <f t="shared" si="13"/>
        <v>#VALUE!</v>
      </c>
      <c r="Y153" t="e">
        <f t="shared" si="14"/>
        <v>#VALUE!</v>
      </c>
    </row>
    <row r="154" spans="1:25" x14ac:dyDescent="0.25">
      <c r="A154">
        <f>'Raw Data'!A154</f>
        <v>0</v>
      </c>
      <c r="B154" t="str">
        <f>IF('Raw Data'!B154 &lt;&gt; "", 'Raw Data'!B154,"")</f>
        <v/>
      </c>
      <c r="C154" t="str">
        <f>IF('Raw Data'!C154 &lt;&gt; "", 'Raw Data'!C154,"")</f>
        <v/>
      </c>
      <c r="D154" t="str">
        <f>IF('Raw Data'!O154 &lt;&gt; "", 'Raw Data'!O154,"")</f>
        <v/>
      </c>
      <c r="E154" t="str">
        <f>IF('Raw Data'!E154 &lt;&gt; "", 'Raw Data'!E154,"")</f>
        <v/>
      </c>
      <c r="F154" t="str">
        <f>IF('Raw Data'!F154 &lt;&gt; "", 'Raw Data'!F154,"")</f>
        <v/>
      </c>
      <c r="G154" t="str">
        <f>IF('Raw Data'!G154 &lt;&gt; "", 'Raw Data'!G154,"")</f>
        <v/>
      </c>
      <c r="H154" t="str">
        <f>IF('Raw Data'!H154 &lt;&gt; "", 'Raw Data'!H154,"")</f>
        <v/>
      </c>
      <c r="I154" t="str">
        <f>IF('Raw Data'!M154 &lt;&gt; "", 'Raw Data'!M154,"")</f>
        <v/>
      </c>
      <c r="J154" t="str">
        <f>IF('Raw Data'!N154 &lt;&gt; "", 'Raw Data'!N154,"")</f>
        <v/>
      </c>
      <c r="U154">
        <f t="shared" si="10"/>
        <v>0</v>
      </c>
      <c r="V154" t="str">
        <f t="shared" si="11"/>
        <v/>
      </c>
      <c r="W154" t="str">
        <f t="shared" si="12"/>
        <v/>
      </c>
      <c r="X154" t="e">
        <f t="shared" si="13"/>
        <v>#VALUE!</v>
      </c>
      <c r="Y154" t="e">
        <f t="shared" si="14"/>
        <v>#VALUE!</v>
      </c>
    </row>
    <row r="155" spans="1:25" x14ac:dyDescent="0.25">
      <c r="A155">
        <f>'Raw Data'!A155</f>
        <v>0</v>
      </c>
      <c r="B155" t="str">
        <f>IF('Raw Data'!B155 &lt;&gt; "", 'Raw Data'!B155,"")</f>
        <v/>
      </c>
      <c r="C155" t="str">
        <f>IF('Raw Data'!C155 &lt;&gt; "", 'Raw Data'!C155,"")</f>
        <v/>
      </c>
      <c r="D155" t="str">
        <f>IF('Raw Data'!O155 &lt;&gt; "", 'Raw Data'!O155,"")</f>
        <v/>
      </c>
      <c r="E155" t="str">
        <f>IF('Raw Data'!E155 &lt;&gt; "", 'Raw Data'!E155,"")</f>
        <v/>
      </c>
      <c r="F155" t="str">
        <f>IF('Raw Data'!F155 &lt;&gt; "", 'Raw Data'!F155,"")</f>
        <v/>
      </c>
      <c r="G155" t="str">
        <f>IF('Raw Data'!G155 &lt;&gt; "", 'Raw Data'!G155,"")</f>
        <v/>
      </c>
      <c r="H155" t="str">
        <f>IF('Raw Data'!H155 &lt;&gt; "", 'Raw Data'!H155,"")</f>
        <v/>
      </c>
      <c r="I155" t="str">
        <f>IF('Raw Data'!M155 &lt;&gt; "", 'Raw Data'!M155,"")</f>
        <v/>
      </c>
      <c r="J155" t="str">
        <f>IF('Raw Data'!N155 &lt;&gt; "", 'Raw Data'!N155,"")</f>
        <v/>
      </c>
      <c r="U155">
        <f t="shared" si="10"/>
        <v>0</v>
      </c>
      <c r="V155" t="str">
        <f t="shared" si="11"/>
        <v/>
      </c>
      <c r="W155" t="str">
        <f t="shared" si="12"/>
        <v/>
      </c>
      <c r="X155" t="e">
        <f t="shared" si="13"/>
        <v>#VALUE!</v>
      </c>
      <c r="Y155" t="e">
        <f t="shared" si="14"/>
        <v>#VALUE!</v>
      </c>
    </row>
    <row r="156" spans="1:25" x14ac:dyDescent="0.25">
      <c r="A156">
        <f>'Raw Data'!A156</f>
        <v>0</v>
      </c>
      <c r="B156" t="str">
        <f>IF('Raw Data'!B156 &lt;&gt; "", 'Raw Data'!B156,"")</f>
        <v/>
      </c>
      <c r="C156" t="str">
        <f>IF('Raw Data'!C156 &lt;&gt; "", 'Raw Data'!C156,"")</f>
        <v/>
      </c>
      <c r="D156" t="str">
        <f>IF('Raw Data'!O156 &lt;&gt; "", 'Raw Data'!O156,"")</f>
        <v/>
      </c>
      <c r="E156" t="str">
        <f>IF('Raw Data'!E156 &lt;&gt; "", 'Raw Data'!E156,"")</f>
        <v/>
      </c>
      <c r="F156" t="str">
        <f>IF('Raw Data'!F156 &lt;&gt; "", 'Raw Data'!F156,"")</f>
        <v/>
      </c>
      <c r="G156" t="str">
        <f>IF('Raw Data'!G156 &lt;&gt; "", 'Raw Data'!G156,"")</f>
        <v/>
      </c>
      <c r="H156" t="str">
        <f>IF('Raw Data'!H156 &lt;&gt; "", 'Raw Data'!H156,"")</f>
        <v/>
      </c>
      <c r="I156" t="str">
        <f>IF('Raw Data'!M156 &lt;&gt; "", 'Raw Data'!M156,"")</f>
        <v/>
      </c>
      <c r="J156" t="str">
        <f>IF('Raw Data'!N156 &lt;&gt; "", 'Raw Data'!N156,"")</f>
        <v/>
      </c>
      <c r="U156">
        <f t="shared" si="10"/>
        <v>0</v>
      </c>
      <c r="V156" t="str">
        <f t="shared" si="11"/>
        <v/>
      </c>
      <c r="W156" t="str">
        <f t="shared" si="12"/>
        <v/>
      </c>
      <c r="X156" t="e">
        <f t="shared" si="13"/>
        <v>#VALUE!</v>
      </c>
      <c r="Y156" t="e">
        <f t="shared" si="14"/>
        <v>#VALUE!</v>
      </c>
    </row>
    <row r="157" spans="1:25" x14ac:dyDescent="0.25">
      <c r="A157">
        <f>'Raw Data'!A157</f>
        <v>0</v>
      </c>
      <c r="B157" t="str">
        <f>IF('Raw Data'!B157 &lt;&gt; "", 'Raw Data'!B157,"")</f>
        <v/>
      </c>
      <c r="C157" t="str">
        <f>IF('Raw Data'!C157 &lt;&gt; "", 'Raw Data'!C157,"")</f>
        <v/>
      </c>
      <c r="D157" t="str">
        <f>IF('Raw Data'!O157 &lt;&gt; "", 'Raw Data'!O157,"")</f>
        <v/>
      </c>
      <c r="E157" t="str">
        <f>IF('Raw Data'!E157 &lt;&gt; "", 'Raw Data'!E157,"")</f>
        <v/>
      </c>
      <c r="F157" t="str">
        <f>IF('Raw Data'!F157 &lt;&gt; "", 'Raw Data'!F157,"")</f>
        <v/>
      </c>
      <c r="G157" t="str">
        <f>IF('Raw Data'!G157 &lt;&gt; "", 'Raw Data'!G157,"")</f>
        <v/>
      </c>
      <c r="H157" t="str">
        <f>IF('Raw Data'!H157 &lt;&gt; "", 'Raw Data'!H157,"")</f>
        <v/>
      </c>
      <c r="I157" t="str">
        <f>IF('Raw Data'!M157 &lt;&gt; "", 'Raw Data'!M157,"")</f>
        <v/>
      </c>
      <c r="J157" t="str">
        <f>IF('Raw Data'!N157 &lt;&gt; "", 'Raw Data'!N157,"")</f>
        <v/>
      </c>
      <c r="U157">
        <f t="shared" si="10"/>
        <v>0</v>
      </c>
      <c r="V157" t="str">
        <f t="shared" si="11"/>
        <v/>
      </c>
      <c r="W157" t="str">
        <f t="shared" si="12"/>
        <v/>
      </c>
      <c r="X157" t="e">
        <f t="shared" si="13"/>
        <v>#VALUE!</v>
      </c>
      <c r="Y157" t="e">
        <f t="shared" si="14"/>
        <v>#VALUE!</v>
      </c>
    </row>
    <row r="158" spans="1:25" x14ac:dyDescent="0.25">
      <c r="A158">
        <f>'Raw Data'!A158</f>
        <v>0</v>
      </c>
      <c r="B158" t="str">
        <f>IF('Raw Data'!B158 &lt;&gt; "", 'Raw Data'!B158,"")</f>
        <v/>
      </c>
      <c r="C158" t="str">
        <f>IF('Raw Data'!C158 &lt;&gt; "", 'Raw Data'!C158,"")</f>
        <v/>
      </c>
      <c r="D158" t="str">
        <f>IF('Raw Data'!O158 &lt;&gt; "", 'Raw Data'!O158,"")</f>
        <v/>
      </c>
      <c r="E158" t="str">
        <f>IF('Raw Data'!E158 &lt;&gt; "", 'Raw Data'!E158,"")</f>
        <v/>
      </c>
      <c r="F158" t="str">
        <f>IF('Raw Data'!F158 &lt;&gt; "", 'Raw Data'!F158,"")</f>
        <v/>
      </c>
      <c r="G158" t="str">
        <f>IF('Raw Data'!G158 &lt;&gt; "", 'Raw Data'!G158,"")</f>
        <v/>
      </c>
      <c r="H158" t="str">
        <f>IF('Raw Data'!H158 &lt;&gt; "", 'Raw Data'!H158,"")</f>
        <v/>
      </c>
      <c r="I158" t="str">
        <f>IF('Raw Data'!M158 &lt;&gt; "", 'Raw Data'!M158,"")</f>
        <v/>
      </c>
      <c r="J158" t="str">
        <f>IF('Raw Data'!N158 &lt;&gt; "", 'Raw Data'!N158,"")</f>
        <v/>
      </c>
      <c r="U158">
        <f t="shared" si="10"/>
        <v>0</v>
      </c>
      <c r="V158" t="str">
        <f t="shared" si="11"/>
        <v/>
      </c>
      <c r="W158" t="str">
        <f t="shared" si="12"/>
        <v/>
      </c>
      <c r="X158" t="e">
        <f t="shared" si="13"/>
        <v>#VALUE!</v>
      </c>
      <c r="Y158" t="e">
        <f t="shared" si="14"/>
        <v>#VALUE!</v>
      </c>
    </row>
    <row r="159" spans="1:25" x14ac:dyDescent="0.25">
      <c r="A159">
        <f>'Raw Data'!A159</f>
        <v>0</v>
      </c>
      <c r="B159" t="str">
        <f>IF('Raw Data'!B159 &lt;&gt; "", 'Raw Data'!B159,"")</f>
        <v/>
      </c>
      <c r="C159" t="str">
        <f>IF('Raw Data'!C159 &lt;&gt; "", 'Raw Data'!C159,"")</f>
        <v/>
      </c>
      <c r="D159" t="str">
        <f>IF('Raw Data'!O159 &lt;&gt; "", 'Raw Data'!O159,"")</f>
        <v/>
      </c>
      <c r="E159" t="str">
        <f>IF('Raw Data'!E159 &lt;&gt; "", 'Raw Data'!E159,"")</f>
        <v/>
      </c>
      <c r="F159" t="str">
        <f>IF('Raw Data'!F159 &lt;&gt; "", 'Raw Data'!F159,"")</f>
        <v/>
      </c>
      <c r="G159" t="str">
        <f>IF('Raw Data'!G159 &lt;&gt; "", 'Raw Data'!G159,"")</f>
        <v/>
      </c>
      <c r="H159" t="str">
        <f>IF('Raw Data'!H159 &lt;&gt; "", 'Raw Data'!H159,"")</f>
        <v/>
      </c>
      <c r="I159" t="str">
        <f>IF('Raw Data'!M159 &lt;&gt; "", 'Raw Data'!M159,"")</f>
        <v/>
      </c>
      <c r="J159" t="str">
        <f>IF('Raw Data'!N159 &lt;&gt; "", 'Raw Data'!N159,"")</f>
        <v/>
      </c>
      <c r="U159">
        <f t="shared" si="10"/>
        <v>0</v>
      </c>
      <c r="V159" t="str">
        <f t="shared" si="11"/>
        <v/>
      </c>
      <c r="W159" t="str">
        <f t="shared" si="12"/>
        <v/>
      </c>
      <c r="X159" t="e">
        <f t="shared" si="13"/>
        <v>#VALUE!</v>
      </c>
      <c r="Y159" t="e">
        <f t="shared" si="14"/>
        <v>#VALUE!</v>
      </c>
    </row>
    <row r="160" spans="1:25" x14ac:dyDescent="0.25">
      <c r="A160">
        <f>'Raw Data'!A160</f>
        <v>0</v>
      </c>
      <c r="B160" t="str">
        <f>IF('Raw Data'!B160 &lt;&gt; "", 'Raw Data'!B160,"")</f>
        <v/>
      </c>
      <c r="C160" t="str">
        <f>IF('Raw Data'!C160 &lt;&gt; "", 'Raw Data'!C160,"")</f>
        <v/>
      </c>
      <c r="D160" t="str">
        <f>IF('Raw Data'!O160 &lt;&gt; "", 'Raw Data'!O160,"")</f>
        <v/>
      </c>
      <c r="E160" t="str">
        <f>IF('Raw Data'!E160 &lt;&gt; "", 'Raw Data'!E160,"")</f>
        <v/>
      </c>
      <c r="F160" t="str">
        <f>IF('Raw Data'!F160 &lt;&gt; "", 'Raw Data'!F160,"")</f>
        <v/>
      </c>
      <c r="G160" t="str">
        <f>IF('Raw Data'!G160 &lt;&gt; "", 'Raw Data'!G160,"")</f>
        <v/>
      </c>
      <c r="H160" t="str">
        <f>IF('Raw Data'!H160 &lt;&gt; "", 'Raw Data'!H160,"")</f>
        <v/>
      </c>
      <c r="I160" t="str">
        <f>IF('Raw Data'!M160 &lt;&gt; "", 'Raw Data'!M160,"")</f>
        <v/>
      </c>
      <c r="J160" t="str">
        <f>IF('Raw Data'!N160 &lt;&gt; "", 'Raw Data'!N160,"")</f>
        <v/>
      </c>
      <c r="U160">
        <f t="shared" si="10"/>
        <v>0</v>
      </c>
      <c r="V160" t="str">
        <f t="shared" si="11"/>
        <v/>
      </c>
      <c r="W160" t="str">
        <f t="shared" si="12"/>
        <v/>
      </c>
      <c r="X160" t="e">
        <f t="shared" si="13"/>
        <v>#VALUE!</v>
      </c>
      <c r="Y160" t="e">
        <f t="shared" si="14"/>
        <v>#VALUE!</v>
      </c>
    </row>
    <row r="161" spans="1:25" x14ac:dyDescent="0.25">
      <c r="A161">
        <f>'Raw Data'!A161</f>
        <v>0</v>
      </c>
      <c r="B161" t="str">
        <f>IF('Raw Data'!B161 &lt;&gt; "", 'Raw Data'!B161,"")</f>
        <v/>
      </c>
      <c r="C161" t="str">
        <f>IF('Raw Data'!C161 &lt;&gt; "", 'Raw Data'!C161,"")</f>
        <v/>
      </c>
      <c r="D161" t="str">
        <f>IF('Raw Data'!O161 &lt;&gt; "", 'Raw Data'!O161,"")</f>
        <v/>
      </c>
      <c r="E161" t="str">
        <f>IF('Raw Data'!E161 &lt;&gt; "", 'Raw Data'!E161,"")</f>
        <v/>
      </c>
      <c r="F161" t="str">
        <f>IF('Raw Data'!F161 &lt;&gt; "", 'Raw Data'!F161,"")</f>
        <v/>
      </c>
      <c r="G161" t="str">
        <f>IF('Raw Data'!G161 &lt;&gt; "", 'Raw Data'!G161,"")</f>
        <v/>
      </c>
      <c r="H161" t="str">
        <f>IF('Raw Data'!H161 &lt;&gt; "", 'Raw Data'!H161,"")</f>
        <v/>
      </c>
      <c r="I161" t="str">
        <f>IF('Raw Data'!M161 &lt;&gt; "", 'Raw Data'!M161,"")</f>
        <v/>
      </c>
      <c r="J161" t="str">
        <f>IF('Raw Data'!N161 &lt;&gt; "", 'Raw Data'!N161,"")</f>
        <v/>
      </c>
      <c r="U161">
        <f t="shared" si="10"/>
        <v>0</v>
      </c>
      <c r="V161" t="str">
        <f t="shared" si="11"/>
        <v/>
      </c>
      <c r="W161" t="str">
        <f t="shared" si="12"/>
        <v/>
      </c>
      <c r="X161" t="e">
        <f t="shared" si="13"/>
        <v>#VALUE!</v>
      </c>
      <c r="Y161" t="e">
        <f t="shared" si="14"/>
        <v>#VALUE!</v>
      </c>
    </row>
    <row r="162" spans="1:25" x14ac:dyDescent="0.25">
      <c r="A162">
        <f>'Raw Data'!A162</f>
        <v>0</v>
      </c>
      <c r="B162" t="str">
        <f>IF('Raw Data'!B162 &lt;&gt; "", 'Raw Data'!B162,"")</f>
        <v/>
      </c>
      <c r="C162" t="str">
        <f>IF('Raw Data'!C162 &lt;&gt; "", 'Raw Data'!C162,"")</f>
        <v/>
      </c>
      <c r="D162" t="str">
        <f>IF('Raw Data'!O162 &lt;&gt; "", 'Raw Data'!O162,"")</f>
        <v/>
      </c>
      <c r="E162" t="str">
        <f>IF('Raw Data'!E162 &lt;&gt; "", 'Raw Data'!E162,"")</f>
        <v/>
      </c>
      <c r="F162" t="str">
        <f>IF('Raw Data'!F162 &lt;&gt; "", 'Raw Data'!F162,"")</f>
        <v/>
      </c>
      <c r="G162" t="str">
        <f>IF('Raw Data'!G162 &lt;&gt; "", 'Raw Data'!G162,"")</f>
        <v/>
      </c>
      <c r="H162" t="str">
        <f>IF('Raw Data'!H162 &lt;&gt; "", 'Raw Data'!H162,"")</f>
        <v/>
      </c>
      <c r="I162" t="str">
        <f>IF('Raw Data'!M162 &lt;&gt; "", 'Raw Data'!M162,"")</f>
        <v/>
      </c>
      <c r="J162" t="str">
        <f>IF('Raw Data'!N162 &lt;&gt; "", 'Raw Data'!N162,"")</f>
        <v/>
      </c>
      <c r="U162">
        <f t="shared" si="10"/>
        <v>0</v>
      </c>
      <c r="V162" t="str">
        <f t="shared" si="11"/>
        <v/>
      </c>
      <c r="W162" t="str">
        <f t="shared" si="12"/>
        <v/>
      </c>
      <c r="X162" t="e">
        <f t="shared" si="13"/>
        <v>#VALUE!</v>
      </c>
      <c r="Y162" t="e">
        <f t="shared" si="14"/>
        <v>#VALUE!</v>
      </c>
    </row>
    <row r="163" spans="1:25" x14ac:dyDescent="0.25">
      <c r="A163">
        <f>'Raw Data'!A163</f>
        <v>0</v>
      </c>
      <c r="B163" t="str">
        <f>IF('Raw Data'!B163 &lt;&gt; "", 'Raw Data'!B163,"")</f>
        <v/>
      </c>
      <c r="C163" t="str">
        <f>IF('Raw Data'!C163 &lt;&gt; "", 'Raw Data'!C163,"")</f>
        <v/>
      </c>
      <c r="D163" t="str">
        <f>IF('Raw Data'!O163 &lt;&gt; "", 'Raw Data'!O163,"")</f>
        <v/>
      </c>
      <c r="E163" t="str">
        <f>IF('Raw Data'!E163 &lt;&gt; "", 'Raw Data'!E163,"")</f>
        <v/>
      </c>
      <c r="F163" t="str">
        <f>IF('Raw Data'!F163 &lt;&gt; "", 'Raw Data'!F163,"")</f>
        <v/>
      </c>
      <c r="G163" t="str">
        <f>IF('Raw Data'!G163 &lt;&gt; "", 'Raw Data'!G163,"")</f>
        <v/>
      </c>
      <c r="H163" t="str">
        <f>IF('Raw Data'!H163 &lt;&gt; "", 'Raw Data'!H163,"")</f>
        <v/>
      </c>
      <c r="I163" t="str">
        <f>IF('Raw Data'!M163 &lt;&gt; "", 'Raw Data'!M163,"")</f>
        <v/>
      </c>
      <c r="J163" t="str">
        <f>IF('Raw Data'!N163 &lt;&gt; "", 'Raw Data'!N163,"")</f>
        <v/>
      </c>
      <c r="U163">
        <f t="shared" si="10"/>
        <v>0</v>
      </c>
      <c r="V163" t="str">
        <f t="shared" si="11"/>
        <v/>
      </c>
      <c r="W163" t="str">
        <f t="shared" si="12"/>
        <v/>
      </c>
      <c r="X163" t="e">
        <f t="shared" si="13"/>
        <v>#VALUE!</v>
      </c>
      <c r="Y163" t="e">
        <f t="shared" si="14"/>
        <v>#VALUE!</v>
      </c>
    </row>
    <row r="164" spans="1:25" x14ac:dyDescent="0.25">
      <c r="A164">
        <f>'Raw Data'!A164</f>
        <v>0</v>
      </c>
      <c r="B164" t="str">
        <f>IF('Raw Data'!B164 &lt;&gt; "", 'Raw Data'!B164,"")</f>
        <v/>
      </c>
      <c r="C164" t="str">
        <f>IF('Raw Data'!C164 &lt;&gt; "", 'Raw Data'!C164,"")</f>
        <v/>
      </c>
      <c r="D164" t="str">
        <f>IF('Raw Data'!O164 &lt;&gt; "", 'Raw Data'!O164,"")</f>
        <v/>
      </c>
      <c r="E164" t="str">
        <f>IF('Raw Data'!E164 &lt;&gt; "", 'Raw Data'!E164,"")</f>
        <v/>
      </c>
      <c r="F164" t="str">
        <f>IF('Raw Data'!F164 &lt;&gt; "", 'Raw Data'!F164,"")</f>
        <v/>
      </c>
      <c r="G164" t="str">
        <f>IF('Raw Data'!G164 &lt;&gt; "", 'Raw Data'!G164,"")</f>
        <v/>
      </c>
      <c r="H164" t="str">
        <f>IF('Raw Data'!H164 &lt;&gt; "", 'Raw Data'!H164,"")</f>
        <v/>
      </c>
      <c r="I164" t="str">
        <f>IF('Raw Data'!M164 &lt;&gt; "", 'Raw Data'!M164,"")</f>
        <v/>
      </c>
      <c r="J164" t="str">
        <f>IF('Raw Data'!N164 &lt;&gt; "", 'Raw Data'!N164,"")</f>
        <v/>
      </c>
      <c r="U164">
        <f t="shared" si="10"/>
        <v>0</v>
      </c>
      <c r="V164" t="str">
        <f t="shared" si="11"/>
        <v/>
      </c>
      <c r="W164" t="str">
        <f t="shared" si="12"/>
        <v/>
      </c>
      <c r="X164" t="e">
        <f t="shared" si="13"/>
        <v>#VALUE!</v>
      </c>
      <c r="Y164" t="e">
        <f t="shared" si="14"/>
        <v>#VALUE!</v>
      </c>
    </row>
    <row r="165" spans="1:25" x14ac:dyDescent="0.25">
      <c r="A165">
        <f>'Raw Data'!A165</f>
        <v>0</v>
      </c>
      <c r="B165" t="str">
        <f>IF('Raw Data'!B165 &lt;&gt; "", 'Raw Data'!B165,"")</f>
        <v/>
      </c>
      <c r="C165" t="str">
        <f>IF('Raw Data'!C165 &lt;&gt; "", 'Raw Data'!C165,"")</f>
        <v/>
      </c>
      <c r="D165" t="str">
        <f>IF('Raw Data'!O165 &lt;&gt; "", 'Raw Data'!O165,"")</f>
        <v/>
      </c>
      <c r="E165" t="str">
        <f>IF('Raw Data'!E165 &lt;&gt; "", 'Raw Data'!E165,"")</f>
        <v/>
      </c>
      <c r="F165" t="str">
        <f>IF('Raw Data'!F165 &lt;&gt; "", 'Raw Data'!F165,"")</f>
        <v/>
      </c>
      <c r="G165" t="str">
        <f>IF('Raw Data'!G165 &lt;&gt; "", 'Raw Data'!G165,"")</f>
        <v/>
      </c>
      <c r="H165" t="str">
        <f>IF('Raw Data'!H165 &lt;&gt; "", 'Raw Data'!H165,"")</f>
        <v/>
      </c>
      <c r="I165" t="str">
        <f>IF('Raw Data'!M165 &lt;&gt; "", 'Raw Data'!M165,"")</f>
        <v/>
      </c>
      <c r="J165" t="str">
        <f>IF('Raw Data'!N165 &lt;&gt; "", 'Raw Data'!N165,"")</f>
        <v/>
      </c>
      <c r="U165">
        <f t="shared" si="10"/>
        <v>0</v>
      </c>
      <c r="V165" t="str">
        <f t="shared" si="11"/>
        <v/>
      </c>
      <c r="W165" t="str">
        <f t="shared" si="12"/>
        <v/>
      </c>
      <c r="X165" t="e">
        <f t="shared" si="13"/>
        <v>#VALUE!</v>
      </c>
      <c r="Y165" t="e">
        <f t="shared" si="14"/>
        <v>#VALUE!</v>
      </c>
    </row>
    <row r="166" spans="1:25" x14ac:dyDescent="0.25">
      <c r="A166">
        <f>'Raw Data'!A166</f>
        <v>0</v>
      </c>
      <c r="B166" t="str">
        <f>IF('Raw Data'!B166 &lt;&gt; "", 'Raw Data'!B166,"")</f>
        <v/>
      </c>
      <c r="C166" t="str">
        <f>IF('Raw Data'!C166 &lt;&gt; "", 'Raw Data'!C166,"")</f>
        <v/>
      </c>
      <c r="D166" t="str">
        <f>IF('Raw Data'!O166 &lt;&gt; "", 'Raw Data'!O166,"")</f>
        <v/>
      </c>
      <c r="E166" t="str">
        <f>IF('Raw Data'!E166 &lt;&gt; "", 'Raw Data'!E166,"")</f>
        <v/>
      </c>
      <c r="F166" t="str">
        <f>IF('Raw Data'!F166 &lt;&gt; "", 'Raw Data'!F166,"")</f>
        <v/>
      </c>
      <c r="G166" t="str">
        <f>IF('Raw Data'!G166 &lt;&gt; "", 'Raw Data'!G166,"")</f>
        <v/>
      </c>
      <c r="H166" t="str">
        <f>IF('Raw Data'!H166 &lt;&gt; "", 'Raw Data'!H166,"")</f>
        <v/>
      </c>
      <c r="I166" t="str">
        <f>IF('Raw Data'!M166 &lt;&gt; "", 'Raw Data'!M166,"")</f>
        <v/>
      </c>
      <c r="J166" t="str">
        <f>IF('Raw Data'!N166 &lt;&gt; "", 'Raw Data'!N166,"")</f>
        <v/>
      </c>
      <c r="U166">
        <f t="shared" si="10"/>
        <v>0</v>
      </c>
      <c r="V166" t="str">
        <f t="shared" si="11"/>
        <v/>
      </c>
      <c r="W166" t="str">
        <f t="shared" si="12"/>
        <v/>
      </c>
      <c r="X166" t="e">
        <f t="shared" si="13"/>
        <v>#VALUE!</v>
      </c>
      <c r="Y166" t="e">
        <f t="shared" si="14"/>
        <v>#VALUE!</v>
      </c>
    </row>
    <row r="167" spans="1:25" x14ac:dyDescent="0.25">
      <c r="A167">
        <f>'Raw Data'!A167</f>
        <v>0</v>
      </c>
      <c r="B167" t="str">
        <f>IF('Raw Data'!B167 &lt;&gt; "", 'Raw Data'!B167,"")</f>
        <v/>
      </c>
      <c r="C167" t="str">
        <f>IF('Raw Data'!C167 &lt;&gt; "", 'Raw Data'!C167,"")</f>
        <v/>
      </c>
      <c r="D167" t="str">
        <f>IF('Raw Data'!O167 &lt;&gt; "", 'Raw Data'!O167,"")</f>
        <v/>
      </c>
      <c r="E167" t="str">
        <f>IF('Raw Data'!E167 &lt;&gt; "", 'Raw Data'!E167,"")</f>
        <v/>
      </c>
      <c r="F167" t="str">
        <f>IF('Raw Data'!F167 &lt;&gt; "", 'Raw Data'!F167,"")</f>
        <v/>
      </c>
      <c r="G167" t="str">
        <f>IF('Raw Data'!G167 &lt;&gt; "", 'Raw Data'!G167,"")</f>
        <v/>
      </c>
      <c r="H167" t="str">
        <f>IF('Raw Data'!H167 &lt;&gt; "", 'Raw Data'!H167,"")</f>
        <v/>
      </c>
      <c r="I167" t="str">
        <f>IF('Raw Data'!M167 &lt;&gt; "", 'Raw Data'!M167,"")</f>
        <v/>
      </c>
      <c r="J167" t="str">
        <f>IF('Raw Data'!N167 &lt;&gt; "", 'Raw Data'!N167,"")</f>
        <v/>
      </c>
      <c r="U167">
        <f t="shared" si="10"/>
        <v>0</v>
      </c>
      <c r="V167" t="str">
        <f t="shared" si="11"/>
        <v/>
      </c>
      <c r="W167" t="str">
        <f t="shared" si="12"/>
        <v/>
      </c>
      <c r="X167" t="e">
        <f t="shared" si="13"/>
        <v>#VALUE!</v>
      </c>
      <c r="Y167" t="e">
        <f t="shared" si="14"/>
        <v>#VALUE!</v>
      </c>
    </row>
    <row r="168" spans="1:25" x14ac:dyDescent="0.25">
      <c r="A168">
        <f>'Raw Data'!A168</f>
        <v>0</v>
      </c>
      <c r="B168" t="str">
        <f>IF('Raw Data'!B168 &lt;&gt; "", 'Raw Data'!B168,"")</f>
        <v/>
      </c>
      <c r="C168" t="str">
        <f>IF('Raw Data'!C168 &lt;&gt; "", 'Raw Data'!C168,"")</f>
        <v/>
      </c>
      <c r="D168" t="str">
        <f>IF('Raw Data'!O168 &lt;&gt; "", 'Raw Data'!O168,"")</f>
        <v/>
      </c>
      <c r="E168" t="str">
        <f>IF('Raw Data'!E168 &lt;&gt; "", 'Raw Data'!E168,"")</f>
        <v/>
      </c>
      <c r="F168" t="str">
        <f>IF('Raw Data'!F168 &lt;&gt; "", 'Raw Data'!F168,"")</f>
        <v/>
      </c>
      <c r="G168" t="str">
        <f>IF('Raw Data'!G168 &lt;&gt; "", 'Raw Data'!G168,"")</f>
        <v/>
      </c>
      <c r="H168" t="str">
        <f>IF('Raw Data'!H168 &lt;&gt; "", 'Raw Data'!H168,"")</f>
        <v/>
      </c>
      <c r="I168" t="str">
        <f>IF('Raw Data'!M168 &lt;&gt; "", 'Raw Data'!M168,"")</f>
        <v/>
      </c>
      <c r="J168" t="str">
        <f>IF('Raw Data'!N168 &lt;&gt; "", 'Raw Data'!N168,"")</f>
        <v/>
      </c>
      <c r="U168">
        <f t="shared" si="10"/>
        <v>0</v>
      </c>
      <c r="V168" t="str">
        <f t="shared" si="11"/>
        <v/>
      </c>
      <c r="W168" t="str">
        <f t="shared" si="12"/>
        <v/>
      </c>
      <c r="X168" t="e">
        <f t="shared" si="13"/>
        <v>#VALUE!</v>
      </c>
      <c r="Y168" t="e">
        <f t="shared" si="14"/>
        <v>#VALUE!</v>
      </c>
    </row>
    <row r="169" spans="1:25" x14ac:dyDescent="0.25">
      <c r="A169">
        <f>'Raw Data'!A169</f>
        <v>0</v>
      </c>
      <c r="B169" t="str">
        <f>IF('Raw Data'!B169 &lt;&gt; "", 'Raw Data'!B169,"")</f>
        <v/>
      </c>
      <c r="C169" t="str">
        <f>IF('Raw Data'!C169 &lt;&gt; "", 'Raw Data'!C169,"")</f>
        <v/>
      </c>
      <c r="D169" t="str">
        <f>IF('Raw Data'!O169 &lt;&gt; "", 'Raw Data'!O169,"")</f>
        <v/>
      </c>
      <c r="E169" t="str">
        <f>IF('Raw Data'!E169 &lt;&gt; "", 'Raw Data'!E169,"")</f>
        <v/>
      </c>
      <c r="F169" t="str">
        <f>IF('Raw Data'!F169 &lt;&gt; "", 'Raw Data'!F169,"")</f>
        <v/>
      </c>
      <c r="G169" t="str">
        <f>IF('Raw Data'!G169 &lt;&gt; "", 'Raw Data'!G169,"")</f>
        <v/>
      </c>
      <c r="H169" t="str">
        <f>IF('Raw Data'!H169 &lt;&gt; "", 'Raw Data'!H169,"")</f>
        <v/>
      </c>
      <c r="I169" t="str">
        <f>IF('Raw Data'!M169 &lt;&gt; "", 'Raw Data'!M169,"")</f>
        <v/>
      </c>
      <c r="J169" t="str">
        <f>IF('Raw Data'!N169 &lt;&gt; "", 'Raw Data'!N169,"")</f>
        <v/>
      </c>
      <c r="U169">
        <f t="shared" si="10"/>
        <v>0</v>
      </c>
      <c r="V169" t="str">
        <f t="shared" si="11"/>
        <v/>
      </c>
      <c r="W169" t="str">
        <f t="shared" si="12"/>
        <v/>
      </c>
      <c r="X169" t="e">
        <f t="shared" si="13"/>
        <v>#VALUE!</v>
      </c>
      <c r="Y169" t="e">
        <f t="shared" si="14"/>
        <v>#VALUE!</v>
      </c>
    </row>
    <row r="170" spans="1:25" x14ac:dyDescent="0.25">
      <c r="A170">
        <f>'Raw Data'!A170</f>
        <v>0</v>
      </c>
      <c r="B170" t="str">
        <f>IF('Raw Data'!B170 &lt;&gt; "", 'Raw Data'!B170,"")</f>
        <v/>
      </c>
      <c r="C170" t="str">
        <f>IF('Raw Data'!C170 &lt;&gt; "", 'Raw Data'!C170,"")</f>
        <v/>
      </c>
      <c r="D170" t="str">
        <f>IF('Raw Data'!O170 &lt;&gt; "", 'Raw Data'!O170,"")</f>
        <v/>
      </c>
      <c r="E170" t="str">
        <f>IF('Raw Data'!E170 &lt;&gt; "", 'Raw Data'!E170,"")</f>
        <v/>
      </c>
      <c r="F170" t="str">
        <f>IF('Raw Data'!F170 &lt;&gt; "", 'Raw Data'!F170,"")</f>
        <v/>
      </c>
      <c r="G170" t="str">
        <f>IF('Raw Data'!G170 &lt;&gt; "", 'Raw Data'!G170,"")</f>
        <v/>
      </c>
      <c r="H170" t="str">
        <f>IF('Raw Data'!H170 &lt;&gt; "", 'Raw Data'!H170,"")</f>
        <v/>
      </c>
      <c r="I170" t="str">
        <f>IF('Raw Data'!M170 &lt;&gt; "", 'Raw Data'!M170,"")</f>
        <v/>
      </c>
      <c r="J170" t="str">
        <f>IF('Raw Data'!N170 &lt;&gt; "", 'Raw Data'!N170,"")</f>
        <v/>
      </c>
      <c r="U170">
        <f t="shared" si="10"/>
        <v>0</v>
      </c>
      <c r="V170" t="str">
        <f t="shared" si="11"/>
        <v/>
      </c>
      <c r="W170" t="str">
        <f t="shared" si="12"/>
        <v/>
      </c>
      <c r="X170" t="e">
        <f t="shared" si="13"/>
        <v>#VALUE!</v>
      </c>
      <c r="Y170" t="e">
        <f t="shared" si="14"/>
        <v>#VALUE!</v>
      </c>
    </row>
    <row r="171" spans="1:25" x14ac:dyDescent="0.25">
      <c r="A171">
        <f>'Raw Data'!A171</f>
        <v>0</v>
      </c>
      <c r="B171" t="str">
        <f>IF('Raw Data'!B171 &lt;&gt; "", 'Raw Data'!B171,"")</f>
        <v/>
      </c>
      <c r="C171" t="str">
        <f>IF('Raw Data'!C171 &lt;&gt; "", 'Raw Data'!C171,"")</f>
        <v/>
      </c>
      <c r="D171" t="str">
        <f>IF('Raw Data'!O171 &lt;&gt; "", 'Raw Data'!O171,"")</f>
        <v/>
      </c>
      <c r="E171" t="str">
        <f>IF('Raw Data'!E171 &lt;&gt; "", 'Raw Data'!E171,"")</f>
        <v/>
      </c>
      <c r="F171" t="str">
        <f>IF('Raw Data'!F171 &lt;&gt; "", 'Raw Data'!F171,"")</f>
        <v/>
      </c>
      <c r="G171" t="str">
        <f>IF('Raw Data'!G171 &lt;&gt; "", 'Raw Data'!G171,"")</f>
        <v/>
      </c>
      <c r="H171" t="str">
        <f>IF('Raw Data'!H171 &lt;&gt; "", 'Raw Data'!H171,"")</f>
        <v/>
      </c>
      <c r="I171" t="str">
        <f>IF('Raw Data'!M171 &lt;&gt; "", 'Raw Data'!M171,"")</f>
        <v/>
      </c>
      <c r="J171" t="str">
        <f>IF('Raw Data'!N171 &lt;&gt; "", 'Raw Data'!N171,"")</f>
        <v/>
      </c>
      <c r="U171">
        <f t="shared" si="10"/>
        <v>0</v>
      </c>
      <c r="V171" t="str">
        <f t="shared" si="11"/>
        <v/>
      </c>
      <c r="W171" t="str">
        <f t="shared" si="12"/>
        <v/>
      </c>
      <c r="X171" t="e">
        <f t="shared" si="13"/>
        <v>#VALUE!</v>
      </c>
      <c r="Y171" t="e">
        <f t="shared" si="14"/>
        <v>#VALUE!</v>
      </c>
    </row>
    <row r="172" spans="1:25" x14ac:dyDescent="0.25">
      <c r="A172">
        <f>'Raw Data'!A172</f>
        <v>0</v>
      </c>
      <c r="B172" t="str">
        <f>IF('Raw Data'!B172 &lt;&gt; "", 'Raw Data'!B172,"")</f>
        <v/>
      </c>
      <c r="C172" t="str">
        <f>IF('Raw Data'!C172 &lt;&gt; "", 'Raw Data'!C172,"")</f>
        <v/>
      </c>
      <c r="D172" t="str">
        <f>IF('Raw Data'!O172 &lt;&gt; "", 'Raw Data'!O172,"")</f>
        <v/>
      </c>
      <c r="E172" t="str">
        <f>IF('Raw Data'!E172 &lt;&gt; "", 'Raw Data'!E172,"")</f>
        <v/>
      </c>
      <c r="F172" t="str">
        <f>IF('Raw Data'!F172 &lt;&gt; "", 'Raw Data'!F172,"")</f>
        <v/>
      </c>
      <c r="G172" t="str">
        <f>IF('Raw Data'!G172 &lt;&gt; "", 'Raw Data'!G172,"")</f>
        <v/>
      </c>
      <c r="H172" t="str">
        <f>IF('Raw Data'!H172 &lt;&gt; "", 'Raw Data'!H172,"")</f>
        <v/>
      </c>
      <c r="I172" t="str">
        <f>IF('Raw Data'!M172 &lt;&gt; "", 'Raw Data'!M172,"")</f>
        <v/>
      </c>
      <c r="J172" t="str">
        <f>IF('Raw Data'!N172 &lt;&gt; "", 'Raw Data'!N172,"")</f>
        <v/>
      </c>
      <c r="U172">
        <f t="shared" si="10"/>
        <v>0</v>
      </c>
      <c r="V172" t="str">
        <f t="shared" si="11"/>
        <v/>
      </c>
      <c r="W172" t="str">
        <f t="shared" si="12"/>
        <v/>
      </c>
      <c r="X172" t="e">
        <f t="shared" si="13"/>
        <v>#VALUE!</v>
      </c>
      <c r="Y172" t="e">
        <f t="shared" si="14"/>
        <v>#VALUE!</v>
      </c>
    </row>
    <row r="173" spans="1:25" x14ac:dyDescent="0.25">
      <c r="A173">
        <f>'Raw Data'!A173</f>
        <v>0</v>
      </c>
      <c r="B173" t="str">
        <f>IF('Raw Data'!B173 &lt;&gt; "", 'Raw Data'!B173,"")</f>
        <v/>
      </c>
      <c r="C173" t="str">
        <f>IF('Raw Data'!C173 &lt;&gt; "", 'Raw Data'!C173,"")</f>
        <v/>
      </c>
      <c r="D173" t="str">
        <f>IF('Raw Data'!O173 &lt;&gt; "", 'Raw Data'!O173,"")</f>
        <v/>
      </c>
      <c r="E173" t="str">
        <f>IF('Raw Data'!E173 &lt;&gt; "", 'Raw Data'!E173,"")</f>
        <v/>
      </c>
      <c r="F173" t="str">
        <f>IF('Raw Data'!F173 &lt;&gt; "", 'Raw Data'!F173,"")</f>
        <v/>
      </c>
      <c r="G173" t="str">
        <f>IF('Raw Data'!G173 &lt;&gt; "", 'Raw Data'!G173,"")</f>
        <v/>
      </c>
      <c r="H173" t="str">
        <f>IF('Raw Data'!H173 &lt;&gt; "", 'Raw Data'!H173,"")</f>
        <v/>
      </c>
      <c r="I173" t="str">
        <f>IF('Raw Data'!M173 &lt;&gt; "", 'Raw Data'!M173,"")</f>
        <v/>
      </c>
      <c r="J173" t="str">
        <f>IF('Raw Data'!N173 &lt;&gt; "", 'Raw Data'!N173,"")</f>
        <v/>
      </c>
      <c r="U173">
        <f t="shared" si="10"/>
        <v>0</v>
      </c>
      <c r="V173" t="str">
        <f t="shared" si="11"/>
        <v/>
      </c>
      <c r="W173" t="str">
        <f t="shared" si="12"/>
        <v/>
      </c>
      <c r="X173" t="e">
        <f t="shared" si="13"/>
        <v>#VALUE!</v>
      </c>
      <c r="Y173" t="e">
        <f t="shared" si="14"/>
        <v>#VALUE!</v>
      </c>
    </row>
    <row r="174" spans="1:25" x14ac:dyDescent="0.25">
      <c r="A174">
        <f>'Raw Data'!A174</f>
        <v>0</v>
      </c>
      <c r="B174" t="str">
        <f>IF('Raw Data'!B174 &lt;&gt; "", 'Raw Data'!B174,"")</f>
        <v/>
      </c>
      <c r="C174" t="str">
        <f>IF('Raw Data'!C174 &lt;&gt; "", 'Raw Data'!C174,"")</f>
        <v/>
      </c>
      <c r="D174" t="str">
        <f>IF('Raw Data'!O174 &lt;&gt; "", 'Raw Data'!O174,"")</f>
        <v/>
      </c>
      <c r="E174" t="str">
        <f>IF('Raw Data'!E174 &lt;&gt; "", 'Raw Data'!E174,"")</f>
        <v/>
      </c>
      <c r="F174" t="str">
        <f>IF('Raw Data'!F174 &lt;&gt; "", 'Raw Data'!F174,"")</f>
        <v/>
      </c>
      <c r="G174" t="str">
        <f>IF('Raw Data'!G174 &lt;&gt; "", 'Raw Data'!G174,"")</f>
        <v/>
      </c>
      <c r="H174" t="str">
        <f>IF('Raw Data'!H174 &lt;&gt; "", 'Raw Data'!H174,"")</f>
        <v/>
      </c>
      <c r="I174" t="str">
        <f>IF('Raw Data'!M174 &lt;&gt; "", 'Raw Data'!M174,"")</f>
        <v/>
      </c>
      <c r="J174" t="str">
        <f>IF('Raw Data'!N174 &lt;&gt; "", 'Raw Data'!N174,"")</f>
        <v/>
      </c>
      <c r="U174">
        <f t="shared" si="10"/>
        <v>0</v>
      </c>
      <c r="V174" t="str">
        <f t="shared" si="11"/>
        <v/>
      </c>
      <c r="W174" t="str">
        <f t="shared" si="12"/>
        <v/>
      </c>
      <c r="X174" t="e">
        <f t="shared" si="13"/>
        <v>#VALUE!</v>
      </c>
      <c r="Y174" t="e">
        <f t="shared" si="14"/>
        <v>#VALUE!</v>
      </c>
    </row>
    <row r="175" spans="1:25" x14ac:dyDescent="0.25">
      <c r="A175">
        <f>'Raw Data'!A175</f>
        <v>0</v>
      </c>
      <c r="B175" t="str">
        <f>IF('Raw Data'!B175 &lt;&gt; "", 'Raw Data'!B175,"")</f>
        <v/>
      </c>
      <c r="C175" t="str">
        <f>IF('Raw Data'!C175 &lt;&gt; "", 'Raw Data'!C175,"")</f>
        <v/>
      </c>
      <c r="D175" t="str">
        <f>IF('Raw Data'!O175 &lt;&gt; "", 'Raw Data'!O175,"")</f>
        <v/>
      </c>
      <c r="E175" t="str">
        <f>IF('Raw Data'!E175 &lt;&gt; "", 'Raw Data'!E175,"")</f>
        <v/>
      </c>
      <c r="F175" t="str">
        <f>IF('Raw Data'!F175 &lt;&gt; "", 'Raw Data'!F175,"")</f>
        <v/>
      </c>
      <c r="G175" t="str">
        <f>IF('Raw Data'!G175 &lt;&gt; "", 'Raw Data'!G175,"")</f>
        <v/>
      </c>
      <c r="H175" t="str">
        <f>IF('Raw Data'!H175 &lt;&gt; "", 'Raw Data'!H175,"")</f>
        <v/>
      </c>
      <c r="I175" t="str">
        <f>IF('Raw Data'!M175 &lt;&gt; "", 'Raw Data'!M175,"")</f>
        <v/>
      </c>
      <c r="J175" t="str">
        <f>IF('Raw Data'!N175 &lt;&gt; "", 'Raw Data'!N175,"")</f>
        <v/>
      </c>
      <c r="U175">
        <f t="shared" si="10"/>
        <v>0</v>
      </c>
      <c r="V175" t="str">
        <f t="shared" si="11"/>
        <v/>
      </c>
      <c r="W175" t="str">
        <f t="shared" si="12"/>
        <v/>
      </c>
      <c r="X175" t="e">
        <f t="shared" si="13"/>
        <v>#VALUE!</v>
      </c>
      <c r="Y175" t="e">
        <f t="shared" si="14"/>
        <v>#VALUE!</v>
      </c>
    </row>
    <row r="176" spans="1:25" x14ac:dyDescent="0.25">
      <c r="A176">
        <f>'Raw Data'!A176</f>
        <v>0</v>
      </c>
      <c r="B176" t="str">
        <f>IF('Raw Data'!B176 &lt;&gt; "", 'Raw Data'!B176,"")</f>
        <v/>
      </c>
      <c r="C176" t="str">
        <f>IF('Raw Data'!C176 &lt;&gt; "", 'Raw Data'!C176,"")</f>
        <v/>
      </c>
      <c r="D176" t="str">
        <f>IF('Raw Data'!O176 &lt;&gt; "", 'Raw Data'!O176,"")</f>
        <v/>
      </c>
      <c r="E176" t="str">
        <f>IF('Raw Data'!E176 &lt;&gt; "", 'Raw Data'!E176,"")</f>
        <v/>
      </c>
      <c r="F176" t="str">
        <f>IF('Raw Data'!F176 &lt;&gt; "", 'Raw Data'!F176,"")</f>
        <v/>
      </c>
      <c r="G176" t="str">
        <f>IF('Raw Data'!G176 &lt;&gt; "", 'Raw Data'!G176,"")</f>
        <v/>
      </c>
      <c r="H176" t="str">
        <f>IF('Raw Data'!H176 &lt;&gt; "", 'Raw Data'!H176,"")</f>
        <v/>
      </c>
      <c r="I176" t="str">
        <f>IF('Raw Data'!M176 &lt;&gt; "", 'Raw Data'!M176,"")</f>
        <v/>
      </c>
      <c r="J176" t="str">
        <f>IF('Raw Data'!N176 &lt;&gt; "", 'Raw Data'!N176,"")</f>
        <v/>
      </c>
      <c r="U176">
        <f t="shared" si="10"/>
        <v>0</v>
      </c>
      <c r="V176" t="str">
        <f t="shared" si="11"/>
        <v/>
      </c>
      <c r="W176" t="str">
        <f t="shared" si="12"/>
        <v/>
      </c>
      <c r="X176" t="e">
        <f t="shared" si="13"/>
        <v>#VALUE!</v>
      </c>
      <c r="Y176" t="e">
        <f t="shared" si="14"/>
        <v>#VALUE!</v>
      </c>
    </row>
    <row r="177" spans="1:25" x14ac:dyDescent="0.25">
      <c r="A177">
        <f>'Raw Data'!A177</f>
        <v>0</v>
      </c>
      <c r="B177" t="str">
        <f>IF('Raw Data'!B177 &lt;&gt; "", 'Raw Data'!B177,"")</f>
        <v/>
      </c>
      <c r="C177" t="str">
        <f>IF('Raw Data'!C177 &lt;&gt; "", 'Raw Data'!C177,"")</f>
        <v/>
      </c>
      <c r="D177" t="str">
        <f>IF('Raw Data'!O177 &lt;&gt; "", 'Raw Data'!O177,"")</f>
        <v/>
      </c>
      <c r="E177" t="str">
        <f>IF('Raw Data'!E177 &lt;&gt; "", 'Raw Data'!E177,"")</f>
        <v/>
      </c>
      <c r="F177" t="str">
        <f>IF('Raw Data'!F177 &lt;&gt; "", 'Raw Data'!F177,"")</f>
        <v/>
      </c>
      <c r="G177" t="str">
        <f>IF('Raw Data'!G177 &lt;&gt; "", 'Raw Data'!G177,"")</f>
        <v/>
      </c>
      <c r="H177" t="str">
        <f>IF('Raw Data'!H177 &lt;&gt; "", 'Raw Data'!H177,"")</f>
        <v/>
      </c>
      <c r="I177" t="str">
        <f>IF('Raw Data'!M177 &lt;&gt; "", 'Raw Data'!M177,"")</f>
        <v/>
      </c>
      <c r="J177" t="str">
        <f>IF('Raw Data'!N177 &lt;&gt; "", 'Raw Data'!N177,"")</f>
        <v/>
      </c>
      <c r="U177">
        <f t="shared" si="10"/>
        <v>0</v>
      </c>
      <c r="V177" t="str">
        <f t="shared" si="11"/>
        <v/>
      </c>
      <c r="W177" t="str">
        <f t="shared" si="12"/>
        <v/>
      </c>
      <c r="X177" t="e">
        <f t="shared" si="13"/>
        <v>#VALUE!</v>
      </c>
      <c r="Y177" t="e">
        <f t="shared" si="14"/>
        <v>#VALUE!</v>
      </c>
    </row>
    <row r="178" spans="1:25" x14ac:dyDescent="0.25">
      <c r="A178">
        <f>'Raw Data'!A178</f>
        <v>0</v>
      </c>
      <c r="B178" t="str">
        <f>IF('Raw Data'!B178 &lt;&gt; "", 'Raw Data'!B178,"")</f>
        <v/>
      </c>
      <c r="C178" t="str">
        <f>IF('Raw Data'!C178 &lt;&gt; "", 'Raw Data'!C178,"")</f>
        <v/>
      </c>
      <c r="D178" t="str">
        <f>IF('Raw Data'!O178 &lt;&gt; "", 'Raw Data'!O178,"")</f>
        <v/>
      </c>
      <c r="E178" t="str">
        <f>IF('Raw Data'!E178 &lt;&gt; "", 'Raw Data'!E178,"")</f>
        <v/>
      </c>
      <c r="F178" t="str">
        <f>IF('Raw Data'!F178 &lt;&gt; "", 'Raw Data'!F178,"")</f>
        <v/>
      </c>
      <c r="G178" t="str">
        <f>IF('Raw Data'!G178 &lt;&gt; "", 'Raw Data'!G178,"")</f>
        <v/>
      </c>
      <c r="H178" t="str">
        <f>IF('Raw Data'!H178 &lt;&gt; "", 'Raw Data'!H178,"")</f>
        <v/>
      </c>
      <c r="I178" t="str">
        <f>IF('Raw Data'!M178 &lt;&gt; "", 'Raw Data'!M178,"")</f>
        <v/>
      </c>
      <c r="J178" t="str">
        <f>IF('Raw Data'!N178 &lt;&gt; "", 'Raw Data'!N178,"")</f>
        <v/>
      </c>
      <c r="U178">
        <f t="shared" si="10"/>
        <v>0</v>
      </c>
      <c r="V178" t="str">
        <f t="shared" si="11"/>
        <v/>
      </c>
      <c r="W178" t="str">
        <f t="shared" si="12"/>
        <v/>
      </c>
      <c r="X178" t="e">
        <f t="shared" si="13"/>
        <v>#VALUE!</v>
      </c>
      <c r="Y178" t="e">
        <f t="shared" si="14"/>
        <v>#VALUE!</v>
      </c>
    </row>
    <row r="179" spans="1:25" x14ac:dyDescent="0.25">
      <c r="A179">
        <f>'Raw Data'!A179</f>
        <v>0</v>
      </c>
      <c r="B179" t="str">
        <f>IF('Raw Data'!B179 &lt;&gt; "", 'Raw Data'!B179,"")</f>
        <v/>
      </c>
      <c r="C179" t="str">
        <f>IF('Raw Data'!C179 &lt;&gt; "", 'Raw Data'!C179,"")</f>
        <v/>
      </c>
      <c r="D179" t="str">
        <f>IF('Raw Data'!O179 &lt;&gt; "", 'Raw Data'!O179,"")</f>
        <v/>
      </c>
      <c r="E179" t="str">
        <f>IF('Raw Data'!E179 &lt;&gt; "", 'Raw Data'!E179,"")</f>
        <v/>
      </c>
      <c r="F179" t="str">
        <f>IF('Raw Data'!F179 &lt;&gt; "", 'Raw Data'!F179,"")</f>
        <v/>
      </c>
      <c r="G179" t="str">
        <f>IF('Raw Data'!G179 &lt;&gt; "", 'Raw Data'!G179,"")</f>
        <v/>
      </c>
      <c r="H179" t="str">
        <f>IF('Raw Data'!H179 &lt;&gt; "", 'Raw Data'!H179,"")</f>
        <v/>
      </c>
      <c r="I179" t="str">
        <f>IF('Raw Data'!M179 &lt;&gt; "", 'Raw Data'!M179,"")</f>
        <v/>
      </c>
      <c r="J179" t="str">
        <f>IF('Raw Data'!N179 &lt;&gt; "", 'Raw Data'!N179,"")</f>
        <v/>
      </c>
      <c r="U179">
        <f t="shared" si="10"/>
        <v>0</v>
      </c>
      <c r="V179" t="str">
        <f t="shared" si="11"/>
        <v/>
      </c>
      <c r="W179" t="str">
        <f t="shared" si="12"/>
        <v/>
      </c>
      <c r="X179" t="e">
        <f t="shared" si="13"/>
        <v>#VALUE!</v>
      </c>
      <c r="Y179" t="e">
        <f t="shared" si="14"/>
        <v>#VALUE!</v>
      </c>
    </row>
    <row r="180" spans="1:25" x14ac:dyDescent="0.25">
      <c r="A180">
        <f>'Raw Data'!A180</f>
        <v>0</v>
      </c>
      <c r="B180" t="str">
        <f>IF('Raw Data'!B180 &lt;&gt; "", 'Raw Data'!B180,"")</f>
        <v/>
      </c>
      <c r="C180" t="str">
        <f>IF('Raw Data'!C180 &lt;&gt; "", 'Raw Data'!C180,"")</f>
        <v/>
      </c>
      <c r="D180" t="str">
        <f>IF('Raw Data'!O180 &lt;&gt; "", 'Raw Data'!O180,"")</f>
        <v/>
      </c>
      <c r="E180" t="str">
        <f>IF('Raw Data'!E180 &lt;&gt; "", 'Raw Data'!E180,"")</f>
        <v/>
      </c>
      <c r="F180" t="str">
        <f>IF('Raw Data'!F180 &lt;&gt; "", 'Raw Data'!F180,"")</f>
        <v/>
      </c>
      <c r="G180" t="str">
        <f>IF('Raw Data'!G180 &lt;&gt; "", 'Raw Data'!G180,"")</f>
        <v/>
      </c>
      <c r="H180" t="str">
        <f>IF('Raw Data'!H180 &lt;&gt; "", 'Raw Data'!H180,"")</f>
        <v/>
      </c>
      <c r="I180" t="str">
        <f>IF('Raw Data'!M180 &lt;&gt; "", 'Raw Data'!M180,"")</f>
        <v/>
      </c>
      <c r="J180" t="str">
        <f>IF('Raw Data'!N180 &lt;&gt; "", 'Raw Data'!N180,"")</f>
        <v/>
      </c>
      <c r="U180">
        <f t="shared" si="10"/>
        <v>0</v>
      </c>
      <c r="V180" t="str">
        <f t="shared" si="11"/>
        <v/>
      </c>
      <c r="W180" t="str">
        <f t="shared" si="12"/>
        <v/>
      </c>
      <c r="X180" t="e">
        <f t="shared" si="13"/>
        <v>#VALUE!</v>
      </c>
      <c r="Y180" t="e">
        <f t="shared" si="14"/>
        <v>#VALUE!</v>
      </c>
    </row>
    <row r="181" spans="1:25" x14ac:dyDescent="0.25">
      <c r="A181">
        <f>'Raw Data'!A181</f>
        <v>0</v>
      </c>
      <c r="B181" t="str">
        <f>IF('Raw Data'!B181 &lt;&gt; "", 'Raw Data'!B181,"")</f>
        <v/>
      </c>
      <c r="C181" t="str">
        <f>IF('Raw Data'!C181 &lt;&gt; "", 'Raw Data'!C181,"")</f>
        <v/>
      </c>
      <c r="D181" t="str">
        <f>IF('Raw Data'!O181 &lt;&gt; "", 'Raw Data'!O181,"")</f>
        <v/>
      </c>
      <c r="E181" t="str">
        <f>IF('Raw Data'!E181 &lt;&gt; "", 'Raw Data'!E181,"")</f>
        <v/>
      </c>
      <c r="F181" t="str">
        <f>IF('Raw Data'!F181 &lt;&gt; "", 'Raw Data'!F181,"")</f>
        <v/>
      </c>
      <c r="G181" t="str">
        <f>IF('Raw Data'!G181 &lt;&gt; "", 'Raw Data'!G181,"")</f>
        <v/>
      </c>
      <c r="H181" t="str">
        <f>IF('Raw Data'!H181 &lt;&gt; "", 'Raw Data'!H181,"")</f>
        <v/>
      </c>
      <c r="I181" t="str">
        <f>IF('Raw Data'!M181 &lt;&gt; "", 'Raw Data'!M181,"")</f>
        <v/>
      </c>
      <c r="J181" t="str">
        <f>IF('Raw Data'!N181 &lt;&gt; "", 'Raw Data'!N181,"")</f>
        <v/>
      </c>
      <c r="U181">
        <f t="shared" si="10"/>
        <v>0</v>
      </c>
      <c r="V181" t="str">
        <f t="shared" si="11"/>
        <v/>
      </c>
      <c r="W181" t="str">
        <f t="shared" si="12"/>
        <v/>
      </c>
      <c r="X181" t="e">
        <f t="shared" si="13"/>
        <v>#VALUE!</v>
      </c>
      <c r="Y181" t="e">
        <f t="shared" si="14"/>
        <v>#VALUE!</v>
      </c>
    </row>
    <row r="182" spans="1:25" x14ac:dyDescent="0.25">
      <c r="A182">
        <f>'Raw Data'!A182</f>
        <v>0</v>
      </c>
      <c r="B182" t="str">
        <f>IF('Raw Data'!B182 &lt;&gt; "", 'Raw Data'!B182,"")</f>
        <v/>
      </c>
      <c r="C182" t="str">
        <f>IF('Raw Data'!C182 &lt;&gt; "", 'Raw Data'!C182,"")</f>
        <v/>
      </c>
      <c r="D182" t="str">
        <f>IF('Raw Data'!O182 &lt;&gt; "", 'Raw Data'!O182,"")</f>
        <v/>
      </c>
      <c r="E182" t="str">
        <f>IF('Raw Data'!E182 &lt;&gt; "", 'Raw Data'!E182,"")</f>
        <v/>
      </c>
      <c r="F182" t="str">
        <f>IF('Raw Data'!F182 &lt;&gt; "", 'Raw Data'!F182,"")</f>
        <v/>
      </c>
      <c r="G182" t="str">
        <f>IF('Raw Data'!G182 &lt;&gt; "", 'Raw Data'!G182,"")</f>
        <v/>
      </c>
      <c r="H182" t="str">
        <f>IF('Raw Data'!H182 &lt;&gt; "", 'Raw Data'!H182,"")</f>
        <v/>
      </c>
      <c r="I182" t="str">
        <f>IF('Raw Data'!M182 &lt;&gt; "", 'Raw Data'!M182,"")</f>
        <v/>
      </c>
      <c r="J182" t="str">
        <f>IF('Raw Data'!N182 &lt;&gt; "", 'Raw Data'!N182,"")</f>
        <v/>
      </c>
      <c r="U182">
        <f t="shared" si="10"/>
        <v>0</v>
      </c>
      <c r="V182" t="str">
        <f t="shared" si="11"/>
        <v/>
      </c>
      <c r="W182" t="str">
        <f t="shared" si="12"/>
        <v/>
      </c>
      <c r="X182" t="e">
        <f t="shared" si="13"/>
        <v>#VALUE!</v>
      </c>
      <c r="Y182" t="e">
        <f t="shared" si="14"/>
        <v>#VALUE!</v>
      </c>
    </row>
    <row r="183" spans="1:25" x14ac:dyDescent="0.25">
      <c r="A183">
        <f>'Raw Data'!A183</f>
        <v>0</v>
      </c>
      <c r="B183" t="str">
        <f>IF('Raw Data'!B183 &lt;&gt; "", 'Raw Data'!B183,"")</f>
        <v/>
      </c>
      <c r="C183" t="str">
        <f>IF('Raw Data'!C183 &lt;&gt; "", 'Raw Data'!C183,"")</f>
        <v/>
      </c>
      <c r="D183" t="str">
        <f>IF('Raw Data'!O183 &lt;&gt; "", 'Raw Data'!O183,"")</f>
        <v/>
      </c>
      <c r="E183" t="str">
        <f>IF('Raw Data'!E183 &lt;&gt; "", 'Raw Data'!E183,"")</f>
        <v/>
      </c>
      <c r="F183" t="str">
        <f>IF('Raw Data'!F183 &lt;&gt; "", 'Raw Data'!F183,"")</f>
        <v/>
      </c>
      <c r="G183" t="str">
        <f>IF('Raw Data'!G183 &lt;&gt; "", 'Raw Data'!G183,"")</f>
        <v/>
      </c>
      <c r="H183" t="str">
        <f>IF('Raw Data'!H183 &lt;&gt; "", 'Raw Data'!H183,"")</f>
        <v/>
      </c>
      <c r="I183" t="str">
        <f>IF('Raw Data'!M183 &lt;&gt; "", 'Raw Data'!M183,"")</f>
        <v/>
      </c>
      <c r="J183" t="str">
        <f>IF('Raw Data'!N183 &lt;&gt; "", 'Raw Data'!N183,"")</f>
        <v/>
      </c>
      <c r="U183">
        <f t="shared" si="10"/>
        <v>0</v>
      </c>
      <c r="V183" t="str">
        <f t="shared" si="11"/>
        <v/>
      </c>
      <c r="W183" t="str">
        <f t="shared" si="12"/>
        <v/>
      </c>
      <c r="X183" t="e">
        <f t="shared" si="13"/>
        <v>#VALUE!</v>
      </c>
      <c r="Y183" t="e">
        <f t="shared" si="14"/>
        <v>#VALUE!</v>
      </c>
    </row>
    <row r="184" spans="1:25" x14ac:dyDescent="0.25">
      <c r="A184">
        <f>'Raw Data'!A184</f>
        <v>0</v>
      </c>
      <c r="B184" t="str">
        <f>IF('Raw Data'!B184 &lt;&gt; "", 'Raw Data'!B184,"")</f>
        <v/>
      </c>
      <c r="C184" t="str">
        <f>IF('Raw Data'!C184 &lt;&gt; "", 'Raw Data'!C184,"")</f>
        <v/>
      </c>
      <c r="D184" t="str">
        <f>IF('Raw Data'!O184 &lt;&gt; "", 'Raw Data'!O184,"")</f>
        <v/>
      </c>
      <c r="E184" t="str">
        <f>IF('Raw Data'!E184 &lt;&gt; "", 'Raw Data'!E184,"")</f>
        <v/>
      </c>
      <c r="F184" t="str">
        <f>IF('Raw Data'!F184 &lt;&gt; "", 'Raw Data'!F184,"")</f>
        <v/>
      </c>
      <c r="G184" t="str">
        <f>IF('Raw Data'!G184 &lt;&gt; "", 'Raw Data'!G184,"")</f>
        <v/>
      </c>
      <c r="H184" t="str">
        <f>IF('Raw Data'!H184 &lt;&gt; "", 'Raw Data'!H184,"")</f>
        <v/>
      </c>
      <c r="I184" t="str">
        <f>IF('Raw Data'!M184 &lt;&gt; "", 'Raw Data'!M184,"")</f>
        <v/>
      </c>
      <c r="J184" t="str">
        <f>IF('Raw Data'!N184 &lt;&gt; "", 'Raw Data'!N184,"")</f>
        <v/>
      </c>
      <c r="U184">
        <f t="shared" si="10"/>
        <v>0</v>
      </c>
      <c r="V184" t="str">
        <f t="shared" si="11"/>
        <v/>
      </c>
      <c r="W184" t="str">
        <f t="shared" si="12"/>
        <v/>
      </c>
      <c r="X184" t="e">
        <f t="shared" si="13"/>
        <v>#VALUE!</v>
      </c>
      <c r="Y184" t="e">
        <f t="shared" si="14"/>
        <v>#VALUE!</v>
      </c>
    </row>
    <row r="185" spans="1:25" x14ac:dyDescent="0.25">
      <c r="A185">
        <f>'Raw Data'!A185</f>
        <v>0</v>
      </c>
      <c r="B185" t="str">
        <f>IF('Raw Data'!B185 &lt;&gt; "", 'Raw Data'!B185,"")</f>
        <v/>
      </c>
      <c r="C185" t="str">
        <f>IF('Raw Data'!C185 &lt;&gt; "", 'Raw Data'!C185,"")</f>
        <v/>
      </c>
      <c r="D185" t="str">
        <f>IF('Raw Data'!O185 &lt;&gt; "", 'Raw Data'!O185,"")</f>
        <v/>
      </c>
      <c r="E185" t="str">
        <f>IF('Raw Data'!E185 &lt;&gt; "", 'Raw Data'!E185,"")</f>
        <v/>
      </c>
      <c r="F185" t="str">
        <f>IF('Raw Data'!F185 &lt;&gt; "", 'Raw Data'!F185,"")</f>
        <v/>
      </c>
      <c r="G185" t="str">
        <f>IF('Raw Data'!G185 &lt;&gt; "", 'Raw Data'!G185,"")</f>
        <v/>
      </c>
      <c r="H185" t="str">
        <f>IF('Raw Data'!H185 &lt;&gt; "", 'Raw Data'!H185,"")</f>
        <v/>
      </c>
      <c r="I185" t="str">
        <f>IF('Raw Data'!M185 &lt;&gt; "", 'Raw Data'!M185,"")</f>
        <v/>
      </c>
      <c r="J185" t="str">
        <f>IF('Raw Data'!N185 &lt;&gt; "", 'Raw Data'!N185,"")</f>
        <v/>
      </c>
      <c r="U185">
        <f t="shared" si="10"/>
        <v>0</v>
      </c>
      <c r="V185" t="str">
        <f t="shared" si="11"/>
        <v/>
      </c>
      <c r="W185" t="str">
        <f t="shared" si="12"/>
        <v/>
      </c>
      <c r="X185" t="e">
        <f t="shared" si="13"/>
        <v>#VALUE!</v>
      </c>
      <c r="Y185" t="e">
        <f t="shared" si="14"/>
        <v>#VALUE!</v>
      </c>
    </row>
    <row r="186" spans="1:25" x14ac:dyDescent="0.25">
      <c r="A186">
        <f>'Raw Data'!A186</f>
        <v>0</v>
      </c>
      <c r="B186" t="str">
        <f>IF('Raw Data'!B186 &lt;&gt; "", 'Raw Data'!B186,"")</f>
        <v/>
      </c>
      <c r="C186" t="str">
        <f>IF('Raw Data'!C186 &lt;&gt; "", 'Raw Data'!C186,"")</f>
        <v/>
      </c>
      <c r="D186" t="str">
        <f>IF('Raw Data'!O186 &lt;&gt; "", 'Raw Data'!O186,"")</f>
        <v/>
      </c>
      <c r="E186" t="str">
        <f>IF('Raw Data'!E186 &lt;&gt; "", 'Raw Data'!E186,"")</f>
        <v/>
      </c>
      <c r="F186" t="str">
        <f>IF('Raw Data'!F186 &lt;&gt; "", 'Raw Data'!F186,"")</f>
        <v/>
      </c>
      <c r="G186" t="str">
        <f>IF('Raw Data'!G186 &lt;&gt; "", 'Raw Data'!G186,"")</f>
        <v/>
      </c>
      <c r="H186" t="str">
        <f>IF('Raw Data'!H186 &lt;&gt; "", 'Raw Data'!H186,"")</f>
        <v/>
      </c>
      <c r="I186" t="str">
        <f>IF('Raw Data'!M186 &lt;&gt; "", 'Raw Data'!M186,"")</f>
        <v/>
      </c>
      <c r="J186" t="str">
        <f>IF('Raw Data'!N186 &lt;&gt; "", 'Raw Data'!N186,"")</f>
        <v/>
      </c>
      <c r="U186">
        <f t="shared" si="10"/>
        <v>0</v>
      </c>
      <c r="V186" t="str">
        <f t="shared" si="11"/>
        <v/>
      </c>
      <c r="W186" t="str">
        <f t="shared" si="12"/>
        <v/>
      </c>
      <c r="X186" t="e">
        <f t="shared" si="13"/>
        <v>#VALUE!</v>
      </c>
      <c r="Y186" t="e">
        <f t="shared" si="14"/>
        <v>#VALUE!</v>
      </c>
    </row>
    <row r="187" spans="1:25" x14ac:dyDescent="0.25">
      <c r="A187">
        <f>'Raw Data'!A187</f>
        <v>0</v>
      </c>
      <c r="B187" t="str">
        <f>IF('Raw Data'!B187 &lt;&gt; "", 'Raw Data'!B187,"")</f>
        <v/>
      </c>
      <c r="C187" t="str">
        <f>IF('Raw Data'!C187 &lt;&gt; "", 'Raw Data'!C187,"")</f>
        <v/>
      </c>
      <c r="D187" t="str">
        <f>IF('Raw Data'!O187 &lt;&gt; "", 'Raw Data'!O187,"")</f>
        <v/>
      </c>
      <c r="E187" t="str">
        <f>IF('Raw Data'!E187 &lt;&gt; "", 'Raw Data'!E187,"")</f>
        <v/>
      </c>
      <c r="F187" t="str">
        <f>IF('Raw Data'!F187 &lt;&gt; "", 'Raw Data'!F187,"")</f>
        <v/>
      </c>
      <c r="G187" t="str">
        <f>IF('Raw Data'!G187 &lt;&gt; "", 'Raw Data'!G187,"")</f>
        <v/>
      </c>
      <c r="H187" t="str">
        <f>IF('Raw Data'!H187 &lt;&gt; "", 'Raw Data'!H187,"")</f>
        <v/>
      </c>
      <c r="I187" t="str">
        <f>IF('Raw Data'!M187 &lt;&gt; "", 'Raw Data'!M187,"")</f>
        <v/>
      </c>
      <c r="J187" t="str">
        <f>IF('Raw Data'!N187 &lt;&gt; "", 'Raw Data'!N187,"")</f>
        <v/>
      </c>
      <c r="U187">
        <f t="shared" si="10"/>
        <v>0</v>
      </c>
      <c r="V187" t="str">
        <f t="shared" si="11"/>
        <v/>
      </c>
      <c r="W187" t="str">
        <f t="shared" si="12"/>
        <v/>
      </c>
      <c r="X187" t="e">
        <f t="shared" si="13"/>
        <v>#VALUE!</v>
      </c>
      <c r="Y187" t="e">
        <f t="shared" si="14"/>
        <v>#VALUE!</v>
      </c>
    </row>
    <row r="188" spans="1:25" x14ac:dyDescent="0.25">
      <c r="A188">
        <f>'Raw Data'!A188</f>
        <v>0</v>
      </c>
      <c r="B188" t="str">
        <f>IF('Raw Data'!B188 &lt;&gt; "", 'Raw Data'!B188,"")</f>
        <v/>
      </c>
      <c r="C188" t="str">
        <f>IF('Raw Data'!C188 &lt;&gt; "", 'Raw Data'!C188,"")</f>
        <v/>
      </c>
      <c r="D188" t="str">
        <f>IF('Raw Data'!O188 &lt;&gt; "", 'Raw Data'!O188,"")</f>
        <v/>
      </c>
      <c r="E188" t="str">
        <f>IF('Raw Data'!E188 &lt;&gt; "", 'Raw Data'!E188,"")</f>
        <v/>
      </c>
      <c r="F188" t="str">
        <f>IF('Raw Data'!F188 &lt;&gt; "", 'Raw Data'!F188,"")</f>
        <v/>
      </c>
      <c r="G188" t="str">
        <f>IF('Raw Data'!G188 &lt;&gt; "", 'Raw Data'!G188,"")</f>
        <v/>
      </c>
      <c r="H188" t="str">
        <f>IF('Raw Data'!H188 &lt;&gt; "", 'Raw Data'!H188,"")</f>
        <v/>
      </c>
      <c r="I188" t="str">
        <f>IF('Raw Data'!M188 &lt;&gt; "", 'Raw Data'!M188,"")</f>
        <v/>
      </c>
      <c r="J188" t="str">
        <f>IF('Raw Data'!N188 &lt;&gt; "", 'Raw Data'!N188,"")</f>
        <v/>
      </c>
      <c r="U188">
        <f t="shared" si="10"/>
        <v>0</v>
      </c>
      <c r="V188" t="str">
        <f t="shared" si="11"/>
        <v/>
      </c>
      <c r="W188" t="str">
        <f t="shared" si="12"/>
        <v/>
      </c>
      <c r="X188" t="e">
        <f t="shared" si="13"/>
        <v>#VALUE!</v>
      </c>
      <c r="Y188" t="e">
        <f t="shared" si="14"/>
        <v>#VALUE!</v>
      </c>
    </row>
    <row r="189" spans="1:25" x14ac:dyDescent="0.25">
      <c r="A189">
        <f>'Raw Data'!A189</f>
        <v>0</v>
      </c>
      <c r="B189" t="str">
        <f>IF('Raw Data'!B189 &lt;&gt; "", 'Raw Data'!B189,"")</f>
        <v/>
      </c>
      <c r="C189" t="str">
        <f>IF('Raw Data'!C189 &lt;&gt; "", 'Raw Data'!C189,"")</f>
        <v/>
      </c>
      <c r="D189" t="str">
        <f>IF('Raw Data'!O189 &lt;&gt; "", 'Raw Data'!O189,"")</f>
        <v/>
      </c>
      <c r="E189" t="str">
        <f>IF('Raw Data'!E189 &lt;&gt; "", 'Raw Data'!E189,"")</f>
        <v/>
      </c>
      <c r="F189" t="str">
        <f>IF('Raw Data'!F189 &lt;&gt; "", 'Raw Data'!F189,"")</f>
        <v/>
      </c>
      <c r="G189" t="str">
        <f>IF('Raw Data'!G189 &lt;&gt; "", 'Raw Data'!G189,"")</f>
        <v/>
      </c>
      <c r="H189" t="str">
        <f>IF('Raw Data'!H189 &lt;&gt; "", 'Raw Data'!H189,"")</f>
        <v/>
      </c>
      <c r="I189" t="str">
        <f>IF('Raw Data'!M189 &lt;&gt; "", 'Raw Data'!M189,"")</f>
        <v/>
      </c>
      <c r="J189" t="str">
        <f>IF('Raw Data'!N189 &lt;&gt; "", 'Raw Data'!N189,"")</f>
        <v/>
      </c>
      <c r="U189">
        <f t="shared" si="10"/>
        <v>0</v>
      </c>
      <c r="V189" t="str">
        <f t="shared" si="11"/>
        <v/>
      </c>
      <c r="W189" t="str">
        <f t="shared" si="12"/>
        <v/>
      </c>
      <c r="X189" t="e">
        <f t="shared" si="13"/>
        <v>#VALUE!</v>
      </c>
      <c r="Y189" t="e">
        <f t="shared" si="14"/>
        <v>#VALUE!</v>
      </c>
    </row>
    <row r="190" spans="1:25" x14ac:dyDescent="0.25">
      <c r="A190">
        <f>'Raw Data'!A190</f>
        <v>0</v>
      </c>
      <c r="B190" t="str">
        <f>IF('Raw Data'!B190 &lt;&gt; "", 'Raw Data'!B190,"")</f>
        <v/>
      </c>
      <c r="C190" t="str">
        <f>IF('Raw Data'!C190 &lt;&gt; "", 'Raw Data'!C190,"")</f>
        <v/>
      </c>
      <c r="D190" t="str">
        <f>IF('Raw Data'!O190 &lt;&gt; "", 'Raw Data'!O190,"")</f>
        <v/>
      </c>
      <c r="E190" t="str">
        <f>IF('Raw Data'!E190 &lt;&gt; "", 'Raw Data'!E190,"")</f>
        <v/>
      </c>
      <c r="F190" t="str">
        <f>IF('Raw Data'!F190 &lt;&gt; "", 'Raw Data'!F190,"")</f>
        <v/>
      </c>
      <c r="G190" t="str">
        <f>IF('Raw Data'!G190 &lt;&gt; "", 'Raw Data'!G190,"")</f>
        <v/>
      </c>
      <c r="H190" t="str">
        <f>IF('Raw Data'!H190 &lt;&gt; "", 'Raw Data'!H190,"")</f>
        <v/>
      </c>
      <c r="I190" t="str">
        <f>IF('Raw Data'!M190 &lt;&gt; "", 'Raw Data'!M190,"")</f>
        <v/>
      </c>
      <c r="J190" t="str">
        <f>IF('Raw Data'!N190 &lt;&gt; "", 'Raw Data'!N190,"")</f>
        <v/>
      </c>
      <c r="U190">
        <f t="shared" si="10"/>
        <v>0</v>
      </c>
      <c r="V190" t="str">
        <f t="shared" si="11"/>
        <v/>
      </c>
      <c r="W190" t="str">
        <f t="shared" si="12"/>
        <v/>
      </c>
      <c r="X190" t="e">
        <f t="shared" si="13"/>
        <v>#VALUE!</v>
      </c>
      <c r="Y190" t="e">
        <f t="shared" si="14"/>
        <v>#VALUE!</v>
      </c>
    </row>
    <row r="191" spans="1:25" x14ac:dyDescent="0.25">
      <c r="A191">
        <f>'Raw Data'!A191</f>
        <v>0</v>
      </c>
      <c r="B191" t="str">
        <f>IF('Raw Data'!B191 &lt;&gt; "", 'Raw Data'!B191,"")</f>
        <v/>
      </c>
      <c r="C191" t="str">
        <f>IF('Raw Data'!C191 &lt;&gt; "", 'Raw Data'!C191,"")</f>
        <v/>
      </c>
      <c r="D191" t="str">
        <f>IF('Raw Data'!O191 &lt;&gt; "", 'Raw Data'!O191,"")</f>
        <v/>
      </c>
      <c r="E191" t="str">
        <f>IF('Raw Data'!E191 &lt;&gt; "", 'Raw Data'!E191,"")</f>
        <v/>
      </c>
      <c r="F191" t="str">
        <f>IF('Raw Data'!F191 &lt;&gt; "", 'Raw Data'!F191,"")</f>
        <v/>
      </c>
      <c r="G191" t="str">
        <f>IF('Raw Data'!G191 &lt;&gt; "", 'Raw Data'!G191,"")</f>
        <v/>
      </c>
      <c r="H191" t="str">
        <f>IF('Raw Data'!H191 &lt;&gt; "", 'Raw Data'!H191,"")</f>
        <v/>
      </c>
      <c r="I191" t="str">
        <f>IF('Raw Data'!M191 &lt;&gt; "", 'Raw Data'!M191,"")</f>
        <v/>
      </c>
      <c r="J191" t="str">
        <f>IF('Raw Data'!N191 &lt;&gt; "", 'Raw Data'!N191,"")</f>
        <v/>
      </c>
      <c r="U191">
        <f t="shared" si="10"/>
        <v>0</v>
      </c>
      <c r="V191" t="str">
        <f t="shared" si="11"/>
        <v/>
      </c>
      <c r="W191" t="str">
        <f t="shared" si="12"/>
        <v/>
      </c>
      <c r="X191" t="e">
        <f t="shared" si="13"/>
        <v>#VALUE!</v>
      </c>
      <c r="Y191" t="e">
        <f t="shared" si="14"/>
        <v>#VALUE!</v>
      </c>
    </row>
    <row r="192" spans="1:25" x14ac:dyDescent="0.25">
      <c r="A192">
        <f>'Raw Data'!A192</f>
        <v>0</v>
      </c>
      <c r="B192" t="str">
        <f>IF('Raw Data'!B192 &lt;&gt; "", 'Raw Data'!B192,"")</f>
        <v/>
      </c>
      <c r="C192" t="str">
        <f>IF('Raw Data'!C192 &lt;&gt; "", 'Raw Data'!C192,"")</f>
        <v/>
      </c>
      <c r="D192" t="str">
        <f>IF('Raw Data'!O192 &lt;&gt; "", 'Raw Data'!O192,"")</f>
        <v/>
      </c>
      <c r="E192" t="str">
        <f>IF('Raw Data'!E192 &lt;&gt; "", 'Raw Data'!E192,"")</f>
        <v/>
      </c>
      <c r="F192" t="str">
        <f>IF('Raw Data'!F192 &lt;&gt; "", 'Raw Data'!F192,"")</f>
        <v/>
      </c>
      <c r="G192" t="str">
        <f>IF('Raw Data'!G192 &lt;&gt; "", 'Raw Data'!G192,"")</f>
        <v/>
      </c>
      <c r="H192" t="str">
        <f>IF('Raw Data'!H192 &lt;&gt; "", 'Raw Data'!H192,"")</f>
        <v/>
      </c>
      <c r="I192" t="str">
        <f>IF('Raw Data'!M192 &lt;&gt; "", 'Raw Data'!M192,"")</f>
        <v/>
      </c>
      <c r="J192" t="str">
        <f>IF('Raw Data'!N192 &lt;&gt; "", 'Raw Data'!N192,"")</f>
        <v/>
      </c>
      <c r="U192">
        <f t="shared" si="10"/>
        <v>0</v>
      </c>
      <c r="V192" t="str">
        <f t="shared" si="11"/>
        <v/>
      </c>
      <c r="W192" t="str">
        <f t="shared" si="12"/>
        <v/>
      </c>
      <c r="X192" t="e">
        <f t="shared" si="13"/>
        <v>#VALUE!</v>
      </c>
      <c r="Y192" t="e">
        <f t="shared" si="14"/>
        <v>#VALUE!</v>
      </c>
    </row>
    <row r="193" spans="1:25" x14ac:dyDescent="0.25">
      <c r="A193">
        <f>'Raw Data'!A193</f>
        <v>0</v>
      </c>
      <c r="B193" t="str">
        <f>IF('Raw Data'!B193 &lt;&gt; "", 'Raw Data'!B193,"")</f>
        <v/>
      </c>
      <c r="C193" t="str">
        <f>IF('Raw Data'!C193 &lt;&gt; "", 'Raw Data'!C193,"")</f>
        <v/>
      </c>
      <c r="D193" t="str">
        <f>IF('Raw Data'!O193 &lt;&gt; "", 'Raw Data'!O193,"")</f>
        <v/>
      </c>
      <c r="E193" t="str">
        <f>IF('Raw Data'!E193 &lt;&gt; "", 'Raw Data'!E193,"")</f>
        <v/>
      </c>
      <c r="F193" t="str">
        <f>IF('Raw Data'!F193 &lt;&gt; "", 'Raw Data'!F193,"")</f>
        <v/>
      </c>
      <c r="G193" t="str">
        <f>IF('Raw Data'!G193 &lt;&gt; "", 'Raw Data'!G193,"")</f>
        <v/>
      </c>
      <c r="H193" t="str">
        <f>IF('Raw Data'!H193 &lt;&gt; "", 'Raw Data'!H193,"")</f>
        <v/>
      </c>
      <c r="I193" t="str">
        <f>IF('Raw Data'!M193 &lt;&gt; "", 'Raw Data'!M193,"")</f>
        <v/>
      </c>
      <c r="J193" t="str">
        <f>IF('Raw Data'!N193 &lt;&gt; "", 'Raw Data'!N193,"")</f>
        <v/>
      </c>
      <c r="U193">
        <f t="shared" si="10"/>
        <v>0</v>
      </c>
      <c r="V193" t="str">
        <f t="shared" si="11"/>
        <v/>
      </c>
      <c r="W193" t="str">
        <f t="shared" si="12"/>
        <v/>
      </c>
      <c r="X193" t="e">
        <f t="shared" si="13"/>
        <v>#VALUE!</v>
      </c>
      <c r="Y193" t="e">
        <f t="shared" si="14"/>
        <v>#VALUE!</v>
      </c>
    </row>
    <row r="194" spans="1:25" x14ac:dyDescent="0.25">
      <c r="A194">
        <f>'Raw Data'!A194</f>
        <v>0</v>
      </c>
      <c r="B194" t="str">
        <f>IF('Raw Data'!B194 &lt;&gt; "", 'Raw Data'!B194,"")</f>
        <v/>
      </c>
      <c r="C194" t="str">
        <f>IF('Raw Data'!C194 &lt;&gt; "", 'Raw Data'!C194,"")</f>
        <v/>
      </c>
      <c r="D194" t="str">
        <f>IF('Raw Data'!O194 &lt;&gt; "", 'Raw Data'!O194,"")</f>
        <v/>
      </c>
      <c r="E194" t="str">
        <f>IF('Raw Data'!E194 &lt;&gt; "", 'Raw Data'!E194,"")</f>
        <v/>
      </c>
      <c r="F194" t="str">
        <f>IF('Raw Data'!F194 &lt;&gt; "", 'Raw Data'!F194,"")</f>
        <v/>
      </c>
      <c r="G194" t="str">
        <f>IF('Raw Data'!G194 &lt;&gt; "", 'Raw Data'!G194,"")</f>
        <v/>
      </c>
      <c r="H194" t="str">
        <f>IF('Raw Data'!H194 &lt;&gt; "", 'Raw Data'!H194,"")</f>
        <v/>
      </c>
      <c r="I194" t="str">
        <f>IF('Raw Data'!M194 &lt;&gt; "", 'Raw Data'!M194,"")</f>
        <v/>
      </c>
      <c r="J194" t="str">
        <f>IF('Raw Data'!N194 &lt;&gt; "", 'Raw Data'!N194,"")</f>
        <v/>
      </c>
      <c r="U194">
        <f t="shared" ref="U194:U201" si="15">A194</f>
        <v>0</v>
      </c>
      <c r="V194" t="str">
        <f t="shared" ref="V194:V201" si="16">IF(N$17&gt;0.1,G194,G194-((A194-$M$3)*$N$15))</f>
        <v/>
      </c>
      <c r="W194" t="str">
        <f t="shared" si="12"/>
        <v/>
      </c>
      <c r="X194" t="e">
        <f t="shared" si="13"/>
        <v>#VALUE!</v>
      </c>
      <c r="Y194" t="e">
        <f t="shared" si="14"/>
        <v>#VALUE!</v>
      </c>
    </row>
    <row r="195" spans="1:25" x14ac:dyDescent="0.25">
      <c r="A195">
        <f>'Raw Data'!A195</f>
        <v>0</v>
      </c>
      <c r="B195" t="str">
        <f>IF('Raw Data'!B195 &lt;&gt; "", 'Raw Data'!B195,"")</f>
        <v/>
      </c>
      <c r="C195" t="str">
        <f>IF('Raw Data'!C195 &lt;&gt; "", 'Raw Data'!C195,"")</f>
        <v/>
      </c>
      <c r="D195" t="str">
        <f>IF('Raw Data'!O195 &lt;&gt; "", 'Raw Data'!O195,"")</f>
        <v/>
      </c>
      <c r="E195" t="str">
        <f>IF('Raw Data'!E195 &lt;&gt; "", 'Raw Data'!E195,"")</f>
        <v/>
      </c>
      <c r="F195" t="str">
        <f>IF('Raw Data'!F195 &lt;&gt; "", 'Raw Data'!F195,"")</f>
        <v/>
      </c>
      <c r="G195" t="str">
        <f>IF('Raw Data'!G195 &lt;&gt; "", 'Raw Data'!G195,"")</f>
        <v/>
      </c>
      <c r="H195" t="str">
        <f>IF('Raw Data'!H195 &lt;&gt; "", 'Raw Data'!H195,"")</f>
        <v/>
      </c>
      <c r="I195" t="str">
        <f>IF('Raw Data'!M195 &lt;&gt; "", 'Raw Data'!M195,"")</f>
        <v/>
      </c>
      <c r="J195" t="str">
        <f>IF('Raw Data'!N195 &lt;&gt; "", 'Raw Data'!N195,"")</f>
        <v/>
      </c>
      <c r="U195">
        <f t="shared" si="15"/>
        <v>0</v>
      </c>
      <c r="V195" t="str">
        <f t="shared" si="16"/>
        <v/>
      </c>
      <c r="W195" t="str">
        <f t="shared" ref="W195:W201" si="17">IF(O$17&gt;0.1,H195,IF(H195&lt;&gt;0,H195-((A195-$M$3))*$O$15,0))</f>
        <v/>
      </c>
      <c r="X195" t="e">
        <f t="shared" ref="X195:X201" si="18">V195*(M$21/M$25)</f>
        <v>#VALUE!</v>
      </c>
      <c r="Y195" t="e">
        <f t="shared" ref="Y195:Y201" si="19">W195*(N$21/N$25)</f>
        <v>#VALUE!</v>
      </c>
    </row>
    <row r="196" spans="1:25" x14ac:dyDescent="0.25">
      <c r="A196">
        <f>'Raw Data'!A196</f>
        <v>0</v>
      </c>
      <c r="B196" t="str">
        <f>IF('Raw Data'!B196 &lt;&gt; "", 'Raw Data'!B196,"")</f>
        <v/>
      </c>
      <c r="C196" t="str">
        <f>IF('Raw Data'!C196 &lt;&gt; "", 'Raw Data'!C196,"")</f>
        <v/>
      </c>
      <c r="D196" t="str">
        <f>IF('Raw Data'!O196 &lt;&gt; "", 'Raw Data'!O196,"")</f>
        <v/>
      </c>
      <c r="E196" t="str">
        <f>IF('Raw Data'!E196 &lt;&gt; "", 'Raw Data'!E196,"")</f>
        <v/>
      </c>
      <c r="F196" t="str">
        <f>IF('Raw Data'!F196 &lt;&gt; "", 'Raw Data'!F196,"")</f>
        <v/>
      </c>
      <c r="G196" t="str">
        <f>IF('Raw Data'!G196 &lt;&gt; "", 'Raw Data'!G196,"")</f>
        <v/>
      </c>
      <c r="H196" t="str">
        <f>IF('Raw Data'!H196 &lt;&gt; "", 'Raw Data'!H196,"")</f>
        <v/>
      </c>
      <c r="I196" t="str">
        <f>IF('Raw Data'!M196 &lt;&gt; "", 'Raw Data'!M196,"")</f>
        <v/>
      </c>
      <c r="J196" t="str">
        <f>IF('Raw Data'!N196 &lt;&gt; "", 'Raw Data'!N196,"")</f>
        <v/>
      </c>
      <c r="U196">
        <f t="shared" si="15"/>
        <v>0</v>
      </c>
      <c r="V196" t="str">
        <f t="shared" si="16"/>
        <v/>
      </c>
      <c r="W196" t="str">
        <f t="shared" si="17"/>
        <v/>
      </c>
      <c r="X196" t="e">
        <f t="shared" si="18"/>
        <v>#VALUE!</v>
      </c>
      <c r="Y196" t="e">
        <f t="shared" si="19"/>
        <v>#VALUE!</v>
      </c>
    </row>
    <row r="197" spans="1:25" x14ac:dyDescent="0.25">
      <c r="A197">
        <f>'Raw Data'!A197</f>
        <v>0</v>
      </c>
      <c r="B197" t="str">
        <f>IF('Raw Data'!B197 &lt;&gt; "", 'Raw Data'!B197,"")</f>
        <v/>
      </c>
      <c r="C197" t="str">
        <f>IF('Raw Data'!C197 &lt;&gt; "", 'Raw Data'!C197,"")</f>
        <v/>
      </c>
      <c r="D197" t="str">
        <f>IF('Raw Data'!O197 &lt;&gt; "", 'Raw Data'!O197,"")</f>
        <v/>
      </c>
      <c r="E197" t="str">
        <f>IF('Raw Data'!E197 &lt;&gt; "", 'Raw Data'!E197,"")</f>
        <v/>
      </c>
      <c r="F197" t="str">
        <f>IF('Raw Data'!F197 &lt;&gt; "", 'Raw Data'!F197,"")</f>
        <v/>
      </c>
      <c r="G197" t="str">
        <f>IF('Raw Data'!G197 &lt;&gt; "", 'Raw Data'!G197,"")</f>
        <v/>
      </c>
      <c r="H197" t="str">
        <f>IF('Raw Data'!H197 &lt;&gt; "", 'Raw Data'!H197,"")</f>
        <v/>
      </c>
      <c r="I197" t="str">
        <f>IF('Raw Data'!M197 &lt;&gt; "", 'Raw Data'!M197,"")</f>
        <v/>
      </c>
      <c r="J197" t="str">
        <f>IF('Raw Data'!N197 &lt;&gt; "", 'Raw Data'!N197,"")</f>
        <v/>
      </c>
      <c r="U197">
        <f t="shared" si="15"/>
        <v>0</v>
      </c>
      <c r="V197" t="str">
        <f t="shared" si="16"/>
        <v/>
      </c>
      <c r="W197" t="str">
        <f t="shared" si="17"/>
        <v/>
      </c>
      <c r="X197" t="e">
        <f t="shared" si="18"/>
        <v>#VALUE!</v>
      </c>
      <c r="Y197" t="e">
        <f t="shared" si="19"/>
        <v>#VALUE!</v>
      </c>
    </row>
    <row r="198" spans="1:25" x14ac:dyDescent="0.25">
      <c r="A198">
        <f>'Raw Data'!A198</f>
        <v>0</v>
      </c>
      <c r="B198" t="str">
        <f>IF('Raw Data'!B198 &lt;&gt; "", 'Raw Data'!B198,"")</f>
        <v/>
      </c>
      <c r="C198" t="str">
        <f>IF('Raw Data'!C198 &lt;&gt; "", 'Raw Data'!C198,"")</f>
        <v/>
      </c>
      <c r="D198" t="str">
        <f>IF('Raw Data'!O198 &lt;&gt; "", 'Raw Data'!O198,"")</f>
        <v/>
      </c>
      <c r="E198" t="str">
        <f>IF('Raw Data'!E198 &lt;&gt; "", 'Raw Data'!E198,"")</f>
        <v/>
      </c>
      <c r="F198" t="str">
        <f>IF('Raw Data'!F198 &lt;&gt; "", 'Raw Data'!F198,"")</f>
        <v/>
      </c>
      <c r="G198" t="str">
        <f>IF('Raw Data'!G198 &lt;&gt; "", 'Raw Data'!G198,"")</f>
        <v/>
      </c>
      <c r="H198" t="str">
        <f>IF('Raw Data'!H198 &lt;&gt; "", 'Raw Data'!H198,"")</f>
        <v/>
      </c>
      <c r="I198" t="str">
        <f>IF('Raw Data'!M198 &lt;&gt; "", 'Raw Data'!M198,"")</f>
        <v/>
      </c>
      <c r="J198" t="str">
        <f>IF('Raw Data'!N198 &lt;&gt; "", 'Raw Data'!N198,"")</f>
        <v/>
      </c>
      <c r="U198">
        <f t="shared" si="15"/>
        <v>0</v>
      </c>
      <c r="V198" t="str">
        <f t="shared" si="16"/>
        <v/>
      </c>
      <c r="W198" t="str">
        <f t="shared" si="17"/>
        <v/>
      </c>
      <c r="X198" t="e">
        <f t="shared" si="18"/>
        <v>#VALUE!</v>
      </c>
      <c r="Y198" t="e">
        <f t="shared" si="19"/>
        <v>#VALUE!</v>
      </c>
    </row>
    <row r="199" spans="1:25" x14ac:dyDescent="0.25">
      <c r="A199">
        <f>'Raw Data'!A199</f>
        <v>0</v>
      </c>
      <c r="B199" t="str">
        <f>IF('Raw Data'!B199 &lt;&gt; "", 'Raw Data'!B199,"")</f>
        <v/>
      </c>
      <c r="C199" t="str">
        <f>IF('Raw Data'!C199 &lt;&gt; "", 'Raw Data'!C199,"")</f>
        <v/>
      </c>
      <c r="D199" t="str">
        <f>IF('Raw Data'!O199 &lt;&gt; "", 'Raw Data'!O199,"")</f>
        <v/>
      </c>
      <c r="E199" t="str">
        <f>IF('Raw Data'!E199 &lt;&gt; "", 'Raw Data'!E199,"")</f>
        <v/>
      </c>
      <c r="F199" t="str">
        <f>IF('Raw Data'!F199 &lt;&gt; "", 'Raw Data'!F199,"")</f>
        <v/>
      </c>
      <c r="G199" t="str">
        <f>IF('Raw Data'!G199 &lt;&gt; "", 'Raw Data'!G199,"")</f>
        <v/>
      </c>
      <c r="H199" t="str">
        <f>IF('Raw Data'!H199 &lt;&gt; "", 'Raw Data'!H199,"")</f>
        <v/>
      </c>
      <c r="I199" t="str">
        <f>IF('Raw Data'!M199 &lt;&gt; "", 'Raw Data'!M199,"")</f>
        <v/>
      </c>
      <c r="J199" t="str">
        <f>IF('Raw Data'!N199 &lt;&gt; "", 'Raw Data'!N199,"")</f>
        <v/>
      </c>
      <c r="U199">
        <f t="shared" si="15"/>
        <v>0</v>
      </c>
      <c r="V199" t="str">
        <f t="shared" si="16"/>
        <v/>
      </c>
      <c r="W199" t="str">
        <f t="shared" si="17"/>
        <v/>
      </c>
      <c r="X199" t="e">
        <f t="shared" si="18"/>
        <v>#VALUE!</v>
      </c>
      <c r="Y199" t="e">
        <f t="shared" si="19"/>
        <v>#VALUE!</v>
      </c>
    </row>
    <row r="200" spans="1:25" x14ac:dyDescent="0.25">
      <c r="A200">
        <f>'Raw Data'!A200</f>
        <v>0</v>
      </c>
      <c r="B200" t="str">
        <f>IF('Raw Data'!B200 &lt;&gt; "", 'Raw Data'!B200,"")</f>
        <v/>
      </c>
      <c r="C200" t="str">
        <f>IF('Raw Data'!C200 &lt;&gt; "", 'Raw Data'!C200,"")</f>
        <v/>
      </c>
      <c r="D200" t="str">
        <f>IF('Raw Data'!O200 &lt;&gt; "", 'Raw Data'!O200,"")</f>
        <v/>
      </c>
      <c r="E200" t="str">
        <f>IF('Raw Data'!E200 &lt;&gt; "", 'Raw Data'!E200,"")</f>
        <v/>
      </c>
      <c r="F200" t="str">
        <f>IF('Raw Data'!F200 &lt;&gt; "", 'Raw Data'!F200,"")</f>
        <v/>
      </c>
      <c r="G200" t="str">
        <f>IF('Raw Data'!G200 &lt;&gt; "", 'Raw Data'!G200,"")</f>
        <v/>
      </c>
      <c r="H200" t="str">
        <f>IF('Raw Data'!H200 &lt;&gt; "", 'Raw Data'!H200,"")</f>
        <v/>
      </c>
      <c r="I200" t="str">
        <f>IF('Raw Data'!M200 &lt;&gt; "", 'Raw Data'!M200,"")</f>
        <v/>
      </c>
      <c r="J200" t="str">
        <f>IF('Raw Data'!N200 &lt;&gt; "", 'Raw Data'!N200,"")</f>
        <v/>
      </c>
      <c r="U200">
        <f t="shared" si="15"/>
        <v>0</v>
      </c>
      <c r="V200" t="str">
        <f t="shared" si="16"/>
        <v/>
      </c>
      <c r="W200" t="str">
        <f t="shared" si="17"/>
        <v/>
      </c>
      <c r="X200" t="e">
        <f t="shared" si="18"/>
        <v>#VALUE!</v>
      </c>
      <c r="Y200" t="e">
        <f t="shared" si="19"/>
        <v>#VALUE!</v>
      </c>
    </row>
    <row r="201" spans="1:25" x14ac:dyDescent="0.25">
      <c r="A201">
        <f>'Raw Data'!A201</f>
        <v>0</v>
      </c>
      <c r="B201" t="str">
        <f>IF('Raw Data'!B201 &lt;&gt; "", 'Raw Data'!B201,"")</f>
        <v/>
      </c>
      <c r="C201" t="str">
        <f>IF('Raw Data'!C201 &lt;&gt; "", 'Raw Data'!C201,"")</f>
        <v/>
      </c>
      <c r="D201" t="str">
        <f>IF('Raw Data'!O201 &lt;&gt; "", 'Raw Data'!O201,"")</f>
        <v/>
      </c>
      <c r="E201" t="str">
        <f>IF('Raw Data'!E201 &lt;&gt; "", 'Raw Data'!E201,"")</f>
        <v/>
      </c>
      <c r="F201" t="str">
        <f>IF('Raw Data'!F201 &lt;&gt; "", 'Raw Data'!F201,"")</f>
        <v/>
      </c>
      <c r="G201" t="str">
        <f>IF('Raw Data'!G201 &lt;&gt; "", 'Raw Data'!G201,"")</f>
        <v/>
      </c>
      <c r="H201" t="str">
        <f>IF('Raw Data'!H201 &lt;&gt; "", 'Raw Data'!H201,"")</f>
        <v/>
      </c>
      <c r="I201" t="str">
        <f>IF('Raw Data'!M201 &lt;&gt; "", 'Raw Data'!M201,"")</f>
        <v/>
      </c>
      <c r="J201" t="str">
        <f>IF('Raw Data'!N201 &lt;&gt; "", 'Raw Data'!N201,"")</f>
        <v/>
      </c>
      <c r="U201">
        <f t="shared" si="15"/>
        <v>0</v>
      </c>
      <c r="V201" t="str">
        <f t="shared" si="16"/>
        <v/>
      </c>
      <c r="W201" t="str">
        <f t="shared" si="17"/>
        <v/>
      </c>
      <c r="X201" t="e">
        <f t="shared" si="18"/>
        <v>#VALUE!</v>
      </c>
      <c r="Y201" t="e">
        <f t="shared" si="19"/>
        <v>#VALUE!</v>
      </c>
    </row>
  </sheetData>
  <mergeCells count="1"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A90-B613-4F49-9353-6B91095AD75E}">
  <dimension ref="A1:I201"/>
  <sheetViews>
    <sheetView tabSelected="1" workbookViewId="0">
      <selection activeCell="I3" sqref="I3"/>
    </sheetView>
  </sheetViews>
  <sheetFormatPr defaultRowHeight="15" x14ac:dyDescent="0.25"/>
  <cols>
    <col min="2" max="2" width="19.7109375" customWidth="1"/>
    <col min="3" max="3" width="35.5703125" bestFit="1" customWidth="1"/>
    <col min="4" max="4" width="12.42578125" bestFit="1" customWidth="1"/>
    <col min="7" max="7" width="12.5703125" bestFit="1" customWidth="1"/>
    <col min="8" max="8" width="12.28515625" bestFit="1" customWidth="1"/>
    <col min="9" max="9" width="25.5703125" customWidth="1"/>
  </cols>
  <sheetData>
    <row r="1" spans="1:9" x14ac:dyDescent="0.25">
      <c r="A1" t="s">
        <v>19</v>
      </c>
      <c r="B1" t="s">
        <v>20</v>
      </c>
      <c r="C1" t="s">
        <v>18</v>
      </c>
      <c r="D1" t="s">
        <v>60</v>
      </c>
      <c r="E1" t="s">
        <v>58</v>
      </c>
      <c r="F1" t="s">
        <v>59</v>
      </c>
      <c r="G1" t="s">
        <v>61</v>
      </c>
      <c r="H1" t="s">
        <v>62</v>
      </c>
      <c r="I1" t="s">
        <v>69</v>
      </c>
    </row>
    <row r="2" spans="1:9" x14ac:dyDescent="0.25">
      <c r="A2">
        <f>IF(B2&lt;&gt;"",Calculations!A2,"")</f>
        <v>1</v>
      </c>
      <c r="B2" t="str">
        <f>Calculations!C2</f>
        <v>blank skip</v>
      </c>
      <c r="C2" t="str">
        <f>Calculations!D2</f>
        <v>Blank</v>
      </c>
      <c r="D2">
        <f>Calculations!B2</f>
        <v>1</v>
      </c>
      <c r="E2">
        <f>IF(A2&lt;&gt;"",Calculations!X2,"")</f>
        <v>7.6999999999999999E-2</v>
      </c>
      <c r="F2">
        <f>IF(B2&lt;&gt;"",Calculations!Y2,"")</f>
        <v>0</v>
      </c>
      <c r="G2" t="e" cm="1">
        <f t="array" ref="G2">IF(B2&lt;&gt;"",_xlfn.IFS(B2="barley","1.69",B2="alfalfa","3.62",B2="soil med low C",0.201,C2="Alfalfa","3.62",C2="barley",1.69,B2="Wheat",1.36,B2="Wheat QC",1.36,C2="Wheat QC", 1.36, C2="leco soil 502-308",0.185,C2="soil med low C",0.201,C2="Soil Med High C",0.233),"")</f>
        <v>#N/A</v>
      </c>
      <c r="H2" t="e" cm="1">
        <f t="array" ref="H2">IF(B2&lt;&gt;"",_xlfn.IFS(B2="barley","45.2",B2="alfalfa","45.05",C2="Alfalfa","45.05",C2="barley",45.2,B2="Wheat",39.38,B2="soil med low C",2.69,C2="Wheat QC", 39.38,C2="leco soil 502-308",2.34, C2="soil med low C",2.69,C2="soil med high c",2.77),"")</f>
        <v>#N/A</v>
      </c>
    </row>
    <row r="3" spans="1:9" x14ac:dyDescent="0.25">
      <c r="A3">
        <f>IF(B3&lt;&gt;"",Calculations!A3,"")</f>
        <v>2</v>
      </c>
      <c r="B3" t="str">
        <f>Calculations!C3</f>
        <v>Blank-</v>
      </c>
      <c r="C3" t="str">
        <f>Calculations!D3</f>
        <v>Blank</v>
      </c>
      <c r="D3">
        <f>Calculations!B3</f>
        <v>1</v>
      </c>
      <c r="E3">
        <f>IF(A3&lt;&gt;"",Calculations!X3,"")</f>
        <v>0</v>
      </c>
      <c r="F3">
        <f>IF(B3&lt;&gt;"",Calculations!Y3,"")</f>
        <v>0</v>
      </c>
      <c r="G3" t="e" cm="1">
        <f t="array" ref="G3">IF(B3&lt;&gt;"",_xlfn.IFS(B3="barley","1.69",B3="alfalfa","3.62",B3="soil med low C",0.201,C3="Alfalfa","3.62",C3="barley",1.69,B3="Wheat",1.36,B3="Wheat QC",1.36,C3="Wheat QC", 1.36, C3="leco soil 502-308",0.185,C3="soil med low C",0.201,C3="Soil Med High C",0.233),"")</f>
        <v>#N/A</v>
      </c>
      <c r="H3" t="e" cm="1">
        <f t="array" ref="H3">IF(B3&lt;&gt;"",_xlfn.IFS(B3="barley","45.2",B3="alfalfa","45.05",C3="Alfalfa","45.05",C3="barley",45.2,B3="Wheat",39.38,B3="soil med low C",2.69,C3="Wheat QC", 39.38,C3="leco soil 502-308",2.34, C3="soil med low C",2.69,C3="soil med high c",2.77),"")</f>
        <v>#N/A</v>
      </c>
    </row>
    <row r="4" spans="1:9" s="3" customFormat="1" x14ac:dyDescent="0.25">
      <c r="A4" s="3">
        <f>IF(B4&lt;&gt;"",Calculations!A4,"")</f>
        <v>3</v>
      </c>
      <c r="B4" s="3" t="str">
        <f>Calculations!C4</f>
        <v>RunIn</v>
      </c>
      <c r="C4" s="3" t="str">
        <f>Calculations!D4</f>
        <v>Soil Med High C</v>
      </c>
      <c r="D4" s="3">
        <f>Calculations!B4</f>
        <v>19.940000000000001</v>
      </c>
      <c r="E4" s="3">
        <f>IF(A4&lt;&gt;"",Calculations!X4,"")</f>
        <v>0.23300000000000001</v>
      </c>
      <c r="F4" s="3">
        <f>IF(B4&lt;&gt;"",Calculations!Y4,"")</f>
        <v>2.75</v>
      </c>
      <c r="G4" cm="1">
        <f t="array" ref="G4">IF(B4&lt;&gt;"",_xlfn.IFS(B4="barley","1.69",B4="alfalfa","3.62",B4="soil med low C",0.201,C4="Alfalfa","3.62",C4="barley",1.69,B4="Wheat",1.36,B4="Wheat QC",1.36,C4="Wheat QC", 1.36, C4="leco soil 502-308",0.185,C4="soil med low C",0.201,C4="Soil Med High C",0.233),"")</f>
        <v>0.23300000000000001</v>
      </c>
      <c r="H4" cm="1">
        <f t="array" ref="H4">IF(B4&lt;&gt;"",_xlfn.IFS(B4="barley","45.2",B4="alfalfa","45.05",C4="Alfalfa","45.05",C4="barley",45.2,B4="Wheat",39.38,B4="soil med low C",2.69,C4="Wheat QC", 39.38,C4="leco soil 502-308",2.34, C4="soil med low C",2.69,C4="soil med high c",2.77),"")</f>
        <v>2.77</v>
      </c>
    </row>
    <row r="5" spans="1:9" s="3" customFormat="1" x14ac:dyDescent="0.25">
      <c r="A5" s="3">
        <f>IF(B5&lt;&gt;"",Calculations!A5,"")</f>
        <v>4</v>
      </c>
      <c r="B5" s="3" t="str">
        <f>Calculations!C5</f>
        <v>RunIn</v>
      </c>
      <c r="C5" s="3" t="str">
        <f>Calculations!D5</f>
        <v>Soil Med High C</v>
      </c>
      <c r="D5" s="3">
        <f>Calculations!B5</f>
        <v>20.001000000000001</v>
      </c>
      <c r="E5" s="3">
        <f>IF(A5&lt;&gt;"",Calculations!X5,"")</f>
        <v>0.23599999999999999</v>
      </c>
      <c r="F5" s="3">
        <f>IF(B5&lt;&gt;"",Calculations!Y5,"")</f>
        <v>2.7</v>
      </c>
      <c r="G5" cm="1">
        <f t="array" ref="G5">IF(B5&lt;&gt;"",_xlfn.IFS(B5="barley","1.69",B5="alfalfa","3.62",B5="soil med low C",0.201,C5="Alfalfa","3.62",C5="barley",1.69,B5="Wheat",1.36,B5="Wheat QC",1.36,C5="Wheat QC", 1.36, C5="leco soil 502-308",0.185,C5="soil med low C",0.201,C5="Soil Med High C",0.233),"")</f>
        <v>0.23300000000000001</v>
      </c>
      <c r="H5" cm="1">
        <f t="array" ref="H5">IF(B5&lt;&gt;"",_xlfn.IFS(B5="barley","45.2",B5="alfalfa","45.05",C5="Alfalfa","45.05",C5="barley",45.2,B5="Wheat",39.38,B5="soil med low C",2.69,C5="Wheat QC", 39.38,C5="leco soil 502-308",2.34, C5="soil med low C",2.69,C5="soil med high c",2.77),"")</f>
        <v>2.77</v>
      </c>
    </row>
    <row r="6" spans="1:9" s="3" customFormat="1" x14ac:dyDescent="0.25">
      <c r="A6" s="3">
        <f>IF(B6&lt;&gt;"",Calculations!A6,"")</f>
        <v>5</v>
      </c>
      <c r="B6" s="3" t="str">
        <f>Calculations!C6</f>
        <v>soil med high c</v>
      </c>
      <c r="C6" s="3" t="str">
        <f>Calculations!D6</f>
        <v>Soil Med High C</v>
      </c>
      <c r="D6" s="3">
        <f>Calculations!B6</f>
        <v>20.047000000000001</v>
      </c>
      <c r="E6" s="3">
        <f>IF(A6&lt;&gt;"",Calculations!X6,"")</f>
        <v>0.23300000000000001</v>
      </c>
      <c r="F6" s="3">
        <f>IF(B6&lt;&gt;"",Calculations!Y6,"")</f>
        <v>2.77</v>
      </c>
      <c r="G6" cm="1">
        <f t="array" ref="G6">IF(B6&lt;&gt;"",_xlfn.IFS(B6="barley","1.69",B6="alfalfa","3.62",B6="soil med low C",0.201,C6="Alfalfa","3.62",C6="barley",1.69,B6="Wheat",1.36,B6="Wheat QC",1.36,C6="Wheat QC", 1.36, C6="leco soil 502-308",0.185,C6="soil med low C",0.201,C6="Soil Med High C",0.233),"")</f>
        <v>0.23300000000000001</v>
      </c>
      <c r="H6" cm="1">
        <f t="array" ref="H6">IF(B6&lt;&gt;"",_xlfn.IFS(B6="barley","45.2",B6="alfalfa","45.05",C6="Alfalfa","45.05",C6="barley",45.2,B6="Wheat",39.38,B6="soil med low C",2.69,C6="Wheat QC", 39.38,C6="leco soil 502-308",2.34, C6="soil med low C",2.69,C6="soil med high c",2.77),"")</f>
        <v>2.77</v>
      </c>
    </row>
    <row r="7" spans="1:9" s="3" customFormat="1" x14ac:dyDescent="0.25">
      <c r="A7" s="3">
        <f>IF(B7&lt;&gt;"",Calculations!A7,"")</f>
        <v>6</v>
      </c>
      <c r="B7" s="3" t="str">
        <f>Calculations!C7</f>
        <v>soil med high c</v>
      </c>
      <c r="C7" s="3" t="str">
        <f>Calculations!D7</f>
        <v>Soil Med High C</v>
      </c>
      <c r="D7" s="3">
        <f>Calculations!B7</f>
        <v>19.977</v>
      </c>
      <c r="E7" s="3">
        <f>IF(A7&lt;&gt;"",Calculations!X7,"")</f>
        <v>0.23300000000000001</v>
      </c>
      <c r="F7" s="3">
        <f>IF(B7&lt;&gt;"",Calculations!Y7,"")</f>
        <v>2.77</v>
      </c>
      <c r="G7" cm="1">
        <f t="array" ref="G7">IF(B7&lt;&gt;"",_xlfn.IFS(B7="barley","1.69",B7="alfalfa","3.62",B7="soil med low C",0.201,C7="Alfalfa","3.62",C7="barley",1.69,B7="Wheat",1.36,B7="Wheat QC",1.36,C7="Wheat QC", 1.36, C7="leco soil 502-308",0.185,C7="soil med low C",0.201,C7="Soil Med High C",0.233),"")</f>
        <v>0.23300000000000001</v>
      </c>
      <c r="H7" cm="1">
        <f t="array" ref="H7">IF(B7&lt;&gt;"",_xlfn.IFS(B7="barley","45.2",B7="alfalfa","45.05",C7="Alfalfa","45.05",C7="barley",45.2,B7="Wheat",39.38,B7="soil med low C",2.69,C7="Wheat QC", 39.38,C7="leco soil 502-308",2.34, C7="soil med low C",2.69,C7="soil med high c",2.77),"")</f>
        <v>2.77</v>
      </c>
    </row>
    <row r="8" spans="1:9" s="3" customFormat="1" x14ac:dyDescent="0.25">
      <c r="A8" s="3">
        <f>IF(B8&lt;&gt;"",Calculations!A8,"")</f>
        <v>7</v>
      </c>
      <c r="B8" s="3" t="str">
        <f>Calculations!C8</f>
        <v>soil med high c</v>
      </c>
      <c r="C8" s="3" t="str">
        <f>Calculations!D8</f>
        <v>Soil Med High C</v>
      </c>
      <c r="D8" s="3">
        <f>Calculations!B8</f>
        <v>20.02</v>
      </c>
      <c r="E8" s="3">
        <f>IF(A8&lt;&gt;"",Calculations!X8,"")</f>
        <v>0.23300000000000001</v>
      </c>
      <c r="F8" s="3">
        <f>IF(B8&lt;&gt;"",Calculations!Y8,"")</f>
        <v>2.77</v>
      </c>
      <c r="G8" cm="1">
        <f t="array" ref="G8">IF(B8&lt;&gt;"",_xlfn.IFS(B8="barley","1.69",B8="alfalfa","3.62",B8="soil med low C",0.201,C8="Alfalfa","3.62",C8="barley",1.69,B8="Wheat",1.36,B8="Wheat QC",1.36,C8="Wheat QC", 1.36, C8="leco soil 502-308",0.185,C8="soil med low C",0.201,C8="Soil Med High C",0.233),"")</f>
        <v>0.23300000000000001</v>
      </c>
      <c r="H8" cm="1">
        <f t="array" ref="H8">IF(B8&lt;&gt;"",_xlfn.IFS(B8="barley","45.2",B8="alfalfa","45.05",C8="Alfalfa","45.05",C8="barley",45.2,B8="Wheat",39.38,B8="soil med low C",2.69,C8="Wheat QC", 39.38,C8="leco soil 502-308",2.34, C8="soil med low C",2.69,C8="soil med high c",2.77),"")</f>
        <v>2.77</v>
      </c>
    </row>
    <row r="9" spans="1:9" s="3" customFormat="1" x14ac:dyDescent="0.25">
      <c r="A9" s="3">
        <f>IF(B9&lt;&gt;"",Calculations!A9,"")</f>
        <v>8</v>
      </c>
      <c r="B9" s="3" t="str">
        <f>Calculations!C9</f>
        <v>soil med high c</v>
      </c>
      <c r="C9" s="3" t="str">
        <f>Calculations!D9</f>
        <v>Soil Med High C</v>
      </c>
      <c r="D9" s="3">
        <f>Calculations!B9</f>
        <v>19.995000000000001</v>
      </c>
      <c r="E9" s="3">
        <f>IF(A9&lt;&gt;"",Calculations!X9,"")</f>
        <v>0.23300000000000001</v>
      </c>
      <c r="F9" s="3">
        <f>IF(B9&lt;&gt;"",Calculations!Y9,"")</f>
        <v>2.77</v>
      </c>
      <c r="G9" cm="1">
        <f t="array" ref="G9">IF(B9&lt;&gt;"",_xlfn.IFS(B9="barley","1.69",B9="alfalfa","3.62",B9="soil med low C",0.201,C9="Alfalfa","3.62",C9="barley",1.69,B9="Wheat",1.36,B9="Wheat QC",1.36,C9="Wheat QC", 1.36, C9="leco soil 502-308",0.185,C9="soil med low C",0.201,C9="Soil Med High C",0.233),"")</f>
        <v>0.23300000000000001</v>
      </c>
      <c r="H9" cm="1">
        <f t="array" ref="H9">IF(B9&lt;&gt;"",_xlfn.IFS(B9="barley","45.2",B9="alfalfa","45.05",C9="Alfalfa","45.05",C9="barley",45.2,B9="Wheat",39.38,B9="soil med low C",2.69,C9="Wheat QC", 39.38,C9="leco soil 502-308",2.34, C9="soil med low C",2.69,C9="soil med high c",2.77),"")</f>
        <v>2.77</v>
      </c>
    </row>
    <row r="10" spans="1:9" x14ac:dyDescent="0.25">
      <c r="A10">
        <f>IF(B10&lt;&gt;"",Calculations!A10,"")</f>
        <v>9</v>
      </c>
      <c r="B10" t="str">
        <f>Calculations!C10</f>
        <v>Test</v>
      </c>
      <c r="C10" t="str">
        <f>Calculations!D10</f>
        <v xml:space="preserve">7 BESC-192_Cl2_67_4_15 15 r1 </v>
      </c>
      <c r="D10">
        <f>Calculations!B10</f>
        <v>19.992000000000001</v>
      </c>
      <c r="E10">
        <f>IF(A10&lt;&gt;"",Calculations!X10,"")</f>
        <v>0.54200000000000004</v>
      </c>
      <c r="F10">
        <f>IF(B10&lt;&gt;"",Calculations!Y10,"")</f>
        <v>8.01</v>
      </c>
      <c r="G10" t="e" cm="1">
        <f t="array" ref="G10">IF(B10&lt;&gt;"",_xlfn.IFS(B10="barley","1.69",B10="alfalfa","3.62",B10="soil med low C",0.201, B10="Soil Med High C",0.233,C10="Alfalfa","3.62",C10="barley",1.69,B10="Wheat",1.36,B10="Wheat QC",1.36,C10="Wheat QC", 1.36, C10="leco soil 502-308",0.185,C10="soil med low C",0.201,C10="Soil Med High C",0.233),"")</f>
        <v>#N/A</v>
      </c>
      <c r="H10" t="e" cm="1">
        <f t="array" ref="H10">IF(B10&lt;&gt;"",_xlfn.IFS(B10="barley","45.2",B10="alfalfa","45.05",B10="Soil Med High C",2.77,C10="Alfalfa","45.05",C10="barley",45.2,B10="Wheat",39.38,B10="soil med low C",2.69,C10="Wheat QC", 39.38,C10="leco soil 502-308",2.34, C10="soil med low C",2.69,C10="soil med high c",2.77),"")</f>
        <v>#N/A</v>
      </c>
    </row>
    <row r="11" spans="1:9" x14ac:dyDescent="0.25">
      <c r="A11" s="2">
        <f>IF(B11&lt;&gt;"",Calculations!A11,"")</f>
        <v>10</v>
      </c>
      <c r="B11" s="2" t="str">
        <f>Calculations!C11</f>
        <v>Test</v>
      </c>
      <c r="C11" s="2" t="str">
        <f>Calculations!D11</f>
        <v xml:space="preserve">7 BESC-192_Cl2_67_4_15 15 r2 </v>
      </c>
      <c r="D11" s="2">
        <f>Calculations!B11</f>
        <v>20.016999999999999</v>
      </c>
      <c r="E11" s="2">
        <f>IF(A11&lt;&gt;"",Calculations!X11,"")</f>
        <v>0.55100000000000005</v>
      </c>
      <c r="F11" s="2">
        <f>IF(B11&lt;&gt;"",Calculations!Y11,"")</f>
        <v>8.17</v>
      </c>
      <c r="G11" t="e" cm="1">
        <f t="array" ref="G11">IF(B11&lt;&gt;"",_xlfn.IFS(B11="barley","1.69",B11="alfalfa","3.62",B11="soil med low C",0.201, B11="Soil Med High C",0.233,C11="Alfalfa","3.62",C11="barley",1.69,B11="Wheat",1.36,B11="Wheat QC",1.36,C11="Wheat QC", 1.36, C11="leco soil 502-308",0.185,C11="soil med low C",0.201,C11="Soil Med High C",0.233),"")</f>
        <v>#N/A</v>
      </c>
      <c r="H11" t="e" cm="1">
        <f t="array" ref="H11">IF(B11&lt;&gt;"",_xlfn.IFS(B11="barley","45.2",B11="alfalfa","45.05",B11="Soil Med High C",2.77,C11="Alfalfa","45.05",C11="barley",45.2,B11="Wheat",39.38,B11="soil med low C",2.69,C11="Wheat QC", 39.38,C11="leco soil 502-308",2.34, C11="soil med low C",2.69,C11="soil med high c",2.77),"")</f>
        <v>#N/A</v>
      </c>
    </row>
    <row r="12" spans="1:9" x14ac:dyDescent="0.25">
      <c r="A12" s="2">
        <f>IF(B12&lt;&gt;"",Calculations!A12,"")</f>
        <v>11</v>
      </c>
      <c r="B12" s="2" t="str">
        <f>Calculations!C12</f>
        <v>Test</v>
      </c>
      <c r="C12" s="2" t="str">
        <f>Calculations!D12</f>
        <v xml:space="preserve">7 BESC-192_Cl2_67_4_15 15 r3 </v>
      </c>
      <c r="D12" s="2">
        <f>Calculations!B12</f>
        <v>20.082000000000001</v>
      </c>
      <c r="E12" s="2">
        <f>IF(A12&lt;&gt;"",Calculations!X12,"")</f>
        <v>0.52600000000000002</v>
      </c>
      <c r="F12" s="2">
        <f>IF(B12&lt;&gt;"",Calculations!Y12,"")</f>
        <v>8.08</v>
      </c>
      <c r="G12" t="e" cm="1">
        <f t="array" ref="G12">IF(B12&lt;&gt;"",_xlfn.IFS(B12="barley","1.69",B12="alfalfa","3.62",B12="soil med low C",0.201, B12="Soil Med High C",0.233,C12="Alfalfa","3.62",C12="barley",1.69,B12="Wheat",1.36,B12="Wheat QC",1.36,C12="Wheat QC", 1.36, C12="leco soil 502-308",0.185,C12="soil med low C",0.201,C12="Soil Med High C",0.233),"")</f>
        <v>#N/A</v>
      </c>
      <c r="H12" t="e" cm="1">
        <f t="array" ref="H12">IF(B12&lt;&gt;"",_xlfn.IFS(B12="barley","45.2",B12="alfalfa","45.05",B12="Soil Med High C",2.77,C12="Alfalfa","45.05",C12="barley",45.2,B12="Wheat",39.38,B12="soil med low C",2.69,C12="Wheat QC", 39.38,C12="leco soil 502-308",2.34, C12="soil med low C",2.69,C12="soil med high c",2.77),"")</f>
        <v>#N/A</v>
      </c>
    </row>
    <row r="13" spans="1:9" x14ac:dyDescent="0.25">
      <c r="A13" s="2">
        <f>IF(B13&lt;&gt;"",Calculations!A13,"")</f>
        <v>12</v>
      </c>
      <c r="B13" s="2" t="str">
        <f>Calculations!C13</f>
        <v>Test</v>
      </c>
      <c r="C13" s="2" t="str">
        <f>Calculations!D13</f>
        <v xml:space="preserve">7 BESC-192_Cl2_67_4_15 15 r4 </v>
      </c>
      <c r="D13" s="2">
        <f>Calculations!B13</f>
        <v>19.975999999999999</v>
      </c>
      <c r="E13" s="2">
        <f>IF(A13&lt;&gt;"",Calculations!X13,"")</f>
        <v>0.55000000000000004</v>
      </c>
      <c r="F13" s="2">
        <f>IF(B13&lt;&gt;"",Calculations!Y13,"")</f>
        <v>8.36</v>
      </c>
      <c r="G13" t="e" cm="1">
        <f t="array" ref="G13">IF(B13&lt;&gt;"",_xlfn.IFS(B13="barley","1.69",B13="alfalfa","3.62",B13="soil med low C",0.201, B13="Soil Med High C",0.233,C13="Alfalfa","3.62",C13="barley",1.69,B13="Wheat",1.36,B13="Wheat QC",1.36,C13="Wheat QC", 1.36, C13="leco soil 502-308",0.185,C13="soil med low C",0.201,C13="Soil Med High C",0.233),"")</f>
        <v>#N/A</v>
      </c>
      <c r="H13" t="e" cm="1">
        <f t="array" ref="H13">IF(B13&lt;&gt;"",_xlfn.IFS(B13="barley","45.2",B13="alfalfa","45.05",B13="Soil Med High C",2.77,C13="Alfalfa","45.05",C13="barley",45.2,B13="Wheat",39.38,B13="soil med low C",2.69,C13="Wheat QC", 39.38,C13="leco soil 502-308",2.34, C13="soil med low C",2.69,C13="soil med high c",2.77),"")</f>
        <v>#N/A</v>
      </c>
    </row>
    <row r="14" spans="1:9" x14ac:dyDescent="0.25">
      <c r="A14">
        <f>IF(B14&lt;&gt;"",Calculations!A14,"")</f>
        <v>13</v>
      </c>
      <c r="B14" t="str">
        <f>Calculations!C14</f>
        <v>Test</v>
      </c>
      <c r="C14" t="str">
        <f>Calculations!D14</f>
        <v xml:space="preserve">7 BESC-192_Cl2_67_4_15 15 r5 </v>
      </c>
      <c r="D14">
        <f>Calculations!B14</f>
        <v>19.949000000000002</v>
      </c>
      <c r="E14">
        <f>IF(A14&lt;&gt;"",Calculations!X14,"")</f>
        <v>0.55800000000000005</v>
      </c>
      <c r="F14">
        <f>IF(B14&lt;&gt;"",Calculations!Y14,"")</f>
        <v>8.58</v>
      </c>
      <c r="G14" t="e" cm="1">
        <f t="array" ref="G14">IF(B14&lt;&gt;"",_xlfn.IFS(B14="barley","1.69",B14="alfalfa","3.62",B14="soil med low C",0.201, B14="Soil Med High C",0.233,C14="Alfalfa","3.62",C14="barley",1.69,B14="Wheat",1.36,B14="Wheat QC",1.36,C14="Wheat QC", 1.36, C14="leco soil 502-308",0.185,C14="soil med low C",0.201,C14="Soil Med High C",0.233),"")</f>
        <v>#N/A</v>
      </c>
      <c r="H14" t="e" cm="1">
        <f t="array" ref="H14">IF(B14&lt;&gt;"",_xlfn.IFS(B14="barley","45.2",B14="alfalfa","45.05",B14="Soil Med High C",2.77,C14="Alfalfa","45.05",C14="barley",45.2,B14="Wheat",39.38,B14="soil med low C",2.69,C14="Wheat QC", 39.38,C14="leco soil 502-308",2.34, C14="soil med low C",2.69,C14="soil med high c",2.77),"")</f>
        <v>#N/A</v>
      </c>
    </row>
    <row r="15" spans="1:9" x14ac:dyDescent="0.25">
      <c r="A15">
        <f>IF(B15&lt;&gt;"",Calculations!A15,"")</f>
        <v>14</v>
      </c>
      <c r="B15" t="str">
        <f>Calculations!C15</f>
        <v>Test</v>
      </c>
      <c r="C15" t="str">
        <f>Calculations!D15</f>
        <v xml:space="preserve">7 BESC-192_Cl2_67_4_15 15 r6 </v>
      </c>
      <c r="D15">
        <f>Calculations!B15</f>
        <v>20.027000000000001</v>
      </c>
      <c r="E15">
        <f>IF(A15&lt;&gt;"",Calculations!X15,"")</f>
        <v>0.54200000000000004</v>
      </c>
      <c r="F15">
        <f>IF(B15&lt;&gt;"",Calculations!Y15,"")</f>
        <v>8.27</v>
      </c>
      <c r="G15" t="e" cm="1">
        <f t="array" ref="G15">IF(B15&lt;&gt;"",_xlfn.IFS(B15="barley","1.69",B15="alfalfa","3.62",B15="soil med low C",0.201, B15="Soil Med High C",0.233,C15="Alfalfa","3.62",C15="barley",1.69,B15="Wheat",1.36,B15="Wheat QC",1.36,C15="Wheat QC", 1.36, C15="leco soil 502-308",0.185,C15="soil med low C",0.201,C15="Soil Med High C",0.233),"")</f>
        <v>#N/A</v>
      </c>
      <c r="H15" t="e" cm="1">
        <f t="array" ref="H15">IF(B15&lt;&gt;"",_xlfn.IFS(B15="barley","45.2",B15="alfalfa","45.05",B15="Soil Med High C",2.77,C15="Alfalfa","45.05",C15="barley",45.2,B15="Wheat",39.38,B15="soil med low C",2.69,C15="Wheat QC", 39.38,C15="leco soil 502-308",2.34, C15="soil med low C",2.69,C15="soil med high c",2.77),"")</f>
        <v>#N/A</v>
      </c>
    </row>
    <row r="16" spans="1:9" x14ac:dyDescent="0.25">
      <c r="A16">
        <f>IF(B16&lt;&gt;"",Calculations!A16,"")</f>
        <v>15</v>
      </c>
      <c r="B16" t="str">
        <f>Calculations!C16</f>
        <v>Test</v>
      </c>
      <c r="C16" t="str">
        <f>Calculations!D16</f>
        <v xml:space="preserve">7 BESC-192_Cl3_93_8_15 15 r1 </v>
      </c>
      <c r="D16">
        <f>Calculations!B16</f>
        <v>20.045999999999999</v>
      </c>
      <c r="E16">
        <f>IF(A16&lt;&gt;"",Calculations!X16,"")</f>
        <v>0.28199999999999997</v>
      </c>
      <c r="F16">
        <f>IF(B16&lt;&gt;"",Calculations!Y16,"")</f>
        <v>3.52</v>
      </c>
      <c r="G16" t="e" cm="1">
        <f t="array" ref="G16">IF(B16&lt;&gt;"",_xlfn.IFS(B16="barley","1.69",B16="alfalfa","3.62",B16="soil med low C",0.201, B16="Soil Med High C",0.233,C16="Alfalfa","3.62",C16="barley",1.69,B16="Wheat",1.36,B16="Wheat QC",1.36,C16="Wheat QC", 1.36, C16="leco soil 502-308",0.185,C16="soil med low C",0.201,C16="Soil Med High C",0.233),"")</f>
        <v>#N/A</v>
      </c>
      <c r="H16" t="e" cm="1">
        <f t="array" ref="H16">IF(B16&lt;&gt;"",_xlfn.IFS(B16="barley","45.2",B16="alfalfa","45.05",B16="Soil Med High C",2.77,C16="Alfalfa","45.05",C16="barley",45.2,B16="Wheat",39.38,B16="soil med low C",2.69,C16="Wheat QC", 39.38,C16="leco soil 502-308",2.34, C16="soil med low C",2.69,C16="soil med high c",2.77),"")</f>
        <v>#N/A</v>
      </c>
    </row>
    <row r="17" spans="1:8" x14ac:dyDescent="0.25">
      <c r="A17">
        <f>IF(B17&lt;&gt;"",Calculations!A17,"")</f>
        <v>16</v>
      </c>
      <c r="B17" t="str">
        <f>Calculations!C17</f>
        <v>Test</v>
      </c>
      <c r="C17" t="str">
        <f>Calculations!D17</f>
        <v xml:space="preserve">7 BESC-192_Cl3_93_8_15 15 r2 </v>
      </c>
      <c r="D17">
        <f>Calculations!B17</f>
        <v>20.094999999999999</v>
      </c>
      <c r="E17">
        <f>IF(A17&lt;&gt;"",Calculations!X17,"")</f>
        <v>0.307</v>
      </c>
      <c r="F17">
        <f>IF(B17&lt;&gt;"",Calculations!Y17,"")</f>
        <v>3.93</v>
      </c>
      <c r="G17" t="e" cm="1">
        <f t="array" ref="G17">IF(B17&lt;&gt;"",_xlfn.IFS(B17="barley","1.69",B17="alfalfa","3.62",B17="soil med low C",0.201, B17="Soil Med High C",0.233,C17="Alfalfa","3.62",C17="barley",1.69,B17="Wheat",1.36,B17="Wheat QC",1.36,C17="Wheat QC", 1.36, C17="leco soil 502-308",0.185,C17="soil med low C",0.201,C17="Soil Med High C",0.233),"")</f>
        <v>#N/A</v>
      </c>
      <c r="H17" t="e" cm="1">
        <f t="array" ref="H17">IF(B17&lt;&gt;"",_xlfn.IFS(B17="barley","45.2",B17="alfalfa","45.05",B17="Soil Med High C",2.77,C17="Alfalfa","45.05",C17="barley",45.2,B17="Wheat",39.38,B17="soil med low C",2.69,C17="Wheat QC", 39.38,C17="leco soil 502-308",2.34, C17="soil med low C",2.69,C17="soil med high c",2.77),"")</f>
        <v>#N/A</v>
      </c>
    </row>
    <row r="18" spans="1:8" x14ac:dyDescent="0.25">
      <c r="A18">
        <f>IF(B18&lt;&gt;"",Calculations!A18,"")</f>
        <v>17</v>
      </c>
      <c r="B18" t="str">
        <f>Calculations!C18</f>
        <v>Test</v>
      </c>
      <c r="C18" t="str">
        <f>Calculations!D18</f>
        <v xml:space="preserve">7 BESC-192_Cl3_93_8_15 15 r3 </v>
      </c>
      <c r="D18">
        <f>Calculations!B18</f>
        <v>19.954000000000001</v>
      </c>
      <c r="E18">
        <f>IF(A18&lt;&gt;"",Calculations!X18,"")</f>
        <v>0.309</v>
      </c>
      <c r="F18">
        <f>IF(B18&lt;&gt;"",Calculations!Y18,"")</f>
        <v>4.12</v>
      </c>
      <c r="G18" t="e" cm="1">
        <f t="array" ref="G18">IF(B18&lt;&gt;"",_xlfn.IFS(B18="barley","1.69",B18="alfalfa","3.62",B18="soil med low C",0.201, B18="Soil Med High C",0.233,C18="Alfalfa","3.62",C18="barley",1.69,B18="Wheat",1.36,B18="Wheat QC",1.36,C18="Wheat QC", 1.36, C18="leco soil 502-308",0.185,C18="soil med low C",0.201,C18="Soil Med High C",0.233),"")</f>
        <v>#N/A</v>
      </c>
      <c r="H18" t="e" cm="1">
        <f t="array" ref="H18">IF(B18&lt;&gt;"",_xlfn.IFS(B18="barley","45.2",B18="alfalfa","45.05",B18="Soil Med High C",2.77,C18="Alfalfa","45.05",C18="barley",45.2,B18="Wheat",39.38,B18="soil med low C",2.69,C18="Wheat QC", 39.38,C18="leco soil 502-308",2.34, C18="soil med low C",2.69,C18="soil med high c",2.77),"")</f>
        <v>#N/A</v>
      </c>
    </row>
    <row r="19" spans="1:8" x14ac:dyDescent="0.25">
      <c r="A19">
        <f>IF(B19&lt;&gt;"",Calculations!A19,"")</f>
        <v>18</v>
      </c>
      <c r="B19" t="str">
        <f>Calculations!C19</f>
        <v>Test</v>
      </c>
      <c r="C19" t="str">
        <f>Calculations!D19</f>
        <v xml:space="preserve">9 BESC-145_Cl1_12_6_15 15 r1 </v>
      </c>
      <c r="D19">
        <f>Calculations!B19</f>
        <v>20.041</v>
      </c>
      <c r="E19">
        <f>IF(A19&lt;&gt;"",Calculations!X19,"")</f>
        <v>0.26500000000000001</v>
      </c>
      <c r="F19">
        <f>IF(B19&lt;&gt;"",Calculations!Y19,"")</f>
        <v>2.98</v>
      </c>
      <c r="G19" t="e" cm="1">
        <f t="array" ref="G19">IF(B19&lt;&gt;"",_xlfn.IFS(B19="barley","1.69",B19="alfalfa","3.62",B19="soil med low C",0.201, B19="Soil Med High C",0.233,C19="Alfalfa","3.62",C19="barley",1.69,B19="Wheat",1.36,B19="Wheat QC",1.36,C19="Wheat QC", 1.36, C19="leco soil 502-308",0.185,C19="soil med low C",0.201,C19="Soil Med High C",0.233),"")</f>
        <v>#N/A</v>
      </c>
      <c r="H19" t="e" cm="1">
        <f t="array" ref="H19">IF(B19&lt;&gt;"",_xlfn.IFS(B19="barley","45.2",B19="alfalfa","45.05",B19="Soil Med High C",2.77,C19="Alfalfa","45.05",C19="barley",45.2,B19="Wheat",39.38,B19="soil med low C",2.69,C19="Wheat QC", 39.38,C19="leco soil 502-308",2.34, C19="soil med low C",2.69,C19="soil med high c",2.77),"")</f>
        <v>#N/A</v>
      </c>
    </row>
    <row r="20" spans="1:8" x14ac:dyDescent="0.25">
      <c r="A20">
        <f>IF(B20&lt;&gt;"",Calculations!A20,"")</f>
        <v>19</v>
      </c>
      <c r="B20" t="str">
        <f>Calculations!C20</f>
        <v>Test</v>
      </c>
      <c r="C20" t="str">
        <f>Calculations!D20</f>
        <v xml:space="preserve">9 BESC-145_Cl1_12_6_15 15 r2 </v>
      </c>
      <c r="D20">
        <f>Calculations!B20</f>
        <v>19.931000000000001</v>
      </c>
      <c r="E20">
        <f>IF(A20&lt;&gt;"",Calculations!X20,"")</f>
        <v>0.308</v>
      </c>
      <c r="F20">
        <f>IF(B20&lt;&gt;"",Calculations!Y20,"")</f>
        <v>3.6</v>
      </c>
      <c r="G20" t="e" cm="1">
        <f t="array" ref="G20">IF(B20&lt;&gt;"",_xlfn.IFS(B20="barley","1.69",B20="alfalfa","3.62",B20="soil med low C",0.201, B20="Soil Med High C",0.233,C20="Alfalfa","3.62",C20="barley",1.69,B20="Wheat",1.36,B20="Wheat QC",1.36,C20="Wheat QC", 1.36, C20="leco soil 502-308",0.185,C20="soil med low C",0.201,C20="Soil Med High C",0.233),"")</f>
        <v>#N/A</v>
      </c>
      <c r="H20" t="e" cm="1">
        <f t="array" ref="H20">IF(B20&lt;&gt;"",_xlfn.IFS(B20="barley","45.2",B20="alfalfa","45.05",B20="Soil Med High C",2.77,C20="Alfalfa","45.05",C20="barley",45.2,B20="Wheat",39.38,B20="soil med low C",2.69,C20="Wheat QC", 39.38,C20="leco soil 502-308",2.34, C20="soil med low C",2.69,C20="soil med high c",2.77),"")</f>
        <v>#N/A</v>
      </c>
    </row>
    <row r="21" spans="1:8" x14ac:dyDescent="0.25">
      <c r="A21">
        <f>IF(B21&lt;&gt;"",Calculations!A21,"")</f>
        <v>20</v>
      </c>
      <c r="B21" t="str">
        <f>Calculations!C21</f>
        <v>Test</v>
      </c>
      <c r="C21" t="str">
        <f>Calculations!D21</f>
        <v xml:space="preserve">9 BESC-145_Cl1_12_6_15 15 r3 </v>
      </c>
      <c r="D21">
        <f>Calculations!B21</f>
        <v>19.927</v>
      </c>
      <c r="E21">
        <f>IF(A21&lt;&gt;"",Calculations!X21,"")</f>
        <v>0.29199999999999998</v>
      </c>
      <c r="F21">
        <f>IF(B21&lt;&gt;"",Calculations!Y21,"")</f>
        <v>3.56</v>
      </c>
      <c r="G21" t="e" cm="1">
        <f t="array" ref="G21">IF(B21&lt;&gt;"",_xlfn.IFS(B21="barley","1.69",B21="alfalfa","3.62",B21="soil med low C",0.201, B21="Soil Med High C",0.233,C21="Alfalfa","3.62",C21="barley",1.69,B21="Wheat",1.36,B21="Wheat QC",1.36,C21="Wheat QC", 1.36, C21="leco soil 502-308",0.185,C21="soil med low C",0.201,C21="Soil Med High C",0.233),"")</f>
        <v>#N/A</v>
      </c>
      <c r="H21" t="e" cm="1">
        <f t="array" ref="H21">IF(B21&lt;&gt;"",_xlfn.IFS(B21="barley","45.2",B21="alfalfa","45.05",B21="Soil Med High C",2.77,C21="Alfalfa","45.05",C21="barley",45.2,B21="Wheat",39.38,B21="soil med low C",2.69,C21="Wheat QC", 39.38,C21="leco soil 502-308",2.34, C21="soil med low C",2.69,C21="soil med high c",2.77),"")</f>
        <v>#N/A</v>
      </c>
    </row>
    <row r="22" spans="1:8" x14ac:dyDescent="0.25">
      <c r="A22">
        <f>IF(B22&lt;&gt;"",Calculations!A22,"")</f>
        <v>21</v>
      </c>
      <c r="B22" t="str">
        <f>Calculations!C22</f>
        <v>Test</v>
      </c>
      <c r="C22" t="str">
        <f>Calculations!D22</f>
        <v xml:space="preserve">9 BESC-145_Cl1_12_6_15 15 r4 </v>
      </c>
      <c r="D22">
        <f>Calculations!B22</f>
        <v>20.061</v>
      </c>
      <c r="E22">
        <f>IF(A22&lt;&gt;"",Calculations!X22,"")</f>
        <v>0.27300000000000002</v>
      </c>
      <c r="F22">
        <f>IF(B22&lt;&gt;"",Calculations!Y22,"")</f>
        <v>3.16</v>
      </c>
      <c r="G22" t="e" cm="1">
        <f t="array" ref="G22">IF(B22&lt;&gt;"",_xlfn.IFS(B22="barley","1.69",B22="alfalfa","3.62",B22="soil med low C",0.201, B22="Soil Med High C",0.233,C22="Alfalfa","3.62",C22="barley",1.69,B22="Wheat",1.36,B22="Wheat QC",1.36,C22="Wheat QC", 1.36, C22="leco soil 502-308",0.185,C22="soil med low C",0.201,C22="Soil Med High C",0.233),"")</f>
        <v>#N/A</v>
      </c>
      <c r="H22" t="e" cm="1">
        <f t="array" ref="H22">IF(B22&lt;&gt;"",_xlfn.IFS(B22="barley","45.2",B22="alfalfa","45.05",B22="Soil Med High C",2.77,C22="Alfalfa","45.05",C22="barley",45.2,B22="Wheat",39.38,B22="soil med low C",2.69,C22="Wheat QC", 39.38,C22="leco soil 502-308",2.34, C22="soil med low C",2.69,C22="soil med high c",2.77),"")</f>
        <v>#N/A</v>
      </c>
    </row>
    <row r="23" spans="1:8" x14ac:dyDescent="0.25">
      <c r="A23">
        <f>IF(B23&lt;&gt;"",Calculations!A23,"")</f>
        <v>22</v>
      </c>
      <c r="B23" t="str">
        <f>Calculations!C23</f>
        <v>Test</v>
      </c>
      <c r="C23" t="str">
        <f>Calculations!D23</f>
        <v xml:space="preserve">9 BESC-145_Cl1_12_6_15 15 r5 </v>
      </c>
      <c r="D23">
        <f>Calculations!B23</f>
        <v>19.992000000000001</v>
      </c>
      <c r="E23">
        <f>IF(A23&lt;&gt;"",Calculations!X23,"")</f>
        <v>0.28299999999999997</v>
      </c>
      <c r="F23">
        <f>IF(B23&lt;&gt;"",Calculations!Y23,"")</f>
        <v>3.22</v>
      </c>
      <c r="G23" t="e" cm="1">
        <f t="array" ref="G23">IF(B23&lt;&gt;"",_xlfn.IFS(B23="barley","1.69",B23="alfalfa","3.62",B23="soil med low C",0.201, B23="Soil Med High C",0.233,C23="Alfalfa","3.62",C23="barley",1.69,B23="Wheat",1.36,B23="Wheat QC",1.36,C23="Wheat QC", 1.36, C23="leco soil 502-308",0.185,C23="soil med low C",0.201,C23="Soil Med High C",0.233),"")</f>
        <v>#N/A</v>
      </c>
      <c r="H23" t="e" cm="1">
        <f t="array" ref="H23">IF(B23&lt;&gt;"",_xlfn.IFS(B23="barley","45.2",B23="alfalfa","45.05",B23="Soil Med High C",2.77,C23="Alfalfa","45.05",C23="barley",45.2,B23="Wheat",39.38,B23="soil med low C",2.69,C23="Wheat QC", 39.38,C23="leco soil 502-308",2.34, C23="soil med low C",2.69,C23="soil med high c",2.77),"")</f>
        <v>#N/A</v>
      </c>
    </row>
    <row r="24" spans="1:8" x14ac:dyDescent="0.25">
      <c r="A24">
        <f>IF(B24&lt;&gt;"",Calculations!A24,"")</f>
        <v>23</v>
      </c>
      <c r="B24" t="str">
        <f>Calculations!C24</f>
        <v>Test</v>
      </c>
      <c r="C24" t="str">
        <f>Calculations!D24</f>
        <v>9 BESC-145_Cl1_12_6_15 15 r6</v>
      </c>
      <c r="D24">
        <f>Calculations!B24</f>
        <v>20.018000000000001</v>
      </c>
      <c r="E24">
        <f>IF(A24&lt;&gt;"",Calculations!X24,"")</f>
        <v>0.26900000000000002</v>
      </c>
      <c r="F24">
        <f>IF(B24&lt;&gt;"",Calculations!Y24,"")</f>
        <v>3.1</v>
      </c>
      <c r="G24" t="e" cm="1">
        <f t="array" ref="G24">IF(B24&lt;&gt;"",_xlfn.IFS(B24="barley","1.69",B24="alfalfa","3.62",B24="soil med low C",0.201, B24="Soil Med High C",0.233,C24="Alfalfa","3.62",C24="barley",1.69,B24="Wheat",1.36,B24="Wheat QC",1.36,C24="Wheat QC", 1.36, C24="leco soil 502-308",0.185,C24="soil med low C",0.201,C24="Soil Med High C",0.233),"")</f>
        <v>#N/A</v>
      </c>
      <c r="H24" t="e" cm="1">
        <f t="array" ref="H24">IF(B24&lt;&gt;"",_xlfn.IFS(B24="barley","45.2",B24="alfalfa","45.05",B24="Soil Med High C",2.77,C24="Alfalfa","45.05",C24="barley",45.2,B24="Wheat",39.38,B24="soil med low C",2.69,C24="Wheat QC", 39.38,C24="leco soil 502-308",2.34, C24="soil med low C",2.69,C24="soil med high c",2.77),"")</f>
        <v>#N/A</v>
      </c>
    </row>
    <row r="25" spans="1:8" x14ac:dyDescent="0.25">
      <c r="A25">
        <f>IF(B25&lt;&gt;"",Calculations!A25,"")</f>
        <v>24</v>
      </c>
      <c r="B25" t="str">
        <f>Calculations!C25</f>
        <v>RunIn</v>
      </c>
      <c r="C25" t="str">
        <f>Calculations!D25</f>
        <v>Soil Med High C</v>
      </c>
      <c r="D25">
        <f>Calculations!B25</f>
        <v>19.988</v>
      </c>
      <c r="E25">
        <f>IF(A25&lt;&gt;"",Calculations!X25,"")</f>
        <v>0.23</v>
      </c>
      <c r="F25">
        <f>IF(B25&lt;&gt;"",Calculations!Y25,"")</f>
        <v>2.71</v>
      </c>
      <c r="G25" cm="1">
        <f t="array" ref="G25">IF(B25&lt;&gt;"",_xlfn.IFS(B25="barley","1.69",B25="alfalfa","3.62",B25="soil med low C",0.201, B25="Soil Med High C",0.233,C25="Alfalfa","3.62",C25="barley",1.69,B25="Wheat",1.36,B25="Wheat QC",1.36,C25="Wheat QC", 1.36, C25="leco soil 502-308",0.185,C25="soil med low C",0.201,C25="Soil Med High C",0.233),"")</f>
        <v>0.23300000000000001</v>
      </c>
      <c r="H25" cm="1">
        <f t="array" ref="H25">IF(B25&lt;&gt;"",_xlfn.IFS(B25="barley","45.2",B25="alfalfa","45.05",B25="Soil Med High C",2.77,C25="Alfalfa","45.05",C25="barley",45.2,B25="Wheat",39.38,B25="soil med low C",2.69,C25="Wheat QC", 39.38,C25="leco soil 502-308",2.34, C25="soil med low C",2.69,C25="soil med high c",2.77),"")</f>
        <v>2.77</v>
      </c>
    </row>
    <row r="26" spans="1:8" x14ac:dyDescent="0.25">
      <c r="A26">
        <f>IF(B26&lt;&gt;"",Calculations!A26,"")</f>
        <v>25</v>
      </c>
      <c r="B26" t="str">
        <f>Calculations!C26</f>
        <v>Test</v>
      </c>
      <c r="C26" t="str">
        <f>Calculations!D26</f>
        <v xml:space="preserve"> 2 BESC-876_Cl2_53_60_15 15 POM r1</v>
      </c>
      <c r="D26">
        <f>Calculations!B26</f>
        <v>9.9459999999999997</v>
      </c>
      <c r="E26">
        <f>IF(A26&lt;&gt;"",Calculations!X26,"")</f>
        <v>0.84399999999999997</v>
      </c>
      <c r="F26">
        <f>IF(B26&lt;&gt;"",Calculations!Y26,"")</f>
        <v>16.04</v>
      </c>
      <c r="G26" t="e" cm="1">
        <f t="array" ref="G26">IF(B26&lt;&gt;"",_xlfn.IFS(B26="barley","1.69",B26="alfalfa","3.62",B26="soil med low C",0.201, B26="Soil Med High C",0.233,C26="Alfalfa","3.62",C26="barley",1.69,B26="Wheat",1.36,B26="Wheat QC",1.36,C26="Wheat QC", 1.36, C26="leco soil 502-308",0.185,C26="soil med low C",0.201,C26="Soil Med High C",0.233),"")</f>
        <v>#N/A</v>
      </c>
      <c r="H26" t="e" cm="1">
        <f t="array" ref="H26">IF(B26&lt;&gt;"",_xlfn.IFS(B26="barley","45.2",B26="alfalfa","45.05",B26="Soil Med High C",2.77,C26="Alfalfa","45.05",C26="barley",45.2,B26="Wheat",39.38,B26="soil med low C",2.69,C26="Wheat QC", 39.38,C26="leco soil 502-308",2.34, C26="soil med low C",2.69,C26="soil med high c",2.77),"")</f>
        <v>#N/A</v>
      </c>
    </row>
    <row r="27" spans="1:8" x14ac:dyDescent="0.25">
      <c r="A27">
        <f>IF(B27&lt;&gt;"",Calculations!A27,"")</f>
        <v>26</v>
      </c>
      <c r="B27" t="str">
        <f>Calculations!C27</f>
        <v>Test</v>
      </c>
      <c r="C27" t="str">
        <f>Calculations!D27</f>
        <v xml:space="preserve">2 BESC-876_Cl2_53_60_15 15 POM r2 </v>
      </c>
      <c r="D27">
        <f>Calculations!B27</f>
        <v>10.061</v>
      </c>
      <c r="E27">
        <f>IF(A27&lt;&gt;"",Calculations!X27,"")</f>
        <v>0.82799999999999996</v>
      </c>
      <c r="F27">
        <f>IF(B27&lt;&gt;"",Calculations!Y27,"")</f>
        <v>15.93</v>
      </c>
      <c r="G27" t="e" cm="1">
        <f t="array" ref="G27">IF(B27&lt;&gt;"",_xlfn.IFS(B27="barley","1.69",B27="alfalfa","3.62",B27="soil med low C",0.201, B27="Soil Med High C",0.233,C27="Alfalfa","3.62",C27="barley",1.69,B27="Wheat",1.36,B27="Wheat QC",1.36,C27="Wheat QC", 1.36, C27="leco soil 502-308",0.185,C27="soil med low C",0.201,C27="Soil Med High C",0.233),"")</f>
        <v>#N/A</v>
      </c>
      <c r="H27" t="e" cm="1">
        <f t="array" ref="H27">IF(B27&lt;&gt;"",_xlfn.IFS(B27="barley","45.2",B27="alfalfa","45.05",B27="Soil Med High C",2.77,C27="Alfalfa","45.05",C27="barley",45.2,B27="Wheat",39.38,B27="soil med low C",2.69,C27="Wheat QC", 39.38,C27="leco soil 502-308",2.34, C27="soil med low C",2.69,C27="soil med high c",2.77),"")</f>
        <v>#N/A</v>
      </c>
    </row>
    <row r="28" spans="1:8" x14ac:dyDescent="0.25">
      <c r="A28">
        <f>IF(B28&lt;&gt;"",Calculations!A28,"")</f>
        <v>27</v>
      </c>
      <c r="B28" t="str">
        <f>Calculations!C28</f>
        <v>Test</v>
      </c>
      <c r="C28" t="str">
        <f>Calculations!D28</f>
        <v xml:space="preserve">2 BESC-876_Cl2_53_60_15 15 POM r3 </v>
      </c>
      <c r="D28">
        <f>Calculations!B28</f>
        <v>10.053000000000001</v>
      </c>
      <c r="E28">
        <f>IF(A28&lt;&gt;"",Calculations!X28,"")</f>
        <v>0.88200000000000001</v>
      </c>
      <c r="F28">
        <f>IF(B28&lt;&gt;"",Calculations!Y28,"")</f>
        <v>16.97</v>
      </c>
      <c r="G28" t="e" cm="1">
        <f t="array" ref="G28">IF(B28&lt;&gt;"",_xlfn.IFS(B28="barley","1.69",B28="alfalfa","3.62",B28="soil med low C",0.201, B28="Soil Med High C",0.233,C28="Alfalfa","3.62",C28="barley",1.69,B28="Wheat",1.36,B28="Wheat QC",1.36,C28="Wheat QC", 1.36, C28="leco soil 502-308",0.185,C28="soil med low C",0.201,C28="Soil Med High C",0.233),"")</f>
        <v>#N/A</v>
      </c>
      <c r="H28" t="e" cm="1">
        <f t="array" ref="H28">IF(B28&lt;&gt;"",_xlfn.IFS(B28="barley","45.2",B28="alfalfa","45.05",B28="Soil Med High C",2.77,C28="Alfalfa","45.05",C28="barley",45.2,B28="Wheat",39.38,B28="soil med low C",2.69,C28="Wheat QC", 39.38,C28="leco soil 502-308",2.34, C28="soil med low C",2.69,C28="soil med high c",2.77),"")</f>
        <v>#N/A</v>
      </c>
    </row>
    <row r="29" spans="1:8" x14ac:dyDescent="0.25">
      <c r="A29">
        <f>IF(B29&lt;&gt;"",Calculations!A29,"")</f>
        <v>28</v>
      </c>
      <c r="B29" t="str">
        <f>Calculations!C29</f>
        <v>Test</v>
      </c>
      <c r="C29" t="str">
        <f>Calculations!D29</f>
        <v xml:space="preserve">2 BESC-876_Cl2_53_60_15 15 POM r4 </v>
      </c>
      <c r="D29">
        <f>Calculations!B29</f>
        <v>10.042</v>
      </c>
      <c r="E29">
        <f>IF(A29&lt;&gt;"",Calculations!X29,"")</f>
        <v>0.85399999999999998</v>
      </c>
      <c r="F29">
        <f>IF(B29&lt;&gt;"",Calculations!Y29,"")</f>
        <v>16.68</v>
      </c>
      <c r="G29" t="e" cm="1">
        <f t="array" ref="G29">IF(B29&lt;&gt;"",_xlfn.IFS(B29="barley","1.69",B29="alfalfa","3.62",B29="soil med low C",0.201, B29="Soil Med High C",0.233,C29="Alfalfa","3.62",C29="barley",1.69,B29="Wheat",1.36,B29="Wheat QC",1.36,C29="Wheat QC", 1.36, C29="leco soil 502-308",0.185,C29="soil med low C",0.201,C29="Soil Med High C",0.233),"")</f>
        <v>#N/A</v>
      </c>
      <c r="H29" t="e" cm="1">
        <f t="array" ref="H29">IF(B29&lt;&gt;"",_xlfn.IFS(B29="barley","45.2",B29="alfalfa","45.05",B29="Soil Med High C",2.77,C29="Alfalfa","45.05",C29="barley",45.2,B29="Wheat",39.38,B29="soil med low C",2.69,C29="Wheat QC", 39.38,C29="leco soil 502-308",2.34, C29="soil med low C",2.69,C29="soil med high c",2.77),"")</f>
        <v>#N/A</v>
      </c>
    </row>
    <row r="30" spans="1:8" x14ac:dyDescent="0.25">
      <c r="A30">
        <f>IF(B30&lt;&gt;"",Calculations!A30,"")</f>
        <v>29</v>
      </c>
      <c r="B30" t="str">
        <f>Calculations!C30</f>
        <v>Test</v>
      </c>
      <c r="C30" t="str">
        <f>Calculations!D30</f>
        <v xml:space="preserve">2 BESC-876_Cl2_53_60_15 15 POM r5 </v>
      </c>
      <c r="D30">
        <f>Calculations!B30</f>
        <v>9.9830000000000005</v>
      </c>
      <c r="E30">
        <f>IF(A30&lt;&gt;"",Calculations!X30,"")</f>
        <v>0.82299999999999995</v>
      </c>
      <c r="F30">
        <f>IF(B30&lt;&gt;"",Calculations!Y30,"")</f>
        <v>15.81</v>
      </c>
      <c r="G30" t="e" cm="1">
        <f t="array" ref="G30">IF(B30&lt;&gt;"",_xlfn.IFS(B30="barley","1.69",B30="alfalfa","3.62",B30="soil med low C",0.201, B30="Soil Med High C",0.233,C30="Alfalfa","3.62",C30="barley",1.69,B30="Wheat",1.36,B30="Wheat QC",1.36,C30="Wheat QC", 1.36, C30="leco soil 502-308",0.185,C30="soil med low C",0.201,C30="Soil Med High C",0.233),"")</f>
        <v>#N/A</v>
      </c>
      <c r="H30" t="e" cm="1">
        <f t="array" ref="H30">IF(B30&lt;&gt;"",_xlfn.IFS(B30="barley","45.2",B30="alfalfa","45.05",B30="Soil Med High C",2.77,C30="Alfalfa","45.05",C30="barley",45.2,B30="Wheat",39.38,B30="soil med low C",2.69,C30="Wheat QC", 39.38,C30="leco soil 502-308",2.34, C30="soil med low C",2.69,C30="soil med high c",2.77),"")</f>
        <v>#N/A</v>
      </c>
    </row>
    <row r="31" spans="1:8" x14ac:dyDescent="0.25">
      <c r="A31">
        <f>IF(B31&lt;&gt;"",Calculations!A31,"")</f>
        <v>30</v>
      </c>
      <c r="B31" t="str">
        <f>Calculations!C31</f>
        <v>Test</v>
      </c>
      <c r="C31" t="str">
        <f>Calculations!D31</f>
        <v xml:space="preserve">2 BESC-876_Cl2_53_60_15 15 POM r6 </v>
      </c>
      <c r="D31">
        <f>Calculations!B31</f>
        <v>9.9960000000000004</v>
      </c>
      <c r="E31">
        <f>IF(A31&lt;&gt;"",Calculations!X31,"")</f>
        <v>0.82399999999999995</v>
      </c>
      <c r="F31">
        <f>IF(B31&lt;&gt;"",Calculations!Y31,"")</f>
        <v>15.82</v>
      </c>
      <c r="G31" t="e" cm="1">
        <f t="array" ref="G31">IF(B31&lt;&gt;"",_xlfn.IFS(B31="barley","1.69",B31="alfalfa","3.62",B31="soil med low C",0.201, B31="Soil Med High C",0.233,C31="Alfalfa","3.62",C31="barley",1.69,B31="Wheat",1.36,B31="Wheat QC",1.36,C31="Wheat QC", 1.36, C31="leco soil 502-308",0.185,C31="soil med low C",0.201,C31="Soil Med High C",0.233),"")</f>
        <v>#N/A</v>
      </c>
      <c r="H31" t="e" cm="1">
        <f t="array" ref="H31">IF(B31&lt;&gt;"",_xlfn.IFS(B31="barley","45.2",B31="alfalfa","45.05",B31="Soil Med High C",2.77,C31="Alfalfa","45.05",C31="barley",45.2,B31="Wheat",39.38,B31="soil med low C",2.69,C31="Wheat QC", 39.38,C31="leco soil 502-308",2.34, C31="soil med low C",2.69,C31="soil med high c",2.77),"")</f>
        <v>#N/A</v>
      </c>
    </row>
    <row r="32" spans="1:8" x14ac:dyDescent="0.25">
      <c r="A32">
        <f>IF(B32&lt;&gt;"",Calculations!A32,"")</f>
        <v>31</v>
      </c>
      <c r="B32" t="str">
        <f>Calculations!C32</f>
        <v>Test</v>
      </c>
      <c r="C32" t="str">
        <f>Calculations!D32</f>
        <v xml:space="preserve">1 BESC-102_Cl2_61_21_15 15 POM r1 </v>
      </c>
      <c r="D32">
        <f>Calculations!B32</f>
        <v>9.9930000000000003</v>
      </c>
      <c r="E32">
        <f>IF(A32&lt;&gt;"",Calculations!X32,"")</f>
        <v>0.93300000000000005</v>
      </c>
      <c r="F32">
        <f>IF(B32&lt;&gt;"",Calculations!Y32,"")</f>
        <v>19.399999999999999</v>
      </c>
      <c r="G32" t="e" cm="1">
        <f t="array" ref="G32">IF(B32&lt;&gt;"",_xlfn.IFS(B32="barley","1.69",B32="alfalfa","3.62",B32="soil med low C",0.201, B32="Soil Med High C",0.233,C32="Alfalfa","3.62",C32="barley",1.69,B32="Wheat",1.36,B32="Wheat QC",1.36,C32="Wheat QC", 1.36, C32="leco soil 502-308",0.185,C32="soil med low C",0.201,C32="Soil Med High C",0.233),"")</f>
        <v>#N/A</v>
      </c>
      <c r="H32" t="e" cm="1">
        <f t="array" ref="H32">IF(B32&lt;&gt;"",_xlfn.IFS(B32="barley","45.2",B32="alfalfa","45.05",B32="Soil Med High C",2.77,C32="Alfalfa","45.05",C32="barley",45.2,B32="Wheat",39.38,B32="soil med low C",2.69,C32="Wheat QC", 39.38,C32="leco soil 502-308",2.34, C32="soil med low C",2.69,C32="soil med high c",2.77),"")</f>
        <v>#N/A</v>
      </c>
    </row>
    <row r="33" spans="1:8" x14ac:dyDescent="0.25">
      <c r="A33">
        <f>IF(B33&lt;&gt;"",Calculations!A33,"")</f>
        <v>32</v>
      </c>
      <c r="B33" t="str">
        <f>Calculations!C33</f>
        <v>Test</v>
      </c>
      <c r="C33" t="str">
        <f>Calculations!D33</f>
        <v xml:space="preserve">1 BESC-102_Cl2_61_21_15 15 POM r2 </v>
      </c>
      <c r="D33">
        <f>Calculations!B33</f>
        <v>10.005000000000001</v>
      </c>
      <c r="E33">
        <f>IF(A33&lt;&gt;"",Calculations!X33,"")</f>
        <v>0.92400000000000004</v>
      </c>
      <c r="F33">
        <f>IF(B33&lt;&gt;"",Calculations!Y33,"")</f>
        <v>18.38</v>
      </c>
      <c r="G33" t="e" cm="1">
        <f t="array" ref="G33">IF(B33&lt;&gt;"",_xlfn.IFS(B33="barley","1.69",B33="alfalfa","3.62",B33="soil med low C",0.201, B33="Soil Med High C",0.233,C33="Alfalfa","3.62",C33="barley",1.69,B33="Wheat",1.36,B33="Wheat QC",1.36,C33="Wheat QC", 1.36, C33="leco soil 502-308",0.185,C33="soil med low C",0.201,C33="Soil Med High C",0.233),"")</f>
        <v>#N/A</v>
      </c>
      <c r="H33" t="e" cm="1">
        <f t="array" ref="H33">IF(B33&lt;&gt;"",_xlfn.IFS(B33="barley","45.2",B33="alfalfa","45.05",B33="Soil Med High C",2.77,C33="Alfalfa","45.05",C33="barley",45.2,B33="Wheat",39.38,B33="soil med low C",2.69,C33="Wheat QC", 39.38,C33="leco soil 502-308",2.34, C33="soil med low C",2.69,C33="soil med high c",2.77),"")</f>
        <v>#N/A</v>
      </c>
    </row>
    <row r="34" spans="1:8" x14ac:dyDescent="0.25">
      <c r="A34">
        <f>IF(B34&lt;&gt;"",Calculations!A34,"")</f>
        <v>33</v>
      </c>
      <c r="B34" t="str">
        <f>Calculations!C34</f>
        <v>Test</v>
      </c>
      <c r="C34" t="str">
        <f>Calculations!D34</f>
        <v xml:space="preserve">1 BESC-102_Cl2_61_21_15 15 POM r3 </v>
      </c>
      <c r="D34">
        <f>Calculations!B34</f>
        <v>10.02</v>
      </c>
      <c r="E34">
        <f>IF(A34&lt;&gt;"",Calculations!X34,"")</f>
        <v>0.95799999999999996</v>
      </c>
      <c r="F34">
        <f>IF(B34&lt;&gt;"",Calculations!Y34,"")</f>
        <v>19.47</v>
      </c>
      <c r="G34" t="e" cm="1">
        <f t="array" ref="G34">IF(B34&lt;&gt;"",_xlfn.IFS(B34="barley","1.69",B34="alfalfa","3.62",B34="soil med low C",0.201, B34="Soil Med High C",0.233,C34="Alfalfa","3.62",C34="barley",1.69,B34="Wheat",1.36,B34="Wheat QC",1.36,C34="Wheat QC", 1.36, C34="leco soil 502-308",0.185,C34="soil med low C",0.201,C34="Soil Med High C",0.233),"")</f>
        <v>#N/A</v>
      </c>
      <c r="H34" t="e" cm="1">
        <f t="array" ref="H34">IF(B34&lt;&gt;"",_xlfn.IFS(B34="barley","45.2",B34="alfalfa","45.05",B34="Soil Med High C",2.77,C34="Alfalfa","45.05",C34="barley",45.2,B34="Wheat",39.38,B34="soil med low C",2.69,C34="Wheat QC", 39.38,C34="leco soil 502-308",2.34, C34="soil med low C",2.69,C34="soil med high c",2.77),"")</f>
        <v>#N/A</v>
      </c>
    </row>
    <row r="35" spans="1:8" x14ac:dyDescent="0.25">
      <c r="A35">
        <f>IF(B35&lt;&gt;"",Calculations!A35,"")</f>
        <v>34</v>
      </c>
      <c r="B35" t="str">
        <f>Calculations!C35</f>
        <v>Test</v>
      </c>
      <c r="C35" t="str">
        <f>Calculations!D35</f>
        <v xml:space="preserve"> 4 BESC-144_CL3_101_4_15 15 POM r1</v>
      </c>
      <c r="D35">
        <f>Calculations!B35</f>
        <v>10.023</v>
      </c>
      <c r="E35">
        <f>IF(A35&lt;&gt;"",Calculations!X35,"")</f>
        <v>0.65200000000000002</v>
      </c>
      <c r="F35">
        <f>IF(B35&lt;&gt;"",Calculations!Y35,"")</f>
        <v>12.06</v>
      </c>
      <c r="G35" t="e" cm="1">
        <f t="array" ref="G35">IF(B35&lt;&gt;"",_xlfn.IFS(B35="barley","1.69",B35="alfalfa","3.62",B35="soil med low C",0.201, B35="Soil Med High C",0.233,C35="Alfalfa","3.62",C35="barley",1.69,B35="Wheat",1.36,B35="Wheat QC",1.36,C35="Wheat QC", 1.36, C35="leco soil 502-308",0.185,C35="soil med low C",0.201,C35="Soil Med High C",0.233),"")</f>
        <v>#N/A</v>
      </c>
      <c r="H35" t="e" cm="1">
        <f t="array" ref="H35">IF(B35&lt;&gt;"",_xlfn.IFS(B35="barley","45.2",B35="alfalfa","45.05",B35="Soil Med High C",2.77,C35="Alfalfa","45.05",C35="barley",45.2,B35="Wheat",39.38,B35="soil med low C",2.69,C35="Wheat QC", 39.38,C35="leco soil 502-308",2.34, C35="soil med low C",2.69,C35="soil med high c",2.77),"")</f>
        <v>#N/A</v>
      </c>
    </row>
    <row r="36" spans="1:8" x14ac:dyDescent="0.25">
      <c r="A36" s="2">
        <f>IF(B36&lt;&gt;"",Calculations!A36,"")</f>
        <v>35</v>
      </c>
      <c r="B36" s="2" t="str">
        <f>Calculations!C36</f>
        <v>Test</v>
      </c>
      <c r="C36" s="2" t="str">
        <f>Calculations!D36</f>
        <v>4 BESC-144_CL3_101_4_15 15 POM r2</v>
      </c>
      <c r="D36" s="2">
        <f>Calculations!B36</f>
        <v>10.071</v>
      </c>
      <c r="E36" s="2">
        <f>IF(A36&lt;&gt;"",Calculations!X36,"")</f>
        <v>0.61499999999999999</v>
      </c>
      <c r="F36" s="2">
        <f>IF(B36&lt;&gt;"",Calculations!Y36,"")</f>
        <v>11.54</v>
      </c>
      <c r="G36" t="e" cm="1">
        <f t="array" ref="G36">IF(B36&lt;&gt;"",_xlfn.IFS(B36="barley","1.69",B36="alfalfa","3.62",B36="soil med low C",0.201, B36="Soil Med High C",0.233,C36="Alfalfa","3.62",C36="barley",1.69,B36="Wheat",1.36,B36="Wheat QC",1.36,C36="Wheat QC", 1.36, C36="leco soil 502-308",0.185,C36="soil med low C",0.201,C36="Soil Med High C",0.233),"")</f>
        <v>#N/A</v>
      </c>
      <c r="H36" t="e" cm="1">
        <f t="array" ref="H36">IF(B36&lt;&gt;"",_xlfn.IFS(B36="barley","45.2",B36="alfalfa","45.05",B36="Soil Med High C",2.77,C36="Alfalfa","45.05",C36="barley",45.2,B36="Wheat",39.38,B36="soil med low C",2.69,C36="Wheat QC", 39.38,C36="leco soil 502-308",2.34, C36="soil med low C",2.69,C36="soil med high c",2.77),"")</f>
        <v>#N/A</v>
      </c>
    </row>
    <row r="37" spans="1:8" x14ac:dyDescent="0.25">
      <c r="A37">
        <f>IF(B37&lt;&gt;"",Calculations!A37,"")</f>
        <v>36</v>
      </c>
      <c r="B37" t="str">
        <f>Calculations!C37</f>
        <v>RunIn</v>
      </c>
      <c r="C37" t="str">
        <f>Calculations!D37</f>
        <v>Soil Med High C</v>
      </c>
      <c r="D37">
        <f>Calculations!B37</f>
        <v>20.088000000000001</v>
      </c>
      <c r="E37">
        <f>IF(A37&lt;&gt;"",Calculations!X37,"")</f>
        <v>0.22900000000000001</v>
      </c>
      <c r="F37">
        <f>IF(B37&lt;&gt;"",Calculations!Y37,"")</f>
        <v>2.69</v>
      </c>
      <c r="G37" cm="1">
        <f t="array" ref="G37">IF(B37&lt;&gt;"",_xlfn.IFS(B37="barley","1.69",B37="alfalfa","3.62",B37="soil med low C",0.201, B37="Soil Med High C",0.233,C37="Alfalfa","3.62",C37="barley",1.69,B37="Wheat",1.36,B37="Wheat QC",1.36,C37="Wheat QC", 1.36, C37="leco soil 502-308",0.185,C37="soil med low C",0.201,C37="Soil Med High C",0.233),"")</f>
        <v>0.23300000000000001</v>
      </c>
      <c r="H37" cm="1">
        <f t="array" ref="H37">IF(B37&lt;&gt;"",_xlfn.IFS(B37="barley","45.2",B37="alfalfa","45.05",B37="Soil Med High C",2.77,C37="Alfalfa","45.05",C37="barley",45.2,B37="Wheat",39.38,B37="soil med low C",2.69,C37="Wheat QC", 39.38,C37="leco soil 502-308",2.34, C37="soil med low C",2.69,C37="soil med high c",2.77),"")</f>
        <v>2.77</v>
      </c>
    </row>
    <row r="38" spans="1:8" x14ac:dyDescent="0.25">
      <c r="A38">
        <f>IF(B38&lt;&gt;"",Calculations!A38,"")</f>
        <v>37</v>
      </c>
      <c r="B38" t="str">
        <f>Calculations!C38</f>
        <v>Test</v>
      </c>
      <c r="C38" t="str">
        <f>Calculations!D38</f>
        <v xml:space="preserve"> 4 BESC-144_CL3_101_4_15 15 POM r3</v>
      </c>
      <c r="D38">
        <f>Calculations!B38</f>
        <v>10.029</v>
      </c>
      <c r="E38">
        <f>IF(A38&lt;&gt;"",Calculations!X38,"")</f>
        <v>0.61199999999999999</v>
      </c>
      <c r="F38">
        <f>IF(B38&lt;&gt;"",Calculations!Y38,"")</f>
        <v>11.24</v>
      </c>
      <c r="G38" t="e" cm="1">
        <f t="array" ref="G38">IF(B38&lt;&gt;"",_xlfn.IFS(B38="barley","1.69",B38="alfalfa","3.62",B38="soil med low C",0.201, B38="Soil Med High C",0.233,C38="Alfalfa","3.62",C38="barley",1.69,B38="Wheat",1.36,B38="Wheat QC",1.36,C38="Wheat QC", 1.36, C38="leco soil 502-308",0.185,C38="soil med low C",0.201,C38="Soil Med High C",0.233),"")</f>
        <v>#N/A</v>
      </c>
      <c r="H38" t="e" cm="1">
        <f t="array" ref="H38">IF(B38&lt;&gt;"",_xlfn.IFS(B38="barley","45.2",B38="alfalfa","45.05",B38="Soil Med High C",2.77,C38="Alfalfa","45.05",C38="barley",45.2,B38="Wheat",39.38,B38="soil med low C",2.69,C38="Wheat QC", 39.38,C38="leco soil 502-308",2.34, C38="soil med low C",2.69,C38="soil med high c",2.77),"")</f>
        <v>#N/A</v>
      </c>
    </row>
    <row r="39" spans="1:8" x14ac:dyDescent="0.25">
      <c r="A39">
        <f>IF(B39&lt;&gt;"",Calculations!A39,"")</f>
        <v>38</v>
      </c>
      <c r="B39" t="str">
        <f>Calculations!C39</f>
        <v>Test</v>
      </c>
      <c r="C39" t="str">
        <f>Calculations!D39</f>
        <v xml:space="preserve"> 7 BESC-192_Cl1_21_31_15 15 POM r1</v>
      </c>
      <c r="D39">
        <f>Calculations!B39</f>
        <v>9.9719999999999995</v>
      </c>
      <c r="E39">
        <f>IF(A39&lt;&gt;"",Calculations!X39,"")</f>
        <v>0.53700000000000003</v>
      </c>
      <c r="F39">
        <f>IF(B39&lt;&gt;"",Calculations!Y39,"")</f>
        <v>9.16</v>
      </c>
      <c r="G39" t="e" cm="1">
        <f t="array" ref="G39">IF(B39&lt;&gt;"",_xlfn.IFS(B39="barley","1.69",B39="alfalfa","3.62",B39="soil med low C",0.201, B39="Soil Med High C",0.233,C39="Alfalfa","3.62",C39="barley",1.69,B39="Wheat",1.36,B39="Wheat QC",1.36,C39="Wheat QC", 1.36, C39="leco soil 502-308",0.185,C39="soil med low C",0.201,C39="Soil Med High C",0.233),"")</f>
        <v>#N/A</v>
      </c>
      <c r="H39" t="e" cm="1">
        <f t="array" ref="H39">IF(B39&lt;&gt;"",_xlfn.IFS(B39="barley","45.2",B39="alfalfa","45.05",B39="Soil Med High C",2.77,C39="Alfalfa","45.05",C39="barley",45.2,B39="Wheat",39.38,B39="soil med low C",2.69,C39="Wheat QC", 39.38,C39="leco soil 502-308",2.34, C39="soil med low C",2.69,C39="soil med high c",2.77),"")</f>
        <v>#N/A</v>
      </c>
    </row>
    <row r="40" spans="1:8" x14ac:dyDescent="0.25">
      <c r="A40">
        <f>IF(B40&lt;&gt;"",Calculations!A40,"")</f>
        <v>39</v>
      </c>
      <c r="B40" t="str">
        <f>Calculations!C40</f>
        <v>Test</v>
      </c>
      <c r="C40" t="str">
        <f>Calculations!D40</f>
        <v xml:space="preserve"> 7 BESC-192_Cl1_21_31_15 15 POM r2</v>
      </c>
      <c r="D40">
        <f>Calculations!B40</f>
        <v>10.032999999999999</v>
      </c>
      <c r="E40">
        <f>IF(A40&lt;&gt;"",Calculations!X40,"")</f>
        <v>0.61399999999999999</v>
      </c>
      <c r="F40">
        <f>IF(B40&lt;&gt;"",Calculations!Y40,"")</f>
        <v>10.43</v>
      </c>
      <c r="G40" t="e" cm="1">
        <f t="array" ref="G40">IF(B40&lt;&gt;"",_xlfn.IFS(B40="barley","1.69",B40="alfalfa","3.62",B40="soil med low C",0.201, B40="Soil Med High C",0.233,C40="Alfalfa","3.62",C40="barley",1.69,B40="Wheat",1.36,B40="Wheat QC",1.36,C40="Wheat QC", 1.36, C40="leco soil 502-308",0.185,C40="soil med low C",0.201,C40="Soil Med High C",0.233),"")</f>
        <v>#N/A</v>
      </c>
      <c r="H40" t="e" cm="1">
        <f t="array" ref="H40">IF(B40&lt;&gt;"",_xlfn.IFS(B40="barley","45.2",B40="alfalfa","45.05",B40="Soil Med High C",2.77,C40="Alfalfa","45.05",C40="barley",45.2,B40="Wheat",39.38,B40="soil med low C",2.69,C40="Wheat QC", 39.38,C40="leco soil 502-308",2.34, C40="soil med low C",2.69,C40="soil med high c",2.77),"")</f>
        <v>#N/A</v>
      </c>
    </row>
    <row r="41" spans="1:8" x14ac:dyDescent="0.25">
      <c r="A41">
        <f>IF(B41&lt;&gt;"",Calculations!A41,"")</f>
        <v>40</v>
      </c>
      <c r="B41" t="str">
        <f>Calculations!C41</f>
        <v>Test</v>
      </c>
      <c r="C41" t="str">
        <f>Calculations!D41</f>
        <v xml:space="preserve"> 7 BESC-192_Cl1_21_31_15 15 POM r3</v>
      </c>
      <c r="D41">
        <f>Calculations!B41</f>
        <v>9.9160000000000004</v>
      </c>
      <c r="E41">
        <f>IF(A41&lt;&gt;"",Calculations!X41,"")</f>
        <v>0.56000000000000005</v>
      </c>
      <c r="F41">
        <f>IF(B41&lt;&gt;"",Calculations!Y41,"")</f>
        <v>9.93</v>
      </c>
      <c r="G41" t="e" cm="1">
        <f t="array" ref="G41">IF(B41&lt;&gt;"",_xlfn.IFS(B41="barley","1.69",B41="alfalfa","3.62",B41="soil med low C",0.201, B41="Soil Med High C",0.233,C41="Alfalfa","3.62",C41="barley",1.69,B41="Wheat",1.36,B41="Wheat QC",1.36,C41="Wheat QC", 1.36, C41="leco soil 502-308",0.185,C41="soil med low C",0.201,C41="Soil Med High C",0.233),"")</f>
        <v>#N/A</v>
      </c>
      <c r="H41" t="e" cm="1">
        <f t="array" ref="H41">IF(B41&lt;&gt;"",_xlfn.IFS(B41="barley","45.2",B41="alfalfa","45.05",B41="Soil Med High C",2.77,C41="Alfalfa","45.05",C41="barley",45.2,B41="Wheat",39.38,B41="soil med low C",2.69,C41="Wheat QC", 39.38,C41="leco soil 502-308",2.34, C41="soil med low C",2.69,C41="soil med high c",2.77),"")</f>
        <v>#N/A</v>
      </c>
    </row>
    <row r="42" spans="1:8" x14ac:dyDescent="0.25">
      <c r="A42">
        <f>IF(B42&lt;&gt;"",Calculations!A42,"")</f>
        <v>41</v>
      </c>
      <c r="B42" t="str">
        <f>Calculations!C42</f>
        <v>Test</v>
      </c>
      <c r="C42" t="str">
        <f>Calculations!D42</f>
        <v xml:space="preserve"> 7 BESC-192_Cl2_67_4_15 15 POM r1</v>
      </c>
      <c r="D42">
        <f>Calculations!B42</f>
        <v>9.9909999999999997</v>
      </c>
      <c r="E42">
        <f>IF(A42&lt;&gt;"",Calculations!X42,"")</f>
        <v>0.99199999999999999</v>
      </c>
      <c r="F42">
        <f>IF(B42&lt;&gt;"",Calculations!Y42,"")</f>
        <v>20.32</v>
      </c>
      <c r="G42" t="e" cm="1">
        <f t="array" ref="G42">IF(B42&lt;&gt;"",_xlfn.IFS(B42="barley","1.69",B42="alfalfa","3.62",B42="soil med low C",0.201, B42="Soil Med High C",0.233,C42="Alfalfa","3.62",C42="barley",1.69,B42="Wheat",1.36,B42="Wheat QC",1.36,C42="Wheat QC", 1.36, C42="leco soil 502-308",0.185,C42="soil med low C",0.201,C42="Soil Med High C",0.233),"")</f>
        <v>#N/A</v>
      </c>
      <c r="H42" t="e" cm="1">
        <f t="array" ref="H42">IF(B42&lt;&gt;"",_xlfn.IFS(B42="barley","45.2",B42="alfalfa","45.05",B42="Soil Med High C",2.77,C42="Alfalfa","45.05",C42="barley",45.2,B42="Wheat",39.38,B42="soil med low C",2.69,C42="Wheat QC", 39.38,C42="leco soil 502-308",2.34, C42="soil med low C",2.69,C42="soil med high c",2.77),"")</f>
        <v>#N/A</v>
      </c>
    </row>
    <row r="43" spans="1:8" x14ac:dyDescent="0.25">
      <c r="A43">
        <f>IF(B43&lt;&gt;"",Calculations!A43,"")</f>
        <v>42</v>
      </c>
      <c r="B43" t="str">
        <f>Calculations!C43</f>
        <v>Test</v>
      </c>
      <c r="C43" t="str">
        <f>Calculations!D43</f>
        <v xml:space="preserve"> 7 BESC-192_Cl2_67_4_15 15 POM r2</v>
      </c>
      <c r="D43">
        <f>Calculations!B43</f>
        <v>10.079000000000001</v>
      </c>
      <c r="E43">
        <f>IF(A43&lt;&gt;"",Calculations!X43,"")</f>
        <v>0.94699999999999995</v>
      </c>
      <c r="F43">
        <f>IF(B43&lt;&gt;"",Calculations!Y43,"")</f>
        <v>18.77</v>
      </c>
      <c r="G43" t="e" cm="1">
        <f t="array" ref="G43">IF(B43&lt;&gt;"",_xlfn.IFS(B43="barley","1.69",B43="alfalfa","3.62",B43="soil med low C",0.201, B43="Soil Med High C",0.233,C43="Alfalfa","3.62",C43="barley",1.69,B43="Wheat",1.36,B43="Wheat QC",1.36,C43="Wheat QC", 1.36, C43="leco soil 502-308",0.185,C43="soil med low C",0.201,C43="Soil Med High C",0.233),"")</f>
        <v>#N/A</v>
      </c>
      <c r="H43" t="e" cm="1">
        <f t="array" ref="H43">IF(B43&lt;&gt;"",_xlfn.IFS(B43="barley","45.2",B43="alfalfa","45.05",B43="Soil Med High C",2.77,C43="Alfalfa","45.05",C43="barley",45.2,B43="Wheat",39.38,B43="soil med low C",2.69,C43="Wheat QC", 39.38,C43="leco soil 502-308",2.34, C43="soil med low C",2.69,C43="soil med high c",2.77),"")</f>
        <v>#N/A</v>
      </c>
    </row>
    <row r="44" spans="1:8" x14ac:dyDescent="0.25">
      <c r="A44">
        <f>IF(B44&lt;&gt;"",Calculations!A44,"")</f>
        <v>43</v>
      </c>
      <c r="B44" t="str">
        <f>Calculations!C44</f>
        <v>Test</v>
      </c>
      <c r="C44" t="str">
        <f>Calculations!D44</f>
        <v xml:space="preserve"> 7 BESC-192_Cl2_67_4_15 15 POM r3</v>
      </c>
      <c r="D44">
        <f>Calculations!B44</f>
        <v>9.9420000000000002</v>
      </c>
      <c r="E44">
        <f>IF(A44&lt;&gt;"",Calculations!X44,"")</f>
        <v>0.92100000000000004</v>
      </c>
      <c r="F44">
        <f>IF(B44&lt;&gt;"",Calculations!Y44,"")</f>
        <v>18.739999999999998</v>
      </c>
      <c r="G44" t="e" cm="1">
        <f t="array" ref="G44">IF(B44&lt;&gt;"",_xlfn.IFS(B44="barley","1.69",B44="alfalfa","3.62",B44="soil med low C",0.201, B44="Soil Med High C",0.233,C44="Alfalfa","3.62",C44="barley",1.69,B44="Wheat",1.36,B44="Wheat QC",1.36,C44="Wheat QC", 1.36, C44="leco soil 502-308",0.185,C44="soil med low C",0.201,C44="Soil Med High C",0.233),"")</f>
        <v>#N/A</v>
      </c>
      <c r="H44" t="e" cm="1">
        <f t="array" ref="H44">IF(B44&lt;&gt;"",_xlfn.IFS(B44="barley","45.2",B44="alfalfa","45.05",B44="Soil Med High C",2.77,C44="Alfalfa","45.05",C44="barley",45.2,B44="Wheat",39.38,B44="soil med low C",2.69,C44="Wheat QC", 39.38,C44="leco soil 502-308",2.34, C44="soil med low C",2.69,C44="soil med high c",2.77),"")</f>
        <v>#N/A</v>
      </c>
    </row>
    <row r="45" spans="1:8" x14ac:dyDescent="0.25">
      <c r="A45">
        <f>IF(B45&lt;&gt;"",Calculations!A45,"")</f>
        <v>44</v>
      </c>
      <c r="B45" t="str">
        <f>Calculations!C45</f>
        <v>Test</v>
      </c>
      <c r="C45" t="str">
        <f>Calculations!D45</f>
        <v xml:space="preserve"> 7 BESC-192_Cl2_67_4_15 15 POM r4</v>
      </c>
      <c r="D45">
        <f>Calculations!B45</f>
        <v>9.9640000000000004</v>
      </c>
      <c r="E45">
        <f>IF(A45&lt;&gt;"",Calculations!X45,"")</f>
        <v>0.93200000000000005</v>
      </c>
      <c r="F45">
        <f>IF(B45&lt;&gt;"",Calculations!Y45,"")</f>
        <v>18.809999999999999</v>
      </c>
      <c r="G45" t="e" cm="1">
        <f t="array" ref="G45">IF(B45&lt;&gt;"",_xlfn.IFS(B45="barley","1.69",B45="alfalfa","3.62",B45="soil med low C",0.201, B45="Soil Med High C",0.233,C45="Alfalfa","3.62",C45="barley",1.69,B45="Wheat",1.36,B45="Wheat QC",1.36,C45="Wheat QC", 1.36, C45="leco soil 502-308",0.185,C45="soil med low C",0.201,C45="Soil Med High C",0.233),"")</f>
        <v>#N/A</v>
      </c>
      <c r="H45" t="e" cm="1">
        <f t="array" ref="H45">IF(B45&lt;&gt;"",_xlfn.IFS(B45="barley","45.2",B45="alfalfa","45.05",B45="Soil Med High C",2.77,C45="Alfalfa","45.05",C45="barley",45.2,B45="Wheat",39.38,B45="soil med low C",2.69,C45="Wheat QC", 39.38,C45="leco soil 502-308",2.34, C45="soil med low C",2.69,C45="soil med high c",2.77),"")</f>
        <v>#N/A</v>
      </c>
    </row>
    <row r="46" spans="1:8" x14ac:dyDescent="0.25">
      <c r="A46">
        <f>IF(B46&lt;&gt;"",Calculations!A46,"")</f>
        <v>45</v>
      </c>
      <c r="B46" t="str">
        <f>Calculations!C46</f>
        <v>Test</v>
      </c>
      <c r="C46" t="str">
        <f>Calculations!D46</f>
        <v xml:space="preserve"> 7 BESC-192_Cl2_67_4_15 15 POM r5</v>
      </c>
      <c r="D46">
        <f>Calculations!B46</f>
        <v>10.06</v>
      </c>
      <c r="E46">
        <f>IF(A46&lt;&gt;"",Calculations!X46,"")</f>
        <v>0.93600000000000005</v>
      </c>
      <c r="F46">
        <f>IF(B46&lt;&gt;"",Calculations!Y46,"")</f>
        <v>19.2</v>
      </c>
      <c r="G46" t="e" cm="1">
        <f t="array" ref="G46">IF(B46&lt;&gt;"",_xlfn.IFS(B46="barley","1.69",B46="alfalfa","3.62",B46="soil med low C",0.201, B46="Soil Med High C",0.233,C46="Alfalfa","3.62",C46="barley",1.69,B46="Wheat",1.36,B46="Wheat QC",1.36,C46="Wheat QC", 1.36, C46="leco soil 502-308",0.185,C46="soil med low C",0.201,C46="Soil Med High C",0.233),"")</f>
        <v>#N/A</v>
      </c>
      <c r="H46" t="e" cm="1">
        <f t="array" ref="H46">IF(B46&lt;&gt;"",_xlfn.IFS(B46="barley","45.2",B46="alfalfa","45.05",B46="Soil Med High C",2.77,C46="Alfalfa","45.05",C46="barley",45.2,B46="Wheat",39.38,B46="soil med low C",2.69,C46="Wheat QC", 39.38,C46="leco soil 502-308",2.34, C46="soil med low C",2.69,C46="soil med high c",2.77),"")</f>
        <v>#N/A</v>
      </c>
    </row>
    <row r="47" spans="1:8" x14ac:dyDescent="0.25">
      <c r="A47">
        <f>IF(B47&lt;&gt;"",Calculations!A47,"")</f>
        <v>46</v>
      </c>
      <c r="B47" t="str">
        <f>Calculations!C47</f>
        <v>Test</v>
      </c>
      <c r="C47" t="str">
        <f>Calculations!D47</f>
        <v xml:space="preserve"> 7 BESC-192_Cl2_67_4_15 15 POM r6</v>
      </c>
      <c r="D47">
        <f>Calculations!B47</f>
        <v>10.042999999999999</v>
      </c>
      <c r="E47">
        <f>IF(A47&lt;&gt;"",Calculations!X47,"")</f>
        <v>0.93300000000000005</v>
      </c>
      <c r="F47">
        <f>IF(B47&lt;&gt;"",Calculations!Y47,"")</f>
        <v>19.11</v>
      </c>
      <c r="G47" t="e" cm="1">
        <f t="array" ref="G47">IF(B47&lt;&gt;"",_xlfn.IFS(B47="barley","1.69",B47="alfalfa","3.62",B47="soil med low C",0.201, B47="Soil Med High C",0.233,C47="Alfalfa","3.62",C47="barley",1.69,B47="Wheat",1.36,B47="Wheat QC",1.36,C47="Wheat QC", 1.36, C47="leco soil 502-308",0.185,C47="soil med low C",0.201,C47="Soil Med High C",0.233),"")</f>
        <v>#N/A</v>
      </c>
      <c r="H47" t="e" cm="1">
        <f t="array" ref="H47">IF(B47&lt;&gt;"",_xlfn.IFS(B47="barley","45.2",B47="alfalfa","45.05",B47="Soil Med High C",2.77,C47="Alfalfa","45.05",C47="barley",45.2,B47="Wheat",39.38,B47="soil med low C",2.69,C47="Wheat QC", 39.38,C47="leco soil 502-308",2.34, C47="soil med low C",2.69,C47="soil med high c",2.77),"")</f>
        <v>#N/A</v>
      </c>
    </row>
    <row r="48" spans="1:8" x14ac:dyDescent="0.25">
      <c r="A48">
        <f>IF(B48&lt;&gt;"",Calculations!A48,"")</f>
        <v>47</v>
      </c>
      <c r="B48" t="str">
        <f>Calculations!C48</f>
        <v>Test</v>
      </c>
      <c r="C48" t="str">
        <f>Calculations!D48</f>
        <v>7 BESC-192_Cl3_93_8_15 15 POM r1</v>
      </c>
      <c r="D48">
        <f>Calculations!B48</f>
        <v>10.067</v>
      </c>
      <c r="E48">
        <f>IF(A48&lt;&gt;"",Calculations!X48,"")</f>
        <v>0.67600000000000005</v>
      </c>
      <c r="F48">
        <f>IF(B48&lt;&gt;"",Calculations!Y48,"")</f>
        <v>14.9</v>
      </c>
      <c r="G48" t="e" cm="1">
        <f t="array" ref="G48">IF(B48&lt;&gt;"",_xlfn.IFS(B48="barley","1.69",B48="alfalfa","3.62",B48="soil med low C",0.201, B48="Soil Med High C",0.233,C48="Alfalfa","3.62",C48="barley",1.69,B48="Wheat",1.36,B48="Wheat QC",1.36,C48="Wheat QC", 1.36, C48="leco soil 502-308",0.185,C48="soil med low C",0.201,C48="Soil Med High C",0.233),"")</f>
        <v>#N/A</v>
      </c>
      <c r="H48" t="e" cm="1">
        <f t="array" ref="H48">IF(B48&lt;&gt;"",_xlfn.IFS(B48="barley","45.2",B48="alfalfa","45.05",B48="Soil Med High C",2.77,C48="Alfalfa","45.05",C48="barley",45.2,B48="Wheat",39.38,B48="soil med low C",2.69,C48="Wheat QC", 39.38,C48="leco soil 502-308",2.34, C48="soil med low C",2.69,C48="soil med high c",2.77),"")</f>
        <v>#N/A</v>
      </c>
    </row>
    <row r="49" spans="1:8" x14ac:dyDescent="0.25">
      <c r="A49">
        <f>IF(B49&lt;&gt;"",Calculations!A49,"")</f>
        <v>48</v>
      </c>
      <c r="B49" t="str">
        <f>Calculations!C49</f>
        <v>RunIn</v>
      </c>
      <c r="C49" t="str">
        <f>Calculations!D49</f>
        <v>Soil Med High C</v>
      </c>
      <c r="D49">
        <f>Calculations!B49</f>
        <v>20.061</v>
      </c>
      <c r="E49">
        <f>IF(A49&lt;&gt;"",Calculations!X49,"")</f>
        <v>0.23400000000000001</v>
      </c>
      <c r="F49">
        <f>IF(B49&lt;&gt;"",Calculations!Y49,"")</f>
        <v>2.62</v>
      </c>
      <c r="G49" cm="1">
        <f t="array" ref="G49">IF(B49&lt;&gt;"",_xlfn.IFS(B49="barley","1.69",B49="alfalfa","3.62",B49="soil med low C",0.201, B49="Soil Med High C",0.233,C49="Alfalfa","3.62",C49="barley",1.69,B49="Wheat",1.36,B49="Wheat QC",1.36,C49="Wheat QC", 1.36, C49="leco soil 502-308",0.185,C49="soil med low C",0.201,C49="Soil Med High C",0.233),"")</f>
        <v>0.23300000000000001</v>
      </c>
      <c r="H49" cm="1">
        <f t="array" ref="H49">IF(B49&lt;&gt;"",_xlfn.IFS(B49="barley","45.2",B49="alfalfa","45.05",B49="Soil Med High C",2.77,C49="Alfalfa","45.05",C49="barley",45.2,B49="Wheat",39.38,B49="soil med low C",2.69,C49="Wheat QC", 39.38,C49="leco soil 502-308",2.34, C49="soil med low C",2.69,C49="soil med high c",2.77),"")</f>
        <v>2.77</v>
      </c>
    </row>
    <row r="50" spans="1:8" x14ac:dyDescent="0.25">
      <c r="A50">
        <f>IF(B50&lt;&gt;"",Calculations!A50,"")</f>
        <v>49</v>
      </c>
      <c r="B50" t="str">
        <f>Calculations!C50</f>
        <v>Test</v>
      </c>
      <c r="C50" t="str">
        <f>Calculations!D50</f>
        <v xml:space="preserve"> 7 BESC-192_Cl3_93_8_15 15 POM r2</v>
      </c>
      <c r="D50">
        <f>Calculations!B50</f>
        <v>10.068</v>
      </c>
      <c r="E50">
        <f>IF(A50&lt;&gt;"",Calculations!X50,"")</f>
        <v>0.66900000000000004</v>
      </c>
      <c r="F50">
        <f>IF(B50&lt;&gt;"",Calculations!Y50,"")</f>
        <v>14.39</v>
      </c>
      <c r="G50" t="e" cm="1">
        <f t="array" ref="G50">IF(B50&lt;&gt;"",_xlfn.IFS(B50="barley","1.69",B50="alfalfa","3.62",B50="soil med low C",0.201, B50="Soil Med High C",0.233,C50="Alfalfa","3.62",C50="barley",1.69,B50="Wheat",1.36,B50="Wheat QC",1.36,C50="Wheat QC", 1.36, C50="leco soil 502-308",0.185,C50="soil med low C",0.201,C50="Soil Med High C",0.233),"")</f>
        <v>#N/A</v>
      </c>
      <c r="H50" t="e" cm="1">
        <f t="array" ref="H50">IF(B50&lt;&gt;"",_xlfn.IFS(B50="barley","45.2",B50="alfalfa","45.05",B50="Soil Med High C",2.77,C50="Alfalfa","45.05",C50="barley",45.2,B50="Wheat",39.38,B50="soil med low C",2.69,C50="Wheat QC", 39.38,C50="leco soil 502-308",2.34, C50="soil med low C",2.69,C50="soil med high c",2.77),"")</f>
        <v>#N/A</v>
      </c>
    </row>
    <row r="51" spans="1:8" x14ac:dyDescent="0.25">
      <c r="A51">
        <f>IF(B51&lt;&gt;"",Calculations!A51,"")</f>
        <v>50</v>
      </c>
      <c r="B51" t="str">
        <f>Calculations!C51</f>
        <v>Test</v>
      </c>
      <c r="C51" t="str">
        <f>Calculations!D51</f>
        <v xml:space="preserve"> 7 BESC-192_Cl3_93_8_15 15 POM r3</v>
      </c>
      <c r="D51">
        <f>Calculations!B51</f>
        <v>10.083</v>
      </c>
      <c r="E51">
        <f>IF(A51&lt;&gt;"",Calculations!X51,"")</f>
        <v>0.625</v>
      </c>
      <c r="F51">
        <f>IF(B51&lt;&gt;"",Calculations!Y51,"")</f>
        <v>12.79</v>
      </c>
      <c r="G51" t="e" cm="1">
        <f t="array" ref="G51">IF(B51&lt;&gt;"",_xlfn.IFS(B51="barley","1.69",B51="alfalfa","3.62",B51="soil med low C",0.201, B51="Soil Med High C",0.233,C51="Alfalfa","3.62",C51="barley",1.69,B51="Wheat",1.36,B51="Wheat QC",1.36,C51="Wheat QC", 1.36, C51="leco soil 502-308",0.185,C51="soil med low C",0.201,C51="Soil Med High C",0.233),"")</f>
        <v>#N/A</v>
      </c>
      <c r="H51" t="e" cm="1">
        <f t="array" ref="H51">IF(B51&lt;&gt;"",_xlfn.IFS(B51="barley","45.2",B51="alfalfa","45.05",B51="Soil Med High C",2.77,C51="Alfalfa","45.05",C51="barley",45.2,B51="Wheat",39.38,B51="soil med low C",2.69,C51="Wheat QC", 39.38,C51="leco soil 502-308",2.34, C51="soil med low C",2.69,C51="soil med high c",2.77),"")</f>
        <v>#N/A</v>
      </c>
    </row>
    <row r="52" spans="1:8" x14ac:dyDescent="0.25">
      <c r="A52">
        <f>IF(B52&lt;&gt;"",Calculations!A52,"")</f>
        <v>51</v>
      </c>
      <c r="B52" t="str">
        <f>Calculations!C52</f>
        <v>Test</v>
      </c>
      <c r="C52" t="str">
        <f>Calculations!D52</f>
        <v xml:space="preserve"> 9 BESC-145_Cl1_12_6_15 15 POM r1</v>
      </c>
      <c r="D52">
        <f>Calculations!B52</f>
        <v>10.053000000000001</v>
      </c>
      <c r="E52">
        <f>IF(A52&lt;&gt;"",Calculations!X52,"")</f>
        <v>0.45300000000000001</v>
      </c>
      <c r="F52">
        <f>IF(B52&lt;&gt;"",Calculations!Y52,"")</f>
        <v>9.2200000000000006</v>
      </c>
      <c r="G52" t="e" cm="1">
        <f t="array" ref="G52">IF(B52&lt;&gt;"",_xlfn.IFS(B52="barley","1.69",B52="alfalfa","3.62",B52="soil med low C",0.201, B52="Soil Med High C",0.233,C52="Alfalfa","3.62",C52="barley",1.69,B52="Wheat",1.36,B52="Wheat QC",1.36,C52="Wheat QC", 1.36, C52="leco soil 502-308",0.185,C52="soil med low C",0.201,C52="Soil Med High C",0.233),"")</f>
        <v>#N/A</v>
      </c>
      <c r="H52" t="e" cm="1">
        <f t="array" ref="H52">IF(B52&lt;&gt;"",_xlfn.IFS(B52="barley","45.2",B52="alfalfa","45.05",B52="Soil Med High C",2.77,C52="Alfalfa","45.05",C52="barley",45.2,B52="Wheat",39.38,B52="soil med low C",2.69,C52="Wheat QC", 39.38,C52="leco soil 502-308",2.34, C52="soil med low C",2.69,C52="soil med high c",2.77),"")</f>
        <v>#N/A</v>
      </c>
    </row>
    <row r="53" spans="1:8" x14ac:dyDescent="0.25">
      <c r="A53">
        <f>IF(B53&lt;&gt;"",Calculations!A53,"")</f>
        <v>52</v>
      </c>
      <c r="B53" t="str">
        <f>Calculations!C53</f>
        <v>Test</v>
      </c>
      <c r="C53" t="str">
        <f>Calculations!D53</f>
        <v xml:space="preserve"> 9 BESC-145_Cl1_12_6_15 15 POM r2</v>
      </c>
      <c r="D53">
        <f>Calculations!B53</f>
        <v>9.9220000000000006</v>
      </c>
      <c r="E53">
        <f>IF(A53&lt;&gt;"",Calculations!X53,"")</f>
        <v>0.48899999999999999</v>
      </c>
      <c r="F53">
        <f>IF(B53&lt;&gt;"",Calculations!Y53,"")</f>
        <v>9.61</v>
      </c>
      <c r="G53" t="e" cm="1">
        <f t="array" ref="G53">IF(B53&lt;&gt;"",_xlfn.IFS(B53="barley","1.69",B53="alfalfa","3.62",B53="soil med low C",0.201, B53="Soil Med High C",0.233,C53="Alfalfa","3.62",C53="barley",1.69,B53="Wheat",1.36,B53="Wheat QC",1.36,C53="Wheat QC", 1.36, C53="leco soil 502-308",0.185,C53="soil med low C",0.201,C53="Soil Med High C",0.233),"")</f>
        <v>#N/A</v>
      </c>
      <c r="H53" t="e" cm="1">
        <f t="array" ref="H53">IF(B53&lt;&gt;"",_xlfn.IFS(B53="barley","45.2",B53="alfalfa","45.05",B53="Soil Med High C",2.77,C53="Alfalfa","45.05",C53="barley",45.2,B53="Wheat",39.38,B53="soil med low C",2.69,C53="Wheat QC", 39.38,C53="leco soil 502-308",2.34, C53="soil med low C",2.69,C53="soil med high c",2.77),"")</f>
        <v>#N/A</v>
      </c>
    </row>
    <row r="54" spans="1:8" x14ac:dyDescent="0.25">
      <c r="A54">
        <f>IF(B54&lt;&gt;"",Calculations!A54,"")</f>
        <v>53</v>
      </c>
      <c r="B54" t="str">
        <f>Calculations!C54</f>
        <v>Test</v>
      </c>
      <c r="C54" t="str">
        <f>Calculations!D54</f>
        <v xml:space="preserve"> 9 BESC-145_Cl1_12_6_15 15 POM r3</v>
      </c>
      <c r="D54">
        <f>Calculations!B54</f>
        <v>9.9390000000000001</v>
      </c>
      <c r="E54">
        <f>IF(A54&lt;&gt;"",Calculations!X54,"")</f>
        <v>0.47399999999999998</v>
      </c>
      <c r="F54">
        <f>IF(B54&lt;&gt;"",Calculations!Y54,"")</f>
        <v>9.3699999999999992</v>
      </c>
      <c r="G54" t="e" cm="1">
        <f t="array" ref="G54">IF(B54&lt;&gt;"",_xlfn.IFS(B54="barley","1.69",B54="alfalfa","3.62",B54="soil med low C",0.201, B54="Soil Med High C",0.233,C54="Alfalfa","3.62",C54="barley",1.69,B54="Wheat",1.36,B54="Wheat QC",1.36,C54="Wheat QC", 1.36, C54="leco soil 502-308",0.185,C54="soil med low C",0.201,C54="Soil Med High C",0.233),"")</f>
        <v>#N/A</v>
      </c>
      <c r="H54" t="e" cm="1">
        <f t="array" ref="H54">IF(B54&lt;&gt;"",_xlfn.IFS(B54="barley","45.2",B54="alfalfa","45.05",B54="Soil Med High C",2.77,C54="Alfalfa","45.05",C54="barley",45.2,B54="Wheat",39.38,B54="soil med low C",2.69,C54="Wheat QC", 39.38,C54="leco soil 502-308",2.34, C54="soil med low C",2.69,C54="soil med high c",2.77),"")</f>
        <v>#N/A</v>
      </c>
    </row>
    <row r="55" spans="1:8" x14ac:dyDescent="0.25">
      <c r="A55">
        <f>IF(B55&lt;&gt;"",Calculations!A55,"")</f>
        <v>54</v>
      </c>
      <c r="B55" t="str">
        <f>Calculations!C55</f>
        <v>Test</v>
      </c>
      <c r="C55" t="str">
        <f>Calculations!D55</f>
        <v xml:space="preserve"> 9 BESC-145_Cl1_12_6_15 15 POM r4</v>
      </c>
      <c r="D55">
        <f>Calculations!B55</f>
        <v>10.055999999999999</v>
      </c>
      <c r="E55">
        <f>IF(A55&lt;&gt;"",Calculations!X55,"")</f>
        <v>0.45800000000000002</v>
      </c>
      <c r="F55">
        <f>IF(B55&lt;&gt;"",Calculations!Y55,"")</f>
        <v>9.1</v>
      </c>
      <c r="G55" t="e" cm="1">
        <f t="array" ref="G55">IF(B55&lt;&gt;"",_xlfn.IFS(B55="barley","1.69",B55="alfalfa","3.62",B55="soil med low C",0.201, B55="Soil Med High C",0.233,C55="Alfalfa","3.62",C55="barley",1.69,B55="Wheat",1.36,B55="Wheat QC",1.36,C55="Wheat QC", 1.36, C55="leco soil 502-308",0.185,C55="soil med low C",0.201,C55="Soil Med High C",0.233),"")</f>
        <v>#N/A</v>
      </c>
      <c r="H55" t="e" cm="1">
        <f t="array" ref="H55">IF(B55&lt;&gt;"",_xlfn.IFS(B55="barley","45.2",B55="alfalfa","45.05",B55="Soil Med High C",2.77,C55="Alfalfa","45.05",C55="barley",45.2,B55="Wheat",39.38,B55="soil med low C",2.69,C55="Wheat QC", 39.38,C55="leco soil 502-308",2.34, C55="soil med low C",2.69,C55="soil med high c",2.77),"")</f>
        <v>#N/A</v>
      </c>
    </row>
    <row r="56" spans="1:8" x14ac:dyDescent="0.25">
      <c r="A56">
        <f>IF(B56&lt;&gt;"",Calculations!A56,"")</f>
        <v>55</v>
      </c>
      <c r="B56" t="str">
        <f>Calculations!C56</f>
        <v>Test</v>
      </c>
      <c r="C56" t="str">
        <f>Calculations!D56</f>
        <v xml:space="preserve">9 BESC-145_Cl1_12_6_15 15 POM r5 </v>
      </c>
      <c r="D56">
        <f>Calculations!B56</f>
        <v>9.9710000000000001</v>
      </c>
      <c r="E56">
        <f>IF(A56&lt;&gt;"",Calculations!X56,"")</f>
        <v>0.47899999999999998</v>
      </c>
      <c r="F56">
        <f>IF(B56&lt;&gt;"",Calculations!Y56,"")</f>
        <v>9.4700000000000006</v>
      </c>
      <c r="G56" t="e" cm="1">
        <f t="array" ref="G56">IF(B56&lt;&gt;"",_xlfn.IFS(B56="barley","1.69",B56="alfalfa","3.62",B56="soil med low C",0.201, B56="Soil Med High C",0.233,C56="Alfalfa","3.62",C56="barley",1.69,B56="Wheat",1.36,B56="Wheat QC",1.36,C56="Wheat QC", 1.36, C56="leco soil 502-308",0.185,C56="soil med low C",0.201,C56="Soil Med High C",0.233),"")</f>
        <v>#N/A</v>
      </c>
      <c r="H56" t="e" cm="1">
        <f t="array" ref="H56">IF(B56&lt;&gt;"",_xlfn.IFS(B56="barley","45.2",B56="alfalfa","45.05",B56="Soil Med High C",2.77,C56="Alfalfa","45.05",C56="barley",45.2,B56="Wheat",39.38,B56="soil med low C",2.69,C56="Wheat QC", 39.38,C56="leco soil 502-308",2.34, C56="soil med low C",2.69,C56="soil med high c",2.77),"")</f>
        <v>#N/A</v>
      </c>
    </row>
    <row r="57" spans="1:8" x14ac:dyDescent="0.25">
      <c r="A57">
        <f>IF(B57&lt;&gt;"",Calculations!A57,"")</f>
        <v>56</v>
      </c>
      <c r="B57" t="str">
        <f>Calculations!C57</f>
        <v>Test</v>
      </c>
      <c r="C57" t="str">
        <f>Calculations!D57</f>
        <v xml:space="preserve">9 BESC-145_Cl1_12_6_15 15 POM r6 </v>
      </c>
      <c r="D57">
        <f>Calculations!B57</f>
        <v>10.013999999999999</v>
      </c>
      <c r="E57">
        <f>IF(A57&lt;&gt;"",Calculations!X57,"")</f>
        <v>0.46700000000000003</v>
      </c>
      <c r="F57">
        <f>IF(B57&lt;&gt;"",Calculations!Y57,"")</f>
        <v>8.9700000000000006</v>
      </c>
      <c r="G57" t="e" cm="1">
        <f t="array" ref="G57">IF(B57&lt;&gt;"",_xlfn.IFS(B57="barley","1.69",B57="alfalfa","3.62",B57="soil med low C",0.201, B57="Soil Med High C",0.233,C57="Alfalfa","3.62",C57="barley",1.69,B57="Wheat",1.36,B57="Wheat QC",1.36,C57="Wheat QC", 1.36, C57="leco soil 502-308",0.185,C57="soil med low C",0.201,C57="Soil Med High C",0.233),"")</f>
        <v>#N/A</v>
      </c>
      <c r="H57" t="e" cm="1">
        <f t="array" ref="H57">IF(B57&lt;&gt;"",_xlfn.IFS(B57="barley","45.2",B57="alfalfa","45.05",B57="Soil Med High C",2.77,C57="Alfalfa","45.05",C57="barley",45.2,B57="Wheat",39.38,B57="soil med low C",2.69,C57="Wheat QC", 39.38,C57="leco soil 502-308",2.34, C57="soil med low C",2.69,C57="soil med high c",2.77),"")</f>
        <v>#N/A</v>
      </c>
    </row>
    <row r="58" spans="1:8" x14ac:dyDescent="0.25">
      <c r="A58">
        <f>IF(B58&lt;&gt;"",Calculations!A58,"")</f>
        <v>57</v>
      </c>
      <c r="B58" t="str">
        <f>Calculations!C58</f>
        <v>RunIn</v>
      </c>
      <c r="C58" t="str">
        <f>Calculations!D58</f>
        <v>Soil Med High C</v>
      </c>
      <c r="D58">
        <f>Calculations!B58</f>
        <v>20.033999999999999</v>
      </c>
      <c r="E58">
        <f>IF(A58&lt;&gt;"",Calculations!X58,"")</f>
        <v>0.23699999999999999</v>
      </c>
      <c r="F58">
        <f>IF(B58&lt;&gt;"",Calculations!Y58,"")</f>
        <v>2.73</v>
      </c>
      <c r="G58" cm="1">
        <f t="array" ref="G58">IF(B58&lt;&gt;"",_xlfn.IFS(B58="barley","1.69",B58="alfalfa","3.62",B58="soil med low C",0.201, B58="Soil Med High C",0.233,C58="Alfalfa","3.62",C58="barley",1.69,B58="Wheat",1.36,B58="Wheat QC",1.36,C58="Wheat QC", 1.36, C58="leco soil 502-308",0.185,C58="soil med low C",0.201,C58="Soil Med High C",0.233),"")</f>
        <v>0.23300000000000001</v>
      </c>
      <c r="H58" cm="1">
        <f t="array" ref="H58">IF(B58&lt;&gt;"",_xlfn.IFS(B58="barley","45.2",B58="alfalfa","45.05",B58="Soil Med High C",2.77,C58="Alfalfa","45.05",C58="barley",45.2,B58="Wheat",39.38,B58="soil med low C",2.69,C58="Wheat QC", 39.38,C58="leco soil 502-308",2.34, C58="soil med low C",2.69,C58="soil med high c",2.77),"")</f>
        <v>2.77</v>
      </c>
    </row>
    <row r="59" spans="1:8" x14ac:dyDescent="0.25">
      <c r="A59">
        <f>IF(B59&lt;&gt;"",Calculations!A59,"")</f>
        <v>58</v>
      </c>
      <c r="B59" t="str">
        <f>Calculations!C59</f>
        <v>Blank-</v>
      </c>
      <c r="C59" t="str">
        <f>Calculations!D59</f>
        <v>Blank</v>
      </c>
      <c r="D59">
        <f>Calculations!B59</f>
        <v>1</v>
      </c>
      <c r="E59">
        <f>IF(A59&lt;&gt;"",Calculations!X59,"")</f>
        <v>0</v>
      </c>
      <c r="F59">
        <f>IF(B59&lt;&gt;"",Calculations!Y59,"")</f>
        <v>0</v>
      </c>
      <c r="G59" t="e" cm="1">
        <f t="array" ref="G59">IF(B59&lt;&gt;"",_xlfn.IFS(B59="barley","1.69",B59="alfalfa","3.62",B59="soil med low C",0.201, B59="Soil Med High C",0.233,C59="Alfalfa","3.62",C59="barley",1.69,B59="Wheat",1.36,B59="Wheat QC",1.36,C59="Wheat QC", 1.36, C59="leco soil 502-308",0.185,C59="soil med low C",0.201,C59="Soil Med High C",0.233),"")</f>
        <v>#N/A</v>
      </c>
      <c r="H59" t="e" cm="1">
        <f t="array" ref="H59">IF(B59&lt;&gt;"",_xlfn.IFS(B59="barley","45.2",B59="alfalfa","45.05",B59="Soil Med High C",2.77,C59="Alfalfa","45.05",C59="barley",45.2,B59="Wheat",39.38,B59="soil med low C",2.69,C59="Wheat QC", 39.38,C59="leco soil 502-308",2.34, C59="soil med low C",2.69,C59="soil med high c",2.77),"")</f>
        <v>#N/A</v>
      </c>
    </row>
    <row r="60" spans="1:8" x14ac:dyDescent="0.25">
      <c r="A60" t="str">
        <f>IF(B60&lt;&gt;"",Calculations!A60,"")</f>
        <v/>
      </c>
      <c r="B60" t="str">
        <f>Calculations!C60</f>
        <v/>
      </c>
      <c r="C60" t="str">
        <f>Calculations!D60</f>
        <v/>
      </c>
      <c r="D60" t="str">
        <f>Calculations!B60</f>
        <v/>
      </c>
      <c r="E60" t="str">
        <f>IF(A60&lt;&gt;"",Calculations!X60,"")</f>
        <v/>
      </c>
      <c r="F60" t="str">
        <f>IF(B60&lt;&gt;"",Calculations!Y60,"")</f>
        <v/>
      </c>
      <c r="G60" t="str" cm="1">
        <f t="array" ref="G60">IF(B60&lt;&gt;"",_xlfn.IFS(B60="barley","1.69",B60="alfalfa","3.62",B60="soil med low C",0.201, B60="Soil Med High C",0.233,C60="Alfalfa","3.62",C60="barley",1.69,B60="Wheat",1.36,B60="Wheat QC",1.36,C60="Wheat QC", 1.36, C60="leco soil 502-308",0.185,C60="soil med low C",0.201,C60="Soil Med High C",0.233),"")</f>
        <v/>
      </c>
      <c r="H60" t="str" cm="1">
        <f t="array" ref="H60">IF(B60&lt;&gt;"",_xlfn.IFS(B60="barley","45.2",B60="alfalfa","45.05",B60="Soil Med High C",2.77,C60="Alfalfa","45.05",C60="barley",45.2,B60="Wheat",39.38,B60="soil med low C",2.69,C60="Wheat QC", 39.38,C60="leco soil 502-308",2.34, C60="soil med low C",2.69,C60="soil med high c",2.77),"")</f>
        <v/>
      </c>
    </row>
    <row r="61" spans="1:8" x14ac:dyDescent="0.25">
      <c r="A61" t="str">
        <f>IF(B61&lt;&gt;"",Calculations!A61,"")</f>
        <v/>
      </c>
      <c r="B61" t="str">
        <f>Calculations!C61</f>
        <v/>
      </c>
      <c r="C61" t="str">
        <f>Calculations!D61</f>
        <v/>
      </c>
      <c r="D61" t="str">
        <f>Calculations!B61</f>
        <v/>
      </c>
      <c r="E61" t="str">
        <f>IF(A61&lt;&gt;"",Calculations!X61,"")</f>
        <v/>
      </c>
      <c r="F61" t="str">
        <f>IF(B61&lt;&gt;"",Calculations!Y61,"")</f>
        <v/>
      </c>
      <c r="G61" t="str" cm="1">
        <f t="array" ref="G61">IF(B61&lt;&gt;"",_xlfn.IFS(B61="barley","1.69",B61="alfalfa","3.62",B61="soil med low C",0.201, B61="Soil Med High C",0.233,C61="Alfalfa","3.62",C61="barley",1.69,B61="Wheat",1.36,B61="Wheat QC",1.36,C61="Wheat QC", 1.36, C61="leco soil 502-308",0.185,C61="soil med low C",0.201,C61="Soil Med High C",0.233),"")</f>
        <v/>
      </c>
      <c r="H61" t="str" cm="1">
        <f t="array" ref="H61">IF(B61&lt;&gt;"",_xlfn.IFS(B61="barley","45.2",B61="alfalfa","45.05",B61="Soil Med High C",2.77,C61="Alfalfa","45.05",C61="barley",45.2,B61="Wheat",39.38,B61="soil med low C",2.69,C61="Wheat QC", 39.38,C61="leco soil 502-308",2.34, C61="soil med low C",2.69,C61="soil med high c",2.77),"")</f>
        <v/>
      </c>
    </row>
    <row r="62" spans="1:8" x14ac:dyDescent="0.25">
      <c r="A62" t="str">
        <f>IF(B62&lt;&gt;"",Calculations!A62,"")</f>
        <v/>
      </c>
      <c r="B62" t="str">
        <f>Calculations!C62</f>
        <v/>
      </c>
      <c r="C62" t="str">
        <f>Calculations!D62</f>
        <v/>
      </c>
      <c r="D62" t="str">
        <f>Calculations!B62</f>
        <v/>
      </c>
      <c r="E62" t="str">
        <f>IF(A62&lt;&gt;"",Calculations!X62,"")</f>
        <v/>
      </c>
      <c r="F62" t="str">
        <f>IF(B62&lt;&gt;"",Calculations!Y62,"")</f>
        <v/>
      </c>
      <c r="G62" t="str" cm="1">
        <f t="array" ref="G62">IF(B62&lt;&gt;"",_xlfn.IFS(B62="barley","1.69",B62="alfalfa","3.62",B62="soil med low C",0.201, B62="Soil Med High C",0.233,C62="Alfalfa","3.62",C62="barley",1.69,B62="Wheat",1.36,B62="Wheat QC",1.36,C62="Wheat QC", 1.36, C62="leco soil 502-308",0.185,C62="soil med low C",0.201,C62="Soil Med High C",0.233),"")</f>
        <v/>
      </c>
      <c r="H62" t="str" cm="1">
        <f t="array" ref="H62">IF(B62&lt;&gt;"",_xlfn.IFS(B62="barley","45.2",B62="alfalfa","45.05",B62="Soil Med High C",2.77,C62="Alfalfa","45.05",C62="barley",45.2,B62="Wheat",39.38,B62="soil med low C",2.69,C62="Wheat QC", 39.38,C62="leco soil 502-308",2.34, C62="soil med low C",2.69,C62="soil med high c",2.77),"")</f>
        <v/>
      </c>
    </row>
    <row r="63" spans="1:8" s="2" customFormat="1" x14ac:dyDescent="0.25">
      <c r="A63" s="2" t="str">
        <f>IF(B63&lt;&gt;"",Calculations!A63,"")</f>
        <v/>
      </c>
      <c r="B63" s="2" t="str">
        <f>Calculations!C63</f>
        <v/>
      </c>
      <c r="C63" s="2" t="str">
        <f>Calculations!D63</f>
        <v/>
      </c>
      <c r="D63" s="2" t="str">
        <f>Calculations!B63</f>
        <v/>
      </c>
      <c r="E63" s="2" t="str">
        <f>IF(A63&lt;&gt;"",Calculations!X63,"")</f>
        <v/>
      </c>
      <c r="F63" s="2" t="str">
        <f>IF(B63&lt;&gt;"",Calculations!Y63,"")</f>
        <v/>
      </c>
      <c r="G63" t="str" cm="1">
        <f t="array" ref="G63">IF(B63&lt;&gt;"",_xlfn.IFS(B63="barley","1.69",B63="alfalfa","3.62",B63="soil med low C",0.201, B63="Soil Med High C",0.233,C63="Alfalfa","3.62",C63="barley",1.69,B63="Wheat",1.36,B63="Wheat QC",1.36,C63="Wheat QC", 1.36, C63="leco soil 502-308",0.185,C63="soil med low C",0.201,C63="Soil Med High C",0.233),"")</f>
        <v/>
      </c>
      <c r="H63" t="str" cm="1">
        <f t="array" ref="H63">IF(B63&lt;&gt;"",_xlfn.IFS(B63="barley","45.2",B63="alfalfa","45.05",B63="Soil Med High C",2.77,C63="Alfalfa","45.05",C63="barley",45.2,B63="Wheat",39.38,B63="soil med low C",2.69,C63="Wheat QC", 39.38,C63="leco soil 502-308",2.34, C63="soil med low C",2.69,C63="soil med high c",2.77),"")</f>
        <v/>
      </c>
    </row>
    <row r="64" spans="1:8" x14ac:dyDescent="0.25">
      <c r="A64" t="str">
        <f>IF(B64&lt;&gt;"",Calculations!A64,"")</f>
        <v/>
      </c>
      <c r="B64" t="str">
        <f>Calculations!C64</f>
        <v/>
      </c>
      <c r="C64" t="str">
        <f>Calculations!D64</f>
        <v/>
      </c>
      <c r="D64" t="str">
        <f>Calculations!B64</f>
        <v/>
      </c>
      <c r="E64" t="str">
        <f>IF(A64&lt;&gt;"",Calculations!X64,"")</f>
        <v/>
      </c>
      <c r="F64" t="str">
        <f>IF(B64&lt;&gt;"",Calculations!Y64,"")</f>
        <v/>
      </c>
      <c r="G64" t="str" cm="1">
        <f t="array" ref="G64">IF(B64&lt;&gt;"",_xlfn.IFS(B64="barley","1.69",B64="alfalfa","3.62",B64="soil med low C",0.201, B64="Soil Med High C",0.233,C64="Alfalfa","3.62",C64="barley",1.69,B64="Wheat",1.36,B64="Wheat QC",1.36,C64="Wheat QC", 1.36, C64="leco soil 502-308",0.185,C64="soil med low C",0.201,C64="Soil Med High C",0.233),"")</f>
        <v/>
      </c>
      <c r="H64" t="str" cm="1">
        <f t="array" ref="H64">IF(B64&lt;&gt;"",_xlfn.IFS(B64="barley","45.2",B64="alfalfa","45.05",B64="Soil Med High C",2.77,C64="Alfalfa","45.05",C64="barley",45.2,B64="Wheat",39.38,B64="soil med low C",2.69,C64="Wheat QC", 39.38,C64="leco soil 502-308",2.34, C64="soil med low C",2.69,C64="soil med high c",2.77),"")</f>
        <v/>
      </c>
    </row>
    <row r="65" spans="1:8" x14ac:dyDescent="0.25">
      <c r="A65" t="str">
        <f>IF(B65&lt;&gt;"",Calculations!A65,"")</f>
        <v/>
      </c>
      <c r="B65" t="str">
        <f>Calculations!C65</f>
        <v/>
      </c>
      <c r="C65" t="str">
        <f>Calculations!D65</f>
        <v/>
      </c>
      <c r="D65" t="str">
        <f>Calculations!B65</f>
        <v/>
      </c>
      <c r="E65" t="str">
        <f>IF(A65&lt;&gt;"",Calculations!X65,"")</f>
        <v/>
      </c>
      <c r="F65" t="str">
        <f>IF(B65&lt;&gt;"",Calculations!Y65,"")</f>
        <v/>
      </c>
      <c r="G65" t="str" cm="1">
        <f t="array" ref="G65">IF(B65&lt;&gt;"",_xlfn.IFS(B65="barley","1.69",B65="alfalfa","3.62",B65="soil med low C",0.201, B65="Soil Med High C",0.233,C65="Alfalfa","3.62",C65="barley",1.69,B65="Wheat",1.36,B65="Wheat QC",1.36,C65="Wheat QC", 1.36, C65="leco soil 502-308",0.185,C65="soil med low C",0.201,C65="Soil Med High C",0.233),"")</f>
        <v/>
      </c>
      <c r="H65" t="str" cm="1">
        <f t="array" ref="H65">IF(B65&lt;&gt;"",_xlfn.IFS(B65="barley","45.2",B65="alfalfa","45.05",B65="Soil Med High C",2.77,C65="Alfalfa","45.05",C65="barley",45.2,B65="Wheat",39.38,B65="soil med low C",2.69,C65="Wheat QC", 39.38,C65="leco soil 502-308",2.34, C65="soil med low C",2.69,C65="soil med high c",2.77),"")</f>
        <v/>
      </c>
    </row>
    <row r="66" spans="1:8" x14ac:dyDescent="0.25">
      <c r="A66" t="str">
        <f>IF(B66&lt;&gt;"",Calculations!A66,"")</f>
        <v/>
      </c>
      <c r="B66" t="str">
        <f>Calculations!C66</f>
        <v/>
      </c>
      <c r="C66" t="str">
        <f>Calculations!D66</f>
        <v/>
      </c>
      <c r="D66" t="str">
        <f>Calculations!B66</f>
        <v/>
      </c>
      <c r="E66" t="str">
        <f>IF(A66&lt;&gt;"",Calculations!X66,"")</f>
        <v/>
      </c>
      <c r="F66" t="str">
        <f>IF(B66&lt;&gt;"",Calculations!Y66,"")</f>
        <v/>
      </c>
      <c r="G66" t="str" cm="1">
        <f t="array" ref="G66">IF(B66&lt;&gt;"",_xlfn.IFS(B66="barley","1.69",B66="alfalfa","3.62",B66="soil med low C",0.201, B66="Soil Med High C",0.233,C66="Alfalfa","3.62",C66="barley",1.69,B66="Wheat",1.36,B66="Wheat QC",1.36,C66="Wheat QC", 1.36, C66="leco soil 502-308",0.185,C66="soil med low C",0.201,C66="Soil Med High C",0.233),"")</f>
        <v/>
      </c>
      <c r="H66" t="str" cm="1">
        <f t="array" ref="H66">IF(B66&lt;&gt;"",_xlfn.IFS(B66="barley","45.2",B66="alfalfa","45.05",B66="Soil Med High C",2.77,C66="Alfalfa","45.05",C66="barley",45.2,B66="Wheat",39.38,B66="soil med low C",2.69,C66="Wheat QC", 39.38,C66="leco soil 502-308",2.34, C66="soil med low C",2.69,C66="soil med high c",2.77),"")</f>
        <v/>
      </c>
    </row>
    <row r="67" spans="1:8" x14ac:dyDescent="0.25">
      <c r="A67" t="str">
        <f>IF(B67&lt;&gt;"",Calculations!A67,"")</f>
        <v/>
      </c>
      <c r="B67" t="str">
        <f>Calculations!C67</f>
        <v/>
      </c>
      <c r="C67" t="str">
        <f>Calculations!D67</f>
        <v/>
      </c>
      <c r="D67" t="str">
        <f>Calculations!B67</f>
        <v/>
      </c>
      <c r="E67" t="str">
        <f>IF(A67&lt;&gt;"",Calculations!X67,"")</f>
        <v/>
      </c>
      <c r="F67" t="str">
        <f>IF(B67&lt;&gt;"",Calculations!Y67,"")</f>
        <v/>
      </c>
      <c r="G67" t="str" cm="1">
        <f t="array" ref="G67">IF(B67&lt;&gt;"",_xlfn.IFS(B67="barley","1.69",B67="alfalfa","3.62",B67="soil med low C",0.201, B67="Soil Med High C",0.233,C67="Alfalfa","3.62",C67="barley",1.69,B67="Wheat",1.36,B67="Wheat QC",1.36,C67="Wheat QC", 1.36, C67="leco soil 502-308",0.185,C67="soil med low C",0.201,C67="Soil Med High C",0.233),"")</f>
        <v/>
      </c>
      <c r="H67" t="str" cm="1">
        <f t="array" ref="H67">IF(B67&lt;&gt;"",_xlfn.IFS(B67="barley","45.2",B67="alfalfa","45.05",B67="Soil Med High C",2.77,C67="Alfalfa","45.05",C67="barley",45.2,B67="Wheat",39.38,B67="soil med low C",2.69,C67="Wheat QC", 39.38,C67="leco soil 502-308",2.34, C67="soil med low C",2.69,C67="soil med high c",2.77),"")</f>
        <v/>
      </c>
    </row>
    <row r="68" spans="1:8" x14ac:dyDescent="0.25">
      <c r="A68" t="str">
        <f>IF(B68&lt;&gt;"",Calculations!A68,"")</f>
        <v/>
      </c>
      <c r="B68" t="str">
        <f>Calculations!C68</f>
        <v/>
      </c>
      <c r="C68" t="str">
        <f>Calculations!D68</f>
        <v/>
      </c>
      <c r="D68" t="str">
        <f>Calculations!B68</f>
        <v/>
      </c>
      <c r="E68" t="str">
        <f>IF(A68&lt;&gt;"",Calculations!X68,"")</f>
        <v/>
      </c>
      <c r="F68" t="str">
        <f>IF(B68&lt;&gt;"",Calculations!Y68,"")</f>
        <v/>
      </c>
      <c r="G68" t="str" cm="1">
        <f t="array" ref="G68">IF(B68&lt;&gt;"",_xlfn.IFS(B68="barley","1.69",B68="alfalfa","3.62",B68="soil med low C",0.201, B68="Soil Med High C",0.233,C68="Alfalfa","3.62",C68="barley",1.69,B68="Wheat",1.36,B68="Wheat QC",1.36,C68="Wheat QC", 1.36, C68="leco soil 502-308",0.185,C68="soil med low C",0.201,C68="Soil Med High C",0.233),"")</f>
        <v/>
      </c>
      <c r="H68" t="str" cm="1">
        <f t="array" ref="H68">IF(B68&lt;&gt;"",_xlfn.IFS(B68="barley","45.2",B68="alfalfa","45.05",B68="Soil Med High C",2.77,C68="Alfalfa","45.05",C68="barley",45.2,B68="Wheat",39.38,B68="soil med low C",2.69,C68="Wheat QC", 39.38,C68="leco soil 502-308",2.34, C68="soil med low C",2.69,C68="soil med high c",2.77),"")</f>
        <v/>
      </c>
    </row>
    <row r="69" spans="1:8" x14ac:dyDescent="0.25">
      <c r="A69" t="str">
        <f>IF(B69&lt;&gt;"",Calculations!A69,"")</f>
        <v/>
      </c>
      <c r="B69" t="str">
        <f>Calculations!C69</f>
        <v/>
      </c>
      <c r="C69" t="str">
        <f>Calculations!D69</f>
        <v/>
      </c>
      <c r="D69" t="str">
        <f>Calculations!B69</f>
        <v/>
      </c>
      <c r="E69" t="str">
        <f>IF(A69&lt;&gt;"",Calculations!X69,"")</f>
        <v/>
      </c>
      <c r="F69" t="str">
        <f>IF(B69&lt;&gt;"",Calculations!Y69,"")</f>
        <v/>
      </c>
      <c r="G69" t="str" cm="1">
        <f t="array" ref="G69">IF(B69&lt;&gt;"",_xlfn.IFS(B69="barley","1.69",B69="alfalfa","3.62",B69="soil med low C",0.201, B69="Soil Med High C",0.233,C69="Alfalfa","3.62",C69="barley",1.69,B69="Wheat",1.36,B69="Wheat QC",1.36,C69="Wheat QC", 1.36, C69="leco soil 502-308",0.185,C69="soil med low C",0.201,C69="Soil Med High C",0.233),"")</f>
        <v/>
      </c>
      <c r="H69" t="str" cm="1">
        <f t="array" ref="H69">IF(B69&lt;&gt;"",_xlfn.IFS(B69="barley","45.2",B69="alfalfa","45.05",B69="Soil Med High C",2.77,C69="Alfalfa","45.05",C69="barley",45.2,B69="Wheat",39.38,B69="soil med low C",2.69,C69="Wheat QC", 39.38,C69="leco soil 502-308",2.34, C69="soil med low C",2.69,C69="soil med high c",2.77),"")</f>
        <v/>
      </c>
    </row>
    <row r="70" spans="1:8" x14ac:dyDescent="0.25">
      <c r="A70" t="str">
        <f>IF(B70&lt;&gt;"",Calculations!A70,"")</f>
        <v/>
      </c>
      <c r="B70" t="str">
        <f>Calculations!C70</f>
        <v/>
      </c>
      <c r="C70" t="str">
        <f>Calculations!D70</f>
        <v/>
      </c>
      <c r="D70" t="str">
        <f>Calculations!B70</f>
        <v/>
      </c>
      <c r="E70" t="str">
        <f>IF(A70&lt;&gt;"",Calculations!X70,"")</f>
        <v/>
      </c>
      <c r="F70" t="str">
        <f>IF(B70&lt;&gt;"",Calculations!Y70,"")</f>
        <v/>
      </c>
      <c r="G70" t="str" cm="1">
        <f t="array" ref="G70">IF(B70&lt;&gt;"",_xlfn.IFS(B70="barley","1.69",B70="alfalfa","3.62",B70="soil med low C",0.201, B70="Soil Med High C",0.233,C70="Alfalfa","3.62",C70="barley",1.69,B70="Wheat",1.36,B70="Wheat QC",1.36,C70="Wheat QC", 1.36, C70="leco soil 502-308",0.185,C70="soil med low C",0.201,C70="Soil Med High C",0.233),"")</f>
        <v/>
      </c>
      <c r="H70" t="str" cm="1">
        <f t="array" ref="H70">IF(B70&lt;&gt;"",_xlfn.IFS(B70="barley","45.2",B70="alfalfa","45.05",B70="Soil Med High C",2.77,C70="Alfalfa","45.05",C70="barley",45.2,B70="Wheat",39.38,B70="soil med low C",2.69,C70="Wheat QC", 39.38,C70="leco soil 502-308",2.34, C70="soil med low C",2.69,C70="soil med high c",2.77),"")</f>
        <v/>
      </c>
    </row>
    <row r="71" spans="1:8" x14ac:dyDescent="0.25">
      <c r="A71" t="str">
        <f>IF(B71&lt;&gt;"",Calculations!A71,"")</f>
        <v/>
      </c>
      <c r="B71" t="str">
        <f>Calculations!C71</f>
        <v/>
      </c>
      <c r="C71" t="str">
        <f>Calculations!D71</f>
        <v/>
      </c>
      <c r="D71" t="str">
        <f>Calculations!B71</f>
        <v/>
      </c>
      <c r="E71" t="str">
        <f>IF(A71&lt;&gt;"",Calculations!X71,"")</f>
        <v/>
      </c>
      <c r="F71" t="str">
        <f>IF(B71&lt;&gt;"",Calculations!Y71,"")</f>
        <v/>
      </c>
      <c r="G71" t="str" cm="1">
        <f t="array" ref="G71">IF(B71&lt;&gt;"",_xlfn.IFS(B71="barley","1.69",B71="alfalfa","3.62",B71="soil med low C",0.201, B71="Soil Med High C",0.233,C71="Alfalfa","3.62",C71="barley",1.69,B71="Wheat",1.36,B71="Wheat QC",1.36,C71="Wheat QC", 1.36, C71="leco soil 502-308",0.185,C71="soil med low C",0.201,C71="Soil Med High C",0.233),"")</f>
        <v/>
      </c>
      <c r="H71" t="str" cm="1">
        <f t="array" ref="H71">IF(B71&lt;&gt;"",_xlfn.IFS(B71="barley","45.2",B71="alfalfa","45.05",B71="Soil Med High C",2.77,C71="Alfalfa","45.05",C71="barley",45.2,B71="Wheat",39.38,B71="soil med low C",2.69,C71="Wheat QC", 39.38,C71="leco soil 502-308",2.34, C71="soil med low C",2.69,C71="soil med high c",2.77),"")</f>
        <v/>
      </c>
    </row>
    <row r="72" spans="1:8" x14ac:dyDescent="0.25">
      <c r="A72" t="str">
        <f>IF(B72&lt;&gt;"",Calculations!A72,"")</f>
        <v/>
      </c>
      <c r="B72" t="str">
        <f>Calculations!C72</f>
        <v/>
      </c>
      <c r="C72" t="str">
        <f>Calculations!D72</f>
        <v/>
      </c>
      <c r="D72" t="str">
        <f>Calculations!B72</f>
        <v/>
      </c>
      <c r="E72" t="str">
        <f>IF(A72&lt;&gt;"",Calculations!X72,"")</f>
        <v/>
      </c>
      <c r="F72" t="str">
        <f>IF(B72&lt;&gt;"",Calculations!Y72,"")</f>
        <v/>
      </c>
      <c r="G72" t="str" cm="1">
        <f t="array" ref="G72">IF(B72&lt;&gt;"",_xlfn.IFS(B72="barley","1.69",B72="alfalfa","3.62",B72="soil med low C",0.201, B72="Soil Med High C",0.233,C72="Alfalfa","3.62",C72="barley",1.69,B72="Wheat",1.36,B72="Wheat QC",1.36,C72="Wheat QC", 1.36, C72="leco soil 502-308",0.185,C72="soil med low C",0.201,C72="Soil Med High C",0.233),"")</f>
        <v/>
      </c>
      <c r="H72" t="str" cm="1">
        <f t="array" ref="H72">IF(B72&lt;&gt;"",_xlfn.IFS(B72="barley","45.2",B72="alfalfa","45.05",B72="Soil Med High C",2.77,C72="Alfalfa","45.05",C72="barley",45.2,B72="Wheat",39.38,B72="soil med low C",2.69,C72="Wheat QC", 39.38,C72="leco soil 502-308",2.34, C72="soil med low C",2.69,C72="soil med high c",2.77),"")</f>
        <v/>
      </c>
    </row>
    <row r="73" spans="1:8" x14ac:dyDescent="0.25">
      <c r="A73" t="str">
        <f>IF(B73&lt;&gt;"",Calculations!A73,"")</f>
        <v/>
      </c>
      <c r="B73" t="str">
        <f>Calculations!C73</f>
        <v/>
      </c>
      <c r="C73" t="str">
        <f>Calculations!D73</f>
        <v/>
      </c>
      <c r="D73" t="str">
        <f>Calculations!B73</f>
        <v/>
      </c>
      <c r="E73" t="str">
        <f>IF(A73&lt;&gt;"",Calculations!X73,"")</f>
        <v/>
      </c>
      <c r="F73" t="str">
        <f>IF(B73&lt;&gt;"",Calculations!Y73,"")</f>
        <v/>
      </c>
      <c r="G73" t="str" cm="1">
        <f t="array" ref="G73">IF(B73&lt;&gt;"",_xlfn.IFS(B73="barley","1.69",B73="alfalfa","3.62",B73="soil med low C",0.201, B73="Soil Med High C",0.233,C73="Alfalfa","3.62",C73="barley",1.69,B73="Wheat",1.36,B73="Wheat QC",1.36,C73="Wheat QC", 1.36, C73="leco soil 502-308",0.185,C73="soil med low C",0.201,C73="Soil Med High C",0.233),"")</f>
        <v/>
      </c>
      <c r="H73" t="str" cm="1">
        <f t="array" ref="H73">IF(B73&lt;&gt;"",_xlfn.IFS(B73="barley","45.2",B73="alfalfa","45.05",B73="Soil Med High C",2.77,C73="Alfalfa","45.05",C73="barley",45.2,B73="Wheat",39.38,B73="soil med low C",2.69,C73="Wheat QC", 39.38,C73="leco soil 502-308",2.34, C73="soil med low C",2.69,C73="soil med high c",2.77),"")</f>
        <v/>
      </c>
    </row>
    <row r="74" spans="1:8" x14ac:dyDescent="0.25">
      <c r="A74" t="str">
        <f>IF(B74&lt;&gt;"",Calculations!A74,"")</f>
        <v/>
      </c>
      <c r="B74" t="str">
        <f>Calculations!C74</f>
        <v/>
      </c>
      <c r="C74" t="str">
        <f>Calculations!D74</f>
        <v/>
      </c>
      <c r="D74" t="str">
        <f>Calculations!B74</f>
        <v/>
      </c>
      <c r="E74" t="str">
        <f>IF(A74&lt;&gt;"",Calculations!X74,"")</f>
        <v/>
      </c>
      <c r="F74" t="str">
        <f>IF(B74&lt;&gt;"",Calculations!Y74,"")</f>
        <v/>
      </c>
      <c r="G74" t="str" cm="1">
        <f t="array" ref="G74">IF(B74&lt;&gt;"",_xlfn.IFS(B74="barley","1.69",B74="alfalfa","3.62",B74="soil med low C",0.201, B74="Soil Med High C",0.233,C74="Alfalfa","3.62",C74="barley",1.69,B74="Wheat",1.36,B74="Wheat QC",1.36,C74="Wheat QC", 1.36, C74="leco soil 502-308",0.185,C74="soil med low C",0.201,C74="Soil Med High C",0.233),"")</f>
        <v/>
      </c>
      <c r="H74" t="str" cm="1">
        <f t="array" ref="H74">IF(B74&lt;&gt;"",_xlfn.IFS(B74="barley","45.2",B74="alfalfa","45.05",B74="Soil Med High C",2.77,C74="Alfalfa","45.05",C74="barley",45.2,B74="Wheat",39.38,B74="soil med low C",2.69,C74="Wheat QC", 39.38,C74="leco soil 502-308",2.34, C74="soil med low C",2.69,C74="soil med high c",2.77),"")</f>
        <v/>
      </c>
    </row>
    <row r="75" spans="1:8" x14ac:dyDescent="0.25">
      <c r="A75" t="str">
        <f>IF(B75&lt;&gt;"",Calculations!A75,"")</f>
        <v/>
      </c>
      <c r="B75" t="str">
        <f>Calculations!C75</f>
        <v/>
      </c>
      <c r="C75" t="str">
        <f>Calculations!D75</f>
        <v/>
      </c>
      <c r="D75" t="str">
        <f>Calculations!B75</f>
        <v/>
      </c>
      <c r="E75" t="str">
        <f>IF(A75&lt;&gt;"",Calculations!X75,"")</f>
        <v/>
      </c>
      <c r="F75" t="str">
        <f>IF(B75&lt;&gt;"",Calculations!Y75,"")</f>
        <v/>
      </c>
      <c r="G75" t="str" cm="1">
        <f t="array" ref="G75">IF(B75&lt;&gt;"",_xlfn.IFS(B75="barley","1.69",B75="alfalfa","3.62",B75="soil med low C",0.201, B75="Soil Med High C",0.233,C75="Alfalfa","3.62",C75="barley",1.69,B75="Wheat",1.36,B75="Wheat QC",1.36,C75="Wheat QC", 1.36, C75="leco soil 502-308",0.185,C75="soil med low C",0.201,C75="Soil Med High C",0.233),"")</f>
        <v/>
      </c>
      <c r="H75" t="str" cm="1">
        <f t="array" ref="H75">IF(B75&lt;&gt;"",_xlfn.IFS(B75="barley","45.2",B75="alfalfa","45.05",B75="Soil Med High C",2.77,C75="Alfalfa","45.05",C75="barley",45.2,B75="Wheat",39.38,B75="soil med low C",2.69,C75="Wheat QC", 39.38,C75="leco soil 502-308",2.34, C75="soil med low C",2.69,C75="soil med high c",2.77),"")</f>
        <v/>
      </c>
    </row>
    <row r="76" spans="1:8" s="2" customFormat="1" x14ac:dyDescent="0.25">
      <c r="A76" s="2" t="str">
        <f>IF(B76&lt;&gt;"",Calculations!A76,"")</f>
        <v/>
      </c>
      <c r="B76" s="2" t="str">
        <f>Calculations!C76</f>
        <v/>
      </c>
      <c r="C76" s="2" t="str">
        <f>Calculations!D76</f>
        <v/>
      </c>
      <c r="D76" s="2" t="str">
        <f>Calculations!B76</f>
        <v/>
      </c>
      <c r="E76" s="2" t="str">
        <f>IF(A76&lt;&gt;"",Calculations!X76,"")</f>
        <v/>
      </c>
      <c r="F76" s="2" t="str">
        <f>IF(B76&lt;&gt;"",Calculations!Y76,"")</f>
        <v/>
      </c>
      <c r="G76" t="str" cm="1">
        <f t="array" ref="G76">IF(B76&lt;&gt;"",_xlfn.IFS(B76="barley","1.69",B76="alfalfa","3.62",B76="soil med low C",0.201, B76="Soil Med High C",0.233,C76="Alfalfa","3.62",C76="barley",1.69,B76="Wheat",1.36,B76="Wheat QC",1.36,C76="Wheat QC", 1.36, C76="leco soil 502-308",0.185,C76="soil med low C",0.201,C76="Soil Med High C",0.233),"")</f>
        <v/>
      </c>
      <c r="H76" t="str" cm="1">
        <f t="array" ref="H76">IF(B76&lt;&gt;"",_xlfn.IFS(B76="barley","45.2",B76="alfalfa","45.05",B76="Soil Med High C",2.77,C76="Alfalfa","45.05",C76="barley",45.2,B76="Wheat",39.38,B76="soil med low C",2.69,C76="Wheat QC", 39.38,C76="leco soil 502-308",2.34, C76="soil med low C",2.69,C76="soil med high c",2.77),"")</f>
        <v/>
      </c>
    </row>
    <row r="77" spans="1:8" s="2" customFormat="1" x14ac:dyDescent="0.25">
      <c r="A77" s="2" t="str">
        <f>IF(B77&lt;&gt;"",Calculations!A77,"")</f>
        <v/>
      </c>
      <c r="B77" s="2" t="str">
        <f>Calculations!C77</f>
        <v/>
      </c>
      <c r="C77" s="2" t="str">
        <f>Calculations!D77</f>
        <v/>
      </c>
      <c r="D77" s="2" t="str">
        <f>Calculations!B77</f>
        <v/>
      </c>
      <c r="E77" s="2" t="str">
        <f>IF(A77&lt;&gt;"",Calculations!X77,"")</f>
        <v/>
      </c>
      <c r="F77" s="2" t="str">
        <f>IF(B77&lt;&gt;"",Calculations!Y77,"")</f>
        <v/>
      </c>
      <c r="G77" t="str" cm="1">
        <f t="array" ref="G77">IF(B77&lt;&gt;"",_xlfn.IFS(B77="barley","1.69",B77="alfalfa","3.62",B77="soil med low C",0.201, B77="Soil Med High C",0.233,C77="Alfalfa","3.62",C77="barley",1.69,B77="Wheat",1.36,B77="Wheat QC",1.36,C77="Wheat QC", 1.36, C77="leco soil 502-308",0.185,C77="soil med low C",0.201,C77="Soil Med High C",0.233),"")</f>
        <v/>
      </c>
      <c r="H77" t="str" cm="1">
        <f t="array" ref="H77">IF(B77&lt;&gt;"",_xlfn.IFS(B77="barley","45.2",B77="alfalfa","45.05",B77="Soil Med High C",2.77,C77="Alfalfa","45.05",C77="barley",45.2,B77="Wheat",39.38,B77="soil med low C",2.69,C77="Wheat QC", 39.38,C77="leco soil 502-308",2.34, C77="soil med low C",2.69,C77="soil med high c",2.77),"")</f>
        <v/>
      </c>
    </row>
    <row r="78" spans="1:8" s="2" customFormat="1" x14ac:dyDescent="0.25">
      <c r="A78" s="2" t="str">
        <f>IF(B78&lt;&gt;"",Calculations!A78,"")</f>
        <v/>
      </c>
      <c r="B78" s="2" t="str">
        <f>Calculations!C78</f>
        <v/>
      </c>
      <c r="C78" s="2" t="str">
        <f>Calculations!D78</f>
        <v/>
      </c>
      <c r="D78" s="2" t="str">
        <f>Calculations!B78</f>
        <v/>
      </c>
      <c r="E78" s="2" t="str">
        <f>IF(A78&lt;&gt;"",Calculations!X78,"")</f>
        <v/>
      </c>
      <c r="F78" s="2" t="str">
        <f>IF(B78&lt;&gt;"",Calculations!Y78,"")</f>
        <v/>
      </c>
      <c r="G78" t="str" cm="1">
        <f t="array" ref="G78">IF(B78&lt;&gt;"",_xlfn.IFS(B78="barley","1.69",B78="alfalfa","3.62",B78="soil med low C",0.201, B78="Soil Med High C",0.233,C78="Alfalfa","3.62",C78="barley",1.69,B78="Wheat",1.36,B78="Wheat QC",1.36,C78="Wheat QC", 1.36, C78="leco soil 502-308",0.185,C78="soil med low C",0.201,C78="Soil Med High C",0.233),"")</f>
        <v/>
      </c>
      <c r="H78" t="str" cm="1">
        <f t="array" ref="H78">IF(B78&lt;&gt;"",_xlfn.IFS(B78="barley","45.2",B78="alfalfa","45.05",B78="Soil Med High C",2.77,C78="Alfalfa","45.05",C78="barley",45.2,B78="Wheat",39.38,B78="soil med low C",2.69,C78="Wheat QC", 39.38,C78="leco soil 502-308",2.34, C78="soil med low C",2.69,C78="soil med high c",2.77),"")</f>
        <v/>
      </c>
    </row>
    <row r="79" spans="1:8" s="2" customFormat="1" x14ac:dyDescent="0.25">
      <c r="A79" s="2" t="str">
        <f>IF(B79&lt;&gt;"",Calculations!A79,"")</f>
        <v/>
      </c>
      <c r="B79" s="2" t="str">
        <f>Calculations!C79</f>
        <v/>
      </c>
      <c r="C79" s="2" t="str">
        <f>Calculations!D79</f>
        <v/>
      </c>
      <c r="D79" s="2" t="str">
        <f>Calculations!B79</f>
        <v/>
      </c>
      <c r="E79" s="2" t="str">
        <f>IF(A79&lt;&gt;"",Calculations!X79,"")</f>
        <v/>
      </c>
      <c r="F79" s="2" t="str">
        <f>IF(B79&lt;&gt;"",Calculations!Y79,"")</f>
        <v/>
      </c>
      <c r="G79" t="str" cm="1">
        <f t="array" ref="G79">IF(B79&lt;&gt;"",_xlfn.IFS(B79="barley","1.69",B79="alfalfa","3.62",B79="soil med low C",0.201, B79="Soil Med High C",0.233,C79="Alfalfa","3.62",C79="barley",1.69,B79="Wheat",1.36,B79="Wheat QC",1.36,C79="Wheat QC", 1.36, C79="leco soil 502-308",0.185,C79="soil med low C",0.201,C79="Soil Med High C",0.233),"")</f>
        <v/>
      </c>
      <c r="H79" t="str" cm="1">
        <f t="array" ref="H79">IF(B79&lt;&gt;"",_xlfn.IFS(B79="barley","45.2",B79="alfalfa","45.05",B79="Soil Med High C",2.77,C79="Alfalfa","45.05",C79="barley",45.2,B79="Wheat",39.38,B79="soil med low C",2.69,C79="Wheat QC", 39.38,C79="leco soil 502-308",2.34, C79="soil med low C",2.69,C79="soil med high c",2.77),"")</f>
        <v/>
      </c>
    </row>
    <row r="80" spans="1:8" s="2" customFormat="1" x14ac:dyDescent="0.25">
      <c r="A80" s="2" t="str">
        <f>IF(B80&lt;&gt;"",Calculations!A80,"")</f>
        <v/>
      </c>
      <c r="B80" s="2" t="str">
        <f>Calculations!C80</f>
        <v/>
      </c>
      <c r="C80" s="2" t="str">
        <f>Calculations!D80</f>
        <v/>
      </c>
      <c r="D80" s="2" t="str">
        <f>Calculations!B80</f>
        <v/>
      </c>
      <c r="E80" s="2" t="str">
        <f>IF(A80&lt;&gt;"",Calculations!X80,"")</f>
        <v/>
      </c>
      <c r="F80" s="2" t="str">
        <f>IF(B80&lt;&gt;"",Calculations!Y80,"")</f>
        <v/>
      </c>
      <c r="G80" t="str" cm="1">
        <f t="array" ref="G80">IF(B80&lt;&gt;"",_xlfn.IFS(B80="barley","1.69",B80="alfalfa","3.62",B80="soil med low C",0.201, B80="Soil Med High C",0.233,C80="Alfalfa","3.62",C80="barley",1.69,B80="Wheat",1.36,B80="Wheat QC",1.36,C80="Wheat QC", 1.36, C80="leco soil 502-308",0.185,C80="soil med low C",0.201,C80="Soil Med High C",0.233),"")</f>
        <v/>
      </c>
      <c r="H80" t="str" cm="1">
        <f t="array" ref="H80">IF(B80&lt;&gt;"",_xlfn.IFS(B80="barley","45.2",B80="alfalfa","45.05",B80="Soil Med High C",2.77,C80="Alfalfa","45.05",C80="barley",45.2,B80="Wheat",39.38,B80="soil med low C",2.69,C80="Wheat QC", 39.38,C80="leco soil 502-308",2.34, C80="soil med low C",2.69,C80="soil med high c",2.77),"")</f>
        <v/>
      </c>
    </row>
    <row r="81" spans="1:8" s="2" customFormat="1" x14ac:dyDescent="0.25">
      <c r="A81" s="2" t="str">
        <f>IF(B81&lt;&gt;"",Calculations!A81,"")</f>
        <v/>
      </c>
      <c r="B81" s="2" t="str">
        <f>Calculations!C81</f>
        <v/>
      </c>
      <c r="C81" s="2" t="str">
        <f>Calculations!D81</f>
        <v/>
      </c>
      <c r="D81" s="2" t="str">
        <f>Calculations!B81</f>
        <v/>
      </c>
      <c r="E81" s="2" t="str">
        <f>IF(A81&lt;&gt;"",Calculations!X81,"")</f>
        <v/>
      </c>
      <c r="F81" s="2" t="str">
        <f>IF(B81&lt;&gt;"",Calculations!Y81,"")</f>
        <v/>
      </c>
      <c r="G81" t="str" cm="1">
        <f t="array" ref="G81">IF(B81&lt;&gt;"",_xlfn.IFS(B81="barley","1.69",B81="alfalfa","3.62",B81="soil med low C",0.201, B81="Soil Med High C",0.233,C81="Alfalfa","3.62",C81="barley",1.69,B81="Wheat",1.36,B81="Wheat QC",1.36,C81="Wheat QC", 1.36, C81="leco soil 502-308",0.185,C81="soil med low C",0.201,C81="Soil Med High C",0.233),"")</f>
        <v/>
      </c>
      <c r="H81" t="str" cm="1">
        <f t="array" ref="H81">IF(B81&lt;&gt;"",_xlfn.IFS(B81="barley","45.2",B81="alfalfa","45.05",B81="Soil Med High C",2.77,C81="Alfalfa","45.05",C81="barley",45.2,B81="Wheat",39.38,B81="soil med low C",2.69,C81="Wheat QC", 39.38,C81="leco soil 502-308",2.34, C81="soil med low C",2.69,C81="soil med high c",2.77),"")</f>
        <v/>
      </c>
    </row>
    <row r="82" spans="1:8" s="2" customFormat="1" x14ac:dyDescent="0.25">
      <c r="A82" s="2" t="str">
        <f>IF(B82&lt;&gt;"",Calculations!A82,"")</f>
        <v/>
      </c>
      <c r="B82" s="2" t="str">
        <f>Calculations!C82</f>
        <v/>
      </c>
      <c r="C82" s="2" t="str">
        <f>Calculations!D82</f>
        <v/>
      </c>
      <c r="D82" s="2" t="str">
        <f>Calculations!B82</f>
        <v/>
      </c>
      <c r="E82" s="2" t="str">
        <f>IF(A82&lt;&gt;"",Calculations!X82,"")</f>
        <v/>
      </c>
      <c r="F82" s="2" t="str">
        <f>IF(B82&lt;&gt;"",Calculations!Y82,"")</f>
        <v/>
      </c>
      <c r="G82" t="str" cm="1">
        <f t="array" ref="G82">IF(B82&lt;&gt;"",_xlfn.IFS(B82="barley","1.69",B82="alfalfa","3.62",B82="soil med low C",0.201, B82="Soil Med High C",0.233,C82="Alfalfa","3.62",C82="barley",1.69,B82="Wheat",1.36,B82="Wheat QC",1.36,C82="Wheat QC", 1.36, C82="leco soil 502-308",0.185,C82="soil med low C",0.201,C82="Soil Med High C",0.233),"")</f>
        <v/>
      </c>
      <c r="H82" t="str" cm="1">
        <f t="array" ref="H82">IF(B82&lt;&gt;"",_xlfn.IFS(B82="barley","45.2",B82="alfalfa","45.05",B82="Soil Med High C",2.77,C82="Alfalfa","45.05",C82="barley",45.2,B82="Wheat",39.38,B82="soil med low C",2.69,C82="Wheat QC", 39.38,C82="leco soil 502-308",2.34, C82="soil med low C",2.69,C82="soil med high c",2.77),"")</f>
        <v/>
      </c>
    </row>
    <row r="83" spans="1:8" s="2" customFormat="1" x14ac:dyDescent="0.25">
      <c r="A83" s="2" t="str">
        <f>IF(B83&lt;&gt;"",Calculations!A83,"")</f>
        <v/>
      </c>
      <c r="B83" s="2" t="str">
        <f>Calculations!C83</f>
        <v/>
      </c>
      <c r="C83" s="2" t="str">
        <f>Calculations!D83</f>
        <v/>
      </c>
      <c r="D83" s="2" t="str">
        <f>Calculations!B83</f>
        <v/>
      </c>
      <c r="E83" s="2" t="str">
        <f>IF(A83&lt;&gt;"",Calculations!X83,"")</f>
        <v/>
      </c>
      <c r="F83" s="2" t="str">
        <f>IF(B83&lt;&gt;"",Calculations!Y83,"")</f>
        <v/>
      </c>
      <c r="G83" t="str" cm="1">
        <f t="array" ref="G83">IF(B83&lt;&gt;"",_xlfn.IFS(B83="barley","1.69",B83="alfalfa","3.62",B83="soil med low C",0.201, B83="Soil Med High C",0.233,C83="Alfalfa","3.62",C83="barley",1.69,B83="Wheat",1.36,B83="Wheat QC",1.36,C83="Wheat QC", 1.36, C83="leco soil 502-308",0.185,C83="soil med low C",0.201,C83="Soil Med High C",0.233),"")</f>
        <v/>
      </c>
      <c r="H83" t="str" cm="1">
        <f t="array" ref="H83">IF(B83&lt;&gt;"",_xlfn.IFS(B83="barley","45.2",B83="alfalfa","45.05",B83="Soil Med High C",2.77,C83="Alfalfa","45.05",C83="barley",45.2,B83="Wheat",39.38,B83="soil med low C",2.69,C83="Wheat QC", 39.38,C83="leco soil 502-308",2.34, C83="soil med low C",2.69,C83="soil med high c",2.77),"")</f>
        <v/>
      </c>
    </row>
    <row r="84" spans="1:8" s="2" customFormat="1" x14ac:dyDescent="0.25">
      <c r="A84" s="2" t="str">
        <f>IF(B84&lt;&gt;"",Calculations!A84,"")</f>
        <v/>
      </c>
      <c r="B84" s="2" t="str">
        <f>Calculations!C84</f>
        <v/>
      </c>
      <c r="C84" s="2" t="str">
        <f>Calculations!D84</f>
        <v/>
      </c>
      <c r="D84" s="2" t="str">
        <f>Calculations!B84</f>
        <v/>
      </c>
      <c r="E84" s="2" t="str">
        <f>IF(A84&lt;&gt;"",Calculations!X84,"")</f>
        <v/>
      </c>
      <c r="F84" s="2" t="str">
        <f>IF(B84&lt;&gt;"",Calculations!Y84,"")</f>
        <v/>
      </c>
      <c r="G84" t="str" cm="1">
        <f t="array" ref="G84">IF(B84&lt;&gt;"",_xlfn.IFS(B84="barley","1.69",B84="alfalfa","3.62",B84="soil med low C",0.201, B84="Soil Med High C",0.233,C84="Alfalfa","3.62",C84="barley",1.69,B84="Wheat",1.36,B84="Wheat QC",1.36,C84="Wheat QC", 1.36, C84="leco soil 502-308",0.185,C84="soil med low C",0.201,C84="Soil Med High C",0.233),"")</f>
        <v/>
      </c>
      <c r="H84" t="str" cm="1">
        <f t="array" ref="H84">IF(B84&lt;&gt;"",_xlfn.IFS(B84="barley","45.2",B84="alfalfa","45.05",B84="Soil Med High C",2.77,C84="Alfalfa","45.05",C84="barley",45.2,B84="Wheat",39.38,B84="soil med low C",2.69,C84="Wheat QC", 39.38,C84="leco soil 502-308",2.34, C84="soil med low C",2.69,C84="soil med high c",2.77),"")</f>
        <v/>
      </c>
    </row>
    <row r="85" spans="1:8" s="2" customFormat="1" x14ac:dyDescent="0.25">
      <c r="A85" s="2" t="str">
        <f>IF(B85&lt;&gt;"",Calculations!A85,"")</f>
        <v/>
      </c>
      <c r="B85" s="2" t="str">
        <f>Calculations!C85</f>
        <v/>
      </c>
      <c r="C85" s="2" t="str">
        <f>Calculations!D85</f>
        <v/>
      </c>
      <c r="D85" s="2" t="str">
        <f>Calculations!B85</f>
        <v/>
      </c>
      <c r="E85" s="2" t="str">
        <f>IF(A85&lt;&gt;"",Calculations!X85,"")</f>
        <v/>
      </c>
      <c r="F85" s="2" t="str">
        <f>IF(B85&lt;&gt;"",Calculations!Y85,"")</f>
        <v/>
      </c>
      <c r="G85" t="str" cm="1">
        <f t="array" ref="G85">IF(B85&lt;&gt;"",_xlfn.IFS(B85="barley","1.69",B85="alfalfa","3.62",B85="soil med low C",0.201, B85="Soil Med High C",0.233,C85="Alfalfa","3.62",C85="barley",1.69,B85="Wheat",1.36,B85="Wheat QC",1.36,C85="Wheat QC", 1.36, C85="leco soil 502-308",0.185,C85="soil med low C",0.201,C85="Soil Med High C",0.233),"")</f>
        <v/>
      </c>
      <c r="H85" t="str" cm="1">
        <f t="array" ref="H85">IF(B85&lt;&gt;"",_xlfn.IFS(B85="barley","45.2",B85="alfalfa","45.05",B85="Soil Med High C",2.77,C85="Alfalfa","45.05",C85="barley",45.2,B85="Wheat",39.38,B85="soil med low C",2.69,C85="Wheat QC", 39.38,C85="leco soil 502-308",2.34, C85="soil med low C",2.69,C85="soil med high c",2.77),"")</f>
        <v/>
      </c>
    </row>
    <row r="86" spans="1:8" s="2" customFormat="1" x14ac:dyDescent="0.25">
      <c r="A86" s="2" t="str">
        <f>IF(B86&lt;&gt;"",Calculations!A86,"")</f>
        <v/>
      </c>
      <c r="B86" s="2" t="str">
        <f>Calculations!C86</f>
        <v/>
      </c>
      <c r="C86" s="2" t="str">
        <f>Calculations!D86</f>
        <v/>
      </c>
      <c r="D86" s="2" t="str">
        <f>Calculations!B86</f>
        <v/>
      </c>
      <c r="E86" s="2" t="str">
        <f>IF(A86&lt;&gt;"",Calculations!X86,"")</f>
        <v/>
      </c>
      <c r="F86" s="2" t="str">
        <f>IF(B86&lt;&gt;"",Calculations!Y86,"")</f>
        <v/>
      </c>
      <c r="G86" t="str" cm="1">
        <f t="array" ref="G86">IF(B86&lt;&gt;"",_xlfn.IFS(B86="barley","1.69",B86="alfalfa","3.62",B86="soil med low C",0.201, B86="Soil Med High C",0.233,C86="Alfalfa","3.62",C86="barley",1.69,B86="Wheat",1.36,B86="Wheat QC",1.36,C86="Wheat QC", 1.36, C86="leco soil 502-308",0.185,C86="soil med low C",0.201,C86="Soil Med High C",0.233),"")</f>
        <v/>
      </c>
      <c r="H86" t="str" cm="1">
        <f t="array" ref="H86">IF(B86&lt;&gt;"",_xlfn.IFS(B86="barley","45.2",B86="alfalfa","45.05",B86="Soil Med High C",2.77,C86="Alfalfa","45.05",C86="barley",45.2,B86="Wheat",39.38,B86="soil med low C",2.69,C86="Wheat QC", 39.38,C86="leco soil 502-308",2.34, C86="soil med low C",2.69,C86="soil med high c",2.77),"")</f>
        <v/>
      </c>
    </row>
    <row r="87" spans="1:8" s="2" customFormat="1" x14ac:dyDescent="0.25">
      <c r="A87" s="2" t="str">
        <f>IF(B87&lt;&gt;"",Calculations!A87,"")</f>
        <v/>
      </c>
      <c r="B87" s="2" t="str">
        <f>Calculations!C87</f>
        <v/>
      </c>
      <c r="C87" s="2" t="str">
        <f>Calculations!D87</f>
        <v/>
      </c>
      <c r="D87" s="2" t="str">
        <f>Calculations!B87</f>
        <v/>
      </c>
      <c r="E87" s="2" t="str">
        <f>IF(A87&lt;&gt;"",Calculations!X87,"")</f>
        <v/>
      </c>
      <c r="F87" s="2" t="str">
        <f>IF(B87&lt;&gt;"",Calculations!Y87,"")</f>
        <v/>
      </c>
      <c r="G87" t="str" cm="1">
        <f t="array" ref="G87">IF(B87&lt;&gt;"",_xlfn.IFS(B87="barley","1.69",B87="alfalfa","3.62",B87="soil med low C",0.201, B87="Soil Med High C",0.233,C87="Alfalfa","3.62",C87="barley",1.69,B87="Wheat",1.36,B87="Wheat QC",1.36,C87="Wheat QC", 1.36, C87="leco soil 502-308",0.185,C87="soil med low C",0.201,C87="Soil Med High C",0.233),"")</f>
        <v/>
      </c>
      <c r="H87" t="str" cm="1">
        <f t="array" ref="H87">IF(B87&lt;&gt;"",_xlfn.IFS(B87="barley","45.2",B87="alfalfa","45.05",B87="Soil Med High C",2.77,C87="Alfalfa","45.05",C87="barley",45.2,B87="Wheat",39.38,B87="soil med low C",2.69,C87="Wheat QC", 39.38,C87="leco soil 502-308",2.34, C87="soil med low C",2.69,C87="soil med high c",2.77),"")</f>
        <v/>
      </c>
    </row>
    <row r="88" spans="1:8" s="2" customFormat="1" x14ac:dyDescent="0.25">
      <c r="A88" s="2" t="str">
        <f>IF(B88&lt;&gt;"",Calculations!A88,"")</f>
        <v/>
      </c>
      <c r="B88" s="2" t="str">
        <f>Calculations!C88</f>
        <v/>
      </c>
      <c r="C88" s="2" t="str">
        <f>Calculations!D88</f>
        <v/>
      </c>
      <c r="D88" s="2" t="str">
        <f>Calculations!B88</f>
        <v/>
      </c>
      <c r="E88" s="2" t="str">
        <f>IF(A88&lt;&gt;"",Calculations!X88,"")</f>
        <v/>
      </c>
      <c r="F88" s="2" t="str">
        <f>IF(B88&lt;&gt;"",Calculations!Y88,"")</f>
        <v/>
      </c>
      <c r="G88" t="str" cm="1">
        <f t="array" ref="G88">IF(B88&lt;&gt;"",_xlfn.IFS(B88="barley","1.69",B88="alfalfa","3.62",B88="soil med low C",0.201, B88="Soil Med High C",0.233,C88="Alfalfa","3.62",C88="barley",1.69,B88="Wheat",1.36,B88="Wheat QC",1.36,C88="Wheat QC", 1.36, C88="leco soil 502-308",0.185,C88="soil med low C",0.201,C88="Soil Med High C",0.233),"")</f>
        <v/>
      </c>
      <c r="H88" t="str" cm="1">
        <f t="array" ref="H88">IF(B88&lt;&gt;"",_xlfn.IFS(B88="barley","45.2",B88="alfalfa","45.05",B88="Soil Med High C",2.77,C88="Alfalfa","45.05",C88="barley",45.2,B88="Wheat",39.38,B88="soil med low C",2.69,C88="Wheat QC", 39.38,C88="leco soil 502-308",2.34, C88="soil med low C",2.69,C88="soil med high c",2.77),"")</f>
        <v/>
      </c>
    </row>
    <row r="89" spans="1:8" s="2" customFormat="1" x14ac:dyDescent="0.25">
      <c r="A89" s="2" t="str">
        <f>IF(B89&lt;&gt;"",Calculations!A89,"")</f>
        <v/>
      </c>
      <c r="B89" s="2" t="str">
        <f>Calculations!C89</f>
        <v/>
      </c>
      <c r="C89" s="2" t="str">
        <f>Calculations!D89</f>
        <v/>
      </c>
      <c r="D89" s="2" t="str">
        <f>Calculations!B89</f>
        <v/>
      </c>
      <c r="E89" s="2" t="str">
        <f>IF(A89&lt;&gt;"",Calculations!X89,"")</f>
        <v/>
      </c>
      <c r="F89" s="2" t="str">
        <f>IF(B89&lt;&gt;"",Calculations!Y89,"")</f>
        <v/>
      </c>
      <c r="G89" t="str" cm="1">
        <f t="array" ref="G89">IF(B89&lt;&gt;"",_xlfn.IFS(B89="barley","1.69",B89="alfalfa","3.62",B89="soil med low C",0.201, B89="Soil Med High C",0.233,C89="Alfalfa","3.62",C89="barley",1.69,B89="Wheat",1.36,B89="Wheat QC",1.36,C89="Wheat QC", 1.36, C89="leco soil 502-308",0.185,C89="soil med low C",0.201,C89="Soil Med High C",0.233),"")</f>
        <v/>
      </c>
      <c r="H89" t="str" cm="1">
        <f t="array" ref="H89">IF(B89&lt;&gt;"",_xlfn.IFS(B89="barley","45.2",B89="alfalfa","45.05",B89="Soil Med High C",2.77,C89="Alfalfa","45.05",C89="barley",45.2,B89="Wheat",39.38,B89="soil med low C",2.69,C89="Wheat QC", 39.38,C89="leco soil 502-308",2.34, C89="soil med low C",2.69,C89="soil med high c",2.77),"")</f>
        <v/>
      </c>
    </row>
    <row r="90" spans="1:8" x14ac:dyDescent="0.25">
      <c r="A90" t="str">
        <f>IF(B90&lt;&gt;"",Calculations!A90,"")</f>
        <v/>
      </c>
      <c r="B90" t="str">
        <f>Calculations!C90</f>
        <v/>
      </c>
      <c r="C90" t="str">
        <f>Calculations!D90</f>
        <v/>
      </c>
      <c r="D90" t="str">
        <f>Calculations!B90</f>
        <v/>
      </c>
      <c r="E90" t="str">
        <f>IF(A90&lt;&gt;"",Calculations!X90,"")</f>
        <v/>
      </c>
      <c r="F90" t="str">
        <f>IF(B90&lt;&gt;"",Calculations!Y90,"")</f>
        <v/>
      </c>
      <c r="G90" t="str" cm="1">
        <f t="array" ref="G90">IF(B90&lt;&gt;"",_xlfn.IFS(B90="barley","1.69",B90="alfalfa","3.62",B90="soil med low C",0.201, B90="Soil Med High C",0.233,C90="Alfalfa","3.62",C90="barley",1.69,B90="Wheat",1.36,B90="Wheat QC",1.36,C90="Wheat QC", 1.36, C90="leco soil 502-308",0.185,C90="soil med low C",0.201,C90="Soil Med High C",0.233),"")</f>
        <v/>
      </c>
      <c r="H90" t="str" cm="1">
        <f t="array" ref="H90">IF(B90&lt;&gt;"",_xlfn.IFS(B90="barley","45.2",B90="alfalfa","45.05",B90="Soil Med High C",2.77,C90="Alfalfa","45.05",C90="barley",45.2,B90="Wheat",39.38,B90="soil med low C",2.69,C90="Wheat QC", 39.38,C90="leco soil 502-308",2.34, C90="soil med low C",2.69,C90="soil med high c",2.77),"")</f>
        <v/>
      </c>
    </row>
    <row r="91" spans="1:8" x14ac:dyDescent="0.25">
      <c r="A91" t="str">
        <f>IF(B91&lt;&gt;"",Calculations!A91,"")</f>
        <v/>
      </c>
      <c r="B91" t="str">
        <f>Calculations!C91</f>
        <v/>
      </c>
      <c r="C91" t="str">
        <f>Calculations!D91</f>
        <v/>
      </c>
      <c r="D91" t="str">
        <f>Calculations!B91</f>
        <v/>
      </c>
      <c r="E91" t="str">
        <f>IF(A91&lt;&gt;"",Calculations!X91,"")</f>
        <v/>
      </c>
      <c r="F91" t="str">
        <f>IF(B91&lt;&gt;"",Calculations!Y91,"")</f>
        <v/>
      </c>
      <c r="G91" t="str" cm="1">
        <f t="array" ref="G91">IF(B91&lt;&gt;"",_xlfn.IFS(B91="barley","1.69",B91="alfalfa","3.62",B91="soil med low C",0.201, B91="Soil Med High C",0.233,C91="Alfalfa","3.62",C91="barley",1.69,B91="Wheat",1.36,B91="Wheat QC",1.36,C91="Wheat QC", 1.36, C91="leco soil 502-308",0.185,C91="soil med low C",0.201,C91="Soil Med High C",0.233),"")</f>
        <v/>
      </c>
      <c r="H91" t="str" cm="1">
        <f t="array" ref="H91">IF(B91&lt;&gt;"",_xlfn.IFS(B91="barley","45.2",B91="alfalfa","45.05",B91="Soil Med High C",2.77,C91="Alfalfa","45.05",C91="barley",45.2,B91="Wheat",39.38,B91="soil med low C",2.69,C91="Wheat QC", 39.38,C91="leco soil 502-308",2.34, C91="soil med low C",2.69,C91="soil med high c",2.77),"")</f>
        <v/>
      </c>
    </row>
    <row r="92" spans="1:8" x14ac:dyDescent="0.25">
      <c r="A92" t="str">
        <f>IF(B92&lt;&gt;"",Calculations!A92,"")</f>
        <v/>
      </c>
      <c r="B92" t="str">
        <f>Calculations!C92</f>
        <v/>
      </c>
      <c r="C92" t="str">
        <f>Calculations!D92</f>
        <v/>
      </c>
      <c r="D92" t="str">
        <f>Calculations!B92</f>
        <v/>
      </c>
      <c r="E92" t="str">
        <f>IF(A92&lt;&gt;"",Calculations!X92,"")</f>
        <v/>
      </c>
      <c r="F92" t="str">
        <f>IF(B92&lt;&gt;"",Calculations!Y92,"")</f>
        <v/>
      </c>
      <c r="G92" t="str" cm="1">
        <f t="array" ref="G92">IF(B92&lt;&gt;"",_xlfn.IFS(B92="barley","1.69",B92="alfalfa","3.62",B92="soil med low C",0.201, B92="Soil Med High C",0.233,C92="Alfalfa","3.62",C92="barley",1.69,B92="Wheat",1.36,B92="Wheat QC",1.36,C92="Wheat QC", 1.36, C92="leco soil 502-308",0.185,C92="soil med low C",0.201,C92="Soil Med High C",0.233),"")</f>
        <v/>
      </c>
      <c r="H92" t="str" cm="1">
        <f t="array" ref="H92">IF(B92&lt;&gt;"",_xlfn.IFS(B92="barley","45.2",B92="alfalfa","45.05",B92="Soil Med High C",2.77,C92="Alfalfa","45.05",C92="barley",45.2,B92="Wheat",39.38,B92="soil med low C",2.69,C92="Wheat QC", 39.38,C92="leco soil 502-308",2.34, C92="soil med low C",2.69,C92="soil med high c",2.77),"")</f>
        <v/>
      </c>
    </row>
    <row r="93" spans="1:8" x14ac:dyDescent="0.25">
      <c r="A93" t="str">
        <f>IF(B93&lt;&gt;"",Calculations!A93,"")</f>
        <v/>
      </c>
      <c r="B93" t="str">
        <f>Calculations!C93</f>
        <v/>
      </c>
      <c r="C93" t="str">
        <f>Calculations!D93</f>
        <v/>
      </c>
      <c r="D93" t="str">
        <f>Calculations!B93</f>
        <v/>
      </c>
      <c r="E93" t="str">
        <f>IF(A93&lt;&gt;"",Calculations!X93,"")</f>
        <v/>
      </c>
      <c r="F93" t="str">
        <f>IF(B93&lt;&gt;"",Calculations!Y93,"")</f>
        <v/>
      </c>
      <c r="G93" t="str" cm="1">
        <f t="array" ref="G93">IF(B93&lt;&gt;"",_xlfn.IFS(B93="barley","1.69",B93="alfalfa","3.62",B93="soil med low C",0.201, B93="Soil Med High C",0.233,C93="Alfalfa","3.62",C93="barley",1.69,B93="Wheat",1.36,B93="Wheat QC",1.36,C93="Wheat QC", 1.36, C93="leco soil 502-308",0.185,C93="soil med low C",0.201,C93="Soil Med High C",0.233),"")</f>
        <v/>
      </c>
      <c r="H93" t="str" cm="1">
        <f t="array" ref="H93">IF(B93&lt;&gt;"",_xlfn.IFS(B93="barley","45.2",B93="alfalfa","45.05",B93="Soil Med High C",2.77,C93="Alfalfa","45.05",C93="barley",45.2,B93="Wheat",39.38,B93="soil med low C",2.69,C93="Wheat QC", 39.38,C93="leco soil 502-308",2.34, C93="soil med low C",2.69,C93="soil med high c",2.77),"")</f>
        <v/>
      </c>
    </row>
    <row r="94" spans="1:8" x14ac:dyDescent="0.25">
      <c r="A94" t="str">
        <f>IF(B94&lt;&gt;"",Calculations!A94,"")</f>
        <v/>
      </c>
      <c r="B94" t="str">
        <f>Calculations!C94</f>
        <v/>
      </c>
      <c r="C94" t="str">
        <f>Calculations!D94</f>
        <v/>
      </c>
      <c r="D94" t="str">
        <f>Calculations!B94</f>
        <v/>
      </c>
      <c r="E94" t="str">
        <f>IF(A94&lt;&gt;"",Calculations!X94,"")</f>
        <v/>
      </c>
      <c r="F94" t="str">
        <f>IF(B94&lt;&gt;"",Calculations!Y94,"")</f>
        <v/>
      </c>
      <c r="G94" t="str" cm="1">
        <f t="array" ref="G94">IF(B94&lt;&gt;"",_xlfn.IFS(B94="barley","1.69",B94="alfalfa","3.62",B94="soil med low C",0.201, B94="Soil Med High C",0.233,C94="Alfalfa","3.62",C94="barley",1.69,B94="Wheat",1.36,B94="Wheat QC",1.36,C94="Wheat QC", 1.36, C94="leco soil 502-308",0.185,C94="soil med low C",0.201,C94="Soil Med High C",0.233),"")</f>
        <v/>
      </c>
      <c r="H94" t="str" cm="1">
        <f t="array" ref="H94">IF(B94&lt;&gt;"",_xlfn.IFS(B94="barley","45.2",B94="alfalfa","45.05",B94="Soil Med High C",2.77,C94="Alfalfa","45.05",C94="barley",45.2,B94="Wheat",39.38,B94="soil med low C",2.69,C94="Wheat QC", 39.38,C94="leco soil 502-308",2.34, C94="soil med low C",2.69,C94="soil med high c",2.77),"")</f>
        <v/>
      </c>
    </row>
    <row r="95" spans="1:8" x14ac:dyDescent="0.25">
      <c r="A95" t="str">
        <f>IF(B95&lt;&gt;"",Calculations!A95,"")</f>
        <v/>
      </c>
      <c r="B95" t="str">
        <f>Calculations!C95</f>
        <v/>
      </c>
      <c r="C95" t="str">
        <f>Calculations!D95</f>
        <v/>
      </c>
      <c r="D95" t="str">
        <f>Calculations!B95</f>
        <v/>
      </c>
      <c r="E95" t="str">
        <f>IF(A95&lt;&gt;"",Calculations!X95,"")</f>
        <v/>
      </c>
      <c r="F95" t="str">
        <f>IF(B95&lt;&gt;"",Calculations!Y95,"")</f>
        <v/>
      </c>
      <c r="G95" t="str" cm="1">
        <f t="array" ref="G95">IF(B95&lt;&gt;"",_xlfn.IFS(B95="barley","1.69",B95="alfalfa","3.62",B95="soil med low C",0.201, B95="Soil Med High C",0.233,C95="Alfalfa","3.62",C95="barley",1.69,B95="Wheat",1.36,B95="Wheat QC",1.36,C95="Wheat QC", 1.36, C95="leco soil 502-308",0.185,C95="soil med low C",0.201,C95="Soil Med High C",0.233),"")</f>
        <v/>
      </c>
      <c r="H95" t="str" cm="1">
        <f t="array" ref="H95">IF(B95&lt;&gt;"",_xlfn.IFS(B95="barley","45.2",B95="alfalfa","45.05",B95="Soil Med High C",2.77,C95="Alfalfa","45.05",C95="barley",45.2,B95="Wheat",39.38,B95="soil med low C",2.69,C95="Wheat QC", 39.38,C95="leco soil 502-308",2.34, C95="soil med low C",2.69,C95="soil med high c",2.77),"")</f>
        <v/>
      </c>
    </row>
    <row r="96" spans="1:8" x14ac:dyDescent="0.25">
      <c r="A96" t="str">
        <f>IF(B96&lt;&gt;"",Calculations!A96,"")</f>
        <v/>
      </c>
      <c r="B96" t="str">
        <f>Calculations!C96</f>
        <v/>
      </c>
      <c r="C96" t="str">
        <f>Calculations!D96</f>
        <v/>
      </c>
      <c r="D96" t="str">
        <f>Calculations!B96</f>
        <v/>
      </c>
      <c r="E96" t="str">
        <f>IF(A96&lt;&gt;"",Calculations!X96,"")</f>
        <v/>
      </c>
      <c r="F96" t="str">
        <f>IF(B96&lt;&gt;"",Calculations!Y96,"")</f>
        <v/>
      </c>
      <c r="G96" t="str" cm="1">
        <f t="array" ref="G96">IF(B96&lt;&gt;"",_xlfn.IFS(B96="barley","1.69",B96="alfalfa","3.62",B96="soil med low C",0.201, B96="Soil Med High C",0.233,C96="Alfalfa","3.62",C96="barley",1.69,B96="Wheat",1.36,B96="Wheat QC",1.36,C96="Wheat QC", 1.36, C96="leco soil 502-308",0.185,C96="soil med low C",0.201,C96="Soil Med High C",0.233),"")</f>
        <v/>
      </c>
      <c r="H96" t="str" cm="1">
        <f t="array" ref="H96">IF(B96&lt;&gt;"",_xlfn.IFS(B96="barley","45.2",B96="alfalfa","45.05",B96="Soil Med High C",2.77,C96="Alfalfa","45.05",C96="barley",45.2,B96="Wheat",39.38,B96="soil med low C",2.69,C96="Wheat QC", 39.38,C96="leco soil 502-308",2.34, C96="soil med low C",2.69,C96="soil med high c",2.77),"")</f>
        <v/>
      </c>
    </row>
    <row r="97" spans="1:8" x14ac:dyDescent="0.25">
      <c r="A97" t="str">
        <f>IF(B97&lt;&gt;"",Calculations!A97,"")</f>
        <v/>
      </c>
      <c r="B97" t="str">
        <f>Calculations!C97</f>
        <v/>
      </c>
      <c r="C97" t="str">
        <f>Calculations!D97</f>
        <v/>
      </c>
      <c r="D97" t="str">
        <f>Calculations!B97</f>
        <v/>
      </c>
      <c r="E97" t="str">
        <f>IF(A97&lt;&gt;"",Calculations!X97,"")</f>
        <v/>
      </c>
      <c r="F97" t="str">
        <f>IF(B97&lt;&gt;"",Calculations!Y97,"")</f>
        <v/>
      </c>
      <c r="G97" t="str" cm="1">
        <f t="array" ref="G97">IF(B97&lt;&gt;"",_xlfn.IFS(B97="barley","1.69",B97="alfalfa","3.62",B97="soil med low C",0.201, B97="Soil Med High C",0.233,C97="Alfalfa","3.62",C97="barley",1.69,B97="Wheat",1.36,B97="Wheat QC",1.36,C97="Wheat QC", 1.36, C97="leco soil 502-308",0.185,C97="soil med low C",0.201,C97="Soil Med High C",0.233),"")</f>
        <v/>
      </c>
      <c r="H97" t="str" cm="1">
        <f t="array" ref="H97">IF(B97&lt;&gt;"",_xlfn.IFS(B97="barley","45.2",B97="alfalfa","45.05",B97="Soil Med High C",2.77,C97="Alfalfa","45.05",C97="barley",45.2,B97="Wheat",39.38,B97="soil med low C",2.69,C97="Wheat QC", 39.38,C97="leco soil 502-308",2.34, C97="soil med low C",2.69,C97="soil med high c",2.77),"")</f>
        <v/>
      </c>
    </row>
    <row r="98" spans="1:8" x14ac:dyDescent="0.25">
      <c r="A98" t="str">
        <f>IF(B98&lt;&gt;"",Calculations!A98,"")</f>
        <v/>
      </c>
      <c r="B98" t="str">
        <f>Calculations!C98</f>
        <v/>
      </c>
      <c r="C98" t="str">
        <f>Calculations!D98</f>
        <v/>
      </c>
      <c r="D98" t="str">
        <f>Calculations!B98</f>
        <v/>
      </c>
      <c r="E98" t="str">
        <f>IF(A98&lt;&gt;"",Calculations!X98,"")</f>
        <v/>
      </c>
      <c r="F98" t="str">
        <f>IF(B98&lt;&gt;"",Calculations!Y98,"")</f>
        <v/>
      </c>
      <c r="G98" t="str" cm="1">
        <f t="array" ref="G98">IF(B98&lt;&gt;"",_xlfn.IFS(B98="barley","1.69",B98="alfalfa","3.62",B98="soil med low C",0.201, B98="Soil Med High C",0.233,C98="Alfalfa","3.62",C98="barley",1.69,B98="Wheat",1.36,B98="Wheat QC",1.36,C98="Wheat QC", 1.36, C98="leco soil 502-308",0.185,C98="soil med low C",0.201,C98="Soil Med High C",0.233),"")</f>
        <v/>
      </c>
      <c r="H98" t="str" cm="1">
        <f t="array" ref="H98">IF(B98&lt;&gt;"",_xlfn.IFS(B98="barley","45.2",B98="alfalfa","45.05",B98="Soil Med High C",2.77,C98="Alfalfa","45.05",C98="barley",45.2,B98="Wheat",39.38,B98="soil med low C",2.69,C98="Wheat QC", 39.38,C98="leco soil 502-308",2.34, C98="soil med low C",2.69,C98="soil med high c",2.77),"")</f>
        <v/>
      </c>
    </row>
    <row r="99" spans="1:8" x14ac:dyDescent="0.25">
      <c r="A99" t="str">
        <f>IF(B99&lt;&gt;"",Calculations!A99,"")</f>
        <v/>
      </c>
      <c r="B99" t="str">
        <f>Calculations!C99</f>
        <v/>
      </c>
      <c r="C99" t="str">
        <f>Calculations!D99</f>
        <v/>
      </c>
      <c r="D99" t="str">
        <f>Calculations!B99</f>
        <v/>
      </c>
      <c r="E99" t="str">
        <f>IF(A99&lt;&gt;"",Calculations!X99,"")</f>
        <v/>
      </c>
      <c r="F99" t="str">
        <f>IF(B99&lt;&gt;"",Calculations!Y99,"")</f>
        <v/>
      </c>
      <c r="G99" t="str" cm="1">
        <f t="array" ref="G99">IF(B99&lt;&gt;"",_xlfn.IFS(B99="barley","1.69",B99="alfalfa","3.62",B99="soil med low C",0.201, B99="Soil Med High C",0.233,C99="Alfalfa","3.62",C99="barley",1.69,B99="Wheat",1.36,B99="Wheat QC",1.36,C99="Wheat QC", 1.36, C99="leco soil 502-308",0.185,C99="soil med low C",0.201,C99="Soil Med High C",0.233),"")</f>
        <v/>
      </c>
      <c r="H99" t="str" cm="1">
        <f t="array" ref="H99">IF(B99&lt;&gt;"",_xlfn.IFS(B99="barley","45.2",B99="alfalfa","45.05",B99="Soil Med High C",2.77,C99="Alfalfa","45.05",C99="barley",45.2,B99="Wheat",39.38,B99="soil med low C",2.69,C99="Wheat QC", 39.38,C99="leco soil 502-308",2.34, C99="soil med low C",2.69,C99="soil med high c",2.77),"")</f>
        <v/>
      </c>
    </row>
    <row r="100" spans="1:8" x14ac:dyDescent="0.25">
      <c r="A100" t="str">
        <f>IF(B100&lt;&gt;"",Calculations!A100,"")</f>
        <v/>
      </c>
      <c r="B100" t="str">
        <f>Calculations!C100</f>
        <v/>
      </c>
      <c r="C100" t="str">
        <f>Calculations!D100</f>
        <v/>
      </c>
      <c r="D100" t="str">
        <f>Calculations!B100</f>
        <v/>
      </c>
      <c r="E100" t="str">
        <f>IF(A100&lt;&gt;"",Calculations!X100,"")</f>
        <v/>
      </c>
      <c r="F100" t="str">
        <f>IF(B100&lt;&gt;"",Calculations!Y100,"")</f>
        <v/>
      </c>
      <c r="G100" t="str" cm="1">
        <f t="array" ref="G100">IF(B100&lt;&gt;"",_xlfn.IFS(B100="barley","1.69",B100="alfalfa","3.62",B100="soil med low C",0.201, B100="Soil Med High C",0.233,C100="Alfalfa","3.62",C100="barley",1.69,B100="Wheat",1.36,B100="Wheat QC",1.36,C100="Wheat QC", 1.36, C100="leco soil 502-308",0.185,C100="soil med low C",0.201,C100="Soil Med High C",0.233),"")</f>
        <v/>
      </c>
      <c r="H100" t="str" cm="1">
        <f t="array" ref="H100">IF(B100&lt;&gt;"",_xlfn.IFS(B100="barley","45.2",B100="alfalfa","45.05",B100="Soil Med High C",2.77,C100="Alfalfa","45.05",C100="barley",45.2,B100="Wheat",39.38,B100="soil med low C",2.69,C100="Wheat QC", 39.38,C100="leco soil 502-308",2.34, C100="soil med low C",2.69,C100="soil med high c",2.77),"")</f>
        <v/>
      </c>
    </row>
    <row r="101" spans="1:8" x14ac:dyDescent="0.25">
      <c r="A101" t="str">
        <f>IF(B101&lt;&gt;"",Calculations!A101,"")</f>
        <v/>
      </c>
      <c r="B101" t="str">
        <f>Calculations!C101</f>
        <v/>
      </c>
      <c r="C101" t="str">
        <f>Calculations!D101</f>
        <v/>
      </c>
      <c r="D101" t="str">
        <f>Calculations!B101</f>
        <v/>
      </c>
      <c r="E101" t="str">
        <f>IF(A101&lt;&gt;"",Calculations!X101,"")</f>
        <v/>
      </c>
      <c r="F101" t="str">
        <f>IF(B101&lt;&gt;"",Calculations!Y101,"")</f>
        <v/>
      </c>
      <c r="G101" t="str" cm="1">
        <f t="array" ref="G101">IF(B101&lt;&gt;"",_xlfn.IFS(B101="barley","1.69",B101="alfalfa","3.62",B101="soil med low C",0.201, B101="Soil Med High C",0.233,C101="Alfalfa","3.62",C101="barley",1.69,B101="Wheat",1.36,B101="Wheat QC",1.36,C101="Wheat QC", 1.36, C101="leco soil 502-308",0.185,C101="soil med low C",0.201,C101="Soil Med High C",0.233),"")</f>
        <v/>
      </c>
      <c r="H101" t="str" cm="1">
        <f t="array" ref="H101">IF(B101&lt;&gt;"",_xlfn.IFS(B101="barley","45.2",B101="alfalfa","45.05",B101="Soil Med High C",2.77,C101="Alfalfa","45.05",C101="barley",45.2,B101="Wheat",39.38,B101="soil med low C",2.69,C101="Wheat QC", 39.38,C101="leco soil 502-308",2.34, C101="soil med low C",2.69,C101="soil med high c",2.77),"")</f>
        <v/>
      </c>
    </row>
    <row r="102" spans="1:8" x14ac:dyDescent="0.25">
      <c r="A102" t="str">
        <f>IF(B102&lt;&gt;"",Calculations!A102,"")</f>
        <v/>
      </c>
      <c r="B102" t="str">
        <f>Calculations!C102</f>
        <v/>
      </c>
      <c r="C102" t="str">
        <f>Calculations!D102</f>
        <v/>
      </c>
      <c r="D102" t="str">
        <f>Calculations!B102</f>
        <v/>
      </c>
      <c r="E102" t="str">
        <f>IF(A102&lt;&gt;"",Calculations!X102,"")</f>
        <v/>
      </c>
      <c r="F102" t="str">
        <f>IF(B102&lt;&gt;"",Calculations!Y102,"")</f>
        <v/>
      </c>
      <c r="G102" t="str" cm="1">
        <f t="array" ref="G102">IF(B102&lt;&gt;"",_xlfn.IFS(B102="barley","1.69",B102="alfalfa","3.62",B102="soil med low C",0.201, B102="Soil Med High C",0.233,C102="Alfalfa","3.62",C102="barley",1.69,B102="Wheat",1.36,B102="Wheat QC",1.36,C102="Wheat QC", 1.36, C102="leco soil 502-308",0.185,C102="soil med low C",0.201,C102="Soil Med High C",0.233),"")</f>
        <v/>
      </c>
      <c r="H102" t="str" cm="1">
        <f t="array" ref="H102">IF(B102&lt;&gt;"",_xlfn.IFS(B102="barley","45.2",B102="alfalfa","45.05",B102="Soil Med High C",2.77,C102="Alfalfa","45.05",C102="barley",45.2,B102="Wheat",39.38,B102="soil med low C",2.69,C102="Wheat QC", 39.38,C102="leco soil 502-308",2.34, C102="soil med low C",2.69,C102="soil med high c",2.77),"")</f>
        <v/>
      </c>
    </row>
    <row r="103" spans="1:8" x14ac:dyDescent="0.25">
      <c r="A103" t="str">
        <f>IF(B103&lt;&gt;"",Calculations!A103,"")</f>
        <v/>
      </c>
      <c r="B103" t="str">
        <f>Calculations!C103</f>
        <v/>
      </c>
      <c r="C103" t="str">
        <f>Calculations!D103</f>
        <v/>
      </c>
      <c r="D103" t="str">
        <f>Calculations!B103</f>
        <v/>
      </c>
      <c r="E103" t="str">
        <f>IF(A103&lt;&gt;"",Calculations!X103,"")</f>
        <v/>
      </c>
      <c r="F103" t="str">
        <f>IF(B103&lt;&gt;"",Calculations!Y103,"")</f>
        <v/>
      </c>
      <c r="G103" t="str" cm="1">
        <f t="array" ref="G103">IF(B103&lt;&gt;"",_xlfn.IFS(B103="barley","1.69",B103="alfalfa","3.62",B103="soil med low C",0.201, B103="Soil Med High C",0.233,C103="Alfalfa","3.62",C103="barley",1.69,B103="Wheat",1.36,B103="Wheat QC",1.36,C103="Wheat QC", 1.36, C103="leco soil 502-308",0.185,C103="soil med low C",0.201,C103="Soil Med High C",0.233),"")</f>
        <v/>
      </c>
      <c r="H103" t="str" cm="1">
        <f t="array" ref="H103">IF(B103&lt;&gt;"",_xlfn.IFS(B103="barley","45.2",B103="alfalfa","45.05",B103="Soil Med High C",2.77,C103="Alfalfa","45.05",C103="barley",45.2,B103="Wheat",39.38,B103="soil med low C",2.69,C103="Wheat QC", 39.38,C103="leco soil 502-308",2.34, C103="soil med low C",2.69,C103="soil med high c",2.77),"")</f>
        <v/>
      </c>
    </row>
    <row r="104" spans="1:8" x14ac:dyDescent="0.25">
      <c r="A104" t="str">
        <f>IF(B104&lt;&gt;"",Calculations!A104,"")</f>
        <v/>
      </c>
      <c r="B104" t="str">
        <f>Calculations!C104</f>
        <v/>
      </c>
      <c r="C104" t="str">
        <f>Calculations!D104</f>
        <v/>
      </c>
      <c r="D104" t="str">
        <f>Calculations!B104</f>
        <v/>
      </c>
      <c r="E104" t="str">
        <f>IF(A104&lt;&gt;"",Calculations!X104,"")</f>
        <v/>
      </c>
      <c r="F104" t="str">
        <f>IF(B104&lt;&gt;"",Calculations!Y104,"")</f>
        <v/>
      </c>
      <c r="G104" t="str" cm="1">
        <f t="array" ref="G104">IF(B104&lt;&gt;"",_xlfn.IFS(B104="barley","1.69",B104="alfalfa","3.62",B104="soil med low C",0.201, B104="Soil Med High C",0.233,C104="Alfalfa","3.62",C104="barley",1.69,B104="Wheat",1.36,B104="Wheat QC",1.36,C104="Wheat QC", 1.36, C104="leco soil 502-308",0.185,C104="soil med low C",0.201,C104="Soil Med High C",0.233),"")</f>
        <v/>
      </c>
      <c r="H104" t="str" cm="1">
        <f t="array" ref="H104">IF(B104&lt;&gt;"",_xlfn.IFS(B104="barley","45.2",B104="alfalfa","45.05",B104="Soil Med High C",2.77,C104="Alfalfa","45.05",C104="barley",45.2,B104="Wheat",39.38,B104="soil med low C",2.69,C104="Wheat QC", 39.38,C104="leco soil 502-308",2.34, C104="soil med low C",2.69,C104="soil med high c",2.77),"")</f>
        <v/>
      </c>
    </row>
    <row r="105" spans="1:8" x14ac:dyDescent="0.25">
      <c r="A105" t="str">
        <f>IF(B105&lt;&gt;"",Calculations!A105,"")</f>
        <v/>
      </c>
      <c r="B105" t="str">
        <f>Calculations!C105</f>
        <v/>
      </c>
      <c r="C105" t="str">
        <f>Calculations!D105</f>
        <v/>
      </c>
      <c r="D105" t="str">
        <f>Calculations!B105</f>
        <v/>
      </c>
      <c r="E105" t="str">
        <f>IF(A105&lt;&gt;"",Calculations!X105,"")</f>
        <v/>
      </c>
      <c r="F105" t="str">
        <f>IF(B105&lt;&gt;"",Calculations!Y105,"")</f>
        <v/>
      </c>
      <c r="G105" t="str" cm="1">
        <f t="array" ref="G105">IF(B105&lt;&gt;"",_xlfn.IFS(B105="barley","1.69",B105="alfalfa","3.62",B105="soil med low C",0.201, B105="Soil Med High C",0.233,C105="Alfalfa","3.62",C105="barley",1.69,B105="Wheat",1.36,B105="Wheat QC",1.36,C105="Wheat QC", 1.36, C105="leco soil 502-308",0.185,C105="soil med low C",0.201,C105="Soil Med High C",0.233),"")</f>
        <v/>
      </c>
      <c r="H105" t="str" cm="1">
        <f t="array" ref="H105">IF(B105&lt;&gt;"",_xlfn.IFS(B105="barley","45.2",B105="alfalfa","45.05",B105="Soil Med High C",2.77,C105="Alfalfa","45.05",C105="barley",45.2,B105="Wheat",39.38,B105="soil med low C",2.69,C105="Wheat QC", 39.38,C105="leco soil 502-308",2.34, C105="soil med low C",2.69,C105="soil med high c",2.77),"")</f>
        <v/>
      </c>
    </row>
    <row r="106" spans="1:8" x14ac:dyDescent="0.25">
      <c r="A106" t="str">
        <f>IF(B106&lt;&gt;"",Calculations!A106,"")</f>
        <v/>
      </c>
      <c r="B106" t="str">
        <f>Calculations!C106</f>
        <v/>
      </c>
      <c r="C106" t="str">
        <f>Calculations!D106</f>
        <v/>
      </c>
      <c r="D106" t="str">
        <f>Calculations!B106</f>
        <v/>
      </c>
      <c r="E106" t="str">
        <f>IF(A106&lt;&gt;"",Calculations!X106,"")</f>
        <v/>
      </c>
      <c r="F106" t="str">
        <f>IF(B106&lt;&gt;"",Calculations!Y106,"")</f>
        <v/>
      </c>
      <c r="G106" t="str" cm="1">
        <f t="array" ref="G106">IF(B106&lt;&gt;"",_xlfn.IFS(B106="barley","1.69",B106="alfalfa","3.62",B106="soil med low C",0.201, B106="Soil Med High C",0.233,C106="Alfalfa","3.62",C106="barley",1.69,B106="Wheat",1.36,B106="Wheat QC",1.36,C106="Wheat QC", 1.36, C106="leco soil 502-308",0.185,C106="soil med low C",0.201,C106="Soil Med High C",0.233),"")</f>
        <v/>
      </c>
      <c r="H106" t="str" cm="1">
        <f t="array" ref="H106">IF(B106&lt;&gt;"",_xlfn.IFS(B106="barley","45.2",B106="alfalfa","45.05",B106="Soil Med High C",2.77,C106="Alfalfa","45.05",C106="barley",45.2,B106="Wheat",39.38,B106="soil med low C",2.69,C106="Wheat QC", 39.38,C106="leco soil 502-308",2.34, C106="soil med low C",2.69,C106="soil med high c",2.77),"")</f>
        <v/>
      </c>
    </row>
    <row r="107" spans="1:8" x14ac:dyDescent="0.25">
      <c r="A107" t="str">
        <f>IF(B107&lt;&gt;"",Calculations!A107,"")</f>
        <v/>
      </c>
      <c r="B107" t="str">
        <f>Calculations!C107</f>
        <v/>
      </c>
      <c r="C107" t="str">
        <f>Calculations!D107</f>
        <v/>
      </c>
      <c r="D107" t="str">
        <f>Calculations!B107</f>
        <v/>
      </c>
      <c r="E107" t="str">
        <f>IF(A107&lt;&gt;"",Calculations!X107,"")</f>
        <v/>
      </c>
      <c r="F107" t="str">
        <f>IF(B107&lt;&gt;"",Calculations!Y107,"")</f>
        <v/>
      </c>
      <c r="G107" t="str" cm="1">
        <f t="array" ref="G107">IF(B107&lt;&gt;"",_xlfn.IFS(B107="barley","1.69",B107="alfalfa","3.62",B107="soil med low C",0.201, B107="Soil Med High C",0.233,C107="Alfalfa","3.62",C107="barley",1.69,B107="Wheat",1.36,B107="Wheat QC",1.36,C107="Wheat QC", 1.36, C107="leco soil 502-308",0.185,C107="soil med low C",0.201,C107="Soil Med High C",0.233),"")</f>
        <v/>
      </c>
      <c r="H107" t="str" cm="1">
        <f t="array" ref="H107">IF(B107&lt;&gt;"",_xlfn.IFS(B107="barley","45.2",B107="alfalfa","45.05",B107="Soil Med High C",2.77,C107="Alfalfa","45.05",C107="barley",45.2,B107="Wheat",39.38,B107="soil med low C",2.69,C107="Wheat QC", 39.38,C107="leco soil 502-308",2.34, C107="soil med low C",2.69,C107="soil med high c",2.77),"")</f>
        <v/>
      </c>
    </row>
    <row r="108" spans="1:8" x14ac:dyDescent="0.25">
      <c r="A108" t="str">
        <f>IF(B108&lt;&gt;"",Calculations!A108,"")</f>
        <v/>
      </c>
      <c r="B108" t="str">
        <f>Calculations!C108</f>
        <v/>
      </c>
      <c r="C108" t="str">
        <f>Calculations!D108</f>
        <v/>
      </c>
      <c r="D108" t="str">
        <f>Calculations!B108</f>
        <v/>
      </c>
      <c r="E108" t="str">
        <f>IF(A108&lt;&gt;"",Calculations!X108,"")</f>
        <v/>
      </c>
      <c r="F108" t="str">
        <f>IF(B108&lt;&gt;"",Calculations!Y108,"")</f>
        <v/>
      </c>
      <c r="G108" t="str" cm="1">
        <f t="array" ref="G108">IF(B108&lt;&gt;"",_xlfn.IFS(B108="barley","1.69",B108="alfalfa","3.62",B108="soil med low C",0.201, B108="Soil Med High C",0.233,C108="Alfalfa","3.62",C108="barley",1.69,B108="Wheat",1.36,B108="Wheat QC",1.36,C108="Wheat QC", 1.36, C108="leco soil 502-308",0.185,C108="soil med low C",0.201,C108="Soil Med High C",0.233),"")</f>
        <v/>
      </c>
      <c r="H108" t="str" cm="1">
        <f t="array" ref="H108">IF(B108&lt;&gt;"",_xlfn.IFS(B108="barley","45.2",B108="alfalfa","45.05",B108="Soil Med High C",2.77,C108="Alfalfa","45.05",C108="barley",45.2,B108="Wheat",39.38,B108="soil med low C",2.69,C108="Wheat QC", 39.38,C108="leco soil 502-308",2.34, C108="soil med low C",2.69,C108="soil med high c",2.77),"")</f>
        <v/>
      </c>
    </row>
    <row r="109" spans="1:8" x14ac:dyDescent="0.25">
      <c r="A109" t="str">
        <f>IF(B109&lt;&gt;"",Calculations!A109,"")</f>
        <v/>
      </c>
      <c r="B109" t="str">
        <f>Calculations!C109</f>
        <v/>
      </c>
      <c r="C109" t="str">
        <f>Calculations!D109</f>
        <v/>
      </c>
      <c r="D109" t="str">
        <f>Calculations!B109</f>
        <v/>
      </c>
      <c r="E109" t="str">
        <f>IF(A109&lt;&gt;"",Calculations!X109,"")</f>
        <v/>
      </c>
      <c r="F109" t="str">
        <f>IF(B109&lt;&gt;"",Calculations!Y109,"")</f>
        <v/>
      </c>
      <c r="G109" t="str" cm="1">
        <f t="array" ref="G109">IF(B109&lt;&gt;"",_xlfn.IFS(B109="barley","1.69",B109="alfalfa","3.62",B109="soil med low C",0.201, B109="Soil Med High C",0.233,C109="Alfalfa","3.62",C109="barley",1.69,B109="Wheat",1.36,B109="Wheat QC",1.36,C109="Wheat QC", 1.36, C109="leco soil 502-308",0.185,C109="soil med low C",0.201,C109="Soil Med High C",0.233),"")</f>
        <v/>
      </c>
      <c r="H109" t="str" cm="1">
        <f t="array" ref="H109">IF(B109&lt;&gt;"",_xlfn.IFS(B109="barley","45.2",B109="alfalfa","45.05",B109="Soil Med High C",2.77,C109="Alfalfa","45.05",C109="barley",45.2,B109="Wheat",39.38,B109="soil med low C",2.69,C109="Wheat QC", 39.38,C109="leco soil 502-308",2.34, C109="soil med low C",2.69,C109="soil med high c",2.77),"")</f>
        <v/>
      </c>
    </row>
    <row r="110" spans="1:8" x14ac:dyDescent="0.25">
      <c r="A110" t="str">
        <f>IF(B110&lt;&gt;"",Calculations!A110,"")</f>
        <v/>
      </c>
      <c r="B110" t="str">
        <f>Calculations!C110</f>
        <v/>
      </c>
      <c r="C110" t="str">
        <f>Calculations!D110</f>
        <v/>
      </c>
      <c r="D110" t="str">
        <f>Calculations!B110</f>
        <v/>
      </c>
      <c r="E110" t="str">
        <f>IF(A110&lt;&gt;"",Calculations!X110,"")</f>
        <v/>
      </c>
      <c r="F110" t="str">
        <f>IF(B110&lt;&gt;"",Calculations!Y110,"")</f>
        <v/>
      </c>
      <c r="G110" t="str" cm="1">
        <f t="array" ref="G110">IF(B110&lt;&gt;"",_xlfn.IFS(B110="barley","1.69",B110="alfalfa","3.62",B110="soil med low C",0.201, B110="Soil Med High C",0.233,C110="Alfalfa","3.62",C110="barley",1.69,B110="Wheat",1.36,B110="Wheat QC",1.36,C110="Wheat QC", 1.36, C110="leco soil 502-308",0.185,C110="soil med low C",0.201,C110="Soil Med High C",0.233),"")</f>
        <v/>
      </c>
      <c r="H110" t="str" cm="1">
        <f t="array" ref="H110">IF(B110&lt;&gt;"",_xlfn.IFS(B110="barley","45.2",B110="alfalfa","45.05",B110="Soil Med High C",2.77,C110="Alfalfa","45.05",C110="barley",45.2,B110="Wheat",39.38,B110="soil med low C",2.69,C110="Wheat QC", 39.38,C110="leco soil 502-308",2.34, C110="soil med low C",2.69,C110="soil med high c",2.77),"")</f>
        <v/>
      </c>
    </row>
    <row r="111" spans="1:8" x14ac:dyDescent="0.25">
      <c r="A111" t="str">
        <f>IF(B111&lt;&gt;"",Calculations!A111,"")</f>
        <v/>
      </c>
      <c r="B111" t="str">
        <f>Calculations!C111</f>
        <v/>
      </c>
      <c r="C111" t="str">
        <f>Calculations!D111</f>
        <v/>
      </c>
      <c r="D111" t="str">
        <f>Calculations!B111</f>
        <v/>
      </c>
      <c r="E111" t="str">
        <f>IF(A111&lt;&gt;"",Calculations!X111,"")</f>
        <v/>
      </c>
      <c r="F111" t="str">
        <f>IF(B111&lt;&gt;"",Calculations!Y111,"")</f>
        <v/>
      </c>
      <c r="G111" t="str" cm="1">
        <f t="array" ref="G111">IF(B111&lt;&gt;"",_xlfn.IFS(B111="barley","1.69",B111="alfalfa","3.62",B111="soil med low C",0.201, B111="Soil Med High C",0.233,C111="Alfalfa","3.62",C111="barley",1.69,B111="Wheat",1.36,B111="Wheat QC",1.36,C111="Wheat QC", 1.36, C111="leco soil 502-308",0.185,C111="soil med low C",0.201,C111="Soil Med High C",0.233),"")</f>
        <v/>
      </c>
      <c r="H111" t="str" cm="1">
        <f t="array" ref="H111">IF(B111&lt;&gt;"",_xlfn.IFS(B111="barley","45.2",B111="alfalfa","45.05",B111="Soil Med High C",2.77,C111="Alfalfa","45.05",C111="barley",45.2,B111="Wheat",39.38,B111="soil med low C",2.69,C111="Wheat QC", 39.38,C111="leco soil 502-308",2.34, C111="soil med low C",2.69,C111="soil med high c",2.77),"")</f>
        <v/>
      </c>
    </row>
    <row r="112" spans="1:8" x14ac:dyDescent="0.25">
      <c r="A112" t="str">
        <f>IF(B112&lt;&gt;"",Calculations!A112,"")</f>
        <v/>
      </c>
      <c r="B112" t="str">
        <f>Calculations!C112</f>
        <v/>
      </c>
      <c r="C112" t="str">
        <f>Calculations!D112</f>
        <v/>
      </c>
      <c r="D112" t="str">
        <f>Calculations!B112</f>
        <v/>
      </c>
      <c r="E112" t="str">
        <f>IF(A112&lt;&gt;"",Calculations!X112,"")</f>
        <v/>
      </c>
      <c r="F112" t="str">
        <f>IF(B112&lt;&gt;"",Calculations!Y112,"")</f>
        <v/>
      </c>
      <c r="G112" t="str" cm="1">
        <f t="array" ref="G112">IF(B112&lt;&gt;"",_xlfn.IFS(B112="barley","1.69",B112="alfalfa","3.62",B112="soil med low C",0.201, B112="Soil Med High C",0.233,C112="Alfalfa","3.62",C112="barley",1.69,B112="Wheat",1.36,B112="Wheat QC",1.36,C112="Wheat QC", 1.36, C112="leco soil 502-308",0.185,C112="soil med low C",0.201,C112="Soil Med High C",0.233),"")</f>
        <v/>
      </c>
      <c r="H112" t="str" cm="1">
        <f t="array" ref="H112">IF(B112&lt;&gt;"",_xlfn.IFS(B112="barley","45.2",B112="alfalfa","45.05",B112="Soil Med High C",2.77,C112="Alfalfa","45.05",C112="barley",45.2,B112="Wheat",39.38,B112="soil med low C",2.69,C112="Wheat QC", 39.38,C112="leco soil 502-308",2.34, C112="soil med low C",2.69,C112="soil med high c",2.77),"")</f>
        <v/>
      </c>
    </row>
    <row r="113" spans="1:8" x14ac:dyDescent="0.25">
      <c r="A113" t="str">
        <f>IF(B113&lt;&gt;"",Calculations!A113,"")</f>
        <v/>
      </c>
      <c r="B113" t="str">
        <f>Calculations!C113</f>
        <v/>
      </c>
      <c r="C113" t="str">
        <f>Calculations!D113</f>
        <v/>
      </c>
      <c r="D113" t="str">
        <f>Calculations!B113</f>
        <v/>
      </c>
      <c r="E113" t="str">
        <f>IF(A113&lt;&gt;"",Calculations!X113,"")</f>
        <v/>
      </c>
      <c r="F113" t="str">
        <f>IF(B113&lt;&gt;"",Calculations!Y113,"")</f>
        <v/>
      </c>
      <c r="G113" t="str" cm="1">
        <f t="array" ref="G113">IF(B113&lt;&gt;"",_xlfn.IFS(B113="barley","1.69",B113="alfalfa","3.62",B113="soil med low C",0.201, B113="Soil Med High C",0.233,C113="Alfalfa","3.62",C113="barley",1.69,B113="Wheat",1.36,B113="Wheat QC",1.36,C113="Wheat QC", 1.36, C113="leco soil 502-308",0.185,C113="soil med low C",0.201,C113="Soil Med High C",0.233),"")</f>
        <v/>
      </c>
      <c r="H113" t="str" cm="1">
        <f t="array" ref="H113">IF(B113&lt;&gt;"",_xlfn.IFS(B113="barley","45.2",B113="alfalfa","45.05",B113="Soil Med High C",2.77,C113="Alfalfa","45.05",C113="barley",45.2,B113="Wheat",39.38,B113="soil med low C",2.69,C113="Wheat QC", 39.38,C113="leco soil 502-308",2.34, C113="soil med low C",2.69,C113="soil med high c",2.77),"")</f>
        <v/>
      </c>
    </row>
    <row r="114" spans="1:8" x14ac:dyDescent="0.25">
      <c r="A114" t="str">
        <f>IF(B114&lt;&gt;"",Calculations!A114,"")</f>
        <v/>
      </c>
      <c r="B114" t="str">
        <f>Calculations!C114</f>
        <v/>
      </c>
      <c r="C114" t="str">
        <f>Calculations!D114</f>
        <v/>
      </c>
      <c r="D114" t="str">
        <f>Calculations!B114</f>
        <v/>
      </c>
      <c r="E114" t="str">
        <f>IF(A114&lt;&gt;"",Calculations!X114,"")</f>
        <v/>
      </c>
      <c r="F114" t="str">
        <f>IF(B114&lt;&gt;"",Calculations!Y114,"")</f>
        <v/>
      </c>
      <c r="G114" t="str" cm="1">
        <f t="array" ref="G114">IF(B114&lt;&gt;"",_xlfn.IFS(B114="barley","1.69",B114="alfalfa","3.62",B114="soil med low C",0.201, B114="Soil Med High C",0.233,C114="Alfalfa","3.62",C114="barley",1.69,B114="Wheat",1.36,B114="Wheat QC",1.36,C114="Wheat QC", 1.36, C114="leco soil 502-308",0.185,C114="soil med low C",0.201,C114="Soil Med High C",0.233),"")</f>
        <v/>
      </c>
      <c r="H114" t="str" cm="1">
        <f t="array" ref="H114">IF(B114&lt;&gt;"",_xlfn.IFS(B114="barley","45.2",B114="alfalfa","45.05",B114="Soil Med High C",2.77,C114="Alfalfa","45.05",C114="barley",45.2,B114="Wheat",39.38,B114="soil med low C",2.69,C114="Wheat QC", 39.38,C114="leco soil 502-308",2.34, C114="soil med low C",2.69,C114="soil med high c",2.77),"")</f>
        <v/>
      </c>
    </row>
    <row r="115" spans="1:8" x14ac:dyDescent="0.25">
      <c r="A115" t="str">
        <f>IF(B115&lt;&gt;"",Calculations!A115,"")</f>
        <v/>
      </c>
      <c r="B115" t="str">
        <f>Calculations!C115</f>
        <v/>
      </c>
      <c r="C115" t="str">
        <f>Calculations!D115</f>
        <v/>
      </c>
      <c r="D115" t="str">
        <f>Calculations!B115</f>
        <v/>
      </c>
      <c r="E115" t="str">
        <f>IF(A115&lt;&gt;"",Calculations!X115,"")</f>
        <v/>
      </c>
      <c r="F115" t="str">
        <f>IF(B115&lt;&gt;"",Calculations!Y115,"")</f>
        <v/>
      </c>
      <c r="G115" t="str" cm="1">
        <f t="array" ref="G115">IF(B115&lt;&gt;"",_xlfn.IFS(B115="barley","1.69",B115="alfalfa","3.62",B115="soil med low C",0.201, B115="Soil Med High C",0.233,C115="Alfalfa","3.62",C115="barley",1.69,B115="Wheat",1.36,B115="Wheat QC",1.36,C115="Wheat QC", 1.36, C115="leco soil 502-308",0.185,C115="soil med low C",0.201,C115="Soil Med High C",0.233),"")</f>
        <v/>
      </c>
      <c r="H115" t="str" cm="1">
        <f t="array" ref="H115">IF(B115&lt;&gt;"",_xlfn.IFS(B115="barley","45.2",B115="alfalfa","45.05",B115="Soil Med High C",2.77,C115="Alfalfa","45.05",C115="barley",45.2,B115="Wheat",39.38,B115="soil med low C",2.69,C115="Wheat QC", 39.38,C115="leco soil 502-308",2.34, C115="soil med low C",2.69,C115="soil med high c",2.77),"")</f>
        <v/>
      </c>
    </row>
    <row r="116" spans="1:8" x14ac:dyDescent="0.25">
      <c r="A116" t="str">
        <f>IF(B116&lt;&gt;"",Calculations!A116,"")</f>
        <v/>
      </c>
      <c r="B116" t="str">
        <f>Calculations!C116</f>
        <v/>
      </c>
      <c r="C116" t="str">
        <f>Calculations!D116</f>
        <v/>
      </c>
      <c r="D116" t="str">
        <f>Calculations!B116</f>
        <v/>
      </c>
      <c r="E116" t="str">
        <f>IF(A116&lt;&gt;"",Calculations!X116,"")</f>
        <v/>
      </c>
      <c r="F116" t="str">
        <f>IF(B116&lt;&gt;"",Calculations!Y116,"")</f>
        <v/>
      </c>
      <c r="G116" t="str" cm="1">
        <f t="array" ref="G116">IF(B116&lt;&gt;"",_xlfn.IFS(B116="barley","1.69",B116="alfalfa","3.62",B116="soil med low C",0.201, B116="Soil Med High C",0.233,C116="Alfalfa","3.62",C116="barley",1.69,B116="Wheat",1.36,B116="Wheat QC",1.36,C116="Wheat QC", 1.36, C116="leco soil 502-308",0.185,C116="soil med low C",0.201,C116="Soil Med High C",0.233),"")</f>
        <v/>
      </c>
      <c r="H116" t="str" cm="1">
        <f t="array" ref="H116">IF(B116&lt;&gt;"",_xlfn.IFS(B116="barley","45.2",B116="alfalfa","45.05",B116="Soil Med High C",2.77,C116="Alfalfa","45.05",C116="barley",45.2,B116="Wheat",39.38,B116="soil med low C",2.69,C116="Wheat QC", 39.38,C116="leco soil 502-308",2.34, C116="soil med low C",2.69,C116="soil med high c",2.77),"")</f>
        <v/>
      </c>
    </row>
    <row r="117" spans="1:8" x14ac:dyDescent="0.25">
      <c r="A117" t="str">
        <f>IF(B117&lt;&gt;"",Calculations!A117,"")</f>
        <v/>
      </c>
      <c r="B117" t="str">
        <f>Calculations!C117</f>
        <v/>
      </c>
      <c r="C117" t="str">
        <f>Calculations!D117</f>
        <v/>
      </c>
      <c r="D117" t="str">
        <f>Calculations!B117</f>
        <v/>
      </c>
      <c r="E117" t="str">
        <f>IF(A117&lt;&gt;"",Calculations!X117,"")</f>
        <v/>
      </c>
      <c r="F117" t="str">
        <f>IF(B117&lt;&gt;"",Calculations!Y117,"")</f>
        <v/>
      </c>
      <c r="G117" t="str" cm="1">
        <f t="array" ref="G117">IF(B117&lt;&gt;"",_xlfn.IFS(B117="barley","1.69",B117="alfalfa","3.62",B117="soil med low C",0.201, B117="Soil Med High C",0.233,C117="Alfalfa","3.62",C117="barley",1.69,B117="Wheat",1.36,B117="Wheat QC",1.36,C117="Wheat QC", 1.36, C117="leco soil 502-308",0.185,C117="soil med low C",0.201,C117="Soil Med High C",0.233),"")</f>
        <v/>
      </c>
      <c r="H117" t="str" cm="1">
        <f t="array" ref="H117">IF(B117&lt;&gt;"",_xlfn.IFS(B117="barley","45.2",B117="alfalfa","45.05",B117="Soil Med High C",2.77,C117="Alfalfa","45.05",C117="barley",45.2,B117="Wheat",39.38,B117="soil med low C",2.69,C117="Wheat QC", 39.38,C117="leco soil 502-308",2.34, C117="soil med low C",2.69,C117="soil med high c",2.77),"")</f>
        <v/>
      </c>
    </row>
    <row r="118" spans="1:8" x14ac:dyDescent="0.25">
      <c r="A118" t="str">
        <f>IF(B118&lt;&gt;"",Calculations!A118,"")</f>
        <v/>
      </c>
      <c r="B118" t="str">
        <f>Calculations!C118</f>
        <v/>
      </c>
      <c r="C118" t="str">
        <f>Calculations!D118</f>
        <v/>
      </c>
      <c r="D118" t="str">
        <f>Calculations!B118</f>
        <v/>
      </c>
      <c r="E118" t="str">
        <f>IF(A118&lt;&gt;"",Calculations!X118,"")</f>
        <v/>
      </c>
      <c r="F118" t="str">
        <f>IF(B118&lt;&gt;"",Calculations!Y118,"")</f>
        <v/>
      </c>
      <c r="G118" t="str" cm="1">
        <f t="array" ref="G118">IF(B118&lt;&gt;"",_xlfn.IFS(B118="barley","1.69",B118="alfalfa","3.62",B118="soil med low C",0.201, B118="Soil Med High C",0.233,C118="Alfalfa","3.62",C118="barley",1.69,B118="Wheat",1.36,B118="Wheat QC",1.36,C118="Wheat QC", 1.36, C118="leco soil 502-308",0.185,C118="soil med low C",0.201,C118="Soil Med High C",0.233),"")</f>
        <v/>
      </c>
      <c r="H118" t="str" cm="1">
        <f t="array" ref="H118">IF(B118&lt;&gt;"",_xlfn.IFS(B118="barley","45.2",B118="alfalfa","45.05",B118="Soil Med High C",2.77,C118="Alfalfa","45.05",C118="barley",45.2,B118="Wheat",39.38,B118="soil med low C",2.69,C118="Wheat QC", 39.38,C118="leco soil 502-308",2.34, C118="soil med low C",2.69,C118="soil med high c",2.77),"")</f>
        <v/>
      </c>
    </row>
    <row r="119" spans="1:8" x14ac:dyDescent="0.25">
      <c r="A119" t="str">
        <f>IF(B119&lt;&gt;"",Calculations!A119,"")</f>
        <v/>
      </c>
      <c r="B119" t="str">
        <f>Calculations!C119</f>
        <v/>
      </c>
      <c r="C119" t="str">
        <f>Calculations!D119</f>
        <v/>
      </c>
      <c r="D119" t="str">
        <f>Calculations!B119</f>
        <v/>
      </c>
      <c r="E119" t="str">
        <f>IF(A119&lt;&gt;"",Calculations!X119,"")</f>
        <v/>
      </c>
      <c r="F119" t="str">
        <f>IF(B119&lt;&gt;"",Calculations!Y119,"")</f>
        <v/>
      </c>
      <c r="G119" t="str" cm="1">
        <f t="array" ref="G119">IF(B119&lt;&gt;"",_xlfn.IFS(B119="barley","1.69",B119="alfalfa","3.62",B119="soil med low C",0.201, B119="Soil Med High C",0.233,C119="Alfalfa","3.62",C119="barley",1.69,B119="Wheat",1.36,B119="Wheat QC",1.36,C119="Wheat QC", 1.36, C119="leco soil 502-308",0.185,C119="soil med low C",0.201,C119="Soil Med High C",0.233),"")</f>
        <v/>
      </c>
      <c r="H119" t="str" cm="1">
        <f t="array" ref="H119">IF(B119&lt;&gt;"",_xlfn.IFS(B119="barley","45.2",B119="alfalfa","45.05",B119="Soil Med High C",2.77,C119="Alfalfa","45.05",C119="barley",45.2,B119="Wheat",39.38,B119="soil med low C",2.69,C119="Wheat QC", 39.38,C119="leco soil 502-308",2.34, C119="soil med low C",2.69,C119="soil med high c",2.77),"")</f>
        <v/>
      </c>
    </row>
    <row r="120" spans="1:8" x14ac:dyDescent="0.25">
      <c r="A120" t="str">
        <f>IF(B120&lt;&gt;"",Calculations!A120,"")</f>
        <v/>
      </c>
      <c r="B120" t="str">
        <f>Calculations!C120</f>
        <v/>
      </c>
      <c r="C120" t="str">
        <f>Calculations!D120</f>
        <v/>
      </c>
      <c r="D120" t="str">
        <f>Calculations!B120</f>
        <v/>
      </c>
      <c r="E120" t="str">
        <f>IF(A120&lt;&gt;"",Calculations!X120,"")</f>
        <v/>
      </c>
      <c r="F120" t="str">
        <f>IF(B120&lt;&gt;"",Calculations!Y120,"")</f>
        <v/>
      </c>
      <c r="G120" t="str" cm="1">
        <f t="array" ref="G120">IF(B120&lt;&gt;"",_xlfn.IFS(B120="barley","1.69",B120="alfalfa","3.62",B120="soil med low C",0.201, B120="Soil Med High C",0.233,C120="Alfalfa","3.62",C120="barley",1.69,B120="Wheat",1.36,B120="Wheat QC",1.36,C120="Wheat QC", 1.36, C120="leco soil 502-308",0.185,C120="soil med low C",0.201,C120="Soil Med High C",0.233),"")</f>
        <v/>
      </c>
      <c r="H120" t="str" cm="1">
        <f t="array" ref="H120">IF(B120&lt;&gt;"",_xlfn.IFS(B120="barley","45.2",B120="alfalfa","45.05",B120="Soil Med High C",2.77,C120="Alfalfa","45.05",C120="barley",45.2,B120="Wheat",39.38,B120="soil med low C",2.69,C120="Wheat QC", 39.38,C120="leco soil 502-308",2.34, C120="soil med low C",2.69,C120="soil med high c",2.77),"")</f>
        <v/>
      </c>
    </row>
    <row r="121" spans="1:8" x14ac:dyDescent="0.25">
      <c r="A121" t="str">
        <f>IF(B121&lt;&gt;"",Calculations!A121,"")</f>
        <v/>
      </c>
      <c r="B121" t="str">
        <f>Calculations!C121</f>
        <v/>
      </c>
      <c r="C121" t="str">
        <f>Calculations!D121</f>
        <v/>
      </c>
      <c r="D121" t="str">
        <f>Calculations!B121</f>
        <v/>
      </c>
      <c r="E121" t="str">
        <f>IF(A121&lt;&gt;"",Calculations!X121,"")</f>
        <v/>
      </c>
      <c r="F121" t="str">
        <f>IF(B121&lt;&gt;"",Calculations!Y121,"")</f>
        <v/>
      </c>
      <c r="G121" t="str" cm="1">
        <f t="array" ref="G121">IF(B121&lt;&gt;"",_xlfn.IFS(B121="barley","1.69",B121="alfalfa","3.62",B121="soil med low C",0.201, B121="Soil Med High C",0.233,C121="Alfalfa","3.62",C121="barley",1.69,B121="Wheat",1.36,B121="Wheat QC",1.36,C121="Wheat QC", 1.36, C121="leco soil 502-308",0.185,C121="soil med low C",0.201,C121="Soil Med High C",0.233),"")</f>
        <v/>
      </c>
      <c r="H121" t="str" cm="1">
        <f t="array" ref="H121">IF(B121&lt;&gt;"",_xlfn.IFS(B121="barley","45.2",B121="alfalfa","45.05",B121="Soil Med High C",2.77,C121="Alfalfa","45.05",C121="barley",45.2,B121="Wheat",39.38,B121="soil med low C",2.69,C121="Wheat QC", 39.38,C121="leco soil 502-308",2.34, C121="soil med low C",2.69,C121="soil med high c",2.77),"")</f>
        <v/>
      </c>
    </row>
    <row r="122" spans="1:8" x14ac:dyDescent="0.25">
      <c r="A122" t="str">
        <f>IF(B122&lt;&gt;"",Calculations!A122,"")</f>
        <v/>
      </c>
      <c r="B122" t="str">
        <f>Calculations!C122</f>
        <v/>
      </c>
      <c r="C122" t="str">
        <f>Calculations!D122</f>
        <v/>
      </c>
      <c r="D122" t="str">
        <f>Calculations!B122</f>
        <v/>
      </c>
      <c r="E122" t="str">
        <f>IF(A122&lt;&gt;"",Calculations!X122,"")</f>
        <v/>
      </c>
      <c r="F122" t="str">
        <f>IF(B122&lt;&gt;"",Calculations!Y122,"")</f>
        <v/>
      </c>
      <c r="G122" t="str" cm="1">
        <f t="array" ref="G122">IF(B122&lt;&gt;"",_xlfn.IFS(B122="barley","1.69",B122="alfalfa","3.62",B122="soil med low C",0.201, B122="Soil Med High C",0.233,C122="Alfalfa","3.62",C122="barley",1.69,B122="Wheat",1.36,B122="Wheat QC",1.36,C122="Wheat QC", 1.36, C122="leco soil 502-308",0.185,C122="soil med low C",0.201,C122="Soil Med High C",0.233),"")</f>
        <v/>
      </c>
      <c r="H122" t="str" cm="1">
        <f t="array" ref="H122">IF(B122&lt;&gt;"",_xlfn.IFS(B122="barley","45.2",B122="alfalfa","45.05",B122="Soil Med High C",2.77,C122="Alfalfa","45.05",C122="barley",45.2,B122="Wheat",39.38,B122="soil med low C",2.69,C122="Wheat QC", 39.38,C122="leco soil 502-308",2.34, C122="soil med low C",2.69,C122="soil med high c",2.77),"")</f>
        <v/>
      </c>
    </row>
    <row r="123" spans="1:8" x14ac:dyDescent="0.25">
      <c r="A123" t="str">
        <f>IF(B123&lt;&gt;"",Calculations!A123,"")</f>
        <v/>
      </c>
      <c r="B123" t="str">
        <f>Calculations!C123</f>
        <v/>
      </c>
      <c r="C123" t="str">
        <f>Calculations!D123</f>
        <v/>
      </c>
      <c r="D123" t="str">
        <f>Calculations!B123</f>
        <v/>
      </c>
      <c r="E123" t="str">
        <f>IF(A123&lt;&gt;"",Calculations!X123,"")</f>
        <v/>
      </c>
      <c r="F123" t="str">
        <f>IF(B123&lt;&gt;"",Calculations!Y123,"")</f>
        <v/>
      </c>
      <c r="G123" t="str" cm="1">
        <f t="array" ref="G123">IF(B123&lt;&gt;"",_xlfn.IFS(B123="barley","1.69",B123="alfalfa","3.62",B123="soil med low C",0.201, B123="Soil Med High C",0.233,C123="Alfalfa","3.62",C123="barley",1.69,B123="Wheat",1.36,B123="Wheat QC",1.36,C123="Wheat QC", 1.36, C123="leco soil 502-308",0.185,C123="soil med low C",0.201,C123="Soil Med High C",0.233),"")</f>
        <v/>
      </c>
      <c r="H123" t="str" cm="1">
        <f t="array" ref="H123">IF(B123&lt;&gt;"",_xlfn.IFS(B123="barley","45.2",B123="alfalfa","45.05",B123="Soil Med High C",2.77,C123="Alfalfa","45.05",C123="barley",45.2,B123="Wheat",39.38,B123="soil med low C",2.69,C123="Wheat QC", 39.38,C123="leco soil 502-308",2.34, C123="soil med low C",2.69,C123="soil med high c",2.77),"")</f>
        <v/>
      </c>
    </row>
    <row r="124" spans="1:8" x14ac:dyDescent="0.25">
      <c r="A124" t="str">
        <f>IF(B124&lt;&gt;"",Calculations!A124,"")</f>
        <v/>
      </c>
      <c r="B124" t="str">
        <f>Calculations!C124</f>
        <v/>
      </c>
      <c r="C124" t="str">
        <f>Calculations!D124</f>
        <v/>
      </c>
      <c r="D124" t="str">
        <f>Calculations!B124</f>
        <v/>
      </c>
      <c r="E124" t="str">
        <f>IF(A124&lt;&gt;"",Calculations!X124,"")</f>
        <v/>
      </c>
      <c r="F124" t="str">
        <f>IF(B124&lt;&gt;"",Calculations!Y124,"")</f>
        <v/>
      </c>
      <c r="G124" t="str" cm="1">
        <f t="array" ref="G124">IF(B124&lt;&gt;"",_xlfn.IFS(B124="barley","1.69",B124="alfalfa","3.62",B124="soil med low C",0.201, B124="Soil Med High C",0.233,C124="Alfalfa","3.62",C124="barley",1.69,B124="Wheat",1.36,B124="Wheat QC",1.36,C124="Wheat QC", 1.36, C124="leco soil 502-308",0.185,C124="soil med low C",0.201,C124="Soil Med High C",0.233),"")</f>
        <v/>
      </c>
      <c r="H124" t="str" cm="1">
        <f t="array" ref="H124">IF(B124&lt;&gt;"",_xlfn.IFS(B124="barley","45.2",B124="alfalfa","45.05",B124="Soil Med High C",2.77,C124="Alfalfa","45.05",C124="barley",45.2,B124="Wheat",39.38,B124="soil med low C",2.69,C124="Wheat QC", 39.38,C124="leco soil 502-308",2.34, C124="soil med low C",2.69,C124="soil med high c",2.77),"")</f>
        <v/>
      </c>
    </row>
    <row r="125" spans="1:8" x14ac:dyDescent="0.25">
      <c r="A125" t="str">
        <f>IF(B125&lt;&gt;"",Calculations!A125,"")</f>
        <v/>
      </c>
      <c r="B125" t="str">
        <f>Calculations!C125</f>
        <v/>
      </c>
      <c r="C125" t="str">
        <f>Calculations!D125</f>
        <v/>
      </c>
      <c r="D125" t="str">
        <f>Calculations!B125</f>
        <v/>
      </c>
      <c r="E125" t="str">
        <f>IF(A125&lt;&gt;"",Calculations!X125,"")</f>
        <v/>
      </c>
      <c r="F125" t="str">
        <f>IF(B125&lt;&gt;"",Calculations!Y125,"")</f>
        <v/>
      </c>
      <c r="G125" t="str" cm="1">
        <f t="array" ref="G125">IF(B125&lt;&gt;"",_xlfn.IFS(B125="barley","1.69",B125="alfalfa","3.62",B125="soil med low C",0.201, B125="Soil Med High C",0.233,C125="Alfalfa","3.62",C125="barley",1.69,B125="Wheat",1.36,B125="Wheat QC",1.36,C125="Wheat QC", 1.36, C125="leco soil 502-308",0.185,C125="soil med low C",0.201,C125="Soil Med High C",0.233),"")</f>
        <v/>
      </c>
      <c r="H125" t="str" cm="1">
        <f t="array" ref="H125">IF(B125&lt;&gt;"",_xlfn.IFS(B125="barley","45.2",B125="alfalfa","45.05",B125="Soil Med High C",2.77,C125="Alfalfa","45.05",C125="barley",45.2,B125="Wheat",39.38,B125="soil med low C",2.69,C125="Wheat QC", 39.38,C125="leco soil 502-308",2.34, C125="soil med low C",2.69,C125="soil med high c",2.77),"")</f>
        <v/>
      </c>
    </row>
    <row r="126" spans="1:8" x14ac:dyDescent="0.25">
      <c r="A126" t="str">
        <f>IF(B126&lt;&gt;"",Calculations!A126,"")</f>
        <v/>
      </c>
      <c r="B126" t="str">
        <f>Calculations!C126</f>
        <v/>
      </c>
      <c r="C126" t="str">
        <f>Calculations!D126</f>
        <v/>
      </c>
      <c r="D126" t="str">
        <f>Calculations!B126</f>
        <v/>
      </c>
      <c r="E126" t="str">
        <f>IF(A126&lt;&gt;"",Calculations!X126,"")</f>
        <v/>
      </c>
      <c r="F126" t="str">
        <f>IF(B126&lt;&gt;"",Calculations!Y126,"")</f>
        <v/>
      </c>
      <c r="G126" t="str" cm="1">
        <f t="array" ref="G126">IF(B126&lt;&gt;"",_xlfn.IFS(B126="barley","1.69",B126="alfalfa","3.62",B126="soil med low C",0.201, B126="Soil Med High C",0.233,C126="Alfalfa","3.62",C126="barley",1.69,B126="Wheat",1.36,B126="Wheat QC",1.36,C126="Wheat QC", 1.36, C126="leco soil 502-308",0.185,C126="soil med low C",0.201,C126="Soil Med High C",0.233),"")</f>
        <v/>
      </c>
      <c r="H126" t="str" cm="1">
        <f t="array" ref="H126">IF(B126&lt;&gt;"",_xlfn.IFS(B126="barley","45.2",B126="alfalfa","45.05",B126="Soil Med High C",2.77,C126="Alfalfa","45.05",C126="barley",45.2,B126="Wheat",39.38,B126="soil med low C",2.69,C126="Wheat QC", 39.38,C126="leco soil 502-308",2.34, C126="soil med low C",2.69,C126="soil med high c",2.77),"")</f>
        <v/>
      </c>
    </row>
    <row r="127" spans="1:8" x14ac:dyDescent="0.25">
      <c r="A127" t="str">
        <f>IF(B127&lt;&gt;"",Calculations!A127,"")</f>
        <v/>
      </c>
      <c r="B127" t="str">
        <f>Calculations!C127</f>
        <v/>
      </c>
      <c r="C127" t="str">
        <f>Calculations!D127</f>
        <v/>
      </c>
      <c r="D127" t="str">
        <f>Calculations!B127</f>
        <v/>
      </c>
      <c r="E127" t="str">
        <f>IF(A127&lt;&gt;"",Calculations!X127,"")</f>
        <v/>
      </c>
      <c r="F127" t="str">
        <f>IF(B127&lt;&gt;"",Calculations!Y127,"")</f>
        <v/>
      </c>
      <c r="G127" t="str" cm="1">
        <f t="array" ref="G127">IF(B127&lt;&gt;"",_xlfn.IFS(B127="barley","1.69",B127="alfalfa","3.62",B127="soil med low C",0.201, B127="Soil Med High C",0.233,C127="Alfalfa","3.62",C127="barley",1.69,B127="Wheat",1.36,B127="Wheat QC",1.36,C127="Wheat QC", 1.36, C127="leco soil 502-308",0.185,C127="soil med low C",0.201,C127="Soil Med High C",0.233),"")</f>
        <v/>
      </c>
      <c r="H127" t="str" cm="1">
        <f t="array" ref="H127">IF(B127&lt;&gt;"",_xlfn.IFS(B127="barley","45.2",B127="alfalfa","45.05",B127="Soil Med High C",2.77,C127="Alfalfa","45.05",C127="barley",45.2,B127="Wheat",39.38,B127="soil med low C",2.69,C127="Wheat QC", 39.38,C127="leco soil 502-308",2.34, C127="soil med low C",2.69,C127="soil med high c",2.77),"")</f>
        <v/>
      </c>
    </row>
    <row r="128" spans="1:8" x14ac:dyDescent="0.25">
      <c r="A128" t="str">
        <f>IF(B128&lt;&gt;"",Calculations!A128,"")</f>
        <v/>
      </c>
      <c r="B128" t="str">
        <f>Calculations!C128</f>
        <v/>
      </c>
      <c r="C128" t="str">
        <f>Calculations!D128</f>
        <v/>
      </c>
      <c r="D128" t="str">
        <f>Calculations!B128</f>
        <v/>
      </c>
      <c r="E128" t="str">
        <f>IF(A128&lt;&gt;"",Calculations!X128,"")</f>
        <v/>
      </c>
      <c r="F128" t="str">
        <f>IF(B128&lt;&gt;"",Calculations!Y128,"")</f>
        <v/>
      </c>
      <c r="G128" t="str" cm="1">
        <f t="array" ref="G128">IF(B128&lt;&gt;"",_xlfn.IFS(B128="barley","1.69",B128="alfalfa","3.62",B128="soil med low C",0.201, B128="Soil Med High C",0.233,C128="Alfalfa","3.62",C128="barley",1.69,B128="Wheat",1.36,B128="Wheat QC",1.36,C128="Wheat QC", 1.36, C128="leco soil 502-308",0.185,C128="soil med low C",0.201,C128="Soil Med High C",0.233),"")</f>
        <v/>
      </c>
      <c r="H128" t="str" cm="1">
        <f t="array" ref="H128">IF(B128&lt;&gt;"",_xlfn.IFS(B128="barley","45.2",B128="alfalfa","45.05",B128="Soil Med High C",2.77,C128="Alfalfa","45.05",C128="barley",45.2,B128="Wheat",39.38,B128="soil med low C",2.69,C128="Wheat QC", 39.38,C128="leco soil 502-308",2.34, C128="soil med low C",2.69,C128="soil med high c",2.77),"")</f>
        <v/>
      </c>
    </row>
    <row r="129" spans="1:8" x14ac:dyDescent="0.25">
      <c r="A129" t="str">
        <f>IF(B129&lt;&gt;"",Calculations!A129,"")</f>
        <v/>
      </c>
      <c r="B129" t="str">
        <f>Calculations!C129</f>
        <v/>
      </c>
      <c r="C129" t="str">
        <f>Calculations!D129</f>
        <v/>
      </c>
      <c r="D129" t="str">
        <f>Calculations!B129</f>
        <v/>
      </c>
      <c r="E129" t="str">
        <f>IF(A129&lt;&gt;"",Calculations!X129,"")</f>
        <v/>
      </c>
      <c r="F129" t="str">
        <f>IF(B129&lt;&gt;"",Calculations!Y129,"")</f>
        <v/>
      </c>
      <c r="G129" t="str" cm="1">
        <f t="array" ref="G129">IF(B129&lt;&gt;"",_xlfn.IFS(B129="barley","1.69",B129="alfalfa","3.62",B129="soil med low C",0.201, B129="Soil Med High C",0.233,C129="Alfalfa","3.62",C129="barley",1.69,B129="Wheat",1.36,B129="Wheat QC",1.36,C129="Wheat QC", 1.36, C129="leco soil 502-308",0.185,C129="soil med low C",0.201,C129="Soil Med High C",0.233),"")</f>
        <v/>
      </c>
      <c r="H129" t="str" cm="1">
        <f t="array" ref="H129">IF(B129&lt;&gt;"",_xlfn.IFS(B129="barley","45.2",B129="alfalfa","45.05",B129="Soil Med High C",2.77,C129="Alfalfa","45.05",C129="barley",45.2,B129="Wheat",39.38,B129="soil med low C",2.69,C129="Wheat QC", 39.38,C129="leco soil 502-308",2.34, C129="soil med low C",2.69,C129="soil med high c",2.77),"")</f>
        <v/>
      </c>
    </row>
    <row r="130" spans="1:8" x14ac:dyDescent="0.25">
      <c r="A130" t="str">
        <f>IF(B130&lt;&gt;"",Calculations!A130,"")</f>
        <v/>
      </c>
      <c r="B130" t="str">
        <f>Calculations!C130</f>
        <v/>
      </c>
      <c r="C130" t="str">
        <f>Calculations!D130</f>
        <v/>
      </c>
      <c r="D130" t="str">
        <f>Calculations!B130</f>
        <v/>
      </c>
      <c r="E130" t="str">
        <f>IF(A130&lt;&gt;"",Calculations!X130,"")</f>
        <v/>
      </c>
      <c r="F130" t="str">
        <f>IF(B130&lt;&gt;"",Calculations!Y130,"")</f>
        <v/>
      </c>
      <c r="G130" t="str" cm="1">
        <f t="array" ref="G130">IF(B130&lt;&gt;"",_xlfn.IFS(B130="barley","1.69",B130="alfalfa","3.62",B130="soil med low C",0.201, B130="Soil Med High C",0.233,C130="Alfalfa","3.62",C130="barley",1.69,B130="Wheat",1.36,B130="Wheat QC",1.36,C130="Wheat QC", 1.36, C130="leco soil 502-308",0.185,C130="soil med low C",0.201,C130="Soil Med High C",0.233),"")</f>
        <v/>
      </c>
      <c r="H130" t="str" cm="1">
        <f t="array" ref="H130">IF(B130&lt;&gt;"",_xlfn.IFS(B130="barley","45.2",B130="alfalfa","45.05",B130="Soil Med High C",2.77,C130="Alfalfa","45.05",C130="barley",45.2,B130="Wheat",39.38,B130="soil med low C",2.69,C130="Wheat QC", 39.38,C130="leco soil 502-308",2.34, C130="soil med low C",2.69,C130="soil med high c",2.77),"")</f>
        <v/>
      </c>
    </row>
    <row r="131" spans="1:8" x14ac:dyDescent="0.25">
      <c r="A131" t="str">
        <f>IF(B131&lt;&gt;"",Calculations!A131,"")</f>
        <v/>
      </c>
      <c r="B131" t="str">
        <f>Calculations!C131</f>
        <v/>
      </c>
      <c r="C131" t="str">
        <f>Calculations!D131</f>
        <v/>
      </c>
      <c r="D131" t="str">
        <f>Calculations!B131</f>
        <v/>
      </c>
      <c r="E131" t="str">
        <f>IF(A131&lt;&gt;"",Calculations!X131,"")</f>
        <v/>
      </c>
      <c r="F131" t="str">
        <f>IF(B131&lt;&gt;"",Calculations!Y131,"")</f>
        <v/>
      </c>
      <c r="G131" t="str" cm="1">
        <f t="array" ref="G131">IF(B131&lt;&gt;"",_xlfn.IFS(B131="barley","1.69",B131="alfalfa","3.62",B131="soil med low C",0.201, B131="Soil Med High C",0.233,C131="Alfalfa","3.62",C131="barley",1.69,B131="Wheat",1.36,B131="Wheat QC",1.36,C131="Wheat QC", 1.36, C131="leco soil 502-308",0.185,C131="soil med low C",0.201,C131="Soil Med High C",0.233),"")</f>
        <v/>
      </c>
      <c r="H131" t="str" cm="1">
        <f t="array" ref="H131">IF(B131&lt;&gt;"",_xlfn.IFS(B131="barley","45.2",B131="alfalfa","45.05",B131="Soil Med High C",2.77,C131="Alfalfa","45.05",C131="barley",45.2,B131="Wheat",39.38,B131="soil med low C",2.69,C131="Wheat QC", 39.38,C131="leco soil 502-308",2.34, C131="soil med low C",2.69,C131="soil med high c",2.77),"")</f>
        <v/>
      </c>
    </row>
    <row r="132" spans="1:8" x14ac:dyDescent="0.25">
      <c r="A132" t="str">
        <f>IF(B132&lt;&gt;"",Calculations!A132,"")</f>
        <v/>
      </c>
      <c r="B132" t="str">
        <f>Calculations!C132</f>
        <v/>
      </c>
      <c r="C132" t="str">
        <f>Calculations!D132</f>
        <v/>
      </c>
      <c r="D132" t="str">
        <f>Calculations!B132</f>
        <v/>
      </c>
      <c r="E132" t="str">
        <f>IF(A132&lt;&gt;"",Calculations!X132,"")</f>
        <v/>
      </c>
      <c r="F132" t="str">
        <f>IF(B132&lt;&gt;"",Calculations!Y132,"")</f>
        <v/>
      </c>
      <c r="G132" t="str" cm="1">
        <f t="array" ref="G132">IF(B132&lt;&gt;"",_xlfn.IFS(B132="barley","1.69",B132="alfalfa","3.62",B132="soil med low C",0.201, B132="Soil Med High C",0.233,C132="Alfalfa","3.62",C132="barley",1.69,B132="Wheat",1.36,B132="Wheat QC",1.36,C132="Wheat QC", 1.36, C132="leco soil 502-308",0.185,C132="soil med low C",0.201,C132="Soil Med High C",0.233),"")</f>
        <v/>
      </c>
      <c r="H132" t="str" cm="1">
        <f t="array" ref="H132">IF(B132&lt;&gt;"",_xlfn.IFS(B132="barley","45.2",B132="alfalfa","45.05",B132="Soil Med High C",2.77,C132="Alfalfa","45.05",C132="barley",45.2,B132="Wheat",39.38,B132="soil med low C",2.69,C132="Wheat QC", 39.38,C132="leco soil 502-308",2.34, C132="soil med low C",2.69,C132="soil med high c",2.77),"")</f>
        <v/>
      </c>
    </row>
    <row r="133" spans="1:8" x14ac:dyDescent="0.25">
      <c r="A133" t="str">
        <f>IF(B133&lt;&gt;"",Calculations!A133,"")</f>
        <v/>
      </c>
      <c r="B133" t="str">
        <f>Calculations!C133</f>
        <v/>
      </c>
      <c r="C133" t="str">
        <f>Calculations!D133</f>
        <v/>
      </c>
      <c r="D133" t="str">
        <f>Calculations!B133</f>
        <v/>
      </c>
      <c r="E133" t="str">
        <f>IF(A133&lt;&gt;"",Calculations!X133,"")</f>
        <v/>
      </c>
      <c r="F133" t="str">
        <f>IF(B133&lt;&gt;"",Calculations!Y133,"")</f>
        <v/>
      </c>
      <c r="G133" t="str" cm="1">
        <f t="array" ref="G133">IF(B133&lt;&gt;"",_xlfn.IFS(B133="barley","1.69",B133="alfalfa","3.62",B133="soil med low C",0.201, B133="Soil Med High C",0.233,C133="Alfalfa","3.62",C133="barley",1.69,B133="Wheat",1.36,B133="Wheat QC",1.36,C133="Wheat QC", 1.36, C133="leco soil 502-308",0.185,C133="soil med low C",0.201,C133="Soil Med High C",0.233),"")</f>
        <v/>
      </c>
      <c r="H133" t="str" cm="1">
        <f t="array" ref="H133">IF(B133&lt;&gt;"",_xlfn.IFS(B133="barley","45.2",B133="alfalfa","45.05",B133="Soil Med High C",2.77,C133="Alfalfa","45.05",C133="barley",45.2,B133="Wheat",39.38,B133="soil med low C",2.69,C133="Wheat QC", 39.38,C133="leco soil 502-308",2.34, C133="soil med low C",2.69,C133="soil med high c",2.77),"")</f>
        <v/>
      </c>
    </row>
    <row r="134" spans="1:8" x14ac:dyDescent="0.25">
      <c r="A134" t="str">
        <f>IF(B134&lt;&gt;"",Calculations!A134,"")</f>
        <v/>
      </c>
      <c r="B134" t="str">
        <f>Calculations!C134</f>
        <v/>
      </c>
      <c r="C134" t="str">
        <f>Calculations!D134</f>
        <v/>
      </c>
      <c r="D134" t="str">
        <f>Calculations!B134</f>
        <v/>
      </c>
      <c r="E134" t="str">
        <f>IF(A134&lt;&gt;"",Calculations!X134,"")</f>
        <v/>
      </c>
      <c r="F134" t="str">
        <f>IF(B134&lt;&gt;"",Calculations!Y134,"")</f>
        <v/>
      </c>
      <c r="G134" t="str" cm="1">
        <f t="array" ref="G134">IF(B134&lt;&gt;"",_xlfn.IFS(B134="barley","1.69",B134="alfalfa","3.62",B134="soil med low C",0.201, B134="Soil Med High C",0.233,C134="Alfalfa","3.62",C134="barley",1.69,B134="Wheat",1.36,B134="Wheat QC",1.36,C134="Wheat QC", 1.36, C134="leco soil 502-308",0.185,C134="soil med low C",0.201,C134="Soil Med High C",0.233),"")</f>
        <v/>
      </c>
      <c r="H134" t="str" cm="1">
        <f t="array" ref="H134">IF(B134&lt;&gt;"",_xlfn.IFS(B134="barley","45.2",B134="alfalfa","45.05",B134="Soil Med High C",2.77,C134="Alfalfa","45.05",C134="barley",45.2,B134="Wheat",39.38,B134="soil med low C",2.69,C134="Wheat QC", 39.38,C134="leco soil 502-308",2.34, C134="soil med low C",2.69,C134="soil med high c",2.77),"")</f>
        <v/>
      </c>
    </row>
    <row r="135" spans="1:8" x14ac:dyDescent="0.25">
      <c r="A135" t="str">
        <f>IF(B135&lt;&gt;"",Calculations!A135,"")</f>
        <v/>
      </c>
      <c r="B135" t="str">
        <f>Calculations!C135</f>
        <v/>
      </c>
      <c r="C135" t="str">
        <f>Calculations!D135</f>
        <v/>
      </c>
      <c r="D135" t="str">
        <f>Calculations!B135</f>
        <v/>
      </c>
      <c r="E135" t="str">
        <f>IF(A135&lt;&gt;"",Calculations!X135,"")</f>
        <v/>
      </c>
      <c r="F135" t="str">
        <f>IF(B135&lt;&gt;"",Calculations!Y135,"")</f>
        <v/>
      </c>
      <c r="G135" t="str" cm="1">
        <f t="array" ref="G135">IF(B135&lt;&gt;"",_xlfn.IFS(B135="barley","1.69",B135="alfalfa","3.62",B135="soil med low C",0.201, B135="Soil Med High C",0.233,C135="Alfalfa","3.62",C135="barley",1.69,B135="Wheat",1.36,B135="Wheat QC",1.36,C135="Wheat QC", 1.36, C135="leco soil 502-308",0.185,C135="soil med low C",0.201,C135="Soil Med High C",0.233),"")</f>
        <v/>
      </c>
      <c r="H135" t="str" cm="1">
        <f t="array" ref="H135">IF(B135&lt;&gt;"",_xlfn.IFS(B135="barley","45.2",B135="alfalfa","45.05",B135="Soil Med High C",2.77,C135="Alfalfa","45.05",C135="barley",45.2,B135="Wheat",39.38,B135="soil med low C",2.69,C135="Wheat QC", 39.38,C135="leco soil 502-308",2.34, C135="soil med low C",2.69,C135="soil med high c",2.77),"")</f>
        <v/>
      </c>
    </row>
    <row r="136" spans="1:8" x14ac:dyDescent="0.25">
      <c r="A136" t="str">
        <f>IF(B136&lt;&gt;"",Calculations!A136,"")</f>
        <v/>
      </c>
      <c r="B136" t="str">
        <f>Calculations!C136</f>
        <v/>
      </c>
      <c r="C136" t="str">
        <f>Calculations!D136</f>
        <v/>
      </c>
      <c r="D136" t="str">
        <f>Calculations!B136</f>
        <v/>
      </c>
      <c r="E136" t="str">
        <f>IF(A136&lt;&gt;"",Calculations!X136,"")</f>
        <v/>
      </c>
      <c r="F136" t="str">
        <f>IF(B136&lt;&gt;"",Calculations!Y136,"")</f>
        <v/>
      </c>
      <c r="G136" t="str" cm="1">
        <f t="array" ref="G136">IF(B136&lt;&gt;"",_xlfn.IFS(B136="barley","1.69",B136="alfalfa","3.62",B136="soil med low C",0.201, B136="Soil Med High C",0.233,C136="Alfalfa","3.62",C136="barley",1.69,B136="Wheat",1.36,B136="Wheat QC",1.36,C136="Wheat QC", 1.36, C136="leco soil 502-308",0.185,C136="soil med low C",0.201,C136="Soil Med High C",0.233),"")</f>
        <v/>
      </c>
      <c r="H136" t="str" cm="1">
        <f t="array" ref="H136">IF(B136&lt;&gt;"",_xlfn.IFS(B136="barley","45.2",B136="alfalfa","45.05",B136="Soil Med High C",2.77,C136="Alfalfa","45.05",C136="barley",45.2,B136="Wheat",39.38,B136="soil med low C",2.69,C136="Wheat QC", 39.38,C136="leco soil 502-308",2.34, C136="soil med low C",2.69,C136="soil med high c",2.77),"")</f>
        <v/>
      </c>
    </row>
    <row r="137" spans="1:8" x14ac:dyDescent="0.25">
      <c r="A137" t="str">
        <f>IF(B137&lt;&gt;"",Calculations!A137,"")</f>
        <v/>
      </c>
      <c r="B137" t="str">
        <f>Calculations!C137</f>
        <v/>
      </c>
      <c r="C137" t="str">
        <f>Calculations!D137</f>
        <v/>
      </c>
      <c r="D137" t="str">
        <f>Calculations!B137</f>
        <v/>
      </c>
      <c r="E137" t="str">
        <f>IF(A137&lt;&gt;"",Calculations!X137,"")</f>
        <v/>
      </c>
      <c r="F137" t="str">
        <f>IF(B137&lt;&gt;"",Calculations!Y137,"")</f>
        <v/>
      </c>
      <c r="G137" t="str" cm="1">
        <f t="array" ref="G137">IF(B137&lt;&gt;"",_xlfn.IFS(B137="barley","1.69",B137="alfalfa","3.62",B137="soil med low C",0.201, B137="Soil Med High C",0.233,C137="Alfalfa","3.62",C137="barley",1.69,B137="Wheat",1.36,B137="Wheat QC",1.36,C137="Wheat QC", 1.36, C137="leco soil 502-308",0.185,C137="soil med low C",0.201,C137="Soil Med High C",0.233),"")</f>
        <v/>
      </c>
      <c r="H137" t="str" cm="1">
        <f t="array" ref="H137">IF(B137&lt;&gt;"",_xlfn.IFS(B137="barley","45.2",B137="alfalfa","45.05",B137="Soil Med High C",2.77,C137="Alfalfa","45.05",C137="barley",45.2,B137="Wheat",39.38,B137="soil med low C",2.69,C137="Wheat QC", 39.38,C137="leco soil 502-308",2.34, C137="soil med low C",2.69,C137="soil med high c",2.77),"")</f>
        <v/>
      </c>
    </row>
    <row r="138" spans="1:8" x14ac:dyDescent="0.25">
      <c r="A138" t="str">
        <f>IF(B138&lt;&gt;"",Calculations!A138,"")</f>
        <v/>
      </c>
      <c r="B138" t="str">
        <f>Calculations!C138</f>
        <v/>
      </c>
      <c r="C138" t="str">
        <f>Calculations!D138</f>
        <v/>
      </c>
      <c r="D138" t="str">
        <f>Calculations!B138</f>
        <v/>
      </c>
      <c r="E138" t="str">
        <f>IF(A138&lt;&gt;"",Calculations!X138,"")</f>
        <v/>
      </c>
      <c r="F138" t="str">
        <f>IF(B138&lt;&gt;"",Calculations!Y138,"")</f>
        <v/>
      </c>
      <c r="G138" t="str" cm="1">
        <f t="array" ref="G138">IF(B138&lt;&gt;"",_xlfn.IFS(B138="barley","1.69",B138="alfalfa","3.62",B138="soil med low C",0.201, B138="Soil Med High C",0.233,C138="Alfalfa","3.62",C138="barley",1.69,B138="Wheat",1.36,B138="Wheat QC",1.36,C138="Wheat QC", 1.36, C138="leco soil 502-308",0.185,C138="soil med low C",0.201,C138="Soil Med High C",0.233),"")</f>
        <v/>
      </c>
      <c r="H138" t="str" cm="1">
        <f t="array" ref="H138">IF(B138&lt;&gt;"",_xlfn.IFS(B138="barley","45.2",B138="alfalfa","45.05",B138="Soil Med High C",2.77,C138="Alfalfa","45.05",C138="barley",45.2,B138="Wheat",39.38,B138="soil med low C",2.69,C138="Wheat QC", 39.38,C138="leco soil 502-308",2.34, C138="soil med low C",2.69,C138="soil med high c",2.77),"")</f>
        <v/>
      </c>
    </row>
    <row r="139" spans="1:8" x14ac:dyDescent="0.25">
      <c r="A139" t="str">
        <f>IF(B139&lt;&gt;"",Calculations!A139,"")</f>
        <v/>
      </c>
      <c r="B139" t="str">
        <f>Calculations!C139</f>
        <v/>
      </c>
      <c r="C139" t="str">
        <f>Calculations!D139</f>
        <v/>
      </c>
      <c r="D139" t="str">
        <f>Calculations!B139</f>
        <v/>
      </c>
      <c r="E139" t="str">
        <f>IF(A139&lt;&gt;"",Calculations!X139,"")</f>
        <v/>
      </c>
      <c r="F139" t="str">
        <f>IF(B139&lt;&gt;"",Calculations!Y139,"")</f>
        <v/>
      </c>
      <c r="G139" t="str" cm="1">
        <f t="array" ref="G139">IF(B139&lt;&gt;"",_xlfn.IFS(B139="barley","1.69",B139="alfalfa","3.62",B139="soil med low C",0.201, B139="Soil Med High C",0.233,C139="Alfalfa","3.62",C139="barley",1.69,B139="Wheat",1.36,B139="Wheat QC",1.36,C139="Wheat QC", 1.36, C139="leco soil 502-308",0.185,C139="soil med low C",0.201,C139="Soil Med High C",0.233),"")</f>
        <v/>
      </c>
      <c r="H139" t="str" cm="1">
        <f t="array" ref="H139">IF(B139&lt;&gt;"",_xlfn.IFS(B139="barley","45.2",B139="alfalfa","45.05",B139="Soil Med High C",2.77,C139="Alfalfa","45.05",C139="barley",45.2,B139="Wheat",39.38,B139="soil med low C",2.69,C139="Wheat QC", 39.38,C139="leco soil 502-308",2.34, C139="soil med low C",2.69,C139="soil med high c",2.77),"")</f>
        <v/>
      </c>
    </row>
    <row r="140" spans="1:8" x14ac:dyDescent="0.25">
      <c r="A140" t="str">
        <f>IF(B140&lt;&gt;"",Calculations!A140,"")</f>
        <v/>
      </c>
      <c r="B140" t="str">
        <f>Calculations!C140</f>
        <v/>
      </c>
      <c r="C140" t="str">
        <f>Calculations!D140</f>
        <v/>
      </c>
      <c r="D140" t="str">
        <f>Calculations!B140</f>
        <v/>
      </c>
      <c r="E140" t="str">
        <f>IF(A140&lt;&gt;"",Calculations!X140,"")</f>
        <v/>
      </c>
      <c r="F140" t="str">
        <f>IF(B140&lt;&gt;"",Calculations!Y140,"")</f>
        <v/>
      </c>
      <c r="G140" t="str" cm="1">
        <f t="array" ref="G140">IF(B140&lt;&gt;"",_xlfn.IFS(B140="barley","1.69",B140="alfalfa","3.62",B140="soil med low C",0.201, B140="Soil Med High C",0.233,C140="Alfalfa","3.62",C140="barley",1.69,B140="Wheat",1.36,B140="Wheat QC",1.36,C140="Wheat QC", 1.36, C140="leco soil 502-308",0.185,C140="soil med low C",0.201,C140="Soil Med High C",0.233),"")</f>
        <v/>
      </c>
      <c r="H140" t="str" cm="1">
        <f t="array" ref="H140">IF(B140&lt;&gt;"",_xlfn.IFS(B140="barley","45.2",B140="alfalfa","45.05",B140="Soil Med High C",2.77,C140="Alfalfa","45.05",C140="barley",45.2,B140="Wheat",39.38,B140="soil med low C",2.69,C140="Wheat QC", 39.38,C140="leco soil 502-308",2.34, C140="soil med low C",2.69,C140="soil med high c",2.77),"")</f>
        <v/>
      </c>
    </row>
    <row r="141" spans="1:8" x14ac:dyDescent="0.25">
      <c r="A141" t="str">
        <f>IF(B141&lt;&gt;"",Calculations!A141,"")</f>
        <v/>
      </c>
      <c r="B141" t="str">
        <f>Calculations!C141</f>
        <v/>
      </c>
      <c r="C141" t="str">
        <f>Calculations!D141</f>
        <v/>
      </c>
      <c r="D141" t="str">
        <f>Calculations!B141</f>
        <v/>
      </c>
      <c r="E141" t="str">
        <f>IF(A141&lt;&gt;"",Calculations!X141,"")</f>
        <v/>
      </c>
      <c r="F141" t="str">
        <f>IF(B141&lt;&gt;"",Calculations!Y141,"")</f>
        <v/>
      </c>
      <c r="G141" t="str" cm="1">
        <f t="array" ref="G141">IF(B141&lt;&gt;"",_xlfn.IFS(B141="barley","1.69",B141="alfalfa","3.62",B141="soil med low C",0.201, B141="Soil Med High C",0.233,C141="Alfalfa","3.62",C141="barley",1.69,B141="Wheat",1.36,B141="Wheat QC",1.36,C141="Wheat QC", 1.36, C141="leco soil 502-308",0.185,C141="soil med low C",0.201,C141="Soil Med High C",0.233),"")</f>
        <v/>
      </c>
      <c r="H141" t="str" cm="1">
        <f t="array" ref="H141">IF(B141&lt;&gt;"",_xlfn.IFS(B141="barley","45.2",B141="alfalfa","45.05",B141="Soil Med High C",2.77,C141="Alfalfa","45.05",C141="barley",45.2,B141="Wheat",39.38,B141="soil med low C",2.69,C141="Wheat QC", 39.38,C141="leco soil 502-308",2.34, C141="soil med low C",2.69,C141="soil med high c",2.77),"")</f>
        <v/>
      </c>
    </row>
    <row r="142" spans="1:8" x14ac:dyDescent="0.25">
      <c r="A142" t="str">
        <f>IF(B142&lt;&gt;"",Calculations!A142,"")</f>
        <v/>
      </c>
      <c r="B142" t="str">
        <f>Calculations!C142</f>
        <v/>
      </c>
      <c r="C142" t="str">
        <f>Calculations!D142</f>
        <v/>
      </c>
      <c r="D142" t="str">
        <f>Calculations!B142</f>
        <v/>
      </c>
      <c r="E142" t="str">
        <f>IF(A142&lt;&gt;"",Calculations!X142,"")</f>
        <v/>
      </c>
      <c r="F142" t="str">
        <f>IF(B142&lt;&gt;"",Calculations!Y142,"")</f>
        <v/>
      </c>
      <c r="G142" t="str" cm="1">
        <f t="array" ref="G142">IF(B142&lt;&gt;"",_xlfn.IFS(B142="barley","1.69",B142="alfalfa","3.62",B142="soil med low C",0.201, B142="Soil Med High C",0.233,C142="Alfalfa","3.62",C142="barley",1.69,B142="Wheat",1.36,B142="Wheat QC",1.36,C142="Wheat QC", 1.36, C142="leco soil 502-308",0.185,C142="soil med low C",0.201,C142="Soil Med High C",0.233),"")</f>
        <v/>
      </c>
      <c r="H142" t="str" cm="1">
        <f t="array" ref="H142">IF(B142&lt;&gt;"",_xlfn.IFS(B142="barley","45.2",B142="alfalfa","45.05",B142="Soil Med High C",2.77,C142="Alfalfa","45.05",C142="barley",45.2,B142="Wheat",39.38,B142="soil med low C",2.69,C142="Wheat QC", 39.38,C142="leco soil 502-308",2.34, C142="soil med low C",2.69,C142="soil med high c",2.77),"")</f>
        <v/>
      </c>
    </row>
    <row r="143" spans="1:8" x14ac:dyDescent="0.25">
      <c r="A143" t="str">
        <f>IF(B143&lt;&gt;"",Calculations!A143,"")</f>
        <v/>
      </c>
      <c r="B143" t="str">
        <f>Calculations!C143</f>
        <v/>
      </c>
      <c r="C143" t="str">
        <f>Calculations!D143</f>
        <v/>
      </c>
      <c r="D143" t="str">
        <f>Calculations!B143</f>
        <v/>
      </c>
      <c r="E143" t="str">
        <f>IF(A143&lt;&gt;"",Calculations!X143,"")</f>
        <v/>
      </c>
      <c r="F143" t="str">
        <f>IF(B143&lt;&gt;"",Calculations!Y143,"")</f>
        <v/>
      </c>
      <c r="G143" t="str" cm="1">
        <f t="array" ref="G143">IF(B143&lt;&gt;"",_xlfn.IFS(B143="barley","1.69",B143="alfalfa","3.62",B143="soil med low C",0.201, B143="Soil Med High C",0.233,C143="Alfalfa","3.62",C143="barley",1.69,B143="Wheat",1.36,B143="Wheat QC",1.36,C143="Wheat QC", 1.36, C143="leco soil 502-308",0.185,C143="soil med low C",0.201,C143="Soil Med High C",0.233),"")</f>
        <v/>
      </c>
      <c r="H143" t="str" cm="1">
        <f t="array" ref="H143">IF(B143&lt;&gt;"",_xlfn.IFS(B143="barley","45.2",B143="alfalfa","45.05",B143="Soil Med High C",2.77,C143="Alfalfa","45.05",C143="barley",45.2,B143="Wheat",39.38,B143="soil med low C",2.69,C143="Wheat QC", 39.38,C143="leco soil 502-308",2.34, C143="soil med low C",2.69,C143="soil med high c",2.77),"")</f>
        <v/>
      </c>
    </row>
    <row r="144" spans="1:8" x14ac:dyDescent="0.25">
      <c r="A144" t="str">
        <f>IF(B144&lt;&gt;"",Calculations!A144,"")</f>
        <v/>
      </c>
      <c r="B144" t="str">
        <f>Calculations!C144</f>
        <v/>
      </c>
      <c r="C144" t="str">
        <f>Calculations!D144</f>
        <v/>
      </c>
      <c r="D144" t="str">
        <f>Calculations!B144</f>
        <v/>
      </c>
      <c r="E144" t="str">
        <f>IF(A144&lt;&gt;"",Calculations!X144,"")</f>
        <v/>
      </c>
      <c r="F144" t="str">
        <f>IF(B144&lt;&gt;"",Calculations!Y144,"")</f>
        <v/>
      </c>
      <c r="G144" t="str" cm="1">
        <f t="array" ref="G144">IF(B144&lt;&gt;"",_xlfn.IFS(B144="barley","1.69",B144="alfalfa","3.62",B144="soil med low C",0.201, B144="Soil Med High C",0.233,C144="Alfalfa","3.62",C144="barley",1.69,B144="Wheat",1.36,B144="Wheat QC",1.36,C144="Wheat QC", 1.36, C144="leco soil 502-308",0.185,C144="soil med low C",0.201,C144="Soil Med High C",0.233),"")</f>
        <v/>
      </c>
      <c r="H144" t="str" cm="1">
        <f t="array" ref="H144">IF(B144&lt;&gt;"",_xlfn.IFS(B144="barley","45.2",B144="alfalfa","45.05",B144="Soil Med High C",2.77,C144="Alfalfa","45.05",C144="barley",45.2,B144="Wheat",39.38,B144="soil med low C",2.69,C144="Wheat QC", 39.38,C144="leco soil 502-308",2.34, C144="soil med low C",2.69,C144="soil med high c",2.77),"")</f>
        <v/>
      </c>
    </row>
    <row r="145" spans="1:8" x14ac:dyDescent="0.25">
      <c r="A145" t="str">
        <f>IF(B145&lt;&gt;"",Calculations!A145,"")</f>
        <v/>
      </c>
      <c r="B145" t="str">
        <f>Calculations!C145</f>
        <v/>
      </c>
      <c r="C145" t="str">
        <f>Calculations!D145</f>
        <v/>
      </c>
      <c r="D145" t="str">
        <f>Calculations!B145</f>
        <v/>
      </c>
      <c r="E145" t="str">
        <f>IF(A145&lt;&gt;"",Calculations!X145,"")</f>
        <v/>
      </c>
      <c r="F145" t="str">
        <f>IF(B145&lt;&gt;"",Calculations!Y145,"")</f>
        <v/>
      </c>
      <c r="G145" t="str" cm="1">
        <f t="array" ref="G145">IF(B145&lt;&gt;"",_xlfn.IFS(B145="barley","1.69",B145="alfalfa","3.62",B145="soil med low C",0.201, B145="Soil Med High C",0.233,C145="Alfalfa","3.62",C145="barley",1.69,B145="Wheat",1.36,B145="Wheat QC",1.36,C145="Wheat QC", 1.36, C145="leco soil 502-308",0.185,C145="soil med low C",0.201,C145="Soil Med High C",0.233),"")</f>
        <v/>
      </c>
      <c r="H145" t="str" cm="1">
        <f t="array" ref="H145">IF(B145&lt;&gt;"",_xlfn.IFS(B145="barley","45.2",B145="alfalfa","45.05",B145="Soil Med High C",2.77,C145="Alfalfa","45.05",C145="barley",45.2,B145="Wheat",39.38,B145="soil med low C",2.69,C145="Wheat QC", 39.38,C145="leco soil 502-308",2.34, C145="soil med low C",2.69,C145="soil med high c",2.77),"")</f>
        <v/>
      </c>
    </row>
    <row r="146" spans="1:8" x14ac:dyDescent="0.25">
      <c r="A146" t="str">
        <f>IF(B146&lt;&gt;"",Calculations!A146,"")</f>
        <v/>
      </c>
      <c r="B146" t="str">
        <f>Calculations!C146</f>
        <v/>
      </c>
      <c r="C146" t="str">
        <f>Calculations!D146</f>
        <v/>
      </c>
      <c r="D146" t="str">
        <f>Calculations!B146</f>
        <v/>
      </c>
      <c r="E146" t="str">
        <f>IF(A146&lt;&gt;"",Calculations!X146,"")</f>
        <v/>
      </c>
      <c r="F146" t="str">
        <f>IF(B146&lt;&gt;"",Calculations!Y146,"")</f>
        <v/>
      </c>
      <c r="G146" t="str" cm="1">
        <f t="array" ref="G146">IF(B146&lt;&gt;"",_xlfn.IFS(B146="barley","1.69",B146="alfalfa","3.62",B146="soil med low C",0.201, B146="Soil Med High C",0.233,C146="Alfalfa","3.62",C146="barley",1.69,B146="Wheat",1.36,B146="Wheat QC",1.36,C146="Wheat QC", 1.36, C146="leco soil 502-308",0.185,C146="soil med low C",0.201,C146="Soil Med High C",0.233),"")</f>
        <v/>
      </c>
      <c r="H146" t="str" cm="1">
        <f t="array" ref="H146">IF(B146&lt;&gt;"",_xlfn.IFS(B146="barley","45.2",B146="alfalfa","45.05",B146="Soil Med High C",2.77,C146="Alfalfa","45.05",C146="barley",45.2,B146="Wheat",39.38,B146="soil med low C",2.69,C146="Wheat QC", 39.38,C146="leco soil 502-308",2.34, C146="soil med low C",2.69,C146="soil med high c",2.77),"")</f>
        <v/>
      </c>
    </row>
    <row r="147" spans="1:8" x14ac:dyDescent="0.25">
      <c r="A147" t="str">
        <f>IF(B147&lt;&gt;"",Calculations!A147,"")</f>
        <v/>
      </c>
      <c r="B147" t="str">
        <f>Calculations!C147</f>
        <v/>
      </c>
      <c r="C147" t="str">
        <f>Calculations!D147</f>
        <v/>
      </c>
      <c r="D147" t="str">
        <f>Calculations!B147</f>
        <v/>
      </c>
      <c r="E147" t="str">
        <f>IF(A147&lt;&gt;"",Calculations!X147,"")</f>
        <v/>
      </c>
      <c r="F147" t="str">
        <f>IF(B147&lt;&gt;"",Calculations!Y147,"")</f>
        <v/>
      </c>
      <c r="G147" t="str" cm="1">
        <f t="array" ref="G147">IF(B147&lt;&gt;"",_xlfn.IFS(B147="barley","1.69",B147="alfalfa","3.62",B147="soil med low C",0.201, B147="Soil Med High C",0.233,C147="Alfalfa","3.62",C147="barley",1.69,B147="Wheat",1.36,B147="Wheat QC",1.36,C147="Wheat QC", 1.36, C147="leco soil 502-308",0.185,C147="soil med low C",0.201,C147="Soil Med High C",0.233),"")</f>
        <v/>
      </c>
      <c r="H147" t="str" cm="1">
        <f t="array" ref="H147">IF(B147&lt;&gt;"",_xlfn.IFS(B147="barley","45.2",B147="alfalfa","45.05",B147="Soil Med High C",2.77,C147="Alfalfa","45.05",C147="barley",45.2,B147="Wheat",39.38,B147="soil med low C",2.69,C147="Wheat QC", 39.38,C147="leco soil 502-308",2.34, C147="soil med low C",2.69,C147="soil med high c",2.77),"")</f>
        <v/>
      </c>
    </row>
    <row r="148" spans="1:8" x14ac:dyDescent="0.25">
      <c r="A148" t="str">
        <f>IF(B148&lt;&gt;"",Calculations!A148,"")</f>
        <v/>
      </c>
      <c r="B148" t="str">
        <f>Calculations!C148</f>
        <v/>
      </c>
      <c r="C148" t="str">
        <f>Calculations!D148</f>
        <v/>
      </c>
      <c r="D148" t="str">
        <f>Calculations!B148</f>
        <v/>
      </c>
      <c r="E148" t="str">
        <f>IF(A148&lt;&gt;"",Calculations!X148,"")</f>
        <v/>
      </c>
      <c r="F148" t="str">
        <f>IF(B148&lt;&gt;"",Calculations!Y148,"")</f>
        <v/>
      </c>
      <c r="G148" t="str" cm="1">
        <f t="array" ref="G148">IF(B148&lt;&gt;"",_xlfn.IFS(B148="barley","1.69",B148="alfalfa","3.62",B148="soil med low C",0.201, B148="Soil Med High C",0.233,C148="Alfalfa","3.62",C148="barley",1.69,B148="Wheat",1.36,B148="Wheat QC",1.36,C148="Wheat QC", 1.36, C148="leco soil 502-308",0.185,C148="soil med low C",0.201,C148="Soil Med High C",0.233),"")</f>
        <v/>
      </c>
      <c r="H148" t="str" cm="1">
        <f t="array" ref="H148">IF(B148&lt;&gt;"",_xlfn.IFS(B148="barley","45.2",B148="alfalfa","45.05",B148="Soil Med High C",2.77,C148="Alfalfa","45.05",C148="barley",45.2,B148="Wheat",39.38,B148="soil med low C",2.69,C148="Wheat QC", 39.38,C148="leco soil 502-308",2.34, C148="soil med low C",2.69,C148="soil med high c",2.77),"")</f>
        <v/>
      </c>
    </row>
    <row r="149" spans="1:8" x14ac:dyDescent="0.25">
      <c r="A149" t="str">
        <f>IF(B149&lt;&gt;"",Calculations!A149,"")</f>
        <v/>
      </c>
      <c r="B149" t="str">
        <f>Calculations!C149</f>
        <v/>
      </c>
      <c r="C149" t="str">
        <f>Calculations!D149</f>
        <v/>
      </c>
      <c r="D149" t="str">
        <f>Calculations!B149</f>
        <v/>
      </c>
      <c r="E149" t="str">
        <f>IF(A149&lt;&gt;"",Calculations!X149,"")</f>
        <v/>
      </c>
      <c r="F149" t="str">
        <f>IF(B149&lt;&gt;"",Calculations!Y149,"")</f>
        <v/>
      </c>
      <c r="G149" t="str" cm="1">
        <f t="array" ref="G149">IF(B149&lt;&gt;"",_xlfn.IFS(B149="barley","1.69",B149="alfalfa","3.62",B149="soil med low C",0.201, B149="Soil Med High C",0.233,C149="Alfalfa","3.62",C149="barley",1.69,B149="Wheat",1.36,B149="Wheat QC",1.36,C149="Wheat QC", 1.36, C149="leco soil 502-308",0.185,C149="soil med low C",0.201,C149="Soil Med High C",0.233),"")</f>
        <v/>
      </c>
      <c r="H149" t="str" cm="1">
        <f t="array" ref="H149">IF(B149&lt;&gt;"",_xlfn.IFS(B149="barley","45.2",B149="alfalfa","45.05",B149="Soil Med High C",2.77,C149="Alfalfa","45.05",C149="barley",45.2,B149="Wheat",39.38,B149="soil med low C",2.69,C149="Wheat QC", 39.38,C149="leco soil 502-308",2.34, C149="soil med low C",2.69,C149="soil med high c",2.77),"")</f>
        <v/>
      </c>
    </row>
    <row r="150" spans="1:8" x14ac:dyDescent="0.25">
      <c r="A150" t="str">
        <f>IF(B150&lt;&gt;"",Calculations!A150,"")</f>
        <v/>
      </c>
      <c r="B150" t="str">
        <f>Calculations!C150</f>
        <v/>
      </c>
      <c r="C150" t="str">
        <f>Calculations!D150</f>
        <v/>
      </c>
      <c r="D150" t="str">
        <f>Calculations!B150</f>
        <v/>
      </c>
      <c r="E150" t="str">
        <f>IF(A150&lt;&gt;"",Calculations!X150,"")</f>
        <v/>
      </c>
      <c r="F150" t="str">
        <f>IF(B150&lt;&gt;"",Calculations!Y150,"")</f>
        <v/>
      </c>
      <c r="G150" t="str" cm="1">
        <f t="array" ref="G150">IF(B150&lt;&gt;"",_xlfn.IFS(B150="barley","1.69",B150="alfalfa","3.62",B150="soil med low C",0.201, B150="Soil Med High C",0.233,C150="Alfalfa","3.62",C150="barley",1.69,B150="Wheat",1.36,B150="Wheat QC",1.36,C150="Wheat QC", 1.36, C150="leco soil 502-308",0.185,C150="soil med low C",0.201,C150="Soil Med High C",0.233),"")</f>
        <v/>
      </c>
      <c r="H150" t="str" cm="1">
        <f t="array" ref="H150">IF(B150&lt;&gt;"",_xlfn.IFS(B150="barley","45.2",B150="alfalfa","45.05",B150="Soil Med High C",2.77,C150="Alfalfa","45.05",C150="barley",45.2,B150="Wheat",39.38,B150="soil med low C",2.69,C150="Wheat QC", 39.38,C150="leco soil 502-308",2.34, C150="soil med low C",2.69,C150="soil med high c",2.77),"")</f>
        <v/>
      </c>
    </row>
    <row r="151" spans="1:8" x14ac:dyDescent="0.25">
      <c r="A151" t="str">
        <f>IF(B151&lt;&gt;"",Calculations!A151,"")</f>
        <v/>
      </c>
      <c r="B151" t="str">
        <f>Calculations!C151</f>
        <v/>
      </c>
      <c r="C151" t="str">
        <f>Calculations!D151</f>
        <v/>
      </c>
      <c r="D151" t="str">
        <f>Calculations!B151</f>
        <v/>
      </c>
      <c r="E151" t="str">
        <f>IF(A151&lt;&gt;"",Calculations!X151,"")</f>
        <v/>
      </c>
      <c r="F151" t="str">
        <f>IF(B151&lt;&gt;"",Calculations!Y151,"")</f>
        <v/>
      </c>
      <c r="G151" t="str" cm="1">
        <f t="array" ref="G151">IF(B151&lt;&gt;"",_xlfn.IFS(B151="barley","1.69",B151="alfalfa","3.62",B151="soil med low C",0.201, B151="Soil Med High C",0.233,C151="Alfalfa","3.62",C151="barley",1.69,B151="Wheat",1.36,B151="Wheat QC",1.36,C151="Wheat QC", 1.36, C151="leco soil 502-308",0.185,C151="soil med low C",0.201,C151="Soil Med High C",0.233),"")</f>
        <v/>
      </c>
      <c r="H151" t="str" cm="1">
        <f t="array" ref="H151">IF(B151&lt;&gt;"",_xlfn.IFS(B151="barley","45.2",B151="alfalfa","45.05",B151="Soil Med High C",2.77,C151="Alfalfa","45.05",C151="barley",45.2,B151="Wheat",39.38,B151="soil med low C",2.69,C151="Wheat QC", 39.38,C151="leco soil 502-308",2.34, C151="soil med low C",2.69,C151="soil med high c",2.77),"")</f>
        <v/>
      </c>
    </row>
    <row r="152" spans="1:8" x14ac:dyDescent="0.25">
      <c r="A152" t="str">
        <f>IF(B152&lt;&gt;"",Calculations!A152,"")</f>
        <v/>
      </c>
      <c r="B152" t="str">
        <f>Calculations!C152</f>
        <v/>
      </c>
      <c r="C152" t="str">
        <f>Calculations!D152</f>
        <v/>
      </c>
      <c r="D152" t="str">
        <f>Calculations!B152</f>
        <v/>
      </c>
      <c r="E152" t="str">
        <f>IF(A152&lt;&gt;"",Calculations!X152,"")</f>
        <v/>
      </c>
      <c r="F152" t="str">
        <f>IF(B152&lt;&gt;"",Calculations!Y152,"")</f>
        <v/>
      </c>
      <c r="G152" t="str" cm="1">
        <f t="array" ref="G152">IF(B152&lt;&gt;"",_xlfn.IFS(B152="barley","1.69",B152="alfalfa","3.62",B152="soil med low C",0.201, B152="Soil Med High C",0.233,C152="Alfalfa","3.62",C152="barley",1.69,B152="Wheat",1.36,B152="Wheat QC",1.36,C152="Wheat QC", 1.36, C152="leco soil 502-308",0.185,C152="soil med low C",0.201,C152="Soil Med High C",0.233),"")</f>
        <v/>
      </c>
      <c r="H152" t="str" cm="1">
        <f t="array" ref="H152">IF(B152&lt;&gt;"",_xlfn.IFS(B152="barley","45.2",B152="alfalfa","45.05",B152="Soil Med High C",2.77,C152="Alfalfa","45.05",C152="barley",45.2,B152="Wheat",39.38,B152="soil med low C",2.69,C152="Wheat QC", 39.38,C152="leco soil 502-308",2.34, C152="soil med low C",2.69,C152="soil med high c",2.77),"")</f>
        <v/>
      </c>
    </row>
    <row r="153" spans="1:8" x14ac:dyDescent="0.25">
      <c r="A153" t="str">
        <f>IF(B153&lt;&gt;"",Calculations!A153,"")</f>
        <v/>
      </c>
      <c r="B153" t="str">
        <f>Calculations!C153</f>
        <v/>
      </c>
      <c r="C153" t="str">
        <f>Calculations!D153</f>
        <v/>
      </c>
      <c r="D153" t="str">
        <f>Calculations!B153</f>
        <v/>
      </c>
      <c r="E153" t="str">
        <f>IF(A153&lt;&gt;"",Calculations!X153,"")</f>
        <v/>
      </c>
      <c r="F153" t="str">
        <f>IF(B153&lt;&gt;"",Calculations!Y153,"")</f>
        <v/>
      </c>
      <c r="G153" t="str" cm="1">
        <f t="array" ref="G153">IF(B153&lt;&gt;"",_xlfn.IFS(B153="barley","1.69",B153="alfalfa","3.62",B153="soil med low C",0.201, B153="Soil Med High C",0.233,C153="Alfalfa","3.62",C153="barley",1.69,B153="Wheat",1.36,B153="Wheat QC",1.36,C153="Wheat QC", 1.36, C153="leco soil 502-308",0.185,C153="soil med low C",0.201,C153="Soil Med High C",0.233),"")</f>
        <v/>
      </c>
      <c r="H153" t="str" cm="1">
        <f t="array" ref="H153">IF(B153&lt;&gt;"",_xlfn.IFS(B153="barley","45.2",B153="alfalfa","45.05",B153="Soil Med High C",2.77,C153="Alfalfa","45.05",C153="barley",45.2,B153="Wheat",39.38,B153="soil med low C",2.69,C153="Wheat QC", 39.38,C153="leco soil 502-308",2.34, C153="soil med low C",2.69,C153="soil med high c",2.77),"")</f>
        <v/>
      </c>
    </row>
    <row r="154" spans="1:8" x14ac:dyDescent="0.25">
      <c r="A154" t="str">
        <f>IF(B154&lt;&gt;"",Calculations!A154,"")</f>
        <v/>
      </c>
      <c r="B154" t="str">
        <f>Calculations!C154</f>
        <v/>
      </c>
      <c r="C154" t="str">
        <f>Calculations!D154</f>
        <v/>
      </c>
      <c r="D154" t="str">
        <f>Calculations!B154</f>
        <v/>
      </c>
      <c r="E154" t="str">
        <f>IF(A154&lt;&gt;"",Calculations!X154,"")</f>
        <v/>
      </c>
      <c r="F154" t="str">
        <f>IF(B154&lt;&gt;"",Calculations!Y154,"")</f>
        <v/>
      </c>
      <c r="G154" t="str" cm="1">
        <f t="array" ref="G154">IF(B154&lt;&gt;"",_xlfn.IFS(B154="barley","1.69",B154="alfalfa","3.62",B154="soil med low C",0.201, B154="Soil Med High C",0.233,C154="Alfalfa","3.62",C154="barley",1.69,B154="Wheat",1.36,B154="Wheat QC",1.36,C154="Wheat QC", 1.36, C154="leco soil 502-308",0.185,C154="soil med low C",0.201,C154="Soil Med High C",0.233),"")</f>
        <v/>
      </c>
      <c r="H154" t="str" cm="1">
        <f t="array" ref="H154">IF(B154&lt;&gt;"",_xlfn.IFS(B154="barley","45.2",B154="alfalfa","45.05",B154="Soil Med High C",2.77,C154="Alfalfa","45.05",C154="barley",45.2,B154="Wheat",39.38,B154="soil med low C",2.69,C154="Wheat QC", 39.38,C154="leco soil 502-308",2.34, C154="soil med low C",2.69,C154="soil med high c",2.77),"")</f>
        <v/>
      </c>
    </row>
    <row r="155" spans="1:8" x14ac:dyDescent="0.25">
      <c r="A155" t="str">
        <f>IF(B155&lt;&gt;"",Calculations!A155,"")</f>
        <v/>
      </c>
      <c r="B155" t="str">
        <f>Calculations!C155</f>
        <v/>
      </c>
      <c r="C155" t="str">
        <f>Calculations!D155</f>
        <v/>
      </c>
      <c r="D155" t="str">
        <f>Calculations!B155</f>
        <v/>
      </c>
      <c r="E155" t="str">
        <f>IF(A155&lt;&gt;"",Calculations!X155,"")</f>
        <v/>
      </c>
      <c r="F155" t="str">
        <f>IF(B155&lt;&gt;"",Calculations!Y155,"")</f>
        <v/>
      </c>
      <c r="G155" t="str" cm="1">
        <f t="array" ref="G155">IF(B155&lt;&gt;"",_xlfn.IFS(B155="barley","1.69",B155="alfalfa","3.62",B155="soil med low C",0.201, B155="Soil Med High C",0.233,C155="Alfalfa","3.62",C155="barley",1.69,B155="Wheat",1.36,B155="Wheat QC",1.36,C155="Wheat QC", 1.36, C155="leco soil 502-308",0.185,C155="soil med low C",0.201,C155="Soil Med High C",0.233),"")</f>
        <v/>
      </c>
      <c r="H155" t="str" cm="1">
        <f t="array" ref="H155">IF(B155&lt;&gt;"",_xlfn.IFS(B155="barley","45.2",B155="alfalfa","45.05",B155="Soil Med High C",2.77,C155="Alfalfa","45.05",C155="barley",45.2,B155="Wheat",39.38,B155="soil med low C",2.69,C155="Wheat QC", 39.38,C155="leco soil 502-308",2.34, C155="soil med low C",2.69,C155="soil med high c",2.77),"")</f>
        <v/>
      </c>
    </row>
    <row r="156" spans="1:8" x14ac:dyDescent="0.25">
      <c r="A156" t="str">
        <f>IF(B156&lt;&gt;"",Calculations!A156,"")</f>
        <v/>
      </c>
      <c r="B156" t="str">
        <f>Calculations!C156</f>
        <v/>
      </c>
      <c r="C156" t="str">
        <f>Calculations!D156</f>
        <v/>
      </c>
      <c r="D156" t="str">
        <f>Calculations!B156</f>
        <v/>
      </c>
      <c r="E156" t="str">
        <f>IF(A156&lt;&gt;"",Calculations!X156,"")</f>
        <v/>
      </c>
      <c r="F156" t="str">
        <f>IF(B156&lt;&gt;"",Calculations!Y156,"")</f>
        <v/>
      </c>
      <c r="G156" t="str" cm="1">
        <f t="array" ref="G156">IF(B156&lt;&gt;"",_xlfn.IFS(B156="barley","1.69",B156="alfalfa","3.62",B156="soil med low C",0.201, B156="Soil Med High C",0.233,C156="Alfalfa","3.62",C156="barley",1.69,B156="Wheat",1.36,B156="Wheat QC",1.36,C156="Wheat QC", 1.36, C156="leco soil 502-308",0.185,C156="soil med low C",0.201,C156="Soil Med High C",0.233),"")</f>
        <v/>
      </c>
      <c r="H156" t="str" cm="1">
        <f t="array" ref="H156">IF(B156&lt;&gt;"",_xlfn.IFS(B156="barley","45.2",B156="alfalfa","45.05",B156="Soil Med High C",2.77,C156="Alfalfa","45.05",C156="barley",45.2,B156="Wheat",39.38,B156="soil med low C",2.69,C156="Wheat QC", 39.38,C156="leco soil 502-308",2.34, C156="soil med low C",2.69,C156="soil med high c",2.77),"")</f>
        <v/>
      </c>
    </row>
    <row r="157" spans="1:8" x14ac:dyDescent="0.25">
      <c r="A157" t="str">
        <f>IF(B157&lt;&gt;"",Calculations!A157,"")</f>
        <v/>
      </c>
      <c r="B157" t="str">
        <f>Calculations!C157</f>
        <v/>
      </c>
      <c r="C157" t="str">
        <f>Calculations!D157</f>
        <v/>
      </c>
      <c r="D157" t="str">
        <f>Calculations!B157</f>
        <v/>
      </c>
      <c r="E157" t="str">
        <f>IF(A157&lt;&gt;"",Calculations!X157,"")</f>
        <v/>
      </c>
      <c r="F157" t="str">
        <f>IF(B157&lt;&gt;"",Calculations!Y157,"")</f>
        <v/>
      </c>
      <c r="G157" t="str" cm="1">
        <f t="array" ref="G157">IF(B157&lt;&gt;"",_xlfn.IFS(B157="barley","1.69",B157="alfalfa","3.62",B157="soil med low C",0.201, B157="Soil Med High C",0.233,C157="Alfalfa","3.62",C157="barley",1.69,B157="Wheat",1.36,B157="Wheat QC",1.36,C157="Wheat QC", 1.36, C157="leco soil 502-308",0.185,C157="soil med low C",0.201,C157="Soil Med High C",0.233),"")</f>
        <v/>
      </c>
      <c r="H157" t="str" cm="1">
        <f t="array" ref="H157">IF(B157&lt;&gt;"",_xlfn.IFS(B157="barley","45.2",B157="alfalfa","45.05",B157="Soil Med High C",2.77,C157="Alfalfa","45.05",C157="barley",45.2,B157="Wheat",39.38,B157="soil med low C",2.69,C157="Wheat QC", 39.38,C157="leco soil 502-308",2.34, C157="soil med low C",2.69,C157="soil med high c",2.77),"")</f>
        <v/>
      </c>
    </row>
    <row r="158" spans="1:8" x14ac:dyDescent="0.25">
      <c r="A158" t="str">
        <f>IF(B158&lt;&gt;"",Calculations!A158,"")</f>
        <v/>
      </c>
      <c r="B158" t="str">
        <f>Calculations!C158</f>
        <v/>
      </c>
      <c r="C158" t="str">
        <f>Calculations!D158</f>
        <v/>
      </c>
      <c r="D158" t="str">
        <f>Calculations!B158</f>
        <v/>
      </c>
      <c r="E158" t="str">
        <f>IF(A158&lt;&gt;"",Calculations!X158,"")</f>
        <v/>
      </c>
      <c r="F158" t="str">
        <f>IF(B158&lt;&gt;"",Calculations!Y158,"")</f>
        <v/>
      </c>
      <c r="G158" t="str" cm="1">
        <f t="array" ref="G158">IF(B158&lt;&gt;"",_xlfn.IFS(B158="barley","1.69",B158="alfalfa","3.62",B158="soil med low C",0.201, B158="Soil Med High C",0.233,C158="Alfalfa","3.62",C158="barley",1.69,B158="Wheat",1.36,B158="Wheat QC",1.36,C158="Wheat QC", 1.36, C158="leco soil 502-308",0.185,C158="soil med low C",0.201,C158="Soil Med High C",0.233),"")</f>
        <v/>
      </c>
      <c r="H158" t="str" cm="1">
        <f t="array" ref="H158">IF(B158&lt;&gt;"",_xlfn.IFS(B158="barley","45.2",B158="alfalfa","45.05",B158="Soil Med High C",2.77,C158="Alfalfa","45.05",C158="barley",45.2,B158="Wheat",39.38,B158="soil med low C",2.69,C158="Wheat QC", 39.38,C158="leco soil 502-308",2.34, C158="soil med low C",2.69,C158="soil med high c",2.77),"")</f>
        <v/>
      </c>
    </row>
    <row r="159" spans="1:8" x14ac:dyDescent="0.25">
      <c r="A159" t="str">
        <f>IF(B159&lt;&gt;"",Calculations!A159,"")</f>
        <v/>
      </c>
      <c r="B159" t="str">
        <f>Calculations!C159</f>
        <v/>
      </c>
      <c r="C159" t="str">
        <f>Calculations!D159</f>
        <v/>
      </c>
      <c r="D159" t="str">
        <f>Calculations!B159</f>
        <v/>
      </c>
      <c r="E159" t="str">
        <f>IF(A159&lt;&gt;"",Calculations!X159,"")</f>
        <v/>
      </c>
      <c r="F159" t="str">
        <f>IF(B159&lt;&gt;"",Calculations!Y159,"")</f>
        <v/>
      </c>
      <c r="G159" t="str" cm="1">
        <f t="array" ref="G159">IF(B159&lt;&gt;"",_xlfn.IFS(B159="barley","1.69",B159="alfalfa","3.62",B159="soil med low C",0.201, B159="Soil Med High C",0.233,C159="Alfalfa","3.62",C159="barley",1.69,B159="Wheat",1.36,B159="Wheat QC",1.36,C159="Wheat QC", 1.36, C159="leco soil 502-308",0.185,C159="soil med low C",0.201,C159="Soil Med High C",0.233),"")</f>
        <v/>
      </c>
      <c r="H159" t="str" cm="1">
        <f t="array" ref="H159">IF(B159&lt;&gt;"",_xlfn.IFS(B159="barley","45.2",B159="alfalfa","45.05",B159="Soil Med High C",2.77,C159="Alfalfa","45.05",C159="barley",45.2,B159="Wheat",39.38,B159="soil med low C",2.69,C159="Wheat QC", 39.38,C159="leco soil 502-308",2.34, C159="soil med low C",2.69,C159="soil med high c",2.77),"")</f>
        <v/>
      </c>
    </row>
    <row r="160" spans="1:8" x14ac:dyDescent="0.25">
      <c r="A160" t="str">
        <f>IF(B160&lt;&gt;"",Calculations!A160,"")</f>
        <v/>
      </c>
      <c r="B160" t="str">
        <f>Calculations!C160</f>
        <v/>
      </c>
      <c r="C160" t="str">
        <f>Calculations!D160</f>
        <v/>
      </c>
      <c r="D160" t="str">
        <f>Calculations!B160</f>
        <v/>
      </c>
      <c r="E160" t="str">
        <f>IF(A160&lt;&gt;"",Calculations!X160,"")</f>
        <v/>
      </c>
      <c r="F160" t="str">
        <f>IF(B160&lt;&gt;"",Calculations!Y160,"")</f>
        <v/>
      </c>
      <c r="G160" t="str" cm="1">
        <f t="array" ref="G160">IF(B160&lt;&gt;"",_xlfn.IFS(B160="barley","1.69",B160="alfalfa","3.62",B160="soil med low C",0.201, B160="Soil Med High C",0.233,C160="Alfalfa","3.62",C160="barley",1.69,B160="Wheat",1.36,B160="Wheat QC",1.36,C160="Wheat QC", 1.36, C160="leco soil 502-308",0.185,C160="soil med low C",0.201,C160="Soil Med High C",0.233),"")</f>
        <v/>
      </c>
      <c r="H160" t="str" cm="1">
        <f t="array" ref="H160">IF(B160&lt;&gt;"",_xlfn.IFS(B160="barley","45.2",B160="alfalfa","45.05",B160="Soil Med High C",2.77,C160="Alfalfa","45.05",C160="barley",45.2,B160="Wheat",39.38,B160="soil med low C",2.69,C160="Wheat QC", 39.38,C160="leco soil 502-308",2.34, C160="soil med low C",2.69,C160="soil med high c",2.77),"")</f>
        <v/>
      </c>
    </row>
    <row r="161" spans="1:8" x14ac:dyDescent="0.25">
      <c r="A161" t="str">
        <f>IF(B161&lt;&gt;"",Calculations!A161,"")</f>
        <v/>
      </c>
      <c r="B161" t="str">
        <f>Calculations!C161</f>
        <v/>
      </c>
      <c r="C161" t="str">
        <f>Calculations!D161</f>
        <v/>
      </c>
      <c r="D161" t="str">
        <f>Calculations!B161</f>
        <v/>
      </c>
      <c r="E161" t="str">
        <f>IF(A161&lt;&gt;"",Calculations!X161,"")</f>
        <v/>
      </c>
      <c r="F161" t="str">
        <f>IF(B161&lt;&gt;"",Calculations!Y161,"")</f>
        <v/>
      </c>
      <c r="G161" t="str" cm="1">
        <f t="array" ref="G161">IF(B161&lt;&gt;"",_xlfn.IFS(B161="barley","1.69",B161="alfalfa","3.62",B161="soil med low C",0.201, B161="Soil Med High C",0.233,C161="Alfalfa","3.62",C161="barley",1.69,B161="Wheat",1.36,B161="Wheat QC",1.36,C161="Wheat QC", 1.36, C161="leco soil 502-308",0.185,C161="soil med low C",0.201,C161="Soil Med High C",0.233),"")</f>
        <v/>
      </c>
      <c r="H161" t="str" cm="1">
        <f t="array" ref="H161">IF(B161&lt;&gt;"",_xlfn.IFS(B161="barley","45.2",B161="alfalfa","45.05",B161="Soil Med High C",2.77,C161="Alfalfa","45.05",C161="barley",45.2,B161="Wheat",39.38,B161="soil med low C",2.69,C161="Wheat QC", 39.38,C161="leco soil 502-308",2.34, C161="soil med low C",2.69,C161="soil med high c",2.77),"")</f>
        <v/>
      </c>
    </row>
    <row r="162" spans="1:8" x14ac:dyDescent="0.25">
      <c r="A162" t="str">
        <f>IF(B162&lt;&gt;"",Calculations!A162,"")</f>
        <v/>
      </c>
      <c r="B162" t="str">
        <f>Calculations!C162</f>
        <v/>
      </c>
      <c r="C162" t="str">
        <f>Calculations!D162</f>
        <v/>
      </c>
      <c r="D162" t="str">
        <f>Calculations!B162</f>
        <v/>
      </c>
      <c r="E162" t="str">
        <f>IF(A162&lt;&gt;"",Calculations!X162,"")</f>
        <v/>
      </c>
      <c r="F162" t="str">
        <f>IF(B162&lt;&gt;"",Calculations!Y162,"")</f>
        <v/>
      </c>
      <c r="G162" t="str" cm="1">
        <f t="array" ref="G162">IF(B162&lt;&gt;"",_xlfn.IFS(B162="barley","1.69",B162="alfalfa","3.62",B162="soil med low C",0.201, B162="Soil Med High C",0.233,C162="Alfalfa","3.62",C162="barley",1.69,B162="Wheat",1.36,B162="Wheat QC",1.36,C162="Wheat QC", 1.36, C162="leco soil 502-308",0.185,C162="soil med low C",0.201,C162="Soil Med High C",0.233),"")</f>
        <v/>
      </c>
      <c r="H162" t="str" cm="1">
        <f t="array" ref="H162">IF(B162&lt;&gt;"",_xlfn.IFS(B162="barley","45.2",B162="alfalfa","45.05",B162="Soil Med High C",2.77,C162="Alfalfa","45.05",C162="barley",45.2,B162="Wheat",39.38,B162="soil med low C",2.69,C162="Wheat QC", 39.38,C162="leco soil 502-308",2.34, C162="soil med low C",2.69,C162="soil med high c",2.77),"")</f>
        <v/>
      </c>
    </row>
    <row r="163" spans="1:8" x14ac:dyDescent="0.25">
      <c r="A163" t="str">
        <f>IF(B163&lt;&gt;"",Calculations!A163,"")</f>
        <v/>
      </c>
      <c r="B163" t="str">
        <f>Calculations!C163</f>
        <v/>
      </c>
      <c r="C163" t="str">
        <f>Calculations!D163</f>
        <v/>
      </c>
      <c r="D163" t="str">
        <f>Calculations!B163</f>
        <v/>
      </c>
      <c r="E163" t="str">
        <f>IF(A163&lt;&gt;"",Calculations!X163,"")</f>
        <v/>
      </c>
      <c r="F163" t="str">
        <f>IF(B163&lt;&gt;"",Calculations!Y163,"")</f>
        <v/>
      </c>
      <c r="G163" t="str" cm="1">
        <f t="array" ref="G163">IF(B163&lt;&gt;"",_xlfn.IFS(B163="barley","1.69",B163="alfalfa","3.62",B163="soil med low C",0.201, B163="Soil Med High C",0.233,C163="Alfalfa","3.62",C163="barley",1.69,B163="Wheat",1.36,B163="Wheat QC",1.36,C163="Wheat QC", 1.36, C163="leco soil 502-308",0.185,C163="soil med low C",0.201,C163="Soil Med High C",0.233),"")</f>
        <v/>
      </c>
      <c r="H163" t="str" cm="1">
        <f t="array" ref="H163">IF(B163&lt;&gt;"",_xlfn.IFS(B163="barley","45.2",B163="alfalfa","45.05",B163="Soil Med High C",2.77,C163="Alfalfa","45.05",C163="barley",45.2,B163="Wheat",39.38,B163="soil med low C",2.69,C163="Wheat QC", 39.38,C163="leco soil 502-308",2.34, C163="soil med low C",2.69,C163="soil med high c",2.77),"")</f>
        <v/>
      </c>
    </row>
    <row r="164" spans="1:8" x14ac:dyDescent="0.25">
      <c r="A164" t="str">
        <f>IF(B164&lt;&gt;"",Calculations!A164,"")</f>
        <v/>
      </c>
      <c r="B164" t="str">
        <f>Calculations!C164</f>
        <v/>
      </c>
      <c r="C164" t="str">
        <f>Calculations!D164</f>
        <v/>
      </c>
      <c r="D164" t="str">
        <f>Calculations!B164</f>
        <v/>
      </c>
      <c r="E164" t="str">
        <f>IF(A164&lt;&gt;"",Calculations!X164,"")</f>
        <v/>
      </c>
      <c r="F164" t="str">
        <f>IF(B164&lt;&gt;"",Calculations!Y164,"")</f>
        <v/>
      </c>
      <c r="G164" t="str" cm="1">
        <f t="array" ref="G164">IF(B164&lt;&gt;"",_xlfn.IFS(B164="barley","1.69",B164="alfalfa","3.62",B164="soil med low C",0.201, B164="Soil Med High C",0.233,C164="Alfalfa","3.62",C164="barley",1.69,B164="Wheat",1.36,B164="Wheat QC",1.36,C164="Wheat QC", 1.36, C164="leco soil 502-308",0.185,C164="soil med low C",0.201,C164="Soil Med High C",0.233),"")</f>
        <v/>
      </c>
      <c r="H164" t="str" cm="1">
        <f t="array" ref="H164">IF(B164&lt;&gt;"",_xlfn.IFS(B164="barley","45.2",B164="alfalfa","45.05",B164="Soil Med High C",2.77,C164="Alfalfa","45.05",C164="barley",45.2,B164="Wheat",39.38,B164="soil med low C",2.69,C164="Wheat QC", 39.38,C164="leco soil 502-308",2.34, C164="soil med low C",2.69,C164="soil med high c",2.77),"")</f>
        <v/>
      </c>
    </row>
    <row r="165" spans="1:8" x14ac:dyDescent="0.25">
      <c r="A165" t="str">
        <f>IF(B165&lt;&gt;"",Calculations!A165,"")</f>
        <v/>
      </c>
      <c r="B165" t="str">
        <f>Calculations!C165</f>
        <v/>
      </c>
      <c r="C165" t="str">
        <f>Calculations!D165</f>
        <v/>
      </c>
      <c r="D165" t="str">
        <f>Calculations!B165</f>
        <v/>
      </c>
      <c r="E165" t="str">
        <f>IF(A165&lt;&gt;"",Calculations!X165,"")</f>
        <v/>
      </c>
      <c r="F165" t="str">
        <f>IF(B165&lt;&gt;"",Calculations!Y165,"")</f>
        <v/>
      </c>
      <c r="G165" t="str" cm="1">
        <f t="array" ref="G165">IF(B165&lt;&gt;"",_xlfn.IFS(B165="barley","1.69",B165="alfalfa","3.62",B165="soil med low C",0.201, B165="Soil Med High C",0.233,C165="Alfalfa","3.62",C165="barley",1.69,B165="Wheat",1.36,B165="Wheat QC",1.36,C165="Wheat QC", 1.36, C165="leco soil 502-308",0.185,C165="soil med low C",0.201,C165="Soil Med High C",0.233),"")</f>
        <v/>
      </c>
      <c r="H165" t="str" cm="1">
        <f t="array" ref="H165">IF(B165&lt;&gt;"",_xlfn.IFS(B165="barley","45.2",B165="alfalfa","45.05",B165="Soil Med High C",2.77,C165="Alfalfa","45.05",C165="barley",45.2,B165="Wheat",39.38,B165="soil med low C",2.69,C165="Wheat QC", 39.38,C165="leco soil 502-308",2.34, C165="soil med low C",2.69,C165="soil med high c",2.77),"")</f>
        <v/>
      </c>
    </row>
    <row r="166" spans="1:8" x14ac:dyDescent="0.25">
      <c r="A166" t="str">
        <f>IF(B166&lt;&gt;"",Calculations!A166,"")</f>
        <v/>
      </c>
      <c r="B166" t="str">
        <f>Calculations!C166</f>
        <v/>
      </c>
      <c r="C166" t="str">
        <f>Calculations!D166</f>
        <v/>
      </c>
      <c r="D166" t="str">
        <f>Calculations!B166</f>
        <v/>
      </c>
      <c r="E166" t="str">
        <f>IF(A166&lt;&gt;"",Calculations!X166,"")</f>
        <v/>
      </c>
      <c r="F166" t="str">
        <f>IF(B166&lt;&gt;"",Calculations!Y166,"")</f>
        <v/>
      </c>
      <c r="G166" t="str" cm="1">
        <f t="array" ref="G166">IF(B166&lt;&gt;"",_xlfn.IFS(B166="barley","1.69",B166="alfalfa","3.62",B166="soil med low C",0.201, B166="Soil Med High C",0.233,C166="Alfalfa","3.62",C166="barley",1.69,B166="Wheat",1.36,B166="Wheat QC",1.36,C166="Wheat QC", 1.36, C166="leco soil 502-308",0.185,C166="soil med low C",0.201,C166="Soil Med High C",0.233),"")</f>
        <v/>
      </c>
      <c r="H166" t="str" cm="1">
        <f t="array" ref="H166">IF(B166&lt;&gt;"",_xlfn.IFS(B166="barley","45.2",B166="alfalfa","45.05",B166="Soil Med High C",2.77,C166="Alfalfa","45.05",C166="barley",45.2,B166="Wheat",39.38,B166="soil med low C",2.69,C166="Wheat QC", 39.38,C166="leco soil 502-308",2.34, C166="soil med low C",2.69,C166="soil med high c",2.77),"")</f>
        <v/>
      </c>
    </row>
    <row r="167" spans="1:8" x14ac:dyDescent="0.25">
      <c r="A167" t="str">
        <f>IF(B167&lt;&gt;"",Calculations!A167,"")</f>
        <v/>
      </c>
      <c r="B167" t="str">
        <f>Calculations!C167</f>
        <v/>
      </c>
      <c r="C167" t="str">
        <f>Calculations!D167</f>
        <v/>
      </c>
      <c r="D167" t="str">
        <f>Calculations!B167</f>
        <v/>
      </c>
      <c r="E167" t="str">
        <f>IF(A167&lt;&gt;"",Calculations!X167,"")</f>
        <v/>
      </c>
      <c r="F167" t="str">
        <f>IF(B167&lt;&gt;"",Calculations!Y167,"")</f>
        <v/>
      </c>
      <c r="G167" t="str" cm="1">
        <f t="array" ref="G167">IF(B167&lt;&gt;"",_xlfn.IFS(B167="barley","1.69",B167="alfalfa","3.62",B167="soil med low C",0.201, B167="Soil Med High C",0.233,C167="Alfalfa","3.62",C167="barley",1.69,B167="Wheat",1.36,B167="Wheat QC",1.36,C167="Wheat QC", 1.36, C167="leco soil 502-308",0.185,C167="soil med low C",0.201,C167="Soil Med High C",0.233),"")</f>
        <v/>
      </c>
      <c r="H167" t="str" cm="1">
        <f t="array" ref="H167">IF(B167&lt;&gt;"",_xlfn.IFS(B167="barley","45.2",B167="alfalfa","45.05",B167="Soil Med High C",2.77,C167="Alfalfa","45.05",C167="barley",45.2,B167="Wheat",39.38,B167="soil med low C",2.69,C167="Wheat QC", 39.38,C167="leco soil 502-308",2.34, C167="soil med low C",2.69,C167="soil med high c",2.77),"")</f>
        <v/>
      </c>
    </row>
    <row r="168" spans="1:8" x14ac:dyDescent="0.25">
      <c r="A168" t="str">
        <f>IF(B168&lt;&gt;"",Calculations!A168,"")</f>
        <v/>
      </c>
      <c r="B168" t="str">
        <f>Calculations!C168</f>
        <v/>
      </c>
      <c r="C168" t="str">
        <f>Calculations!D168</f>
        <v/>
      </c>
      <c r="D168" t="str">
        <f>Calculations!B168</f>
        <v/>
      </c>
      <c r="E168" t="str">
        <f>IF(A168&lt;&gt;"",Calculations!X168,"")</f>
        <v/>
      </c>
      <c r="F168" t="str">
        <f>IF(B168&lt;&gt;"",Calculations!Y168,"")</f>
        <v/>
      </c>
      <c r="G168" t="str" cm="1">
        <f t="array" ref="G168">IF(B168&lt;&gt;"",_xlfn.IFS(B168="barley","1.69",B168="alfalfa","3.62",B168="soil med low C",0.201, B168="Soil Med High C",0.233,C168="Alfalfa","3.62",C168="barley",1.69,B168="Wheat",1.36,B168="Wheat QC",1.36,C168="Wheat QC", 1.36, C168="leco soil 502-308",0.185,C168="soil med low C",0.201,C168="Soil Med High C",0.233),"")</f>
        <v/>
      </c>
      <c r="H168" t="str" cm="1">
        <f t="array" ref="H168">IF(B168&lt;&gt;"",_xlfn.IFS(B168="barley","45.2",B168="alfalfa","45.05",B168="Soil Med High C",2.77,C168="Alfalfa","45.05",C168="barley",45.2,B168="Wheat",39.38,B168="soil med low C",2.69,C168="Wheat QC", 39.38,C168="leco soil 502-308",2.34, C168="soil med low C",2.69,C168="soil med high c",2.77),"")</f>
        <v/>
      </c>
    </row>
    <row r="169" spans="1:8" x14ac:dyDescent="0.25">
      <c r="A169" t="str">
        <f>IF(B169&lt;&gt;"",Calculations!A169,"")</f>
        <v/>
      </c>
      <c r="B169" t="str">
        <f>Calculations!C169</f>
        <v/>
      </c>
      <c r="C169" t="str">
        <f>Calculations!D169</f>
        <v/>
      </c>
      <c r="D169" t="str">
        <f>Calculations!B169</f>
        <v/>
      </c>
      <c r="E169" t="str">
        <f>IF(A169&lt;&gt;"",Calculations!X169,"")</f>
        <v/>
      </c>
      <c r="F169" t="str">
        <f>IF(B169&lt;&gt;"",Calculations!Y169,"")</f>
        <v/>
      </c>
      <c r="G169" t="str" cm="1">
        <f t="array" ref="G169">IF(B169&lt;&gt;"",_xlfn.IFS(B169="barley","1.69",B169="alfalfa","3.62",B169="soil med low C",0.201, B169="Soil Med High C",0.233,C169="Alfalfa","3.62",C169="barley",1.69,B169="Wheat",1.36,B169="Wheat QC",1.36,C169="Wheat QC", 1.36, C169="leco soil 502-308",0.185,C169="soil med low C",0.201,C169="Soil Med High C",0.233),"")</f>
        <v/>
      </c>
      <c r="H169" t="str" cm="1">
        <f t="array" ref="H169">IF(B169&lt;&gt;"",_xlfn.IFS(B169="barley","45.2",B169="alfalfa","45.05",B169="Soil Med High C",2.77,C169="Alfalfa","45.05",C169="barley",45.2,B169="Wheat",39.38,B169="soil med low C",2.69,C169="Wheat QC", 39.38,C169="leco soil 502-308",2.34, C169="soil med low C",2.69,C169="soil med high c",2.77),"")</f>
        <v/>
      </c>
    </row>
    <row r="170" spans="1:8" x14ac:dyDescent="0.25">
      <c r="A170" t="str">
        <f>IF(B170&lt;&gt;"",Calculations!A170,"")</f>
        <v/>
      </c>
      <c r="B170" t="str">
        <f>Calculations!C170</f>
        <v/>
      </c>
      <c r="C170" t="str">
        <f>Calculations!D170</f>
        <v/>
      </c>
      <c r="D170" t="str">
        <f>Calculations!B170</f>
        <v/>
      </c>
      <c r="E170" t="str">
        <f>IF(A170&lt;&gt;"",Calculations!X170,"")</f>
        <v/>
      </c>
      <c r="F170" t="str">
        <f>IF(B170&lt;&gt;"",Calculations!Y170,"")</f>
        <v/>
      </c>
      <c r="G170" t="str" cm="1">
        <f t="array" ref="G170">IF(B170&lt;&gt;"",_xlfn.IFS(B170="barley","1.69",B170="alfalfa","3.62",B170="soil med low C",0.201, B170="Soil Med High C",0.233,C170="Alfalfa","3.62",C170="barley",1.69,B170="Wheat",1.36,B170="Wheat QC",1.36,C170="Wheat QC", 1.36, C170="leco soil 502-308",0.185,C170="soil med low C",0.201,C170="Soil Med High C",0.233),"")</f>
        <v/>
      </c>
      <c r="H170" t="str" cm="1">
        <f t="array" ref="H170">IF(B170&lt;&gt;"",_xlfn.IFS(B170="barley","45.2",B170="alfalfa","45.05",B170="Soil Med High C",2.77,C170="Alfalfa","45.05",C170="barley",45.2,B170="Wheat",39.38,B170="soil med low C",2.69,C170="Wheat QC", 39.38,C170="leco soil 502-308",2.34, C170="soil med low C",2.69,C170="soil med high c",2.77),"")</f>
        <v/>
      </c>
    </row>
    <row r="171" spans="1:8" x14ac:dyDescent="0.25">
      <c r="A171" t="str">
        <f>IF(B171&lt;&gt;"",Calculations!A171,"")</f>
        <v/>
      </c>
      <c r="B171" t="str">
        <f>Calculations!C171</f>
        <v/>
      </c>
      <c r="C171" t="str">
        <f>Calculations!D171</f>
        <v/>
      </c>
      <c r="D171" t="str">
        <f>Calculations!B171</f>
        <v/>
      </c>
      <c r="E171" t="str">
        <f>IF(A171&lt;&gt;"",Calculations!X171,"")</f>
        <v/>
      </c>
      <c r="F171" t="str">
        <f>IF(B171&lt;&gt;"",Calculations!Y171,"")</f>
        <v/>
      </c>
      <c r="G171" t="str" cm="1">
        <f t="array" ref="G171">IF(B171&lt;&gt;"",_xlfn.IFS(B171="barley","1.69",B171="alfalfa","3.62",B171="soil med low C",0.201, B171="Soil Med High C",0.233,C171="Alfalfa","3.62",C171="barley",1.69,B171="Wheat",1.36,B171="Wheat QC",1.36,C171="Wheat QC", 1.36, C171="leco soil 502-308",0.185,C171="soil med low C",0.201,C171="Soil Med High C",0.233),"")</f>
        <v/>
      </c>
      <c r="H171" t="str" cm="1">
        <f t="array" ref="H171">IF(B171&lt;&gt;"",_xlfn.IFS(B171="barley","45.2",B171="alfalfa","45.05",B171="Soil Med High C",2.77,C171="Alfalfa","45.05",C171="barley",45.2,B171="Wheat",39.38,B171="soil med low C",2.69,C171="Wheat QC", 39.38,C171="leco soil 502-308",2.34, C171="soil med low C",2.69,C171="soil med high c",2.77),"")</f>
        <v/>
      </c>
    </row>
    <row r="172" spans="1:8" x14ac:dyDescent="0.25">
      <c r="A172" t="str">
        <f>IF(B172&lt;&gt;"",Calculations!A172,"")</f>
        <v/>
      </c>
      <c r="B172" t="str">
        <f>Calculations!C172</f>
        <v/>
      </c>
      <c r="C172" t="str">
        <f>Calculations!D172</f>
        <v/>
      </c>
      <c r="D172" t="str">
        <f>Calculations!B172</f>
        <v/>
      </c>
      <c r="E172" t="str">
        <f>IF(A172&lt;&gt;"",Calculations!X172,"")</f>
        <v/>
      </c>
      <c r="F172" t="str">
        <f>IF(B172&lt;&gt;"",Calculations!Y172,"")</f>
        <v/>
      </c>
      <c r="G172" t="str" cm="1">
        <f t="array" ref="G172">IF(B172&lt;&gt;"",_xlfn.IFS(B172="barley","1.69",B172="alfalfa","3.62",B172="soil med low C",0.201, B172="Soil Med High C",0.233,C172="Alfalfa","3.62",C172="barley",1.69,B172="Wheat",1.36,B172="Wheat QC",1.36,C172="Wheat QC", 1.36, C172="leco soil 502-308",0.185,C172="soil med low C",0.201,C172="Soil Med High C",0.233),"")</f>
        <v/>
      </c>
      <c r="H172" t="str" cm="1">
        <f t="array" ref="H172">IF(B172&lt;&gt;"",_xlfn.IFS(B172="barley","45.2",B172="alfalfa","45.05",B172="Soil Med High C",2.77,C172="Alfalfa","45.05",C172="barley",45.2,B172="Wheat",39.38,B172="soil med low C",2.69,C172="Wheat QC", 39.38,C172="leco soil 502-308",2.34, C172="soil med low C",2.69,C172="soil med high c",2.77),"")</f>
        <v/>
      </c>
    </row>
    <row r="173" spans="1:8" x14ac:dyDescent="0.25">
      <c r="A173" t="str">
        <f>IF(B173&lt;&gt;"",Calculations!A173,"")</f>
        <v/>
      </c>
      <c r="B173" t="str">
        <f>Calculations!C173</f>
        <v/>
      </c>
      <c r="C173" t="str">
        <f>Calculations!D173</f>
        <v/>
      </c>
      <c r="D173" t="str">
        <f>Calculations!B173</f>
        <v/>
      </c>
      <c r="E173" t="str">
        <f>IF(A173&lt;&gt;"",Calculations!X173,"")</f>
        <v/>
      </c>
      <c r="F173" t="str">
        <f>IF(B173&lt;&gt;"",Calculations!Y173,"")</f>
        <v/>
      </c>
      <c r="G173" t="str" cm="1">
        <f t="array" ref="G173">IF(B173&lt;&gt;"",_xlfn.IFS(B173="barley","1.69",B173="alfalfa","3.62",B173="soil med low C",0.201, B173="Soil Med High C",0.233,C173="Alfalfa","3.62",C173="barley",1.69,B173="Wheat",1.36,B173="Wheat QC",1.36,C173="Wheat QC", 1.36, C173="leco soil 502-308",0.185,C173="soil med low C",0.201,C173="Soil Med High C",0.233),"")</f>
        <v/>
      </c>
      <c r="H173" t="str" cm="1">
        <f t="array" ref="H173">IF(B173&lt;&gt;"",_xlfn.IFS(B173="barley","45.2",B173="alfalfa","45.05",B173="Soil Med High C",2.77,C173="Alfalfa","45.05",C173="barley",45.2,B173="Wheat",39.38,B173="soil med low C",2.69,C173="Wheat QC", 39.38,C173="leco soil 502-308",2.34, C173="soil med low C",2.69,C173="soil med high c",2.77),"")</f>
        <v/>
      </c>
    </row>
    <row r="174" spans="1:8" x14ac:dyDescent="0.25">
      <c r="A174" t="str">
        <f>IF(B174&lt;&gt;"",Calculations!A174,"")</f>
        <v/>
      </c>
      <c r="B174" t="str">
        <f>Calculations!C174</f>
        <v/>
      </c>
      <c r="C174" t="str">
        <f>Calculations!D174</f>
        <v/>
      </c>
      <c r="D174" t="str">
        <f>Calculations!B174</f>
        <v/>
      </c>
      <c r="E174" t="str">
        <f>IF(A174&lt;&gt;"",Calculations!X174,"")</f>
        <v/>
      </c>
      <c r="F174" t="str">
        <f>IF(B174&lt;&gt;"",Calculations!Y174,"")</f>
        <v/>
      </c>
      <c r="G174" t="str" cm="1">
        <f t="array" ref="G174">IF(B174&lt;&gt;"",_xlfn.IFS(B174="barley","1.69",B174="alfalfa","3.62",B174="soil med low C",0.201, B174="Soil Med High C",0.233,C174="Alfalfa","3.62",C174="barley",1.69,B174="Wheat",1.36,B174="Wheat QC",1.36,C174="Wheat QC", 1.36, C174="leco soil 502-308",0.185,C174="soil med low C",0.201,C174="Soil Med High C",0.233),"")</f>
        <v/>
      </c>
      <c r="H174" t="str" cm="1">
        <f t="array" ref="H174">IF(B174&lt;&gt;"",_xlfn.IFS(B174="barley","45.2",B174="alfalfa","45.05",B174="Soil Med High C",2.77,C174="Alfalfa","45.05",C174="barley",45.2,B174="Wheat",39.38,B174="soil med low C",2.69,C174="Wheat QC", 39.38,C174="leco soil 502-308",2.34, C174="soil med low C",2.69,C174="soil med high c",2.77),"")</f>
        <v/>
      </c>
    </row>
    <row r="175" spans="1:8" x14ac:dyDescent="0.25">
      <c r="A175" t="str">
        <f>IF(B175&lt;&gt;"",Calculations!A175,"")</f>
        <v/>
      </c>
      <c r="B175" t="str">
        <f>Calculations!C175</f>
        <v/>
      </c>
      <c r="C175" t="str">
        <f>Calculations!D175</f>
        <v/>
      </c>
      <c r="D175" t="str">
        <f>Calculations!B175</f>
        <v/>
      </c>
      <c r="E175" t="str">
        <f>IF(A175&lt;&gt;"",Calculations!X175,"")</f>
        <v/>
      </c>
      <c r="F175" t="str">
        <f>IF(B175&lt;&gt;"",Calculations!Y175,"")</f>
        <v/>
      </c>
      <c r="G175" t="str" cm="1">
        <f t="array" ref="G175">IF(B175&lt;&gt;"",_xlfn.IFS(B175="barley","1.69",B175="alfalfa","3.62",B175="soil med low C",0.201, B175="Soil Med High C",0.233,C175="Alfalfa","3.62",C175="barley",1.69,B175="Wheat",1.36,B175="Wheat QC",1.36,C175="Wheat QC", 1.36, C175="leco soil 502-308",0.185,C175="soil med low C",0.201,C175="Soil Med High C",0.233),"")</f>
        <v/>
      </c>
      <c r="H175" t="str" cm="1">
        <f t="array" ref="H175">IF(B175&lt;&gt;"",_xlfn.IFS(B175="barley","45.2",B175="alfalfa","45.05",B175="Soil Med High C",2.77,C175="Alfalfa","45.05",C175="barley",45.2,B175="Wheat",39.38,B175="soil med low C",2.69,C175="Wheat QC", 39.38,C175="leco soil 502-308",2.34, C175="soil med low C",2.69,C175="soil med high c",2.77),"")</f>
        <v/>
      </c>
    </row>
    <row r="176" spans="1:8" x14ac:dyDescent="0.25">
      <c r="A176" t="str">
        <f>IF(B176&lt;&gt;"",Calculations!A176,"")</f>
        <v/>
      </c>
      <c r="B176" t="str">
        <f>Calculations!C176</f>
        <v/>
      </c>
      <c r="C176" t="str">
        <f>Calculations!D176</f>
        <v/>
      </c>
      <c r="D176" t="str">
        <f>Calculations!B176</f>
        <v/>
      </c>
      <c r="E176" t="str">
        <f>IF(A176&lt;&gt;"",Calculations!X176,"")</f>
        <v/>
      </c>
      <c r="F176" t="str">
        <f>IF(B176&lt;&gt;"",Calculations!Y176,"")</f>
        <v/>
      </c>
      <c r="G176" t="str" cm="1">
        <f t="array" ref="G176">IF(B176&lt;&gt;"",_xlfn.IFS(B176="barley","1.69",B176="alfalfa","3.62",B176="soil med low C",0.201, B176="Soil Med High C",0.233,C176="Alfalfa","3.62",C176="barley",1.69,B176="Wheat",1.36,B176="Wheat QC",1.36,C176="Wheat QC", 1.36, C176="leco soil 502-308",0.185,C176="soil med low C",0.201,C176="Soil Med High C",0.233),"")</f>
        <v/>
      </c>
      <c r="H176" t="str" cm="1">
        <f t="array" ref="H176">IF(B176&lt;&gt;"",_xlfn.IFS(B176="barley","45.2",B176="alfalfa","45.05",B176="Soil Med High C",2.77,C176="Alfalfa","45.05",C176="barley",45.2,B176="Wheat",39.38,B176="soil med low C",2.69,C176="Wheat QC", 39.38,C176="leco soil 502-308",2.34, C176="soil med low C",2.69,C176="soil med high c",2.77),"")</f>
        <v/>
      </c>
    </row>
    <row r="177" spans="1:8" x14ac:dyDescent="0.25">
      <c r="A177" t="str">
        <f>IF(B177&lt;&gt;"",Calculations!A177,"")</f>
        <v/>
      </c>
      <c r="B177" t="str">
        <f>Calculations!C177</f>
        <v/>
      </c>
      <c r="C177" t="str">
        <f>Calculations!D177</f>
        <v/>
      </c>
      <c r="D177" t="str">
        <f>Calculations!B177</f>
        <v/>
      </c>
      <c r="E177" t="str">
        <f>IF(A177&lt;&gt;"",Calculations!X177,"")</f>
        <v/>
      </c>
      <c r="F177" t="str">
        <f>IF(B177&lt;&gt;"",Calculations!Y177,"")</f>
        <v/>
      </c>
      <c r="G177" t="str" cm="1">
        <f t="array" ref="G177">IF(B177&lt;&gt;"",_xlfn.IFS(B177="barley","1.69",B177="alfalfa","3.62",B177="soil med low C",0.201, B177="Soil Med High C",0.233,C177="Alfalfa","3.62",C177="barley",1.69,B177="Wheat",1.36,B177="Wheat QC",1.36,C177="Wheat QC", 1.36, C177="leco soil 502-308",0.185,C177="soil med low C",0.201,C177="Soil Med High C",0.233),"")</f>
        <v/>
      </c>
      <c r="H177" t="str" cm="1">
        <f t="array" ref="H177">IF(B177&lt;&gt;"",_xlfn.IFS(B177="barley","45.2",B177="alfalfa","45.05",B177="Soil Med High C",2.77,C177="Alfalfa","45.05",C177="barley",45.2,B177="Wheat",39.38,B177="soil med low C",2.69,C177="Wheat QC", 39.38,C177="leco soil 502-308",2.34, C177="soil med low C",2.69,C177="soil med high c",2.77),"")</f>
        <v/>
      </c>
    </row>
    <row r="178" spans="1:8" x14ac:dyDescent="0.25">
      <c r="A178" t="str">
        <f>IF(B178&lt;&gt;"",Calculations!A178,"")</f>
        <v/>
      </c>
      <c r="B178" t="str">
        <f>Calculations!C178</f>
        <v/>
      </c>
      <c r="C178" t="str">
        <f>Calculations!D178</f>
        <v/>
      </c>
      <c r="D178" t="str">
        <f>Calculations!B178</f>
        <v/>
      </c>
      <c r="E178" t="str">
        <f>IF(A178&lt;&gt;"",Calculations!X178,"")</f>
        <v/>
      </c>
      <c r="F178" t="str">
        <f>IF(B178&lt;&gt;"",Calculations!Y178,"")</f>
        <v/>
      </c>
      <c r="G178" t="str" cm="1">
        <f t="array" ref="G178">IF(B178&lt;&gt;"",_xlfn.IFS(B178="barley","1.69",B178="alfalfa","3.62",B178="soil med low C",0.201, B178="Soil Med High C",0.233,C178="Alfalfa","3.62",C178="barley",1.69,B178="Wheat",1.36,B178="Wheat QC",1.36,C178="Wheat QC", 1.36, C178="leco soil 502-308",0.185,C178="soil med low C",0.201,C178="Soil Med High C",0.233),"")</f>
        <v/>
      </c>
      <c r="H178" t="str" cm="1">
        <f t="array" ref="H178">IF(B178&lt;&gt;"",_xlfn.IFS(B178="barley","45.2",B178="alfalfa","45.05",B178="Soil Med High C",2.77,C178="Alfalfa","45.05",C178="barley",45.2,B178="Wheat",39.38,B178="soil med low C",2.69,C178="Wheat QC", 39.38,C178="leco soil 502-308",2.34, C178="soil med low C",2.69,C178="soil med high c",2.77),"")</f>
        <v/>
      </c>
    </row>
    <row r="179" spans="1:8" x14ac:dyDescent="0.25">
      <c r="A179" t="str">
        <f>IF(B179&lt;&gt;"",Calculations!A179,"")</f>
        <v/>
      </c>
      <c r="B179" t="str">
        <f>Calculations!C179</f>
        <v/>
      </c>
      <c r="C179" t="str">
        <f>Calculations!D179</f>
        <v/>
      </c>
      <c r="D179" t="str">
        <f>Calculations!B179</f>
        <v/>
      </c>
      <c r="E179" t="str">
        <f>IF(A179&lt;&gt;"",Calculations!X179,"")</f>
        <v/>
      </c>
      <c r="F179" t="str">
        <f>IF(B179&lt;&gt;"",Calculations!Y179,"")</f>
        <v/>
      </c>
      <c r="G179" t="str" cm="1">
        <f t="array" ref="G179">IF(B179&lt;&gt;"",_xlfn.IFS(B179="barley","1.69",B179="alfalfa","3.62",B179="soil med low C",0.201, B179="Soil Med High C",0.233,C179="Alfalfa","3.62",C179="barley",1.69,B179="Wheat",1.36,B179="Wheat QC",1.36,C179="Wheat QC", 1.36, C179="leco soil 502-308",0.185,C179="soil med low C",0.201,C179="Soil Med High C",0.233),"")</f>
        <v/>
      </c>
      <c r="H179" t="str" cm="1">
        <f t="array" ref="H179">IF(B179&lt;&gt;"",_xlfn.IFS(B179="barley","45.2",B179="alfalfa","45.05",B179="Soil Med High C",2.77,C179="Alfalfa","45.05",C179="barley",45.2,B179="Wheat",39.38,B179="soil med low C",2.69,C179="Wheat QC", 39.38,C179="leco soil 502-308",2.34, C179="soil med low C",2.69,C179="soil med high c",2.77),"")</f>
        <v/>
      </c>
    </row>
    <row r="180" spans="1:8" x14ac:dyDescent="0.25">
      <c r="A180" t="str">
        <f>IF(B180&lt;&gt;"",Calculations!A180,"")</f>
        <v/>
      </c>
      <c r="B180" t="str">
        <f>Calculations!C180</f>
        <v/>
      </c>
      <c r="C180" t="str">
        <f>Calculations!D180</f>
        <v/>
      </c>
      <c r="D180" t="str">
        <f>Calculations!B180</f>
        <v/>
      </c>
      <c r="E180" t="str">
        <f>IF(A180&lt;&gt;"",Calculations!X180,"")</f>
        <v/>
      </c>
      <c r="F180" t="str">
        <f>IF(B180&lt;&gt;"",Calculations!Y180,"")</f>
        <v/>
      </c>
      <c r="G180" t="str" cm="1">
        <f t="array" ref="G180">IF(B180&lt;&gt;"",_xlfn.IFS(B180="barley","1.69",B180="alfalfa","3.62",B180="soil med low C",0.201, B180="Soil Med High C",0.233,C180="Alfalfa","3.62",C180="barley",1.69,B180="Wheat",1.36,B180="Wheat QC",1.36,C180="Wheat QC", 1.36, C180="leco soil 502-308",0.185,C180="soil med low C",0.201,C180="Soil Med High C",0.233),"")</f>
        <v/>
      </c>
      <c r="H180" t="str" cm="1">
        <f t="array" ref="H180">IF(B180&lt;&gt;"",_xlfn.IFS(B180="barley","45.2",B180="alfalfa","45.05",B180="Soil Med High C",2.77,C180="Alfalfa","45.05",C180="barley",45.2,B180="Wheat",39.38,B180="soil med low C",2.69,C180="Wheat QC", 39.38,C180="leco soil 502-308",2.34, C180="soil med low C",2.69,C180="soil med high c",2.77),"")</f>
        <v/>
      </c>
    </row>
    <row r="181" spans="1:8" x14ac:dyDescent="0.25">
      <c r="A181" t="str">
        <f>IF(B181&lt;&gt;"",Calculations!A181,"")</f>
        <v/>
      </c>
      <c r="B181" t="str">
        <f>Calculations!C181</f>
        <v/>
      </c>
      <c r="C181" t="str">
        <f>Calculations!D181</f>
        <v/>
      </c>
      <c r="D181" t="str">
        <f>Calculations!B181</f>
        <v/>
      </c>
      <c r="E181" t="str">
        <f>IF(A181&lt;&gt;"",Calculations!X181,"")</f>
        <v/>
      </c>
      <c r="F181" t="str">
        <f>IF(B181&lt;&gt;"",Calculations!Y181,"")</f>
        <v/>
      </c>
      <c r="G181" t="str" cm="1">
        <f t="array" ref="G181">IF(B181&lt;&gt;"",_xlfn.IFS(B181="barley","1.69",B181="alfalfa","3.62",B181="soil med low C",0.201, B181="Soil Med High C",0.233,C181="Alfalfa","3.62",C181="barley",1.69,B181="Wheat",1.36,B181="Wheat QC",1.36,C181="Wheat QC", 1.36, C181="leco soil 502-308",0.185,C181="soil med low C",0.201,C181="Soil Med High C",0.233),"")</f>
        <v/>
      </c>
      <c r="H181" t="str" cm="1">
        <f t="array" ref="H181">IF(B181&lt;&gt;"",_xlfn.IFS(B181="barley","45.2",B181="alfalfa","45.05",B181="Soil Med High C",2.77,C181="Alfalfa","45.05",C181="barley",45.2,B181="Wheat",39.38,B181="soil med low C",2.69,C181="Wheat QC", 39.38,C181="leco soil 502-308",2.34, C181="soil med low C",2.69,C181="soil med high c",2.77),"")</f>
        <v/>
      </c>
    </row>
    <row r="182" spans="1:8" x14ac:dyDescent="0.25">
      <c r="A182" t="str">
        <f>IF(B182&lt;&gt;"",Calculations!A182,"")</f>
        <v/>
      </c>
      <c r="B182" t="str">
        <f>Calculations!C182</f>
        <v/>
      </c>
      <c r="C182" t="str">
        <f>Calculations!D182</f>
        <v/>
      </c>
      <c r="D182" t="str">
        <f>Calculations!B182</f>
        <v/>
      </c>
      <c r="E182" t="str">
        <f>IF(A182&lt;&gt;"",Calculations!X182,"")</f>
        <v/>
      </c>
      <c r="F182" t="str">
        <f>IF(B182&lt;&gt;"",Calculations!Y182,"")</f>
        <v/>
      </c>
      <c r="G182" t="str" cm="1">
        <f t="array" ref="G182">IF(B182&lt;&gt;"",_xlfn.IFS(B182="barley","1.69",B182="alfalfa","3.62",B182="soil med low C",0.201, B182="Soil Med High C",0.233,C182="Alfalfa","3.62",C182="barley",1.69,B182="Wheat",1.36,B182="Wheat QC",1.36,C182="Wheat QC", 1.36, C182="leco soil 502-308",0.185,C182="soil med low C",0.201,C182="Soil Med High C",0.233),"")</f>
        <v/>
      </c>
      <c r="H182" t="str" cm="1">
        <f t="array" ref="H182">IF(B182&lt;&gt;"",_xlfn.IFS(B182="barley","45.2",B182="alfalfa","45.05",B182="Soil Med High C",2.77,C182="Alfalfa","45.05",C182="barley",45.2,B182="Wheat",39.38,B182="soil med low C",2.69,C182="Wheat QC", 39.38,C182="leco soil 502-308",2.34, C182="soil med low C",2.69,C182="soil med high c",2.77),"")</f>
        <v/>
      </c>
    </row>
    <row r="183" spans="1:8" x14ac:dyDescent="0.25">
      <c r="A183" t="str">
        <f>IF(B183&lt;&gt;"",Calculations!A183,"")</f>
        <v/>
      </c>
      <c r="B183" t="str">
        <f>Calculations!C183</f>
        <v/>
      </c>
      <c r="C183" t="str">
        <f>Calculations!D183</f>
        <v/>
      </c>
      <c r="D183" t="str">
        <f>Calculations!B183</f>
        <v/>
      </c>
      <c r="E183" t="str">
        <f>IF(A183&lt;&gt;"",Calculations!X183,"")</f>
        <v/>
      </c>
      <c r="F183" t="str">
        <f>IF(B183&lt;&gt;"",Calculations!Y183,"")</f>
        <v/>
      </c>
      <c r="G183" t="str" cm="1">
        <f t="array" ref="G183">IF(B183&lt;&gt;"",_xlfn.IFS(B183="barley","1.69",B183="alfalfa","3.62",B183="soil med low C",0.201, B183="Soil Med High C",0.233,C183="Alfalfa","3.62",C183="barley",1.69,B183="Wheat",1.36,B183="Wheat QC",1.36,C183="Wheat QC", 1.36, C183="leco soil 502-308",0.185,C183="soil med low C",0.201,C183="Soil Med High C",0.233),"")</f>
        <v/>
      </c>
      <c r="H183" t="str" cm="1">
        <f t="array" ref="H183">IF(B183&lt;&gt;"",_xlfn.IFS(B183="barley","45.2",B183="alfalfa","45.05",B183="Soil Med High C",2.77,C183="Alfalfa","45.05",C183="barley",45.2,B183="Wheat",39.38,B183="soil med low C",2.69,C183="Wheat QC", 39.38,C183="leco soil 502-308",2.34, C183="soil med low C",2.69,C183="soil med high c",2.77),"")</f>
        <v/>
      </c>
    </row>
    <row r="184" spans="1:8" x14ac:dyDescent="0.25">
      <c r="A184" t="str">
        <f>IF(B184&lt;&gt;"",Calculations!A184,"")</f>
        <v/>
      </c>
      <c r="B184" t="str">
        <f>Calculations!C184</f>
        <v/>
      </c>
      <c r="C184" t="str">
        <f>Calculations!D184</f>
        <v/>
      </c>
      <c r="D184" t="str">
        <f>Calculations!B184</f>
        <v/>
      </c>
      <c r="E184" t="str">
        <f>IF(A184&lt;&gt;"",Calculations!X184,"")</f>
        <v/>
      </c>
      <c r="F184" t="str">
        <f>IF(B184&lt;&gt;"",Calculations!Y184,"")</f>
        <v/>
      </c>
      <c r="G184" t="str" cm="1">
        <f t="array" ref="G184">IF(B184&lt;&gt;"",_xlfn.IFS(B184="barley","1.69",B184="alfalfa","3.62",B184="soil med low C",0.201, B184="Soil Med High C",0.233,C184="Alfalfa","3.62",C184="barley",1.69,B184="Wheat",1.36,B184="Wheat QC",1.36,C184="Wheat QC", 1.36, C184="leco soil 502-308",0.185,C184="soil med low C",0.201,C184="Soil Med High C",0.233),"")</f>
        <v/>
      </c>
      <c r="H184" t="str" cm="1">
        <f t="array" ref="H184">IF(B184&lt;&gt;"",_xlfn.IFS(B184="barley","45.2",B184="alfalfa","45.05",B184="Soil Med High C",2.77,C184="Alfalfa","45.05",C184="barley",45.2,B184="Wheat",39.38,B184="soil med low C",2.69,C184="Wheat QC", 39.38,C184="leco soil 502-308",2.34, C184="soil med low C",2.69,C184="soil med high c",2.77),"")</f>
        <v/>
      </c>
    </row>
    <row r="185" spans="1:8" x14ac:dyDescent="0.25">
      <c r="A185" t="str">
        <f>IF(B185&lt;&gt;"",Calculations!A185,"")</f>
        <v/>
      </c>
      <c r="B185" t="str">
        <f>Calculations!C185</f>
        <v/>
      </c>
      <c r="C185" t="str">
        <f>Calculations!D185</f>
        <v/>
      </c>
      <c r="D185" t="str">
        <f>Calculations!B185</f>
        <v/>
      </c>
      <c r="E185" t="str">
        <f>IF(A185&lt;&gt;"",Calculations!X185,"")</f>
        <v/>
      </c>
      <c r="F185" t="str">
        <f>IF(B185&lt;&gt;"",Calculations!Y185,"")</f>
        <v/>
      </c>
      <c r="G185" t="str" cm="1">
        <f t="array" ref="G185">IF(B185&lt;&gt;"",_xlfn.IFS(B185="barley","1.69",B185="alfalfa","3.62",B185="soil med low C",0.201, B185="Soil Med High C",0.233,C185="Alfalfa","3.62",C185="barley",1.69,B185="Wheat",1.36,B185="Wheat QC",1.36,C185="Wheat QC", 1.36, C185="leco soil 502-308",0.185,C185="soil med low C",0.201,C185="Soil Med High C",0.233),"")</f>
        <v/>
      </c>
      <c r="H185" t="str" cm="1">
        <f t="array" ref="H185">IF(B185&lt;&gt;"",_xlfn.IFS(B185="barley","45.2",B185="alfalfa","45.05",B185="Soil Med High C",2.77,C185="Alfalfa","45.05",C185="barley",45.2,B185="Wheat",39.38,B185="soil med low C",2.69,C185="Wheat QC", 39.38,C185="leco soil 502-308",2.34, C185="soil med low C",2.69,C185="soil med high c",2.77),"")</f>
        <v/>
      </c>
    </row>
    <row r="186" spans="1:8" x14ac:dyDescent="0.25">
      <c r="A186" t="str">
        <f>IF(B186&lt;&gt;"",Calculations!A186,"")</f>
        <v/>
      </c>
      <c r="B186" t="str">
        <f>Calculations!C186</f>
        <v/>
      </c>
      <c r="C186" t="str">
        <f>Calculations!D186</f>
        <v/>
      </c>
      <c r="D186" t="str">
        <f>Calculations!B186</f>
        <v/>
      </c>
      <c r="E186" t="str">
        <f>IF(A186&lt;&gt;"",Calculations!X186,"")</f>
        <v/>
      </c>
      <c r="F186" t="str">
        <f>IF(B186&lt;&gt;"",Calculations!Y186,"")</f>
        <v/>
      </c>
      <c r="G186" t="str" cm="1">
        <f t="array" ref="G186">IF(B186&lt;&gt;"",_xlfn.IFS(B186="barley","1.69",B186="alfalfa","3.62",B186="soil med low C",0.201, B186="Soil Med High C",0.233,C186="Alfalfa","3.62",C186="barley",1.69,B186="Wheat",1.36,B186="Wheat QC",1.36,C186="Wheat QC", 1.36, C186="leco soil 502-308",0.185,C186="soil med low C",0.201,C186="Soil Med High C",0.233),"")</f>
        <v/>
      </c>
      <c r="H186" t="str" cm="1">
        <f t="array" ref="H186">IF(B186&lt;&gt;"",_xlfn.IFS(B186="barley","45.2",B186="alfalfa","45.05",B186="Soil Med High C",2.77,C186="Alfalfa","45.05",C186="barley",45.2,B186="Wheat",39.38,B186="soil med low C",2.69,C186="Wheat QC", 39.38,C186="leco soil 502-308",2.34, C186="soil med low C",2.69,C186="soil med high c",2.77),"")</f>
        <v/>
      </c>
    </row>
    <row r="187" spans="1:8" x14ac:dyDescent="0.25">
      <c r="A187" t="str">
        <f>IF(B187&lt;&gt;"",Calculations!A187,"")</f>
        <v/>
      </c>
      <c r="B187" t="str">
        <f>Calculations!C187</f>
        <v/>
      </c>
      <c r="C187" t="str">
        <f>Calculations!D187</f>
        <v/>
      </c>
      <c r="D187" t="str">
        <f>Calculations!B187</f>
        <v/>
      </c>
      <c r="E187" t="str">
        <f>IF(A187&lt;&gt;"",Calculations!X187,"")</f>
        <v/>
      </c>
      <c r="F187" t="str">
        <f>IF(B187&lt;&gt;"",Calculations!Y187,"")</f>
        <v/>
      </c>
      <c r="G187" t="str" cm="1">
        <f t="array" ref="G187">IF(B187&lt;&gt;"",_xlfn.IFS(B187="barley","1.69",B187="alfalfa","3.62",B187="soil med low C",0.201, B187="Soil Med High C",0.233,C187="Alfalfa","3.62",C187="barley",1.69,B187="Wheat",1.36,B187="Wheat QC",1.36,C187="Wheat QC", 1.36, C187="leco soil 502-308",0.185,C187="soil med low C",0.201,C187="Soil Med High C",0.233),"")</f>
        <v/>
      </c>
      <c r="H187" t="str" cm="1">
        <f t="array" ref="H187">IF(B187&lt;&gt;"",_xlfn.IFS(B187="barley","45.2",B187="alfalfa","45.05",B187="Soil Med High C",2.77,C187="Alfalfa","45.05",C187="barley",45.2,B187="Wheat",39.38,B187="soil med low C",2.69,C187="Wheat QC", 39.38,C187="leco soil 502-308",2.34, C187="soil med low C",2.69,C187="soil med high c",2.77),"")</f>
        <v/>
      </c>
    </row>
    <row r="188" spans="1:8" x14ac:dyDescent="0.25">
      <c r="A188" t="str">
        <f>IF(B188&lt;&gt;"",Calculations!A188,"")</f>
        <v/>
      </c>
      <c r="B188" t="str">
        <f>Calculations!C188</f>
        <v/>
      </c>
      <c r="C188" t="str">
        <f>Calculations!D188</f>
        <v/>
      </c>
      <c r="D188" t="str">
        <f>Calculations!B188</f>
        <v/>
      </c>
      <c r="E188" t="str">
        <f>IF(A188&lt;&gt;"",Calculations!X188,"")</f>
        <v/>
      </c>
      <c r="F188" t="str">
        <f>IF(B188&lt;&gt;"",Calculations!Y188,"")</f>
        <v/>
      </c>
      <c r="G188" t="str" cm="1">
        <f t="array" ref="G188">IF(B188&lt;&gt;"",_xlfn.IFS(B188="barley","1.69",B188="alfalfa","3.62",B188="soil med low C",0.201, B188="Soil Med High C",0.233,C188="Alfalfa","3.62",C188="barley",1.69,B188="Wheat",1.36,B188="Wheat QC",1.36,C188="Wheat QC", 1.36, C188="leco soil 502-308",0.185,C188="soil med low C",0.201,C188="Soil Med High C",0.233),"")</f>
        <v/>
      </c>
      <c r="H188" t="str" cm="1">
        <f t="array" ref="H188">IF(B188&lt;&gt;"",_xlfn.IFS(B188="barley","45.2",B188="alfalfa","45.05",B188="Soil Med High C",2.77,C188="Alfalfa","45.05",C188="barley",45.2,B188="Wheat",39.38,B188="soil med low C",2.69,C188="Wheat QC", 39.38,C188="leco soil 502-308",2.34, C188="soil med low C",2.69,C188="soil med high c",2.77),"")</f>
        <v/>
      </c>
    </row>
    <row r="189" spans="1:8" x14ac:dyDescent="0.25">
      <c r="A189" t="str">
        <f>IF(B189&lt;&gt;"",Calculations!A189,"")</f>
        <v/>
      </c>
      <c r="B189" t="str">
        <f>Calculations!C189</f>
        <v/>
      </c>
      <c r="C189" t="str">
        <f>Calculations!D189</f>
        <v/>
      </c>
      <c r="D189" t="str">
        <f>Calculations!B189</f>
        <v/>
      </c>
      <c r="E189" t="str">
        <f>IF(A189&lt;&gt;"",Calculations!X189,"")</f>
        <v/>
      </c>
      <c r="F189" t="str">
        <f>IF(B189&lt;&gt;"",Calculations!Y189,"")</f>
        <v/>
      </c>
      <c r="G189" t="str" cm="1">
        <f t="array" ref="G189">IF(B189&lt;&gt;"",_xlfn.IFS(B189="barley","1.69",B189="alfalfa","3.62",B189="soil med low C",0.201, B189="Soil Med High C",0.233,C189="Alfalfa","3.62",C189="barley",1.69,B189="Wheat",1.36,B189="Wheat QC",1.36,C189="Wheat QC", 1.36, C189="leco soil 502-308",0.185,C189="soil med low C",0.201,C189="Soil Med High C",0.233),"")</f>
        <v/>
      </c>
      <c r="H189" t="str" cm="1">
        <f t="array" ref="H189">IF(B189&lt;&gt;"",_xlfn.IFS(B189="barley","45.2",B189="alfalfa","45.05",B189="Soil Med High C",2.77,C189="Alfalfa","45.05",C189="barley",45.2,B189="Wheat",39.38,B189="soil med low C",2.69,C189="Wheat QC", 39.38,C189="leco soil 502-308",2.34, C189="soil med low C",2.69,C189="soil med high c",2.77),"")</f>
        <v/>
      </c>
    </row>
    <row r="190" spans="1:8" x14ac:dyDescent="0.25">
      <c r="A190" t="str">
        <f>IF(B190&lt;&gt;"",Calculations!A190,"")</f>
        <v/>
      </c>
      <c r="B190" t="str">
        <f>Calculations!C190</f>
        <v/>
      </c>
      <c r="C190" t="str">
        <f>Calculations!D190</f>
        <v/>
      </c>
      <c r="D190" t="str">
        <f>Calculations!B190</f>
        <v/>
      </c>
      <c r="E190" t="str">
        <f>IF(A190&lt;&gt;"",Calculations!X190,"")</f>
        <v/>
      </c>
      <c r="F190" t="str">
        <f>IF(B190&lt;&gt;"",Calculations!Y190,"")</f>
        <v/>
      </c>
      <c r="G190" t="str" cm="1">
        <f t="array" ref="G190">IF(B190&lt;&gt;"",_xlfn.IFS(B190="barley","1.69",B190="alfalfa","3.62",B190="soil med low C",0.201, B190="Soil Med High C",0.233,C190="Alfalfa","3.62",C190="barley",1.69,B190="Wheat",1.36,B190="Wheat QC",1.36,C190="Wheat QC", 1.36, C190="leco soil 502-308",0.185,C190="soil med low C",0.201,C190="Soil Med High C",0.233),"")</f>
        <v/>
      </c>
      <c r="H190" t="str" cm="1">
        <f t="array" ref="H190">IF(B190&lt;&gt;"",_xlfn.IFS(B190="barley","45.2",B190="alfalfa","45.05",B190="Soil Med High C",2.77,C190="Alfalfa","45.05",C190="barley",45.2,B190="Wheat",39.38,B190="soil med low C",2.69,C190="Wheat QC", 39.38,C190="leco soil 502-308",2.34, C190="soil med low C",2.69,C190="soil med high c",2.77),"")</f>
        <v/>
      </c>
    </row>
    <row r="191" spans="1:8" x14ac:dyDescent="0.25">
      <c r="A191" t="str">
        <f>IF(B191&lt;&gt;"",Calculations!A191,"")</f>
        <v/>
      </c>
      <c r="B191" t="str">
        <f>Calculations!C191</f>
        <v/>
      </c>
      <c r="C191" t="str">
        <f>Calculations!D191</f>
        <v/>
      </c>
      <c r="D191" t="str">
        <f>Calculations!B191</f>
        <v/>
      </c>
      <c r="E191" t="str">
        <f>IF(A191&lt;&gt;"",Calculations!X191,"")</f>
        <v/>
      </c>
      <c r="F191" t="str">
        <f>IF(B191&lt;&gt;"",Calculations!Y191,"")</f>
        <v/>
      </c>
      <c r="G191" t="str" cm="1">
        <f t="array" ref="G191">IF(B191&lt;&gt;"",_xlfn.IFS(B191="barley","1.69",B191="alfalfa","3.62",B191="soil med low C",0.201, B191="Soil Med High C",0.233,C191="Alfalfa","3.62",C191="barley",1.69,B191="Wheat",1.36,B191="Wheat QC",1.36,C191="Wheat QC", 1.36, C191="leco soil 502-308",0.185,C191="soil med low C",0.201,C191="Soil Med High C",0.233),"")</f>
        <v/>
      </c>
      <c r="H191" t="str" cm="1">
        <f t="array" ref="H191">IF(B191&lt;&gt;"",_xlfn.IFS(B191="barley","45.2",B191="alfalfa","45.05",B191="Soil Med High C",2.77,C191="Alfalfa","45.05",C191="barley",45.2,B191="Wheat",39.38,B191="soil med low C",2.69,C191="Wheat QC", 39.38,C191="leco soil 502-308",2.34, C191="soil med low C",2.69,C191="soil med high c",2.77),"")</f>
        <v/>
      </c>
    </row>
    <row r="192" spans="1:8" x14ac:dyDescent="0.25">
      <c r="A192" t="str">
        <f>IF(B192&lt;&gt;"",Calculations!A192,"")</f>
        <v/>
      </c>
      <c r="B192" t="str">
        <f>Calculations!C192</f>
        <v/>
      </c>
      <c r="C192" t="str">
        <f>Calculations!D192</f>
        <v/>
      </c>
      <c r="D192" t="str">
        <f>Calculations!B192</f>
        <v/>
      </c>
      <c r="E192" t="str">
        <f>IF(A192&lt;&gt;"",Calculations!X192,"")</f>
        <v/>
      </c>
      <c r="F192" t="str">
        <f>IF(B192&lt;&gt;"",Calculations!Y192,"")</f>
        <v/>
      </c>
      <c r="G192" t="str" cm="1">
        <f t="array" ref="G192">IF(B192&lt;&gt;"",_xlfn.IFS(B192="barley","1.69",B192="alfalfa","3.62",B192="soil med low C",0.201, B192="Soil Med High C",0.233,C192="Alfalfa","3.62",C192="barley",1.69,B192="Wheat",1.36,B192="Wheat QC",1.36,C192="Wheat QC", 1.36, C192="leco soil 502-308",0.185,C192="soil med low C",0.201,C192="Soil Med High C",0.233),"")</f>
        <v/>
      </c>
      <c r="H192" t="str" cm="1">
        <f t="array" ref="H192">IF(B192&lt;&gt;"",_xlfn.IFS(B192="barley","45.2",B192="alfalfa","45.05",B192="Soil Med High C",2.77,C192="Alfalfa","45.05",C192="barley",45.2,B192="Wheat",39.38,B192="soil med low C",2.69,C192="Wheat QC", 39.38,C192="leco soil 502-308",2.34, C192="soil med low C",2.69,C192="soil med high c",2.77),"")</f>
        <v/>
      </c>
    </row>
    <row r="193" spans="1:8" x14ac:dyDescent="0.25">
      <c r="A193" t="str">
        <f>IF(B193&lt;&gt;"",Calculations!A193,"")</f>
        <v/>
      </c>
      <c r="B193" t="str">
        <f>Calculations!C193</f>
        <v/>
      </c>
      <c r="C193" t="str">
        <f>Calculations!D193</f>
        <v/>
      </c>
      <c r="D193" t="str">
        <f>Calculations!B193</f>
        <v/>
      </c>
      <c r="E193" t="str">
        <f>IF(A193&lt;&gt;"",Calculations!X193,"")</f>
        <v/>
      </c>
      <c r="F193" t="str">
        <f>IF(B193&lt;&gt;"",Calculations!Y193,"")</f>
        <v/>
      </c>
      <c r="G193" t="str" cm="1">
        <f t="array" ref="G193">IF(B193&lt;&gt;"",_xlfn.IFS(B193="barley","1.69",B193="alfalfa","3.62",B193="soil med low C",0.201, B193="Soil Med High C",0.233,C193="Alfalfa","3.62",C193="barley",1.69,B193="Wheat",1.36,B193="Wheat QC",1.36,C193="Wheat QC", 1.36, C193="leco soil 502-308",0.185,C193="soil med low C",0.201,C193="Soil Med High C",0.233),"")</f>
        <v/>
      </c>
      <c r="H193" t="str" cm="1">
        <f t="array" ref="H193">IF(B193&lt;&gt;"",_xlfn.IFS(B193="barley","45.2",B193="alfalfa","45.05",B193="Soil Med High C",2.77,C193="Alfalfa","45.05",C193="barley",45.2,B193="Wheat",39.38,B193="soil med low C",2.69,C193="Wheat QC", 39.38,C193="leco soil 502-308",2.34, C193="soil med low C",2.69,C193="soil med high c",2.77),"")</f>
        <v/>
      </c>
    </row>
    <row r="194" spans="1:8" x14ac:dyDescent="0.25">
      <c r="A194" t="str">
        <f>IF(B194&lt;&gt;"",Calculations!A194,"")</f>
        <v/>
      </c>
      <c r="B194" t="str">
        <f>Calculations!C194</f>
        <v/>
      </c>
      <c r="C194" t="str">
        <f>Calculations!D194</f>
        <v/>
      </c>
      <c r="D194" t="str">
        <f>Calculations!B194</f>
        <v/>
      </c>
      <c r="E194" t="str">
        <f>IF(A194&lt;&gt;"",Calculations!X194,"")</f>
        <v/>
      </c>
      <c r="F194" t="str">
        <f>IF(B194&lt;&gt;"",Calculations!Y194,"")</f>
        <v/>
      </c>
      <c r="G194" t="str" cm="1">
        <f t="array" ref="G194">IF(B194&lt;&gt;"",_xlfn.IFS(B194="barley","1.69",B194="alfalfa","3.62",B194="soil med low C",0.201, B194="Soil Med High C",0.233,C194="Alfalfa","3.62",C194="barley",1.69,B194="Wheat",1.36,B194="Wheat QC",1.36,C194="Wheat QC", 1.36, C194="leco soil 502-308",0.185,C194="soil med low C",0.201,C194="Soil Med High C",0.233),"")</f>
        <v/>
      </c>
      <c r="H194" t="str" cm="1">
        <f t="array" ref="H194">IF(B194&lt;&gt;"",_xlfn.IFS(B194="barley","45.2",B194="alfalfa","45.05",B194="Soil Med High C",2.77,C194="Alfalfa","45.05",C194="barley",45.2,B194="Wheat",39.38,B194="soil med low C",2.69,C194="Wheat QC", 39.38,C194="leco soil 502-308",2.34, C194="soil med low C",2.69,C194="soil med high c",2.77),"")</f>
        <v/>
      </c>
    </row>
    <row r="195" spans="1:8" x14ac:dyDescent="0.25">
      <c r="A195" t="str">
        <f>IF(B195&lt;&gt;"",Calculations!A195,"")</f>
        <v/>
      </c>
      <c r="B195" t="str">
        <f>Calculations!C195</f>
        <v/>
      </c>
      <c r="C195" t="str">
        <f>Calculations!D195</f>
        <v/>
      </c>
      <c r="D195" t="str">
        <f>Calculations!B195</f>
        <v/>
      </c>
      <c r="E195" t="str">
        <f>IF(A195&lt;&gt;"",Calculations!X195,"")</f>
        <v/>
      </c>
      <c r="F195" t="str">
        <f>IF(B195&lt;&gt;"",Calculations!Y195,"")</f>
        <v/>
      </c>
      <c r="G195" t="str" cm="1">
        <f t="array" ref="G195">IF(B195&lt;&gt;"",_xlfn.IFS(B195="barley","1.69",B195="alfalfa","3.62",B195="soil med low C",0.201, B195="Soil Med High C",0.233,C195="Alfalfa","3.62",C195="barley",1.69,B195="Wheat",1.36,B195="Wheat QC",1.36,C195="Wheat QC", 1.36, C195="leco soil 502-308",0.185,C195="soil med low C",0.201,C195="Soil Med High C",0.233),"")</f>
        <v/>
      </c>
      <c r="H195" t="str" cm="1">
        <f t="array" ref="H195">IF(B195&lt;&gt;"",_xlfn.IFS(B195="barley","45.2",B195="alfalfa","45.05",B195="Soil Med High C",2.77,C195="Alfalfa","45.05",C195="barley",45.2,B195="Wheat",39.38,B195="soil med low C",2.69,C195="Wheat QC", 39.38,C195="leco soil 502-308",2.34, C195="soil med low C",2.69,C195="soil med high c",2.77),"")</f>
        <v/>
      </c>
    </row>
    <row r="196" spans="1:8" x14ac:dyDescent="0.25">
      <c r="A196" t="str">
        <f>IF(B196&lt;&gt;"",Calculations!A196,"")</f>
        <v/>
      </c>
      <c r="B196" t="str">
        <f>Calculations!C196</f>
        <v/>
      </c>
      <c r="C196" t="str">
        <f>Calculations!D196</f>
        <v/>
      </c>
      <c r="D196" t="str">
        <f>Calculations!B196</f>
        <v/>
      </c>
      <c r="E196" t="str">
        <f>IF(A196&lt;&gt;"",Calculations!X196,"")</f>
        <v/>
      </c>
      <c r="F196" t="str">
        <f>IF(B196&lt;&gt;"",Calculations!Y196,"")</f>
        <v/>
      </c>
      <c r="G196" t="str" cm="1">
        <f t="array" ref="G196">IF(B196&lt;&gt;"",_xlfn.IFS(B196="barley","1.69",B196="alfalfa","3.62",B196="soil med low C",0.201, B196="Soil Med High C",0.233,C196="Alfalfa","3.62",C196="barley",1.69,B196="Wheat",1.36,B196="Wheat QC",1.36,C196="Wheat QC", 1.36, C196="leco soil 502-308",0.185,C196="soil med low C",0.201,C196="Soil Med High C",0.233),"")</f>
        <v/>
      </c>
      <c r="H196" t="str" cm="1">
        <f t="array" ref="H196">IF(B196&lt;&gt;"",_xlfn.IFS(B196="barley","45.2",B196="alfalfa","45.05",B196="Soil Med High C",2.77,C196="Alfalfa","45.05",C196="barley",45.2,B196="Wheat",39.38,B196="soil med low C",2.69,C196="Wheat QC", 39.38,C196="leco soil 502-308",2.34, C196="soil med low C",2.69,C196="soil med high c",2.77),"")</f>
        <v/>
      </c>
    </row>
    <row r="197" spans="1:8" x14ac:dyDescent="0.25">
      <c r="A197" t="str">
        <f>IF(B197&lt;&gt;"",Calculations!A197,"")</f>
        <v/>
      </c>
      <c r="B197" t="str">
        <f>Calculations!C197</f>
        <v/>
      </c>
      <c r="C197" t="str">
        <f>Calculations!D197</f>
        <v/>
      </c>
      <c r="D197" t="str">
        <f>Calculations!B197</f>
        <v/>
      </c>
      <c r="E197" t="str">
        <f>IF(A197&lt;&gt;"",Calculations!X197,"")</f>
        <v/>
      </c>
      <c r="F197" t="str">
        <f>IF(B197&lt;&gt;"",Calculations!Y197,"")</f>
        <v/>
      </c>
      <c r="G197" t="str" cm="1">
        <f t="array" ref="G197">IF(B197&lt;&gt;"",_xlfn.IFS(B197="barley","1.69",B197="alfalfa","3.62",B197="soil med low C",0.201, B197="Soil Med High C",0.233,C197="Alfalfa","3.62",C197="barley",1.69,B197="Wheat",1.36,B197="Wheat QC",1.36,C197="Wheat QC", 1.36, C197="leco soil 502-308",0.185,C197="soil med low C",0.201,C197="Soil Med High C",0.233),"")</f>
        <v/>
      </c>
      <c r="H197" t="str" cm="1">
        <f t="array" ref="H197">IF(B197&lt;&gt;"",_xlfn.IFS(B197="barley","45.2",B197="alfalfa","45.05",B197="Soil Med High C",2.77,C197="Alfalfa","45.05",C197="barley",45.2,B197="Wheat",39.38,B197="soil med low C",2.69,C197="Wheat QC", 39.38,C197="leco soil 502-308",2.34, C197="soil med low C",2.69,C197="soil med high c",2.77),"")</f>
        <v/>
      </c>
    </row>
    <row r="198" spans="1:8" x14ac:dyDescent="0.25">
      <c r="A198" t="str">
        <f>IF(B198&lt;&gt;"",Calculations!A198,"")</f>
        <v/>
      </c>
      <c r="B198" t="str">
        <f>Calculations!C198</f>
        <v/>
      </c>
      <c r="C198" t="str">
        <f>Calculations!D198</f>
        <v/>
      </c>
      <c r="D198" t="str">
        <f>Calculations!B198</f>
        <v/>
      </c>
      <c r="E198" t="str">
        <f>IF(A198&lt;&gt;"",Calculations!X198,"")</f>
        <v/>
      </c>
      <c r="F198" t="str">
        <f>IF(B198&lt;&gt;"",Calculations!Y198,"")</f>
        <v/>
      </c>
      <c r="G198" t="str" cm="1">
        <f t="array" ref="G198">IF(B198&lt;&gt;"",_xlfn.IFS(B198="barley","1.69",B198="alfalfa","3.62",B198="soil med low C",0.201, B198="Soil Med High C",0.233,C198="Alfalfa","3.62",C198="barley",1.69,B198="Wheat",1.36,B198="Wheat QC",1.36,C198="Wheat QC", 1.36, C198="leco soil 502-308",0.185,C198="soil med low C",0.201,C198="Soil Med High C",0.233),"")</f>
        <v/>
      </c>
      <c r="H198" t="str" cm="1">
        <f t="array" ref="H198">IF(B198&lt;&gt;"",_xlfn.IFS(B198="barley","45.2",B198="alfalfa","45.05",B198="Soil Med High C",2.77,C198="Alfalfa","45.05",C198="barley",45.2,B198="Wheat",39.38,B198="soil med low C",2.69,C198="Wheat QC", 39.38,C198="leco soil 502-308",2.34, C198="soil med low C",2.69,C198="soil med high c",2.77),"")</f>
        <v/>
      </c>
    </row>
    <row r="199" spans="1:8" x14ac:dyDescent="0.25">
      <c r="A199" t="str">
        <f>IF(B199&lt;&gt;"",Calculations!A199,"")</f>
        <v/>
      </c>
      <c r="B199" t="str">
        <f>Calculations!C199</f>
        <v/>
      </c>
      <c r="C199" t="str">
        <f>Calculations!D199</f>
        <v/>
      </c>
      <c r="D199" t="str">
        <f>Calculations!B199</f>
        <v/>
      </c>
      <c r="E199" t="str">
        <f>IF(A199&lt;&gt;"",Calculations!X199,"")</f>
        <v/>
      </c>
      <c r="F199" t="str">
        <f>IF(B199&lt;&gt;"",Calculations!Y199,"")</f>
        <v/>
      </c>
      <c r="G199" t="str" cm="1">
        <f t="array" ref="G199">IF(B199&lt;&gt;"",_xlfn.IFS(B199="barley","1.69",B199="alfalfa","3.62",B199="soil med low C",0.201, B199="Soil Med High C",0.233,C199="Alfalfa","3.62",C199="barley",1.69,B199="Wheat",1.36,B199="Wheat QC",1.36,C199="Wheat QC", 1.36, C199="leco soil 502-308",0.185,C199="soil med low C",0.201,C199="Soil Med High C",0.233),"")</f>
        <v/>
      </c>
      <c r="H199" t="str" cm="1">
        <f t="array" ref="H199">IF(B199&lt;&gt;"",_xlfn.IFS(B199="barley","45.2",B199="alfalfa","45.05",B199="Soil Med High C",2.77,C199="Alfalfa","45.05",C199="barley",45.2,B199="Wheat",39.38,B199="soil med low C",2.69,C199="Wheat QC", 39.38,C199="leco soil 502-308",2.34, C199="soil med low C",2.69,C199="soil med high c",2.77),"")</f>
        <v/>
      </c>
    </row>
    <row r="200" spans="1:8" x14ac:dyDescent="0.25">
      <c r="A200" t="str">
        <f>IF(B200&lt;&gt;"",Calculations!A200,"")</f>
        <v/>
      </c>
      <c r="B200" t="str">
        <f>Calculations!C200</f>
        <v/>
      </c>
      <c r="C200" t="str">
        <f>Calculations!D200</f>
        <v/>
      </c>
      <c r="D200" t="str">
        <f>Calculations!B200</f>
        <v/>
      </c>
      <c r="E200" t="str">
        <f>IF(A200&lt;&gt;"",Calculations!X200,"")</f>
        <v/>
      </c>
      <c r="F200" t="str">
        <f>IF(B200&lt;&gt;"",Calculations!Y200,"")</f>
        <v/>
      </c>
      <c r="G200" t="str" cm="1">
        <f t="array" ref="G200">IF(B200&lt;&gt;"",_xlfn.IFS(B200="barley","1.69",B200="alfalfa","3.62",B200="soil med low C",0.201, B200="Soil Med High C",0.233,C200="Alfalfa","3.62",C200="barley",1.69,B200="Wheat",1.36,B200="Wheat QC",1.36,C200="Wheat QC", 1.36, C200="leco soil 502-308",0.185,C200="soil med low C",0.201,C200="Soil Med High C",0.233),"")</f>
        <v/>
      </c>
      <c r="H200" t="str" cm="1">
        <f t="array" ref="H200">IF(B200&lt;&gt;"",_xlfn.IFS(B200="barley","45.2",B200="alfalfa","45.05",B200="Soil Med High C",2.77,C200="Alfalfa","45.05",C200="barley",45.2,B200="Wheat",39.38,B200="soil med low C",2.69,C200="Wheat QC", 39.38,C200="leco soil 502-308",2.34, C200="soil med low C",2.69,C200="soil med high c",2.77),"")</f>
        <v/>
      </c>
    </row>
    <row r="201" spans="1:8" x14ac:dyDescent="0.25">
      <c r="A201" t="str">
        <f>IF(B201&lt;&gt;"",Calculations!A201,"")</f>
        <v/>
      </c>
      <c r="B201" t="str">
        <f>Calculations!C201</f>
        <v/>
      </c>
      <c r="C201" t="str">
        <f>Calculations!D201</f>
        <v/>
      </c>
      <c r="D201" t="str">
        <f>Calculations!B201</f>
        <v/>
      </c>
      <c r="E201" t="str">
        <f>IF(A201&lt;&gt;"",Calculations!X201,"")</f>
        <v/>
      </c>
      <c r="F201" t="str">
        <f>IF(B201&lt;&gt;"",Calculations!Y201,"")</f>
        <v/>
      </c>
      <c r="G201" t="str" cm="1">
        <f t="array" ref="G201">IF(B201&lt;&gt;"",_xlfn.IFS(B201="barley","1.69",B201="alfalfa","3.62",B201="soil med low C",0.201, B201="Soil Med High C",0.233,C201="Alfalfa","3.62",C201="barley",1.69,B201="Wheat",1.36,B201="Wheat QC",1.36,C201="Wheat QC", 1.36, C201="leco soil 502-308",0.185,C201="soil med low C",0.201,C201="Soil Med High C",0.233),"")</f>
        <v/>
      </c>
      <c r="H201" t="str" cm="1">
        <f t="array" ref="H201">IF(B201&lt;&gt;"",_xlfn.IFS(B201="barley","45.2",B201="alfalfa","45.05",B201="Soil Med High C",2.77,C201="Alfalfa","45.05",C201="barley",45.2,B201="Wheat",39.38,B201="soil med low C",2.69,C201="Wheat QC", 39.38,C201="leco soil 502-308",2.34, C201="soil med low C",2.69,C201="soil med high c",2.77),"")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Schwaner, Geoff</cp:lastModifiedBy>
  <dcterms:created xsi:type="dcterms:W3CDTF">2022-01-13T07:09:39Z</dcterms:created>
  <dcterms:modified xsi:type="dcterms:W3CDTF">2024-01-04T12:29:13Z</dcterms:modified>
</cp:coreProperties>
</file>