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AS" sheetId="1" r:id="rId4"/>
    <sheet name="Quote Setup" sheetId="2" r:id="rId5"/>
    <sheet name="Daily Data" sheetId="3" r:id="rId6"/>
    <sheet name="Sheet1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<sst xmlns="http://schemas.openxmlformats.org/spreadsheetml/2006/main" uniqueCount="294">
  <si>
    <t>Mltplr</t>
  </si>
  <si>
    <t>LFCF</t>
  </si>
  <si>
    <t>C&amp;E</t>
  </si>
  <si>
    <t>Debt</t>
  </si>
  <si>
    <t>Shares Outstanding</t>
  </si>
  <si>
    <t>Curr Price</t>
  </si>
  <si>
    <t>Yield</t>
  </si>
  <si>
    <t>Beta</t>
  </si>
  <si>
    <t>Money Maker Adjustment</t>
  </si>
  <si>
    <t>Dividend Factor</t>
  </si>
  <si>
    <t>Beta Factor Divider</t>
  </si>
  <si>
    <t>Debt Factor</t>
  </si>
  <si>
    <t>Sell Target</t>
  </si>
  <si>
    <t>Money Maker</t>
  </si>
  <si>
    <t>Notes</t>
  </si>
  <si>
    <t>cato</t>
  </si>
  <si>
    <t>CHL</t>
  </si>
  <si>
    <t>ca</t>
  </si>
  <si>
    <t>CSCO</t>
  </si>
  <si>
    <t>EMC</t>
  </si>
  <si>
    <t>vod</t>
  </si>
  <si>
    <t>AAPL</t>
  </si>
  <si>
    <t>forr</t>
  </si>
  <si>
    <t>pfe</t>
  </si>
  <si>
    <t>coh</t>
  </si>
  <si>
    <t>noc</t>
  </si>
  <si>
    <t>hfc</t>
  </si>
  <si>
    <t>lly</t>
  </si>
  <si>
    <t>lanc</t>
  </si>
  <si>
    <t>ntap</t>
  </si>
  <si>
    <t>adm</t>
  </si>
  <si>
    <t>ldos</t>
  </si>
  <si>
    <t>QCOM</t>
  </si>
  <si>
    <t>MSFT</t>
  </si>
  <si>
    <t>BRCM</t>
  </si>
  <si>
    <t>ctl</t>
  </si>
  <si>
    <t>cboe</t>
  </si>
  <si>
    <t>t</t>
  </si>
  <si>
    <t>LMT</t>
  </si>
  <si>
    <t>INTC</t>
  </si>
  <si>
    <t>iaci</t>
  </si>
  <si>
    <t>VZ</t>
  </si>
  <si>
    <t>unf</t>
  </si>
  <si>
    <t>PM</t>
  </si>
  <si>
    <t>cat</t>
  </si>
  <si>
    <t>tho</t>
  </si>
  <si>
    <t>ait</t>
  </si>
  <si>
    <t>msi</t>
  </si>
  <si>
    <t>STX</t>
  </si>
  <si>
    <t>mcd</t>
  </si>
  <si>
    <t>RL</t>
  </si>
  <si>
    <t>rhi</t>
  </si>
  <si>
    <t>gww</t>
  </si>
  <si>
    <t>luv</t>
  </si>
  <si>
    <t>atni</t>
  </si>
  <si>
    <t>ADTN</t>
  </si>
  <si>
    <t>lea</t>
  </si>
  <si>
    <t>IBM</t>
  </si>
  <si>
    <t>wfm</t>
  </si>
  <si>
    <t>yum</t>
  </si>
  <si>
    <t>cvx</t>
  </si>
  <si>
    <t>tu</t>
  </si>
  <si>
    <t>anf</t>
  </si>
  <si>
    <t>rds-a</t>
  </si>
  <si>
    <t>mo</t>
  </si>
  <si>
    <t>lyb</t>
  </si>
  <si>
    <t>pten</t>
  </si>
  <si>
    <t>pcar</t>
  </si>
  <si>
    <t>K</t>
  </si>
  <si>
    <t>wnr</t>
  </si>
  <si>
    <t>k</t>
  </si>
  <si>
    <t>azn</t>
  </si>
  <si>
    <t>cme</t>
  </si>
  <si>
    <t>sbux</t>
  </si>
  <si>
    <t>pot</t>
  </si>
  <si>
    <t>PRA</t>
  </si>
  <si>
    <t>mjn</t>
  </si>
  <si>
    <t>abc</t>
  </si>
  <si>
    <t>hsy</t>
  </si>
  <si>
    <t>nke</t>
  </si>
  <si>
    <t>txrh</t>
  </si>
  <si>
    <t>un</t>
  </si>
  <si>
    <t>calm</t>
  </si>
  <si>
    <t>hrs</t>
  </si>
  <si>
    <t>KMP</t>
  </si>
  <si>
    <t>wec</t>
  </si>
  <si>
    <t>bax</t>
  </si>
  <si>
    <t>b</t>
  </si>
  <si>
    <t>slh</t>
  </si>
  <si>
    <t>hsc</t>
  </si>
  <si>
    <t>fast</t>
  </si>
  <si>
    <t>mtb</t>
  </si>
  <si>
    <t>tsm</t>
  </si>
  <si>
    <t>twc</t>
  </si>
  <si>
    <t>FCX</t>
  </si>
  <si>
    <t>atk</t>
  </si>
  <si>
    <t>wmt</t>
  </si>
  <si>
    <t>bgs</t>
  </si>
  <si>
    <t>Wy</t>
  </si>
  <si>
    <t>PPL</t>
  </si>
  <si>
    <t>wpz</t>
  </si>
  <si>
    <t>cop</t>
  </si>
  <si>
    <t>DUK</t>
  </si>
  <si>
    <t>D</t>
  </si>
  <si>
    <t>etp</t>
  </si>
  <si>
    <t>line</t>
  </si>
  <si>
    <t>pcl</t>
  </si>
  <si>
    <t>clf</t>
  </si>
  <si>
    <t>joy</t>
  </si>
  <si>
    <t>Sji</t>
  </si>
  <si>
    <t>TOT</t>
  </si>
  <si>
    <t>http://finance.yahoo.com/d/quotes.csv?s=XOM+BBDb.TO+JNJ+MSFT&amp;f=sl1yj1</t>
  </si>
  <si>
    <t>http://finance.yahoo.com/d/quotes.csv?s=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+twc+FCX+atk+wmt+bgs+Wy+PPL+wpz+cop+DUK+D+etp+line+pcl+clf+joy+Sji+TOT&amp;f=sl1yj1</t>
  </si>
  <si>
    <t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+twc+FCX+atk+wmt+bgs+Wy+PPL+wpz+cop+DUK+D+etp+line+pcl+clf+joy+Sji+TOT</t>
  </si>
  <si>
    <t>price</t>
  </si>
  <si>
    <t>yld</t>
  </si>
  <si>
    <t>SO-1</t>
  </si>
  <si>
    <t>SO-2</t>
  </si>
  <si>
    <t>SO-3</t>
  </si>
  <si>
    <t>SO-4</t>
  </si>
  <si>
    <t>SO-5</t>
  </si>
  <si>
    <t>MCAP</t>
  </si>
  <si>
    <t>Shares Out</t>
  </si>
  <si>
    <t>Price</t>
  </si>
  <si>
    <t>CATO</t>
  </si>
  <si>
    <t>948.7M</t>
  </si>
  <si>
    <t>248.5B</t>
  </si>
  <si>
    <t>127.4B</t>
  </si>
  <si>
    <t>CA</t>
  </si>
  <si>
    <t>12.564B</t>
  </si>
  <si>
    <t>60.302B</t>
  </si>
  <si>
    <t>VOD</t>
  </si>
  <si>
    <t>86.710B</t>
  </si>
  <si>
    <t>606.4B</t>
  </si>
  <si>
    <t>FORR</t>
  </si>
  <si>
    <t>696.3M</t>
  </si>
  <si>
    <t>PFE</t>
  </si>
  <si>
    <t>191.3B</t>
  </si>
  <si>
    <t>NOC</t>
  </si>
  <si>
    <t>27.447B</t>
  </si>
  <si>
    <t>COH</t>
  </si>
  <si>
    <t>10.005B</t>
  </si>
  <si>
    <t>HFC</t>
  </si>
  <si>
    <t>9.055B</t>
  </si>
  <si>
    <t>LLY</t>
  </si>
  <si>
    <t>70.813B</t>
  </si>
  <si>
    <t>NTAP</t>
  </si>
  <si>
    <t>13.750B</t>
  </si>
  <si>
    <t>LANC</t>
  </si>
  <si>
    <t>2.357B</t>
  </si>
  <si>
    <t>ADM</t>
  </si>
  <si>
    <t>33.186B</t>
  </si>
  <si>
    <t>LDOS</t>
  </si>
  <si>
    <t>2.628B</t>
  </si>
  <si>
    <t>127.8B</t>
  </si>
  <si>
    <t>388.4B</t>
  </si>
  <si>
    <t>CTL</t>
  </si>
  <si>
    <t>23.268B</t>
  </si>
  <si>
    <t>23.829B</t>
  </si>
  <si>
    <t>T</t>
  </si>
  <si>
    <t>184.2B</t>
  </si>
  <si>
    <t>CBOE</t>
  </si>
  <si>
    <t>4.652B</t>
  </si>
  <si>
    <t>56.423B</t>
  </si>
  <si>
    <t>208.2B</t>
  </si>
  <si>
    <t>172.0B</t>
  </si>
  <si>
    <t>UNF</t>
  </si>
  <si>
    <t>1.981B</t>
  </si>
  <si>
    <t>134.3B</t>
  </si>
  <si>
    <t>IACI</t>
  </si>
  <si>
    <t>5.587B</t>
  </si>
  <si>
    <t>THO</t>
  </si>
  <si>
    <t>2.837B</t>
  </si>
  <si>
    <t>MSI</t>
  </si>
  <si>
    <t>15.479B</t>
  </si>
  <si>
    <t>CAT</t>
  </si>
  <si>
    <t>63.428B</t>
  </si>
  <si>
    <t>AIT</t>
  </si>
  <si>
    <t>1.963B</t>
  </si>
  <si>
    <t>MCD</t>
  </si>
  <si>
    <t>92.272B</t>
  </si>
  <si>
    <t>GWW</t>
  </si>
  <si>
    <t>17.193B</t>
  </si>
  <si>
    <t>LUV</t>
  </si>
  <si>
    <t>23.493B</t>
  </si>
  <si>
    <t>18.841B</t>
  </si>
  <si>
    <t>RHI</t>
  </si>
  <si>
    <t>6.790B</t>
  </si>
  <si>
    <t>14.947B</t>
  </si>
  <si>
    <t>ATNI</t>
  </si>
  <si>
    <t>916.6M</t>
  </si>
  <si>
    <t>192.7B</t>
  </si>
  <si>
    <t>1.188B</t>
  </si>
  <si>
    <t>WFM</t>
  </si>
  <si>
    <t>13.980B</t>
  </si>
  <si>
    <t>YUM</t>
  </si>
  <si>
    <t>31.835B</t>
  </si>
  <si>
    <t>LEA</t>
  </si>
  <si>
    <t>7.632B</t>
  </si>
  <si>
    <t>MO</t>
  </si>
  <si>
    <t>89.694B</t>
  </si>
  <si>
    <t>CVX</t>
  </si>
  <si>
    <t>234.7B</t>
  </si>
  <si>
    <t>RDS-A</t>
  </si>
  <si>
    <t>249.0B</t>
  </si>
  <si>
    <t>TU</t>
  </si>
  <si>
    <t>21.755B</t>
  </si>
  <si>
    <t>LYB</t>
  </si>
  <si>
    <t>57.729B</t>
  </si>
  <si>
    <t>PTEN</t>
  </si>
  <si>
    <t>4.656B</t>
  </si>
  <si>
    <t>ANF</t>
  </si>
  <si>
    <t>2.726B</t>
  </si>
  <si>
    <t>PCAR</t>
  </si>
  <si>
    <t>21.073B</t>
  </si>
  <si>
    <t>CME</t>
  </si>
  <si>
    <t>27.762B</t>
  </si>
  <si>
    <t>22.428B</t>
  </si>
  <si>
    <t>AZN</t>
  </si>
  <si>
    <t>94.277B</t>
  </si>
  <si>
    <t>WNR</t>
  </si>
  <si>
    <t>4.274B</t>
  </si>
  <si>
    <t>POT</t>
  </si>
  <si>
    <t>28.909B</t>
  </si>
  <si>
    <t>SBUX</t>
  </si>
  <si>
    <t>56.107B</t>
  </si>
  <si>
    <t>2.661B</t>
  </si>
  <si>
    <t>MJN</t>
  </si>
  <si>
    <t>19.519B</t>
  </si>
  <si>
    <t>ABC</t>
  </si>
  <si>
    <t>17.307B</t>
  </si>
  <si>
    <t>HSY</t>
  </si>
  <si>
    <t>20.710B</t>
  </si>
  <si>
    <t>CALM</t>
  </si>
  <si>
    <t>2.190B</t>
  </si>
  <si>
    <t>NKE</t>
  </si>
  <si>
    <t>70.166B</t>
  </si>
  <si>
    <t>TXRH</t>
  </si>
  <si>
    <t>1.877B</t>
  </si>
  <si>
    <t>UN</t>
  </si>
  <si>
    <t>115.2B</t>
  </si>
  <si>
    <t>HRS</t>
  </si>
  <si>
    <t>7.169B</t>
  </si>
  <si>
    <t>42.168B</t>
  </si>
  <si>
    <t>WEC</t>
  </si>
  <si>
    <t>9.882B</t>
  </si>
  <si>
    <t>BAX</t>
  </si>
  <si>
    <t>39.052B</t>
  </si>
  <si>
    <t>B</t>
  </si>
  <si>
    <t>1.787B</t>
  </si>
  <si>
    <t>SLH</t>
  </si>
  <si>
    <t>4.002B</t>
  </si>
  <si>
    <t>HSC</t>
  </si>
  <si>
    <t>1.896B</t>
  </si>
  <si>
    <t>FAST</t>
  </si>
  <si>
    <t>13.548B</t>
  </si>
  <si>
    <t>MTB</t>
  </si>
  <si>
    <t>16.713B</t>
  </si>
  <si>
    <t>TSM</t>
  </si>
  <si>
    <t>105.7B</t>
  </si>
  <si>
    <t>TWC</t>
  </si>
  <si>
    <t>42.091B</t>
  </si>
  <si>
    <t>34.496B</t>
  </si>
  <si>
    <t>ATK</t>
  </si>
  <si>
    <t>4.271B</t>
  </si>
  <si>
    <t>WMT</t>
  </si>
  <si>
    <t>246.1B</t>
  </si>
  <si>
    <t>BGS</t>
  </si>
  <si>
    <t>1.517B</t>
  </si>
  <si>
    <t>WY</t>
  </si>
  <si>
    <t>16.866B</t>
  </si>
  <si>
    <t>22.144B</t>
  </si>
  <si>
    <t>WPZ</t>
  </si>
  <si>
    <t>23.554B</t>
  </si>
  <si>
    <t>COP</t>
  </si>
  <si>
    <t>97.972B</t>
  </si>
  <si>
    <t>52.274B</t>
  </si>
  <si>
    <t>39.819B</t>
  </si>
  <si>
    <t>ETP</t>
  </si>
  <si>
    <t>19.670B</t>
  </si>
  <si>
    <t>LINE</t>
  </si>
  <si>
    <t>10.075B</t>
  </si>
  <si>
    <t>PCL</t>
  </si>
  <si>
    <t>7.034B</t>
  </si>
  <si>
    <t>CLF</t>
  </si>
  <si>
    <t>1.962B</t>
  </si>
  <si>
    <t>JOY</t>
  </si>
  <si>
    <t>5.639B</t>
  </si>
  <si>
    <t>SJI</t>
  </si>
  <si>
    <t>1.778B</t>
  </si>
  <si>
    <t>144.7B</t>
  </si>
  <si>
    <t>Future Enhancments</t>
  </si>
  <si>
    <t>Take into account Earnings Dates</t>
  </si>
  <si>
    <t>Take into account Dividend Dates</t>
  </si>
</sst>
</file>

<file path=xl/styles.xml><?xml version="1.0" encoding="utf-8"?>
<styleSheet xmlns="http://schemas.openxmlformats.org/spreadsheetml/2006/main" xml:space="preserve">
  <numFmts count="2">
    <numFmt numFmtId="164" formatCode="&quot;$&quot;#,##0_);[Red]\(&quot;$&quot;#,##0\)"/>
    <numFmt numFmtId="165" formatCode="0.0%"/>
  </numFmts>
  <fonts count="10"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3"/>
      <color rgb="FF000000"/>
      <name val="Arial"/>
    </font>
    <font>
      <b val="1"/>
      <i val="0"/>
      <strike val="0"/>
      <u val="none"/>
      <sz val="13"/>
      <color rgb="FF000000"/>
      <name val="Arial"/>
    </font>
    <font>
      <b val="0"/>
      <i val="0"/>
      <strike val="0"/>
      <u val="none"/>
      <sz val="13"/>
      <color rgb="FF008000"/>
      <name val="Arial"/>
    </font>
    <font>
      <b val="0"/>
      <i val="0"/>
      <strike val="0"/>
      <u val="none"/>
      <sz val="13"/>
      <color rgb="FFFF0000"/>
      <name val="Arial"/>
    </font>
    <font>
      <b val="1"/>
      <i val="0"/>
      <strike val="0"/>
      <u val="none"/>
      <sz val="13"/>
      <color rgb="FFFF0000"/>
      <name val="Arial"/>
    </font>
    <font>
      <b val="0"/>
      <i val="0"/>
      <strike val="0"/>
      <u val="single"/>
      <sz val="12"/>
      <color rgb="FF0000FF"/>
      <name val="Calibri"/>
    </font>
    <font>
      <b val="1"/>
      <i val="0"/>
      <strike val="0"/>
      <u val="none"/>
      <sz val="13"/>
      <color rgb="FF1F497D"/>
      <name val="Arial"/>
    </font>
    <font>
      <b val="1"/>
      <i val="0"/>
      <strike val="0"/>
      <u val="none"/>
      <sz val="13.2"/>
      <color rgb="FF1F497D"/>
      <name val="Arial"/>
    </font>
    <font>
      <b val="0"/>
      <i val="0"/>
      <strike val="0"/>
      <u val="none"/>
      <sz val="12"/>
      <color rgb="FF1F497D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16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" fillId="4" borderId="0" applyFont="1" applyNumberFormat="1" applyFill="1" applyBorder="0" applyAlignment="0">
      <alignment horizontal="general" vertical="bottom" textRotation="0" wrapText="false" shrinkToFit="false"/>
    </xf>
    <xf xfId="0" fontId="3" numFmtId="2" fillId="4" borderId="0" applyFont="1" applyNumberFormat="1" applyFill="1" applyBorder="0" applyAlignment="0">
      <alignment horizontal="general" vertical="bottom" textRotation="0" wrapText="false" shrinkToFit="false"/>
    </xf>
    <xf xfId="0" fontId="4" numFmtId="2" fillId="4" borderId="0" applyFont="1" applyNumberFormat="1" applyFill="1" applyBorder="0" applyAlignment="0">
      <alignment horizontal="general" vertical="bottom" textRotation="0" wrapText="false" shrinkToFit="false"/>
    </xf>
    <xf xfId="0" fontId="5" numFmtId="2" fillId="4" borderId="0" applyFont="1" applyNumberFormat="1" applyFill="1" applyBorder="0" applyAlignment="0">
      <alignment horizontal="general" vertical="bottom" textRotation="0" wrapText="false" shrinkToFit="false"/>
    </xf>
    <xf xfId="0" fontId="0" numFmtId="2" fillId="4" borderId="0" applyFont="0" applyNumberFormat="1" applyFill="1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165" fillId="2" borderId="0" applyFont="1" applyNumberFormat="1" applyFill="0" applyBorder="0" applyAlignment="0">
      <alignment horizontal="general" vertical="bottom" textRotation="0" wrapText="false" shrinkToFit="false"/>
    </xf>
    <xf xfId="0" fontId="0" numFmtId="165" fillId="5" borderId="0" applyFont="0" applyNumberFormat="1" applyFill="1" applyBorder="0" applyAlignment="0">
      <alignment horizontal="general" vertical="bottom" textRotation="0" wrapText="false" shrinkToFit="false"/>
    </xf>
    <xf xfId="0" fontId="0" numFmtId="165" fillId="6" borderId="0" applyFont="0" applyNumberFormat="1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finance.yahoo.com/d/quotes.csv?s=XOM+BBDb.TO+JNJ+MSFT&amp;f=sl1yj1" TargetMode="External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98"/>
  <sheetViews>
    <sheetView tabSelected="1" workbookViewId="0" showGridLines="true" showRowColHeaders="1">
      <pane ySplit="82" topLeftCell="A83" activePane="bottomLeft" state="frozen"/>
      <selection pane="bottomLeft" activeCell="A83" sqref="A83"/>
    </sheetView>
  </sheetViews>
  <sheetFormatPr defaultRowHeight="14.4" outlineLevelRow="0" outlineLevelCol="0"/>
  <cols>
    <col min="1" max="1" width="8" customWidth="true" style="0"/>
    <col min="2" max="2" width="7.1640625" customWidth="true" style="0"/>
    <col min="3" max="3" width="18.1640625" customWidth="true" style="0"/>
    <col min="4" max="4" width="19.33203125" customWidth="true" style="0"/>
    <col min="5" max="5" width="19.33203125" customWidth="true" style="0"/>
    <col min="6" max="6" width="21.83203125" customWidth="true" style="0"/>
    <col min="10" max="10" width="10.83203125" customWidth="true" style="15"/>
    <col min="11" max="11" width="10.83203125" customWidth="true" style="15"/>
    <col min="12" max="12" width="10.83203125" customWidth="true" style="15"/>
    <col min="13" max="13" width="13.1640625" customWidth="true" style="15"/>
    <col min="14" max="14" width="10.83203125" customWidth="true" style="15"/>
    <col min="15" max="15" width="10.83203125" customWidth="true" style="15"/>
  </cols>
  <sheetData>
    <row r="1" spans="1:17" customHeight="1" ht="16">
      <c r="A1" s="1"/>
      <c r="B1" s="2" t="s">
        <v>0</v>
      </c>
      <c r="C1" s="2" t="s">
        <v>1</v>
      </c>
      <c r="D1" s="2" t="s">
        <v>2</v>
      </c>
      <c r="E1" s="2" t="s">
        <v>3</v>
      </c>
      <c r="F1" s="16" t="s">
        <v>4</v>
      </c>
      <c r="G1" s="16" t="s">
        <v>5</v>
      </c>
      <c r="H1" s="17" t="s">
        <v>6</v>
      </c>
      <c r="I1" s="2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2" t="s">
        <v>14</v>
      </c>
      <c r="Q1"/>
    </row>
    <row r="2" spans="1:17" customHeight="1" ht="16">
      <c r="A2" s="3" t="s">
        <v>15</v>
      </c>
      <c r="B2" s="3">
        <v>12</v>
      </c>
      <c r="C2" s="4">
        <v>67285000</v>
      </c>
      <c r="D2" s="4">
        <v>255137000</v>
      </c>
      <c r="E2" s="4">
        <v>0</v>
      </c>
      <c r="F2">
        <v>27340057.63688761</v>
      </c>
      <c r="G2">
        <v>34.7</v>
      </c>
      <c r="H2" s="9">
        <v>0.0267</v>
      </c>
      <c r="I2" s="3">
        <v>0.87</v>
      </c>
      <c r="J2" s="12" t="str">
        <f>(N2*K2/L2)/M2</f>
        <v>0</v>
      </c>
      <c r="K2" s="12" t="str">
        <f>1+(3.3*H2)</f>
        <v>0</v>
      </c>
      <c r="L2" s="12" t="str">
        <f>SQRT(SQRT(I2))</f>
        <v>0</v>
      </c>
      <c r="M2" s="12" t="str">
        <f>(1+(E2/C2)/100)^2</f>
        <v>0</v>
      </c>
      <c r="N2" s="12" t="str">
        <f>(B2*C2+D2-E2)/F2</f>
        <v>0</v>
      </c>
      <c r="O2" s="12" t="str">
        <f>1+(J2-G2)/G2</f>
        <v>0</v>
      </c>
      <c r="P2" s="5"/>
    </row>
    <row r="3" spans="1:17" customHeight="1" ht="16">
      <c r="A3" s="3" t="s">
        <v>16</v>
      </c>
      <c r="B3" s="3">
        <v>12</v>
      </c>
      <c r="C3" s="4">
        <v>14000000000</v>
      </c>
      <c r="D3" s="4">
        <v>69350000000</v>
      </c>
      <c r="E3" s="4">
        <v>835000000</v>
      </c>
      <c r="F3" s="18">
        <v>4063113145.846959</v>
      </c>
      <c r="G3" s="18">
        <v>61.16</v>
      </c>
      <c r="H3" s="19">
        <v>0.0331</v>
      </c>
      <c r="I3" s="3">
        <v>0.5</v>
      </c>
      <c r="J3" s="12" t="str">
        <f>(N3*K3/L3)/M3</f>
        <v>0</v>
      </c>
      <c r="K3" s="12" t="str">
        <f>1+(3.3*H3)</f>
        <v>0</v>
      </c>
      <c r="L3" s="12" t="str">
        <f>SQRT(SQRT(I3))</f>
        <v>0</v>
      </c>
      <c r="M3" s="12" t="str">
        <f>(1+(E3/C3)/100)^2</f>
        <v>0</v>
      </c>
      <c r="N3" s="12" t="str">
        <f>(B3*C3+D3-E3)/F3</f>
        <v>0</v>
      </c>
      <c r="O3" s="12" t="str">
        <f>1+(J3-G3)/G3</f>
        <v>0</v>
      </c>
      <c r="P3" s="5"/>
    </row>
    <row r="4" spans="1:17" customHeight="1" ht="16">
      <c r="A4" s="3" t="s">
        <v>17</v>
      </c>
      <c r="B4" s="3">
        <v>12</v>
      </c>
      <c r="C4" s="4">
        <v>1087000000</v>
      </c>
      <c r="D4" s="4">
        <v>3255000000</v>
      </c>
      <c r="E4" s="4">
        <v>1769000000</v>
      </c>
      <c r="F4">
        <v>445056871.920397</v>
      </c>
      <c r="G4">
        <v>28.2301</v>
      </c>
      <c r="H4" s="21">
        <v>0.0351</v>
      </c>
      <c r="I4" s="3">
        <v>1.19</v>
      </c>
      <c r="J4" s="12" t="str">
        <f>(N4*K4/L4)/M4</f>
        <v>0</v>
      </c>
      <c r="K4" s="12" t="str">
        <f>1+(3.3*H4)</f>
        <v>0</v>
      </c>
      <c r="L4" s="12" t="str">
        <f>SQRT(SQRT(I4))</f>
        <v>0</v>
      </c>
      <c r="M4" s="12" t="str">
        <f>(1+(E4/C4)/100)^2</f>
        <v>0</v>
      </c>
      <c r="N4" s="12" t="str">
        <f>(B4*C4+D4-E4)/F4</f>
        <v>0</v>
      </c>
      <c r="O4" s="12" t="str">
        <f>1+(J4-G4)/G4</f>
        <v>0</v>
      </c>
      <c r="P4" s="5"/>
    </row>
    <row r="5" spans="1:17" customHeight="1" ht="16">
      <c r="A5" s="3" t="s">
        <v>18</v>
      </c>
      <c r="B5" s="3">
        <v>11</v>
      </c>
      <c r="C5" s="4">
        <v>11057000000</v>
      </c>
      <c r="D5" s="4">
        <v>52074000000</v>
      </c>
      <c r="E5" s="4">
        <v>20909000000</v>
      </c>
      <c r="F5">
        <v>5098039215.686275</v>
      </c>
      <c r="G5">
        <v>24.99</v>
      </c>
      <c r="H5" s="9">
        <v>0.0286</v>
      </c>
      <c r="I5" s="3">
        <v>1.26</v>
      </c>
      <c r="J5" s="12" t="str">
        <f>(N5*K5/L5)/M5</f>
        <v>0</v>
      </c>
      <c r="K5" s="12" t="str">
        <f>1+(3.3*H5)</f>
        <v>0</v>
      </c>
      <c r="L5" s="12" t="str">
        <f>SQRT(SQRT(I5))</f>
        <v>0</v>
      </c>
      <c r="M5" s="12" t="str">
        <f>(1+(E5/C5)/100)^2</f>
        <v>0</v>
      </c>
      <c r="N5" s="12" t="str">
        <f>(B5*C5+D5-E5)/F5</f>
        <v>0</v>
      </c>
      <c r="O5" s="12" t="str">
        <f>1+(J5-G5)/G5</f>
        <v>0</v>
      </c>
      <c r="P5" s="5"/>
    </row>
    <row r="6" spans="1:17" customHeight="1" ht="16">
      <c r="A6" s="3" t="s">
        <v>19</v>
      </c>
      <c r="B6" s="3">
        <v>12</v>
      </c>
      <c r="C6" s="4">
        <v>5596000000</v>
      </c>
      <c r="D6" s="4">
        <v>7649000000</v>
      </c>
      <c r="E6" s="4">
        <v>5494000000</v>
      </c>
      <c r="F6">
        <v>2028662741.799832</v>
      </c>
      <c r="G6">
        <v>29.725</v>
      </c>
      <c r="H6" s="9">
        <v>0.0141</v>
      </c>
      <c r="I6" s="3">
        <v>1.27</v>
      </c>
      <c r="J6" s="12" t="str">
        <f>(N6*K6/L6)/M6</f>
        <v>0</v>
      </c>
      <c r="K6" s="12" t="str">
        <f>1+(3.3*H6)</f>
        <v>0</v>
      </c>
      <c r="L6" s="12" t="str">
        <f>SQRT(SQRT(I6))</f>
        <v>0</v>
      </c>
      <c r="M6" s="12" t="str">
        <f>(1+(E6/C6)/100)^2</f>
        <v>0</v>
      </c>
      <c r="N6" s="12" t="str">
        <f>(B6*C6+D6-E6)/F6</f>
        <v>0</v>
      </c>
      <c r="O6" s="12" t="str">
        <f>1+(J6-G6)/G6</f>
        <v>0</v>
      </c>
      <c r="P6" s="5"/>
    </row>
    <row r="7" spans="1:17" customHeight="1" ht="16">
      <c r="A7" s="5" t="s">
        <v>20</v>
      </c>
      <c r="B7" s="5">
        <v>12</v>
      </c>
      <c r="C7" s="6">
        <v>6000000000</v>
      </c>
      <c r="D7" s="6">
        <v>15300000000</v>
      </c>
      <c r="E7" s="6">
        <v>9635000000</v>
      </c>
      <c r="F7">
        <v>2644000609.849062</v>
      </c>
      <c r="G7">
        <v>32.795</v>
      </c>
      <c r="H7" s="21">
        <v>0.0552</v>
      </c>
      <c r="I7" s="5">
        <v>1.15</v>
      </c>
      <c r="J7" s="13" t="str">
        <f>(N7*K7/L7)/M7</f>
        <v>0</v>
      </c>
      <c r="K7" s="13" t="str">
        <f>1+(3.3*H7)</f>
        <v>0</v>
      </c>
      <c r="L7" s="13" t="str">
        <f>SQRT(SQRT(I7))</f>
        <v>0</v>
      </c>
      <c r="M7" s="13" t="str">
        <f>(1+(E7/C7)/100)^2</f>
        <v>0</v>
      </c>
      <c r="N7" s="13" t="str">
        <f>(B7*C7+D7-E7)/F7</f>
        <v>0</v>
      </c>
      <c r="O7" s="13" t="str">
        <f>1+(J7-G7)/G7</f>
        <v>0</v>
      </c>
      <c r="P7" s="5"/>
    </row>
    <row r="8" spans="1:17" customHeight="1" ht="16">
      <c r="A8" s="5" t="s">
        <v>21</v>
      </c>
      <c r="B8" s="5">
        <v>12</v>
      </c>
      <c r="C8" s="6">
        <v>48671000000</v>
      </c>
      <c r="D8" s="6">
        <v>37805000000</v>
      </c>
      <c r="E8" s="6">
        <v>31040000000</v>
      </c>
      <c r="F8">
        <v>5987952996.938876</v>
      </c>
      <c r="G8">
        <v>101.27</v>
      </c>
      <c r="H8" s="9">
        <v>0.0179</v>
      </c>
      <c r="I8" s="5">
        <v>1.16</v>
      </c>
      <c r="J8" s="13" t="str">
        <f>(N8*K8/L8)/M8</f>
        <v>0</v>
      </c>
      <c r="K8" s="13" t="str">
        <f>1+(3.3*H8)</f>
        <v>0</v>
      </c>
      <c r="L8" s="13" t="str">
        <f>SQRT(SQRT(I8))</f>
        <v>0</v>
      </c>
      <c r="M8" s="13" t="str">
        <f>(1+(E8/C8)/100)^2</f>
        <v>0</v>
      </c>
      <c r="N8" s="13" t="str">
        <f>(B8*C8+D8-E8)/F8</f>
        <v>0</v>
      </c>
      <c r="O8" s="13" t="str">
        <f>1+(J8-G8)/G8</f>
        <v>0</v>
      </c>
      <c r="P8" s="5"/>
    </row>
    <row r="9" spans="1:17" customHeight="1" ht="16">
      <c r="A9" s="5" t="s">
        <v>22</v>
      </c>
      <c r="B9" s="5">
        <v>12</v>
      </c>
      <c r="C9" s="6">
        <v>39068000</v>
      </c>
      <c r="D9" s="6">
        <v>133658000</v>
      </c>
      <c r="E9" s="6">
        <v>0</v>
      </c>
      <c r="F9">
        <v>18242074.92795389</v>
      </c>
      <c r="G9">
        <v>38.17</v>
      </c>
      <c r="H9" s="9">
        <v>0.0164</v>
      </c>
      <c r="I9" s="5">
        <v>0.89</v>
      </c>
      <c r="J9" s="13" t="str">
        <f>(N9*K9/L9)/M9</f>
        <v>0</v>
      </c>
      <c r="K9" s="13" t="str">
        <f>1+(3.3*H9)</f>
        <v>0</v>
      </c>
      <c r="L9" s="13" t="str">
        <f>SQRT(SQRT(I9))</f>
        <v>0</v>
      </c>
      <c r="M9" s="13" t="str">
        <f>(1+(E9/C9)/100)^2</f>
        <v>0</v>
      </c>
      <c r="N9" s="13" t="str">
        <f>(B9*C9+D9-E9)/F9</f>
        <v>0</v>
      </c>
      <c r="O9" s="13" t="str">
        <f>1+(J9-G9)/G9</f>
        <v>0</v>
      </c>
      <c r="P9" s="5"/>
    </row>
    <row r="10" spans="1:17" customHeight="1" ht="16">
      <c r="A10" s="5" t="s">
        <v>23</v>
      </c>
      <c r="B10" s="5">
        <v>12</v>
      </c>
      <c r="C10" s="6">
        <v>14600000000</v>
      </c>
      <c r="D10" s="6">
        <v>26800000000</v>
      </c>
      <c r="E10" s="6">
        <v>38949000000</v>
      </c>
      <c r="F10">
        <v>6341786839.051882</v>
      </c>
      <c r="G10">
        <v>30.165</v>
      </c>
      <c r="H10" s="9">
        <v>0.0336</v>
      </c>
      <c r="I10" s="5">
        <v>0.92</v>
      </c>
      <c r="J10" s="13" t="str">
        <f>(N10*K10/L10)/M10</f>
        <v>0</v>
      </c>
      <c r="K10" s="13" t="str">
        <f>1+(3.3*H10)</f>
        <v>0</v>
      </c>
      <c r="L10" s="13" t="str">
        <f>SQRT(SQRT(I10))</f>
        <v>0</v>
      </c>
      <c r="M10" s="13" t="str">
        <f>(1+(E10/C10)/100)^2</f>
        <v>0</v>
      </c>
      <c r="N10" s="13" t="str">
        <f>(B10*C10+D10-E10)/F10</f>
        <v>0</v>
      </c>
      <c r="O10" s="13" t="str">
        <f>1+(J10-G10)/G10</f>
        <v>0</v>
      </c>
      <c r="P10" s="5"/>
    </row>
    <row r="11" spans="1:17" customHeight="1" ht="16">
      <c r="A11" s="5" t="s">
        <v>24</v>
      </c>
      <c r="B11" s="5">
        <v>12</v>
      </c>
      <c r="C11" s="6">
        <v>681000000</v>
      </c>
      <c r="D11" s="6">
        <v>775000000</v>
      </c>
      <c r="E11" s="6">
        <v>210000000</v>
      </c>
      <c r="F11">
        <v>274636288.7729893</v>
      </c>
      <c r="G11">
        <v>36.43</v>
      </c>
      <c r="H11" s="9">
        <v>0.0365</v>
      </c>
      <c r="I11" s="5">
        <v>1.5</v>
      </c>
      <c r="J11" s="13" t="str">
        <f>(N11*K11/L11)/M11</f>
        <v>0</v>
      </c>
      <c r="K11" s="13" t="str">
        <f>1+(3.3*H11)</f>
        <v>0</v>
      </c>
      <c r="L11" s="13" t="str">
        <f>SQRT(SQRT(I11))</f>
        <v>0</v>
      </c>
      <c r="M11" s="13" t="str">
        <f>(1+(E11/C11)/100)^2</f>
        <v>0</v>
      </c>
      <c r="N11" s="13" t="str">
        <f>(B11*C11+D11-E11)/F11</f>
        <v>0</v>
      </c>
      <c r="O11" s="13" t="str">
        <f>1+(J11-G11)/G11</f>
        <v>0</v>
      </c>
      <c r="P11" s="5"/>
    </row>
    <row r="12" spans="1:17" customHeight="1" ht="16">
      <c r="A12" s="5" t="s">
        <v>25</v>
      </c>
      <c r="B12" s="5">
        <v>12</v>
      </c>
      <c r="C12" s="6">
        <v>2100000000</v>
      </c>
      <c r="D12" s="6">
        <v>5150000000</v>
      </c>
      <c r="E12" s="6">
        <v>5930000000</v>
      </c>
      <c r="F12">
        <v>207939694.6854047</v>
      </c>
      <c r="G12">
        <v>131.995</v>
      </c>
      <c r="H12" s="9">
        <v>0.0196</v>
      </c>
      <c r="I12" s="5">
        <v>1.1</v>
      </c>
      <c r="J12" s="13" t="str">
        <f>(N12*K12/L12)/M12</f>
        <v>0</v>
      </c>
      <c r="K12" s="13" t="str">
        <f>1+(3.3*H12)</f>
        <v>0</v>
      </c>
      <c r="L12" s="13" t="str">
        <f>SQRT(SQRT(I12))</f>
        <v>0</v>
      </c>
      <c r="M12" s="13" t="str">
        <f>(1+(E12/C12)/100)^2</f>
        <v>0</v>
      </c>
      <c r="N12" s="13" t="str">
        <f>(B12*C12+D12-E12)/F12</f>
        <v>0</v>
      </c>
      <c r="O12" s="13" t="str">
        <f>1+(J12-G12)/G12</f>
        <v>0</v>
      </c>
      <c r="P12" s="5"/>
    </row>
    <row r="13" spans="1:17" customHeight="1" ht="16">
      <c r="A13" s="5" t="s">
        <v>26</v>
      </c>
      <c r="B13" s="5">
        <v>12</v>
      </c>
      <c r="C13" s="6">
        <v>450000000</v>
      </c>
      <c r="D13" s="6">
        <v>1950000000</v>
      </c>
      <c r="E13" s="6">
        <v>1000000000</v>
      </c>
      <c r="F13">
        <v>197923497.2677596</v>
      </c>
      <c r="G13">
        <v>45.75</v>
      </c>
      <c r="H13" s="21">
        <v>0.0701</v>
      </c>
      <c r="I13" s="5">
        <v>0.93</v>
      </c>
      <c r="J13" s="13" t="str">
        <f>(N13*K13/L13)/M13</f>
        <v>0</v>
      </c>
      <c r="K13" s="13" t="str">
        <f>1+(3.3*H13)</f>
        <v>0</v>
      </c>
      <c r="L13" s="13" t="str">
        <f>SQRT(SQRT(I13))</f>
        <v>0</v>
      </c>
      <c r="M13" s="13" t="str">
        <f>(1+(E13/C13)/100)^2</f>
        <v>0</v>
      </c>
      <c r="N13" s="13" t="str">
        <f>(B13*C13+D13-E13)/F13</f>
        <v>0</v>
      </c>
      <c r="O13" s="13" t="str">
        <f>1+(J13-G13)/G13</f>
        <v>0</v>
      </c>
      <c r="P13" s="5"/>
    </row>
    <row r="14" spans="1:17" customHeight="1" ht="16">
      <c r="A14" s="5" t="s">
        <v>27</v>
      </c>
      <c r="B14" s="5">
        <v>12</v>
      </c>
      <c r="C14" s="6">
        <v>3869900000</v>
      </c>
      <c r="D14" s="6">
        <v>5126500000</v>
      </c>
      <c r="E14" s="6">
        <v>5311300000</v>
      </c>
      <c r="F14">
        <v>1071706394.248959</v>
      </c>
      <c r="G14">
        <v>66.075</v>
      </c>
      <c r="H14" s="9">
        <v>0.0295</v>
      </c>
      <c r="I14" s="5">
        <v>0.59</v>
      </c>
      <c r="J14" s="13" t="str">
        <f>(N14*K14/L14)/M14</f>
        <v>0</v>
      </c>
      <c r="K14" s="13" t="str">
        <f>1+(3.3*H14)</f>
        <v>0</v>
      </c>
      <c r="L14" s="13" t="str">
        <f>SQRT(SQRT(I14))</f>
        <v>0</v>
      </c>
      <c r="M14" s="13" t="str">
        <f>(1+(E14/C14)/100)^2</f>
        <v>0</v>
      </c>
      <c r="N14" s="13" t="str">
        <f>(B14*C14+D14-E14)/F14</f>
        <v>0</v>
      </c>
      <c r="O14" s="13" t="str">
        <f>1+(J14-G14)/G14</f>
        <v>0</v>
      </c>
      <c r="P14" s="5"/>
    </row>
    <row r="15" spans="1:17" customHeight="1" ht="16">
      <c r="A15" s="5" t="s">
        <v>28</v>
      </c>
      <c r="B15" s="5">
        <v>12</v>
      </c>
      <c r="C15" s="6">
        <v>113130000</v>
      </c>
      <c r="D15" s="6">
        <v>211539000</v>
      </c>
      <c r="E15" s="6">
        <v>0</v>
      </c>
      <c r="F15">
        <v>27337044.76919508</v>
      </c>
      <c r="G15">
        <v>86.22</v>
      </c>
      <c r="H15" s="9">
        <v>0.0203</v>
      </c>
      <c r="I15" s="5">
        <v>0.65</v>
      </c>
      <c r="J15" s="13" t="str">
        <f>(N15*K15/L15)/M15</f>
        <v>0</v>
      </c>
      <c r="K15" s="13" t="str">
        <f>1+(3.3*H15)</f>
        <v>0</v>
      </c>
      <c r="L15" s="13" t="str">
        <f>SQRT(SQRT(I15))</f>
        <v>0</v>
      </c>
      <c r="M15" s="13" t="str">
        <f>(1+(E15/C15)/100)^2</f>
        <v>0</v>
      </c>
      <c r="N15" s="13" t="str">
        <f>(B15*C15+D15-E15)/F15</f>
        <v>0</v>
      </c>
      <c r="O15" s="13" t="str">
        <f>1+(J15-G15)/G15</f>
        <v>0</v>
      </c>
      <c r="P15" s="5"/>
    </row>
    <row r="16" spans="1:17" customHeight="1" ht="16">
      <c r="A16" s="5" t="s">
        <v>29</v>
      </c>
      <c r="B16" s="5">
        <v>12</v>
      </c>
      <c r="C16" s="6">
        <v>1000000000</v>
      </c>
      <c r="D16" s="6">
        <v>50000000</v>
      </c>
      <c r="E16" s="6">
        <v>995000000</v>
      </c>
      <c r="F16">
        <v>319247736.2433248</v>
      </c>
      <c r="G16">
        <v>43.07</v>
      </c>
      <c r="H16" s="9">
        <v>0.0143</v>
      </c>
      <c r="I16" s="5">
        <v>1.2</v>
      </c>
      <c r="J16" s="13" t="str">
        <f>(N16*K16/L16)/M16</f>
        <v>0</v>
      </c>
      <c r="K16" s="13" t="str">
        <f>1+(3.3*H16)</f>
        <v>0</v>
      </c>
      <c r="L16" s="13" t="str">
        <f>SQRT(SQRT(I16))</f>
        <v>0</v>
      </c>
      <c r="M16" s="13" t="str">
        <f>(1+(E16/C16)/100)^2</f>
        <v>0</v>
      </c>
      <c r="N16" s="13" t="str">
        <f>(B16*C16+D16-E16)/F16</f>
        <v>0</v>
      </c>
      <c r="O16" s="13" t="str">
        <f>1+(J16-G16)/G16</f>
        <v>0</v>
      </c>
      <c r="P16" s="5"/>
    </row>
    <row r="17" spans="1:17" customHeight="1" ht="16">
      <c r="A17" s="5" t="s">
        <v>30</v>
      </c>
      <c r="B17" s="5">
        <v>12</v>
      </c>
      <c r="C17" s="6">
        <v>2400000000</v>
      </c>
      <c r="D17" s="6">
        <v>4000000000</v>
      </c>
      <c r="E17" s="6">
        <v>6900000000</v>
      </c>
      <c r="F17">
        <v>645516436.4909551</v>
      </c>
      <c r="G17">
        <v>51.41</v>
      </c>
      <c r="H17" s="9">
        <v>0.0176</v>
      </c>
      <c r="I17" s="5">
        <v>1.2</v>
      </c>
      <c r="J17" s="13" t="str">
        <f>(N17*K17/L17)/M17</f>
        <v>0</v>
      </c>
      <c r="K17" s="13" t="str">
        <f>1+(3.3*H17)</f>
        <v>0</v>
      </c>
      <c r="L17" s="13" t="str">
        <f>SQRT(SQRT(I17))</f>
        <v>0</v>
      </c>
      <c r="M17" s="13" t="str">
        <f>(1+(E17/C17)/100)^2</f>
        <v>0</v>
      </c>
      <c r="N17" s="13" t="str">
        <f>(B17*C17+D17-E17)/F17</f>
        <v>0</v>
      </c>
      <c r="O17" s="13" t="str">
        <f>1+(J17-G17)/G17</f>
        <v>0</v>
      </c>
      <c r="P17" s="5"/>
    </row>
    <row r="18" spans="1:17" customHeight="1" ht="16">
      <c r="A18" s="5" t="s">
        <v>31</v>
      </c>
      <c r="B18" s="5">
        <v>12</v>
      </c>
      <c r="C18" s="6">
        <v>228000000</v>
      </c>
      <c r="D18" s="6">
        <v>814000000</v>
      </c>
      <c r="E18" s="6">
        <v>1481000000</v>
      </c>
      <c r="F18">
        <v>74028169.0140845</v>
      </c>
      <c r="G18">
        <v>35.5</v>
      </c>
      <c r="H18" s="9">
        <v>0.0357</v>
      </c>
      <c r="I18" s="5">
        <v>1.19</v>
      </c>
      <c r="J18" s="13" t="str">
        <f>(N18*K18/L18)/M18</f>
        <v>0</v>
      </c>
      <c r="K18" s="13" t="str">
        <f>1+(3.3*H18)</f>
        <v>0</v>
      </c>
      <c r="L18" s="13" t="str">
        <f>SQRT(SQRT(I18))</f>
        <v>0</v>
      </c>
      <c r="M18" s="13" t="str">
        <f>(1+(E18/C18)/100)^2</f>
        <v>0</v>
      </c>
      <c r="N18" s="13" t="str">
        <f>(B18*C18+D18-E18)/F18</f>
        <v>0</v>
      </c>
      <c r="O18" s="13" t="str">
        <f>1+(J18-G18)/G18</f>
        <v>0</v>
      </c>
      <c r="P18" s="5"/>
    </row>
    <row r="19" spans="1:17" customHeight="1" ht="16">
      <c r="A19" s="5" t="s">
        <v>32</v>
      </c>
      <c r="B19" s="5">
        <v>13</v>
      </c>
      <c r="C19" s="6">
        <v>5811000000</v>
      </c>
      <c r="D19" s="6">
        <v>10000000000</v>
      </c>
      <c r="E19" s="6">
        <v>0</v>
      </c>
      <c r="F19">
        <v>1675955675.037703</v>
      </c>
      <c r="G19">
        <v>76.255</v>
      </c>
      <c r="H19" s="9">
        <v>0.0204</v>
      </c>
      <c r="I19" s="5">
        <v>0.98</v>
      </c>
      <c r="J19" s="13" t="str">
        <f>(N19*K19/L19)/M19</f>
        <v>0</v>
      </c>
      <c r="K19" s="13" t="str">
        <f>1+(3.3*H19)</f>
        <v>0</v>
      </c>
      <c r="L19" s="13" t="str">
        <f>SQRT(SQRT(I19))</f>
        <v>0</v>
      </c>
      <c r="M19" s="13" t="str">
        <f>(1+(E19/C19)/100)^2</f>
        <v>0</v>
      </c>
      <c r="N19" s="13" t="str">
        <f>(B19*C19+D19-E19)/F19</f>
        <v>0</v>
      </c>
      <c r="O19" s="13" t="str">
        <f>1+(J19-G19)/G19</f>
        <v>0</v>
      </c>
      <c r="P19" s="5"/>
    </row>
    <row r="20" spans="1:17" customHeight="1" ht="16">
      <c r="A20" s="5" t="s">
        <v>33</v>
      </c>
      <c r="B20" s="5">
        <v>12</v>
      </c>
      <c r="C20" s="6">
        <v>15000000000</v>
      </c>
      <c r="D20" s="6">
        <v>70000000000</v>
      </c>
      <c r="E20" s="6">
        <v>9700000000</v>
      </c>
      <c r="F20">
        <v>8239287229.529062</v>
      </c>
      <c r="G20">
        <v>47.14</v>
      </c>
      <c r="H20" s="9">
        <v>0.0236</v>
      </c>
      <c r="I20" s="5">
        <v>0.72</v>
      </c>
      <c r="J20" s="13" t="str">
        <f>(N20*K20/L20)/M20</f>
        <v>0</v>
      </c>
      <c r="K20" s="13" t="str">
        <f>1+(3.3*H20)</f>
        <v>0</v>
      </c>
      <c r="L20" s="13" t="str">
        <f>SQRT(SQRT(I20))</f>
        <v>0</v>
      </c>
      <c r="M20" s="13" t="str">
        <f>(1+(E20/C20)/100)^2</f>
        <v>0</v>
      </c>
      <c r="N20" s="13" t="str">
        <f>(B20*C20+D20-E20)/F20</f>
        <v>0</v>
      </c>
      <c r="O20" s="13" t="str">
        <f>1+(J20-G20)/G20</f>
        <v>0</v>
      </c>
      <c r="P20" s="5"/>
    </row>
    <row r="21" spans="1:17" customHeight="1" ht="16">
      <c r="A21" s="5" t="s">
        <v>34</v>
      </c>
      <c r="B21" s="5">
        <v>12</v>
      </c>
      <c r="C21" s="6">
        <v>1400000000</v>
      </c>
      <c r="D21" s="6">
        <v>2500000000</v>
      </c>
      <c r="E21" s="6">
        <v>1700000000</v>
      </c>
      <c r="F21">
        <v>590995558.0467311</v>
      </c>
      <c r="G21">
        <v>40.3201</v>
      </c>
      <c r="H21" s="9">
        <v>0.0115</v>
      </c>
      <c r="I21" s="5">
        <v>1.28</v>
      </c>
      <c r="J21" s="13" t="str">
        <f>(N21*K21/L21)/M21</f>
        <v>0</v>
      </c>
      <c r="K21" s="13" t="str">
        <f>1+(3.3*H21)</f>
        <v>0</v>
      </c>
      <c r="L21" s="13" t="str">
        <f>SQRT(SQRT(I21))</f>
        <v>0</v>
      </c>
      <c r="M21" s="13" t="str">
        <f>(1+(E21/C21)/100)^2</f>
        <v>0</v>
      </c>
      <c r="N21" s="13" t="str">
        <f>(B21*C21+D21-E21)/F21</f>
        <v>0</v>
      </c>
      <c r="O21" s="13" t="str">
        <f>1+(J21-G21)/G21</f>
        <v>0</v>
      </c>
      <c r="P21" s="5"/>
    </row>
    <row r="22" spans="1:17" customHeight="1" ht="16">
      <c r="A22" s="5" t="s">
        <v>35</v>
      </c>
      <c r="B22" s="5">
        <v>12</v>
      </c>
      <c r="C22" s="6">
        <v>2700000000</v>
      </c>
      <c r="D22" s="6">
        <v>2047000000</v>
      </c>
      <c r="E22" s="6">
        <v>20585000000</v>
      </c>
      <c r="F22">
        <v>570154373.9279588</v>
      </c>
      <c r="G22">
        <v>40.81</v>
      </c>
      <c r="H22" s="9">
        <v>0.053</v>
      </c>
      <c r="I22" s="5">
        <v>0.57</v>
      </c>
      <c r="J22" s="13" t="str">
        <f>(N22*K22/L22)/M22</f>
        <v>0</v>
      </c>
      <c r="K22" s="13" t="str">
        <f>1+(3.3*H22)</f>
        <v>0</v>
      </c>
      <c r="L22" s="13" t="str">
        <f>SQRT(SQRT(I22))</f>
        <v>0</v>
      </c>
      <c r="M22" s="13" t="str">
        <f>(1+(E22/C22)/100)^2</f>
        <v>0</v>
      </c>
      <c r="N22" s="13" t="str">
        <f>(B22*C22+D22-E22)/F22</f>
        <v>0</v>
      </c>
      <c r="O22" s="13" t="str">
        <f>1+(J22-G22)/G22</f>
        <v>0</v>
      </c>
      <c r="P22" s="5"/>
    </row>
    <row r="23" spans="1:17" customHeight="1" ht="16">
      <c r="A23" s="5" t="s">
        <v>36</v>
      </c>
      <c r="B23" s="5">
        <v>12</v>
      </c>
      <c r="C23" s="6">
        <v>200000000</v>
      </c>
      <c r="D23" s="6">
        <v>221000000</v>
      </c>
      <c r="E23" s="6">
        <v>0</v>
      </c>
      <c r="F23">
        <v>85217072.72394212</v>
      </c>
      <c r="G23">
        <v>54.59</v>
      </c>
      <c r="H23" s="9">
        <v>0.0227</v>
      </c>
      <c r="I23" s="5">
        <v>0.6</v>
      </c>
      <c r="J23" s="13" t="str">
        <f>(N23*K23/L23)/M23</f>
        <v>0</v>
      </c>
      <c r="K23" s="13" t="str">
        <f>1+(3.3*H23)</f>
        <v>0</v>
      </c>
      <c r="L23" s="13" t="str">
        <f>SQRT(SQRT(I23))</f>
        <v>0</v>
      </c>
      <c r="M23" s="13" t="str">
        <f>(1+(E23/C23)/100)^2</f>
        <v>0</v>
      </c>
      <c r="N23" s="13" t="str">
        <f>(B23*C23+D23-E23)/F23</f>
        <v>0</v>
      </c>
      <c r="O23" s="13" t="str">
        <f>1+(J23-G23)/G23</f>
        <v>0</v>
      </c>
      <c r="P23" s="5"/>
    </row>
    <row r="24" spans="1:17" customHeight="1" ht="16">
      <c r="A24" s="5" t="s">
        <v>37</v>
      </c>
      <c r="B24" s="5">
        <v>12</v>
      </c>
      <c r="C24" s="6">
        <v>14000000000</v>
      </c>
      <c r="D24" s="6">
        <v>3400000000</v>
      </c>
      <c r="E24" s="6">
        <v>74800000000</v>
      </c>
      <c r="F24">
        <v>5185810810.81081</v>
      </c>
      <c r="G24">
        <v>35.52</v>
      </c>
      <c r="H24" s="20">
        <v>0.0516</v>
      </c>
      <c r="I24" s="5">
        <v>0.45</v>
      </c>
      <c r="J24" s="13" t="str">
        <f>(N24*K24/L24)/M24</f>
        <v>0</v>
      </c>
      <c r="K24" s="13" t="str">
        <f>1+(3.3*H24)</f>
        <v>0</v>
      </c>
      <c r="L24" s="13" t="str">
        <f>SQRT(SQRT(I24))</f>
        <v>0</v>
      </c>
      <c r="M24" s="13" t="str">
        <f>(1+(E24/C24)/100)^2</f>
        <v>0</v>
      </c>
      <c r="N24" s="13" t="str">
        <f>(B24*C24+D24-E24)/F24</f>
        <v>0</v>
      </c>
      <c r="O24" s="13" t="str">
        <f>1+(J24-G24)/G24</f>
        <v>0</v>
      </c>
      <c r="P24" s="5"/>
    </row>
    <row r="25" spans="1:17" customHeight="1" ht="16">
      <c r="A25" s="5" t="s">
        <v>38</v>
      </c>
      <c r="B25" s="5">
        <v>12</v>
      </c>
      <c r="C25" s="6">
        <v>3000000000</v>
      </c>
      <c r="D25" s="6">
        <v>5000000000</v>
      </c>
      <c r="E25" s="6">
        <v>6400000000</v>
      </c>
      <c r="F25">
        <v>315001116.5698973</v>
      </c>
      <c r="G25">
        <v>179.12</v>
      </c>
      <c r="H25" s="9">
        <v>0.0294</v>
      </c>
      <c r="I25" s="5">
        <v>0.9</v>
      </c>
      <c r="J25" s="13" t="str">
        <f>(N25*K25/L25)/M25</f>
        <v>0</v>
      </c>
      <c r="K25" s="13" t="str">
        <f>1+(3.3*H25)</f>
        <v>0</v>
      </c>
      <c r="L25" s="13" t="str">
        <f>SQRT(SQRT(I25))</f>
        <v>0</v>
      </c>
      <c r="M25" s="13" t="str">
        <f>(1+(E25/C25)/100)^2</f>
        <v>0</v>
      </c>
      <c r="N25" s="13" t="str">
        <f>(B25*C25+D25-E25)/F25</f>
        <v>0</v>
      </c>
      <c r="O25" s="13" t="str">
        <f>1+(J25-G25)/G25</f>
        <v>0</v>
      </c>
      <c r="P25" s="5"/>
    </row>
    <row r="26" spans="1:17" customHeight="1" ht="16">
      <c r="A26" s="5" t="s">
        <v>39</v>
      </c>
      <c r="B26" s="5">
        <v>12</v>
      </c>
      <c r="C26" s="6">
        <v>9000000000</v>
      </c>
      <c r="D26" s="6">
        <v>19100000000</v>
      </c>
      <c r="E26" s="6">
        <v>13500000000</v>
      </c>
      <c r="F26">
        <v>4950352568.714923</v>
      </c>
      <c r="G26">
        <v>34.745</v>
      </c>
      <c r="H26" s="9">
        <v>0.0258</v>
      </c>
      <c r="I26" s="5">
        <v>1.24</v>
      </c>
      <c r="J26" s="13" t="str">
        <f>(N26*K26/L26)/M26</f>
        <v>0</v>
      </c>
      <c r="K26" s="13" t="str">
        <f>1+(3.3*H26)</f>
        <v>0</v>
      </c>
      <c r="L26" s="13" t="str">
        <f>SQRT(SQRT(I26))</f>
        <v>0</v>
      </c>
      <c r="M26" s="13" t="str">
        <f>(1+(E26/C26)/100)^2</f>
        <v>0</v>
      </c>
      <c r="N26" s="13" t="str">
        <f>(B26*C26+D26-E26)/F26</f>
        <v>0</v>
      </c>
      <c r="O26" s="13" t="str">
        <f>1+(J26-G26)/G26</f>
        <v>0</v>
      </c>
      <c r="P26" s="5"/>
    </row>
    <row r="27" spans="1:17" customHeight="1" ht="16">
      <c r="A27" s="5" t="s">
        <v>40</v>
      </c>
      <c r="B27" s="5">
        <v>12</v>
      </c>
      <c r="C27" s="6">
        <v>319000000</v>
      </c>
      <c r="D27" s="6">
        <v>1106000000</v>
      </c>
      <c r="E27" s="6">
        <v>1080000000</v>
      </c>
      <c r="F27">
        <v>83381837.17633013</v>
      </c>
      <c r="G27">
        <v>67.005</v>
      </c>
      <c r="H27" s="9">
        <v>0.0155</v>
      </c>
      <c r="I27" s="5">
        <v>1.15</v>
      </c>
      <c r="J27" s="13" t="str">
        <f>(N27*K27/L27)/M27</f>
        <v>0</v>
      </c>
      <c r="K27" s="13" t="str">
        <f>1+(3.3*H27)</f>
        <v>0</v>
      </c>
      <c r="L27" s="13" t="str">
        <f>SQRT(SQRT(I27))</f>
        <v>0</v>
      </c>
      <c r="M27" s="13" t="str">
        <f>(1+(E27/C27)/100)^2</f>
        <v>0</v>
      </c>
      <c r="N27" s="13" t="str">
        <f>(B27*C27+D27-E27)/F27</f>
        <v>0</v>
      </c>
      <c r="O27" s="13" t="str">
        <f>1+(J27-G27)/G27</f>
        <v>0</v>
      </c>
      <c r="P27" s="5"/>
    </row>
    <row r="28" spans="1:17" customHeight="1" ht="16">
      <c r="A28" s="5" t="s">
        <v>41</v>
      </c>
      <c r="B28" s="5">
        <v>12</v>
      </c>
      <c r="C28" s="6">
        <v>18000000000</v>
      </c>
      <c r="D28" s="6">
        <v>6400000000</v>
      </c>
      <c r="E28" s="6">
        <v>110000000000</v>
      </c>
      <c r="F28">
        <v>4145345943.255351</v>
      </c>
      <c r="G28">
        <v>50.225</v>
      </c>
      <c r="H28" s="20">
        <v>0.0421</v>
      </c>
      <c r="I28" s="5">
        <v>0.5</v>
      </c>
      <c r="J28" s="13" t="str">
        <f>(N28*K28/L28)/M28</f>
        <v>0</v>
      </c>
      <c r="K28" s="13" t="str">
        <f>1+(3.3*H28)</f>
        <v>0</v>
      </c>
      <c r="L28" s="13" t="str">
        <f>SQRT(SQRT(I28))</f>
        <v>0</v>
      </c>
      <c r="M28" s="13" t="str">
        <f>(1+(E28/C28)/100)^2</f>
        <v>0</v>
      </c>
      <c r="N28" s="13" t="str">
        <f>(B28*C28+D28-E28)/F28</f>
        <v>0</v>
      </c>
      <c r="O28" s="13" t="str">
        <f>1+(J28-G28)/G28</f>
        <v>0</v>
      </c>
      <c r="P28" s="5"/>
    </row>
    <row r="29" spans="1:17" customHeight="1" ht="16">
      <c r="A29" s="5" t="s">
        <v>42</v>
      </c>
      <c r="B29" s="5">
        <v>12</v>
      </c>
      <c r="C29" s="6">
        <v>88000000</v>
      </c>
      <c r="D29" s="6">
        <v>142000000</v>
      </c>
      <c r="E29" s="6">
        <v>11000000</v>
      </c>
      <c r="F29">
        <v>20040465.35154274</v>
      </c>
      <c r="G29">
        <v>98.84999999999999</v>
      </c>
      <c r="H29" s="9">
        <v>0.0015</v>
      </c>
      <c r="I29" s="5">
        <v>0.77</v>
      </c>
      <c r="J29" s="13" t="str">
        <f>(N29*K29/L29)/M29</f>
        <v>0</v>
      </c>
      <c r="K29" s="13" t="str">
        <f>1+(3.3*H29)</f>
        <v>0</v>
      </c>
      <c r="L29" s="13" t="str">
        <f>SQRT(SQRT(I29))</f>
        <v>0</v>
      </c>
      <c r="M29" s="13" t="str">
        <f>(1+(E29/C29)/100)^2</f>
        <v>0</v>
      </c>
      <c r="N29" s="13" t="str">
        <f>(B29*C29+D29-E29)/F29</f>
        <v>0</v>
      </c>
      <c r="O29" s="13" t="str">
        <f>1+(J29-G29)/G29</f>
        <v>0</v>
      </c>
      <c r="P29" s="5"/>
    </row>
    <row r="30" spans="1:17" customHeight="1" ht="16">
      <c r="A30" s="5" t="s">
        <v>43</v>
      </c>
      <c r="B30" s="5">
        <v>10</v>
      </c>
      <c r="C30" s="6">
        <v>9000000000</v>
      </c>
      <c r="D30" s="6">
        <v>2500000000</v>
      </c>
      <c r="E30" s="6">
        <v>18700000000</v>
      </c>
      <c r="F30">
        <v>1562445465.650631</v>
      </c>
      <c r="G30">
        <v>85.955</v>
      </c>
      <c r="H30" s="9">
        <v>0.044</v>
      </c>
      <c r="I30" s="5">
        <v>0.89</v>
      </c>
      <c r="J30" s="13" t="str">
        <f>(N30*K30/L30)/M30</f>
        <v>0</v>
      </c>
      <c r="K30" s="13" t="str">
        <f>1+(3.3*H30)</f>
        <v>0</v>
      </c>
      <c r="L30" s="13" t="str">
        <f>SQRT(SQRT(I30))</f>
        <v>0</v>
      </c>
      <c r="M30" s="13" t="str">
        <f>(1+(E30/C30)/100)^2</f>
        <v>0</v>
      </c>
      <c r="N30" s="13" t="str">
        <f>(B30*C30+D30-E30)/F30</f>
        <v>0</v>
      </c>
      <c r="O30" s="13" t="str">
        <f>1+(J30-G30)/G30</f>
        <v>0</v>
      </c>
      <c r="P30" s="5"/>
    </row>
    <row r="31" spans="1:17" customHeight="1" ht="16">
      <c r="A31" s="5" t="s">
        <v>44</v>
      </c>
      <c r="B31" s="5">
        <v>12</v>
      </c>
      <c r="C31" s="6">
        <v>6000000000</v>
      </c>
      <c r="D31" s="6">
        <v>6100000000</v>
      </c>
      <c r="E31" s="6">
        <v>39537000000</v>
      </c>
      <c r="F31">
        <v>627844592.9225439</v>
      </c>
      <c r="G31">
        <v>101.025</v>
      </c>
      <c r="H31" s="9">
        <v>0.0244</v>
      </c>
      <c r="I31" s="5">
        <v>0.79</v>
      </c>
      <c r="J31" s="13" t="str">
        <f>(N31*K31/L31)/M31</f>
        <v>0</v>
      </c>
      <c r="K31" s="13" t="str">
        <f>1+(3.3*H31)</f>
        <v>0</v>
      </c>
      <c r="L31" s="13" t="str">
        <f>SQRT(SQRT(I31))</f>
        <v>0</v>
      </c>
      <c r="M31" s="13" t="str">
        <f>(1+(E31/C31)/100)^2</f>
        <v>0</v>
      </c>
      <c r="N31" s="13" t="str">
        <f>(B31*C31+D31-E31)/F31</f>
        <v>0</v>
      </c>
      <c r="O31" s="13" t="str">
        <f>1+(J31-G31)/G31</f>
        <v>0</v>
      </c>
      <c r="P31" s="5"/>
    </row>
    <row r="32" spans="1:17" customHeight="1" ht="16">
      <c r="A32" s="5" t="s">
        <v>45</v>
      </c>
      <c r="B32" s="5">
        <v>12</v>
      </c>
      <c r="C32" s="6">
        <v>90000000</v>
      </c>
      <c r="D32" s="6">
        <v>295000000</v>
      </c>
      <c r="E32" s="6">
        <v>0</v>
      </c>
      <c r="F32">
        <v>53307027.43329576</v>
      </c>
      <c r="G32">
        <v>53.22</v>
      </c>
      <c r="H32" s="9">
        <v>0.0357</v>
      </c>
      <c r="I32" s="5">
        <v>0.65</v>
      </c>
      <c r="J32" s="13" t="str">
        <f>(N32*K32/L32)/M32</f>
        <v>0</v>
      </c>
      <c r="K32" s="13" t="str">
        <f>1+(3.3*H32)</f>
        <v>0</v>
      </c>
      <c r="L32" s="13" t="str">
        <f>SQRT(SQRT(I32))</f>
        <v>0</v>
      </c>
      <c r="M32" s="13" t="str">
        <f>(1+(E32/C32)/100)^2</f>
        <v>0</v>
      </c>
      <c r="N32" s="13" t="str">
        <f>(B32*C32+D32-E32)/F32</f>
        <v>0</v>
      </c>
      <c r="O32" s="13" t="str">
        <f>1+(J32-G32)/G32</f>
        <v>0</v>
      </c>
      <c r="P32" s="5"/>
    </row>
    <row r="33" spans="1:17" customHeight="1" ht="16">
      <c r="A33" s="5" t="s">
        <v>46</v>
      </c>
      <c r="B33" s="5">
        <v>12</v>
      </c>
      <c r="C33" s="6">
        <v>80000000</v>
      </c>
      <c r="D33" s="6">
        <v>73000000</v>
      </c>
      <c r="E33" s="6">
        <v>0</v>
      </c>
      <c r="F33">
        <v>41509832.94565447</v>
      </c>
      <c r="G33">
        <v>47.29</v>
      </c>
      <c r="H33" s="9">
        <v>0.0205</v>
      </c>
      <c r="I33" s="5">
        <v>0.76</v>
      </c>
      <c r="J33" s="13" t="str">
        <f>(N33*K33/L33)/M33</f>
        <v>0</v>
      </c>
      <c r="K33" s="13" t="str">
        <f>1+(3.3*H33)</f>
        <v>0</v>
      </c>
      <c r="L33" s="13" t="str">
        <f>SQRT(SQRT(I33))</f>
        <v>0</v>
      </c>
      <c r="M33" s="13" t="str">
        <f>(1+(E33/C33)/100)^2</f>
        <v>0</v>
      </c>
      <c r="N33" s="13" t="str">
        <f>(B33*C33+D33-E33)/F33</f>
        <v>0</v>
      </c>
      <c r="O33" s="13" t="str">
        <f>1+(J33-G33)/G33</f>
        <v>0</v>
      </c>
      <c r="P33" s="5"/>
    </row>
    <row r="34" spans="1:17" customHeight="1" ht="16">
      <c r="A34" s="5" t="s">
        <v>47</v>
      </c>
      <c r="B34" s="5">
        <v>12</v>
      </c>
      <c r="C34" s="6">
        <v>753000000</v>
      </c>
      <c r="D34" s="6">
        <v>3227000000</v>
      </c>
      <c r="E34" s="6">
        <v>2444000000</v>
      </c>
      <c r="F34">
        <v>250875202.5931928</v>
      </c>
      <c r="G34">
        <v>61.7</v>
      </c>
      <c r="H34" s="9">
        <v>0.0205</v>
      </c>
      <c r="I34" s="5">
        <v>1.3</v>
      </c>
      <c r="J34" s="13" t="str">
        <f>(N34*K34/L34)/M34</f>
        <v>0</v>
      </c>
      <c r="K34" s="13" t="str">
        <f>1+(3.3*H34)</f>
        <v>0</v>
      </c>
      <c r="L34" s="13" t="str">
        <f>SQRT(SQRT(I34))</f>
        <v>0</v>
      </c>
      <c r="M34" s="13" t="str">
        <f>(1+(E34/C34)/100)^2</f>
        <v>0</v>
      </c>
      <c r="N34" s="13" t="str">
        <f>(B34*C34+D34-E34)/F34</f>
        <v>0</v>
      </c>
      <c r="O34" s="13" t="str">
        <f>1+(J34-G34)/G34</f>
        <v>0</v>
      </c>
      <c r="P34" s="5"/>
    </row>
    <row r="35" spans="1:17" customHeight="1" ht="16">
      <c r="A35" s="5" t="s">
        <v>48</v>
      </c>
      <c r="B35" s="5">
        <v>12</v>
      </c>
      <c r="C35" s="6">
        <v>1000000000</v>
      </c>
      <c r="D35" s="6">
        <v>2370000000</v>
      </c>
      <c r="E35" s="6">
        <v>2900000000</v>
      </c>
      <c r="F35">
        <v>326816999.1326973</v>
      </c>
      <c r="G35">
        <v>57.65</v>
      </c>
      <c r="H35" s="9">
        <v>0.0221</v>
      </c>
      <c r="I35" s="5">
        <v>1.23</v>
      </c>
      <c r="J35" s="13" t="str">
        <f>(N35*K35/L35)/M35</f>
        <v>0</v>
      </c>
      <c r="K35" s="13" t="str">
        <f>1+(3.3*H35)</f>
        <v>0</v>
      </c>
      <c r="L35" s="13" t="str">
        <f>SQRT(SQRT(I35))</f>
        <v>0</v>
      </c>
      <c r="M35" s="13" t="str">
        <f>(1+(E35/C35)/100)^2</f>
        <v>0</v>
      </c>
      <c r="N35" s="13" t="str">
        <f>(B35*C35+D35-E35)/F35</f>
        <v>0</v>
      </c>
      <c r="O35" s="13" t="str">
        <f>1+(J35-G35)/G35</f>
        <v>0</v>
      </c>
      <c r="P35" s="5"/>
    </row>
    <row r="36" spans="1:17" customHeight="1" ht="16">
      <c r="A36" s="5" t="s">
        <v>49</v>
      </c>
      <c r="B36" s="5">
        <v>12</v>
      </c>
      <c r="C36" s="6">
        <v>4200000000</v>
      </c>
      <c r="D36" s="6">
        <v>2336000000</v>
      </c>
      <c r="E36" s="6">
        <v>13633000000</v>
      </c>
      <c r="F36">
        <v>981930403.3202085</v>
      </c>
      <c r="G36">
        <v>93.97</v>
      </c>
      <c r="H36" s="9">
        <v>0.0343</v>
      </c>
      <c r="I36" s="5">
        <v>0.38</v>
      </c>
      <c r="J36" s="13" t="str">
        <f>(N36*K36/L36)/M36</f>
        <v>0</v>
      </c>
      <c r="K36" s="13" t="str">
        <f>1+(3.3*H36)</f>
        <v>0</v>
      </c>
      <c r="L36" s="13" t="str">
        <f>SQRT(SQRT(I36))</f>
        <v>0</v>
      </c>
      <c r="M36" s="13" t="str">
        <f>(1+(E36/C36)/100)^2</f>
        <v>0</v>
      </c>
      <c r="N36" s="13" t="str">
        <f>(B36*C36+D36-E36)/F36</f>
        <v>0</v>
      </c>
      <c r="O36" s="13" t="str">
        <f>1+(J36-G36)/G36</f>
        <v>0</v>
      </c>
      <c r="P36" s="5"/>
    </row>
    <row r="37" spans="1:17" customHeight="1" ht="16">
      <c r="A37" s="5" t="s">
        <v>50</v>
      </c>
      <c r="B37" s="5">
        <v>12</v>
      </c>
      <c r="C37" s="6">
        <v>650000000</v>
      </c>
      <c r="D37" s="6">
        <v>1415000000</v>
      </c>
      <c r="E37" s="6">
        <v>558000000</v>
      </c>
      <c r="F37">
        <v>87944222.16992234</v>
      </c>
      <c r="G37">
        <v>169.96</v>
      </c>
      <c r="H37" s="9">
        <v>0.0102</v>
      </c>
      <c r="I37" s="5">
        <v>1.3</v>
      </c>
      <c r="J37" s="13" t="str">
        <f>(N37*K37/L37)/M37</f>
        <v>0</v>
      </c>
      <c r="K37" s="13" t="str">
        <f>1+(3.3*H37)</f>
        <v>0</v>
      </c>
      <c r="L37" s="13" t="str">
        <f>SQRT(SQRT(I37))</f>
        <v>0</v>
      </c>
      <c r="M37" s="13" t="str">
        <f>(1+(E37/C37)/100)^2</f>
        <v>0</v>
      </c>
      <c r="N37" s="13" t="str">
        <f>(B37*C37+D37-E37)/F37</f>
        <v>0</v>
      </c>
      <c r="O37" s="13" t="str">
        <f>1+(J37-G37)/G37</f>
        <v>0</v>
      </c>
      <c r="P37" s="5"/>
    </row>
    <row r="38" spans="1:17" customHeight="1" ht="16">
      <c r="A38" s="5" t="s">
        <v>51</v>
      </c>
      <c r="B38" s="5">
        <v>12</v>
      </c>
      <c r="C38" s="6">
        <v>255000000</v>
      </c>
      <c r="D38" s="6">
        <v>276000000</v>
      </c>
      <c r="E38" s="6">
        <v>1</v>
      </c>
      <c r="F38">
        <v>134695496.9252132</v>
      </c>
      <c r="G38">
        <v>50.41</v>
      </c>
      <c r="H38" s="9">
        <v>0.0138</v>
      </c>
      <c r="I38" s="5">
        <v>0.76</v>
      </c>
      <c r="J38" s="13" t="str">
        <f>(N38*K38/L38)/M38</f>
        <v>0</v>
      </c>
      <c r="K38" s="13" t="str">
        <f>1+(3.3*H38)</f>
        <v>0</v>
      </c>
      <c r="L38" s="13" t="str">
        <f>SQRT(SQRT(I38))</f>
        <v>0</v>
      </c>
      <c r="M38" s="13" t="str">
        <f>(1+(E38/C38)/100)^2</f>
        <v>0</v>
      </c>
      <c r="N38" s="13" t="str">
        <f>(B38*C38+D38-E38)/F38</f>
        <v>0</v>
      </c>
      <c r="O38" s="13" t="str">
        <f>1+(J38-G38)/G38</f>
        <v>0</v>
      </c>
      <c r="P38" s="5"/>
    </row>
    <row r="39" spans="1:17" customHeight="1" ht="16">
      <c r="A39" s="5" t="s">
        <v>52</v>
      </c>
      <c r="B39" s="5">
        <v>12</v>
      </c>
      <c r="C39" s="6">
        <v>716000000</v>
      </c>
      <c r="D39" s="6">
        <v>430000000</v>
      </c>
      <c r="E39" s="6">
        <v>543000000</v>
      </c>
      <c r="F39">
        <v>68395822.97364496</v>
      </c>
      <c r="G39">
        <v>251.375</v>
      </c>
      <c r="H39" s="9">
        <v>0.0159</v>
      </c>
      <c r="I39" s="5">
        <v>0.76</v>
      </c>
      <c r="J39" s="13" t="str">
        <f>(N39*K39/L39)/M39</f>
        <v>0</v>
      </c>
      <c r="K39" s="13" t="str">
        <f>1+(3.3*H39)</f>
        <v>0</v>
      </c>
      <c r="L39" s="13" t="str">
        <f>SQRT(SQRT(I39))</f>
        <v>0</v>
      </c>
      <c r="M39" s="13" t="str">
        <f>(1+(E39/C39)/100)^2</f>
        <v>0</v>
      </c>
      <c r="N39" s="13" t="str">
        <f>(B39*C39+D39-E39)/F39</f>
        <v>0</v>
      </c>
      <c r="O39" s="13" t="str">
        <f>1+(J39-G39)/G39</f>
        <v>0</v>
      </c>
      <c r="P39" s="5"/>
    </row>
    <row r="40" spans="1:17" customHeight="1" ht="16">
      <c r="A40" s="5" t="s">
        <v>53</v>
      </c>
      <c r="B40" s="5">
        <v>12</v>
      </c>
      <c r="C40" s="6">
        <v>1000000000</v>
      </c>
      <c r="D40" s="6">
        <v>3152000000</v>
      </c>
      <c r="E40" s="6">
        <v>3110000000</v>
      </c>
      <c r="F40">
        <v>685126859.1426072</v>
      </c>
      <c r="G40">
        <v>34.29</v>
      </c>
      <c r="H40" s="9">
        <v>0.0058</v>
      </c>
      <c r="I40" s="5">
        <v>0.65</v>
      </c>
      <c r="J40" s="13" t="str">
        <f>(N40*K40/L40)/M40</f>
        <v>0</v>
      </c>
      <c r="K40" s="13" t="str">
        <f>1+(3.3*H40)</f>
        <v>0</v>
      </c>
      <c r="L40" s="13" t="str">
        <f>SQRT(SQRT(I40))</f>
        <v>0</v>
      </c>
      <c r="M40" s="13" t="str">
        <f>(1+(E40/C40)/100)^2</f>
        <v>0</v>
      </c>
      <c r="N40" s="13" t="str">
        <f>(B40*C40+D40-E40)/F40</f>
        <v>0</v>
      </c>
      <c r="O40" s="13" t="str">
        <f>1+(J40-G40)/G40</f>
        <v>0</v>
      </c>
      <c r="P40" s="5"/>
    </row>
    <row r="41" spans="1:17" customHeight="1" ht="16">
      <c r="A41" s="5" t="s">
        <v>54</v>
      </c>
      <c r="B41" s="5">
        <v>12</v>
      </c>
      <c r="C41" s="6">
        <v>50000000</v>
      </c>
      <c r="D41" s="6">
        <v>0</v>
      </c>
      <c r="E41" s="6">
        <v>150000000</v>
      </c>
      <c r="F41">
        <v>15913194.44444444</v>
      </c>
      <c r="G41">
        <v>57.6</v>
      </c>
      <c r="H41" s="9">
        <v>0.0186</v>
      </c>
      <c r="I41" s="5">
        <v>0.7</v>
      </c>
      <c r="J41" s="13" t="str">
        <f>(N41*K41/L41)/M41</f>
        <v>0</v>
      </c>
      <c r="K41" s="13" t="str">
        <f>1+(3.3*H41)</f>
        <v>0</v>
      </c>
      <c r="L41" s="13" t="str">
        <f>SQRT(SQRT(I41))</f>
        <v>0</v>
      </c>
      <c r="M41" s="13" t="str">
        <f>(1+(E41/C41)/100)^2</f>
        <v>0</v>
      </c>
      <c r="N41" s="13" t="str">
        <f>(B41*C41+D41-E41)/F41</f>
        <v>0</v>
      </c>
      <c r="O41" s="13" t="str">
        <f>1+(J41-G41)/G41</f>
        <v>0</v>
      </c>
      <c r="P41" s="5"/>
    </row>
    <row r="42" spans="1:17" customHeight="1" ht="16">
      <c r="A42" s="5" t="s">
        <v>55</v>
      </c>
      <c r="B42" s="5">
        <v>12</v>
      </c>
      <c r="C42" s="6">
        <v>43887000</v>
      </c>
      <c r="D42" s="6">
        <v>104833000</v>
      </c>
      <c r="E42" s="6">
        <v>30000000</v>
      </c>
      <c r="F42">
        <v>54721326.577614</v>
      </c>
      <c r="G42">
        <v>21.71</v>
      </c>
      <c r="H42" s="9">
        <v>0.0164</v>
      </c>
      <c r="I42" s="5">
        <v>1.02</v>
      </c>
      <c r="J42" s="13" t="str">
        <f>(N42*K42/L42)/M42</f>
        <v>0</v>
      </c>
      <c r="K42" s="13" t="str">
        <f>1+(3.3*H42)</f>
        <v>0</v>
      </c>
      <c r="L42" s="13" t="str">
        <f>SQRT(SQRT(I42))</f>
        <v>0</v>
      </c>
      <c r="M42" s="13" t="str">
        <f>(1+(E42/C42)/100)^2</f>
        <v>0</v>
      </c>
      <c r="N42" s="13" t="str">
        <f>(B42*C42+D42-E42)/F42</f>
        <v>0</v>
      </c>
      <c r="O42" s="13" t="str">
        <f>1+(J42-G42)/G42</f>
        <v>0</v>
      </c>
      <c r="P42" s="5"/>
    </row>
    <row r="43" spans="1:17" customHeight="1" ht="16">
      <c r="A43" s="5" t="s">
        <v>56</v>
      </c>
      <c r="B43" s="5">
        <v>12</v>
      </c>
      <c r="C43" s="6">
        <v>360000000</v>
      </c>
      <c r="D43" s="6">
        <v>1138000000</v>
      </c>
      <c r="E43" s="6">
        <v>1057000000</v>
      </c>
      <c r="F43">
        <v>80218625.18393946</v>
      </c>
      <c r="G43">
        <v>95.14</v>
      </c>
      <c r="H43" s="9">
        <v>0.007900000000000001</v>
      </c>
      <c r="I43" s="5">
        <v>1.4</v>
      </c>
      <c r="J43" s="13" t="str">
        <f>(N43*K43/L43)/M43</f>
        <v>0</v>
      </c>
      <c r="K43" s="13" t="str">
        <f>1+(3.3*H43)</f>
        <v>0</v>
      </c>
      <c r="L43" s="13" t="str">
        <f>SQRT(SQRT(I43))</f>
        <v>0</v>
      </c>
      <c r="M43" s="13" t="str">
        <f>(1+(E43/C43)/100)^2</f>
        <v>0</v>
      </c>
      <c r="N43" s="13" t="str">
        <f>(B43*C43+D43-E43)/F43</f>
        <v>0</v>
      </c>
      <c r="O43" s="13" t="str">
        <f>1+(J43-G43)/G43</f>
        <v>0</v>
      </c>
      <c r="P43" s="5"/>
    </row>
    <row r="44" spans="1:17" customHeight="1" ht="16">
      <c r="A44" s="5" t="s">
        <v>57</v>
      </c>
      <c r="B44" s="5">
        <v>12</v>
      </c>
      <c r="C44" s="6">
        <v>10000000000</v>
      </c>
      <c r="D44" s="6">
        <v>10400000000</v>
      </c>
      <c r="E44" s="6">
        <v>36022000000</v>
      </c>
      <c r="F44">
        <v>997463636.8342047</v>
      </c>
      <c r="G44">
        <v>193.19</v>
      </c>
      <c r="H44" s="9">
        <v>0.0211</v>
      </c>
      <c r="I44" s="5">
        <v>0.84</v>
      </c>
      <c r="J44" s="13" t="str">
        <f>(N44*K44/L44)/M44</f>
        <v>0</v>
      </c>
      <c r="K44" s="13" t="str">
        <f>1+(3.3*H44)</f>
        <v>0</v>
      </c>
      <c r="L44" s="13" t="str">
        <f>SQRT(SQRT(I44))</f>
        <v>0</v>
      </c>
      <c r="M44" s="13" t="str">
        <f>(1+(E44/C44)/100)^2</f>
        <v>0</v>
      </c>
      <c r="N44" s="13" t="str">
        <f>(B44*C44+D44-E44)/F44</f>
        <v>0</v>
      </c>
      <c r="O44" s="13" t="str">
        <f>1+(J44-G44)/G44</f>
        <v>0</v>
      </c>
      <c r="P44" s="5"/>
    </row>
    <row r="45" spans="1:17" customHeight="1" ht="16">
      <c r="A45" s="5" t="s">
        <v>58</v>
      </c>
      <c r="B45" s="5">
        <v>12</v>
      </c>
      <c r="C45" s="6">
        <v>470000000</v>
      </c>
      <c r="D45" s="6">
        <v>1042000000</v>
      </c>
      <c r="E45" s="6">
        <v>32000000</v>
      </c>
      <c r="F45">
        <v>361240310.0775194</v>
      </c>
      <c r="G45">
        <v>38.7</v>
      </c>
      <c r="H45" s="9">
        <v>0.0117</v>
      </c>
      <c r="I45" s="5">
        <v>1.04</v>
      </c>
      <c r="J45" s="13" t="str">
        <f>(N45*K45/L45)/M45</f>
        <v>0</v>
      </c>
      <c r="K45" s="13" t="str">
        <f>1+(3.3*H45)</f>
        <v>0</v>
      </c>
      <c r="L45" s="13" t="str">
        <f>SQRT(SQRT(I45))</f>
        <v>0</v>
      </c>
      <c r="M45" s="13" t="str">
        <f>(1+(E45/C45)/100)^2</f>
        <v>0</v>
      </c>
      <c r="N45" s="13" t="str">
        <f>(B45*C45+D45-E45)/F45</f>
        <v>0</v>
      </c>
      <c r="O45" s="13" t="str">
        <f>1+(J45-G45)/G45</f>
        <v>0</v>
      </c>
      <c r="P45" s="5"/>
    </row>
    <row r="46" spans="1:17" customHeight="1" ht="16">
      <c r="A46" s="5" t="s">
        <v>59</v>
      </c>
      <c r="B46" s="5">
        <v>12</v>
      </c>
      <c r="C46" s="6">
        <v>1500000000</v>
      </c>
      <c r="D46" s="6">
        <v>950000000</v>
      </c>
      <c r="E46" s="6">
        <v>3000000000</v>
      </c>
      <c r="F46">
        <v>439649219.721033</v>
      </c>
      <c r="G46">
        <v>72.41</v>
      </c>
      <c r="H46" s="9">
        <v>0.0203</v>
      </c>
      <c r="I46" s="5">
        <v>1.27</v>
      </c>
      <c r="J46" s="13" t="str">
        <f>(N46*K46/L46)/M46</f>
        <v>0</v>
      </c>
      <c r="K46" s="13" t="str">
        <f>1+(3.3*H46)</f>
        <v>0</v>
      </c>
      <c r="L46" s="13" t="str">
        <f>SQRT(SQRT(I46))</f>
        <v>0</v>
      </c>
      <c r="M46" s="13" t="str">
        <f>(1+(E46/C46)/100)^2</f>
        <v>0</v>
      </c>
      <c r="N46" s="13" t="str">
        <f>(B46*C46+D46-E46)/F46</f>
        <v>0</v>
      </c>
      <c r="O46" s="13" t="str">
        <f>1+(J46-G46)/G46</f>
        <v>0</v>
      </c>
      <c r="P46" s="5"/>
    </row>
    <row r="47" spans="1:17" customHeight="1" ht="16">
      <c r="A47" s="5" t="s">
        <v>60</v>
      </c>
      <c r="B47" s="5">
        <v>12</v>
      </c>
      <c r="C47" s="6">
        <v>8000000000</v>
      </c>
      <c r="D47" s="6">
        <v>18500000000</v>
      </c>
      <c r="E47" s="6">
        <v>18500000000</v>
      </c>
      <c r="F47">
        <v>1899097786.948254</v>
      </c>
      <c r="G47">
        <v>123.585</v>
      </c>
      <c r="H47" s="9">
        <v>0.0332</v>
      </c>
      <c r="I47" s="5">
        <v>0.87</v>
      </c>
      <c r="J47" s="13" t="str">
        <f>(N47*K47/L47)/M47</f>
        <v>0</v>
      </c>
      <c r="K47" s="13" t="str">
        <f>1+(3.3*H47)</f>
        <v>0</v>
      </c>
      <c r="L47" s="13" t="str">
        <f>SQRT(SQRT(I47))</f>
        <v>0</v>
      </c>
      <c r="M47" s="13" t="str">
        <f>(1+(E47/C47)/100)^2</f>
        <v>0</v>
      </c>
      <c r="N47" s="13" t="str">
        <f>(B47*C47+D47-E47)/F47</f>
        <v>0</v>
      </c>
      <c r="O47" s="13" t="str">
        <f>1+(J47-G47)/G47</f>
        <v>0</v>
      </c>
      <c r="P47" s="5"/>
    </row>
    <row r="48" spans="1:17" customHeight="1" ht="16">
      <c r="A48" s="5" t="s">
        <v>61</v>
      </c>
      <c r="B48" s="5">
        <v>12</v>
      </c>
      <c r="C48" s="6">
        <v>1000000000</v>
      </c>
      <c r="D48" s="6">
        <v>1350000000</v>
      </c>
      <c r="E48" s="6">
        <v>6450000000</v>
      </c>
      <c r="F48">
        <v>613993000.6773537</v>
      </c>
      <c r="G48">
        <v>35.432</v>
      </c>
      <c r="H48" s="9">
        <v>0.0383</v>
      </c>
      <c r="I48" s="5">
        <v>0.25</v>
      </c>
      <c r="J48" s="13" t="str">
        <f>(N48*K48/L48)/M48</f>
        <v>0</v>
      </c>
      <c r="K48" s="13" t="str">
        <f>1+(3.3*H48)</f>
        <v>0</v>
      </c>
      <c r="L48" s="13" t="str">
        <f>SQRT(SQRT(I48))</f>
        <v>0</v>
      </c>
      <c r="M48" s="13" t="str">
        <f>(1+(E48/C48)/100)^2</f>
        <v>0</v>
      </c>
      <c r="N48" s="13" t="str">
        <f>(B48*C48+D48-E48)/F48</f>
        <v>0</v>
      </c>
      <c r="O48" s="13" t="str">
        <f>1+(J48-G48)/G48</f>
        <v>0</v>
      </c>
      <c r="P48" s="5"/>
    </row>
    <row r="49" spans="1:17" customHeight="1" ht="16">
      <c r="A49" s="5" t="s">
        <v>62</v>
      </c>
      <c r="B49" s="5">
        <v>10</v>
      </c>
      <c r="C49" s="6">
        <v>40000000</v>
      </c>
      <c r="D49" s="6">
        <v>700000000</v>
      </c>
      <c r="E49" s="6">
        <v>58000000</v>
      </c>
      <c r="F49">
        <v>71361256.54450262</v>
      </c>
      <c r="G49">
        <v>38.2</v>
      </c>
      <c r="H49" s="9">
        <v>0.0201</v>
      </c>
      <c r="I49" s="5">
        <v>0.63</v>
      </c>
      <c r="J49" s="13" t="str">
        <f>(N49*K49/L49)/M49</f>
        <v>0</v>
      </c>
      <c r="K49" s="13" t="str">
        <f>1+(3.3*H49)</f>
        <v>0</v>
      </c>
      <c r="L49" s="13" t="str">
        <f>SQRT(SQRT(I49))</f>
        <v>0</v>
      </c>
      <c r="M49" s="13" t="str">
        <f>(1+(E49/C49)/100)^2</f>
        <v>0</v>
      </c>
      <c r="N49" s="13" t="str">
        <f>(B49*C49+D49-E49)/F49</f>
        <v>0</v>
      </c>
      <c r="O49" s="13" t="str">
        <f>1+(J49-G49)/G49</f>
        <v>0</v>
      </c>
      <c r="P49" s="5"/>
    </row>
    <row r="50" spans="1:17" customHeight="1" ht="16">
      <c r="A50" s="5" t="s">
        <v>20</v>
      </c>
      <c r="B50" s="5">
        <v>12</v>
      </c>
      <c r="C50" s="6">
        <v>5000000000</v>
      </c>
      <c r="D50" s="6">
        <v>24251000000</v>
      </c>
      <c r="E50" s="6">
        <v>48659000000</v>
      </c>
      <c r="F50">
        <v>2644000609.849062</v>
      </c>
      <c r="G50">
        <v>32.795</v>
      </c>
      <c r="H50" s="9">
        <v>0.0552</v>
      </c>
      <c r="I50" s="5">
        <v>0.6899999999999999</v>
      </c>
      <c r="J50" s="13" t="str">
        <f>(N50*K50/L50)/M50</f>
        <v>0</v>
      </c>
      <c r="K50" s="13" t="str">
        <f>1+(3.3*H50)</f>
        <v>0</v>
      </c>
      <c r="L50" s="13" t="str">
        <f>SQRT(SQRT(I50))</f>
        <v>0</v>
      </c>
      <c r="M50" s="13" t="str">
        <f>(1+(E50/C50)/100)^2</f>
        <v>0</v>
      </c>
      <c r="N50" s="13" t="str">
        <f>(B50*C50+D50-E50)/F50</f>
        <v>0</v>
      </c>
      <c r="O50" s="13" t="str">
        <f>1+(J50-G50)/G50</f>
        <v>0</v>
      </c>
      <c r="P50" s="5"/>
    </row>
    <row r="51" spans="1:17" customHeight="1" ht="16">
      <c r="A51" s="5" t="s">
        <v>63</v>
      </c>
      <c r="B51" s="5">
        <v>12</v>
      </c>
      <c r="C51" s="6">
        <v>10000000000</v>
      </c>
      <c r="D51" s="6">
        <v>22266000000</v>
      </c>
      <c r="E51" s="6">
        <v>37754000000</v>
      </c>
      <c r="F51">
        <v>3171166581.762609</v>
      </c>
      <c r="G51">
        <v>78.52</v>
      </c>
      <c r="H51" s="9">
        <v>0.0467</v>
      </c>
      <c r="I51" s="5">
        <v>1.12</v>
      </c>
      <c r="J51" s="13" t="str">
        <f>(N51*K51/L51)/M51</f>
        <v>0</v>
      </c>
      <c r="K51" s="13" t="str">
        <f>1+(3.3*H51)</f>
        <v>0</v>
      </c>
      <c r="L51" s="13" t="str">
        <f>SQRT(SQRT(I51))</f>
        <v>0</v>
      </c>
      <c r="M51" s="13" t="str">
        <f>(1+(E51/C51)/100)^2</f>
        <v>0</v>
      </c>
      <c r="N51" s="13" t="str">
        <f>(B51*C51+D51-E51)/F51</f>
        <v>0</v>
      </c>
      <c r="O51" s="13" t="str">
        <f>1+(J51-G51)/G51</f>
        <v>0</v>
      </c>
      <c r="P51" s="5"/>
    </row>
    <row r="52" spans="1:17" customHeight="1" ht="16">
      <c r="A52" s="5" t="s">
        <v>64</v>
      </c>
      <c r="B52" s="5">
        <v>12</v>
      </c>
      <c r="C52" s="6">
        <v>3600000000</v>
      </c>
      <c r="D52" s="6">
        <v>2186000000</v>
      </c>
      <c r="E52" s="6">
        <v>13878000000</v>
      </c>
      <c r="F52">
        <v>1980000000</v>
      </c>
      <c r="G52">
        <v>45.3</v>
      </c>
      <c r="H52" s="9">
        <v>0.0436</v>
      </c>
      <c r="I52" s="5">
        <v>0.55</v>
      </c>
      <c r="J52" s="13" t="str">
        <f>(N52*K52/L52)/M52</f>
        <v>0</v>
      </c>
      <c r="K52" s="13" t="str">
        <f>1+(3.3*H52)</f>
        <v>0</v>
      </c>
      <c r="L52" s="13" t="str">
        <f>SQRT(SQRT(I52))</f>
        <v>0</v>
      </c>
      <c r="M52" s="13" t="str">
        <f>(1+(E52/C52)/100)^2</f>
        <v>0</v>
      </c>
      <c r="N52" s="13" t="str">
        <f>(B52*C52+D52-E52)/F52</f>
        <v>0</v>
      </c>
      <c r="O52" s="13" t="str">
        <f>1+(J52-G52)/G52</f>
        <v>0</v>
      </c>
      <c r="P52" s="5"/>
    </row>
    <row r="53" spans="1:17" customHeight="1" ht="16">
      <c r="A53" s="5" t="s">
        <v>65</v>
      </c>
      <c r="B53" s="5">
        <v>12</v>
      </c>
      <c r="C53" s="6">
        <v>2650000000</v>
      </c>
      <c r="D53" s="6">
        <v>2450000000</v>
      </c>
      <c r="E53" s="6">
        <v>5776000000</v>
      </c>
      <c r="F53">
        <v>512326943.5569755</v>
      </c>
      <c r="G53">
        <v>112.68</v>
      </c>
      <c r="H53" s="9">
        <v>0.0228</v>
      </c>
      <c r="I53" s="5">
        <v>2.02</v>
      </c>
      <c r="J53" s="13" t="str">
        <f>(N53*K53/L53)/M53</f>
        <v>0</v>
      </c>
      <c r="K53" s="13" t="str">
        <f>1+(3.3*H53)</f>
        <v>0</v>
      </c>
      <c r="L53" s="13" t="str">
        <f>SQRT(SQRT(I53))</f>
        <v>0</v>
      </c>
      <c r="M53" s="13" t="str">
        <f>(1+(E53/C53)/100)^2</f>
        <v>0</v>
      </c>
      <c r="N53" s="13" t="str">
        <f>(B53*C53+D53-E53)/F53</f>
        <v>0</v>
      </c>
      <c r="O53" s="13" t="str">
        <f>1+(J53-G53)/G53</f>
        <v>0</v>
      </c>
      <c r="P53" s="5"/>
    </row>
    <row r="54" spans="1:17" customHeight="1" ht="16">
      <c r="A54" s="5" t="s">
        <v>66</v>
      </c>
      <c r="B54" s="5">
        <v>12</v>
      </c>
      <c r="C54" s="6">
        <v>230000000</v>
      </c>
      <c r="D54" s="6">
        <v>205000000</v>
      </c>
      <c r="E54" s="6">
        <v>695000000</v>
      </c>
      <c r="F54">
        <v>144573823.9403819</v>
      </c>
      <c r="G54">
        <v>32.205</v>
      </c>
      <c r="H54" s="9">
        <v>0.0106</v>
      </c>
      <c r="I54" s="5">
        <v>1.7</v>
      </c>
      <c r="J54" s="13" t="str">
        <f>(N54*K54/L54)/M54</f>
        <v>0</v>
      </c>
      <c r="K54" s="13" t="str">
        <f>1+(3.3*H54)</f>
        <v>0</v>
      </c>
      <c r="L54" s="13" t="str">
        <f>SQRT(SQRT(I54))</f>
        <v>0</v>
      </c>
      <c r="M54" s="13" t="str">
        <f>(1+(E54/C54)/100)^2</f>
        <v>0</v>
      </c>
      <c r="N54" s="13" t="str">
        <f>(B54*C54+D54-E54)/F54</f>
        <v>0</v>
      </c>
      <c r="O54" s="13" t="str">
        <f>1+(J54-G54)/G54</f>
        <v>0</v>
      </c>
      <c r="P54" s="5"/>
    </row>
    <row r="55" spans="1:17" customHeight="1" ht="16">
      <c r="A55" s="5" t="s">
        <v>67</v>
      </c>
      <c r="B55" s="5">
        <v>12</v>
      </c>
      <c r="C55" s="6">
        <v>500000000</v>
      </c>
      <c r="D55" s="6">
        <v>2925000000</v>
      </c>
      <c r="E55" s="6">
        <v>150000000</v>
      </c>
      <c r="F55">
        <v>354764309.7643098</v>
      </c>
      <c r="G55">
        <v>59.4</v>
      </c>
      <c r="H55" s="9">
        <v>0.0291</v>
      </c>
      <c r="I55" s="5">
        <v>1.59</v>
      </c>
      <c r="J55" s="13" t="str">
        <f>(N55*K55/L55)/M55</f>
        <v>0</v>
      </c>
      <c r="K55" s="13" t="str">
        <f>1+(3.3*H55)</f>
        <v>0</v>
      </c>
      <c r="L55" s="13" t="str">
        <f>SQRT(SQRT(I55))</f>
        <v>0</v>
      </c>
      <c r="M55" s="13" t="str">
        <f>(1+(E55/C55)/100)^2</f>
        <v>0</v>
      </c>
      <c r="N55" s="13" t="str">
        <f>(B55*C55+D55-E55)/F55</f>
        <v>0</v>
      </c>
      <c r="O55" s="13" t="str">
        <f>1+(J55-G55)/G55</f>
        <v>0</v>
      </c>
      <c r="P55" s="5"/>
    </row>
    <row r="56" spans="1:17" customHeight="1" ht="16">
      <c r="A56" s="5" t="s">
        <v>68</v>
      </c>
      <c r="B56" s="5">
        <v>12</v>
      </c>
      <c r="C56" s="6">
        <v>1300000000</v>
      </c>
      <c r="D56" s="6">
        <v>300000000</v>
      </c>
      <c r="E56" s="6">
        <v>7400000000</v>
      </c>
      <c r="F56">
        <v>360115606.9364161</v>
      </c>
      <c r="G56">
        <v>62.28</v>
      </c>
      <c r="H56" s="9">
        <v>0.0298</v>
      </c>
      <c r="I56" s="5">
        <v>0.74</v>
      </c>
      <c r="J56" s="13" t="str">
        <f>(N56*K56/L56)/M56</f>
        <v>0</v>
      </c>
      <c r="K56" s="13" t="str">
        <f>1+(3.3*H56)</f>
        <v>0</v>
      </c>
      <c r="L56" s="13" t="str">
        <f>SQRT(SQRT(I56))</f>
        <v>0</v>
      </c>
      <c r="M56" s="13" t="str">
        <f>(1+(E56/C56)/100)^2</f>
        <v>0</v>
      </c>
      <c r="N56" s="13" t="str">
        <f>(B56*C56+D56-E56)/F56</f>
        <v>0</v>
      </c>
      <c r="O56" s="13" t="str">
        <f>1+(J56-G56)/G56</f>
        <v>0</v>
      </c>
      <c r="P56" s="5"/>
    </row>
    <row r="57" spans="1:17" customHeight="1" ht="16">
      <c r="A57" s="5" t="s">
        <v>69</v>
      </c>
      <c r="B57" s="5">
        <v>12</v>
      </c>
      <c r="C57" s="6">
        <v>235000000</v>
      </c>
      <c r="D57" s="6">
        <v>468000000</v>
      </c>
      <c r="E57" s="6">
        <v>1412000000</v>
      </c>
      <c r="F57">
        <v>101085594.002034</v>
      </c>
      <c r="G57">
        <v>42.281</v>
      </c>
      <c r="H57" s="9">
        <v>0.0228</v>
      </c>
      <c r="I57" s="5">
        <v>1.34</v>
      </c>
      <c r="J57" s="13" t="str">
        <f>(N57*K57/L57)/M57</f>
        <v>0</v>
      </c>
      <c r="K57" s="13" t="str">
        <f>1+(3.3*H57)</f>
        <v>0</v>
      </c>
      <c r="L57" s="13" t="str">
        <f>SQRT(SQRT(I57))</f>
        <v>0</v>
      </c>
      <c r="M57" s="13" t="str">
        <f>(1+(E57/C57)/100)^2</f>
        <v>0</v>
      </c>
      <c r="N57" s="13" t="str">
        <f>(B57*C57+D57-E57)/F57</f>
        <v>0</v>
      </c>
      <c r="O57" s="13" t="str">
        <f>1+(J57-G57)/G57</f>
        <v>0</v>
      </c>
      <c r="P57" s="5"/>
    </row>
    <row r="58" spans="1:17" customHeight="1" ht="16">
      <c r="A58" s="5" t="s">
        <v>70</v>
      </c>
      <c r="B58" s="5">
        <v>12</v>
      </c>
      <c r="C58" s="6">
        <v>1200000000</v>
      </c>
      <c r="D58" s="6">
        <v>273000000</v>
      </c>
      <c r="E58" s="6">
        <v>7400000000</v>
      </c>
      <c r="F58">
        <v>360115606.9364161</v>
      </c>
      <c r="G58">
        <v>62.28</v>
      </c>
      <c r="H58" s="9">
        <v>0.0298</v>
      </c>
      <c r="I58" s="5">
        <v>0.43</v>
      </c>
      <c r="J58" s="13" t="str">
        <f>(N58*K58/L58)/M58</f>
        <v>0</v>
      </c>
      <c r="K58" s="13" t="str">
        <f>1+(3.3*H58)</f>
        <v>0</v>
      </c>
      <c r="L58" s="13" t="str">
        <f>SQRT(SQRT(I58))</f>
        <v>0</v>
      </c>
      <c r="M58" s="13" t="str">
        <f>(1+(E58/C58)/100)^2</f>
        <v>0</v>
      </c>
      <c r="N58" s="13" t="str">
        <f>(B58*C58+D58-E58)/F58</f>
        <v>0</v>
      </c>
      <c r="O58" s="13" t="str">
        <f>1+(J58-G58)/G58</f>
        <v>0</v>
      </c>
      <c r="P58" s="5"/>
    </row>
    <row r="59" spans="1:17" customHeight="1" ht="16">
      <c r="A59" s="5" t="s">
        <v>71</v>
      </c>
      <c r="B59" s="5">
        <v>12</v>
      </c>
      <c r="C59" s="6">
        <v>3000000000</v>
      </c>
      <c r="D59" s="6">
        <v>9100000000</v>
      </c>
      <c r="E59" s="6">
        <v>10386000000</v>
      </c>
      <c r="F59">
        <v>1263004889.811776</v>
      </c>
      <c r="G59">
        <v>74.645</v>
      </c>
      <c r="H59" s="9">
        <v>0.0375</v>
      </c>
      <c r="I59" s="5">
        <v>1.04</v>
      </c>
      <c r="J59" s="13" t="str">
        <f>(N59*K59/L59)/M59</f>
        <v>0</v>
      </c>
      <c r="K59" s="13" t="str">
        <f>1+(3.3*H59)</f>
        <v>0</v>
      </c>
      <c r="L59" s="13" t="str">
        <f>SQRT(SQRT(I59))</f>
        <v>0</v>
      </c>
      <c r="M59" s="13" t="str">
        <f>(1+(E59/C59)/100)^2</f>
        <v>0</v>
      </c>
      <c r="N59" s="13" t="str">
        <f>(B59*C59+D59-E59)/F59</f>
        <v>0</v>
      </c>
      <c r="O59" s="13" t="str">
        <f>1+(J59-G59)/G59</f>
        <v>0</v>
      </c>
      <c r="P59" s="5"/>
    </row>
    <row r="60" spans="1:17" customHeight="1" ht="16">
      <c r="A60" s="5" t="s">
        <v>72</v>
      </c>
      <c r="B60" s="5">
        <v>12</v>
      </c>
      <c r="C60" s="6">
        <v>800000000</v>
      </c>
      <c r="D60" s="6">
        <v>2500000000</v>
      </c>
      <c r="E60" s="6">
        <v>2900000000</v>
      </c>
      <c r="F60">
        <v>336024401.1668018</v>
      </c>
      <c r="G60">
        <v>82.619</v>
      </c>
      <c r="H60" s="9">
        <v>0.0538</v>
      </c>
      <c r="I60" s="5">
        <v>0.9</v>
      </c>
      <c r="J60" s="13" t="str">
        <f>(N60*K60/L60)/M60</f>
        <v>0</v>
      </c>
      <c r="K60" s="13" t="str">
        <f>1+(3.3*H60)</f>
        <v>0</v>
      </c>
      <c r="L60" s="13" t="str">
        <f>SQRT(SQRT(I60))</f>
        <v>0</v>
      </c>
      <c r="M60" s="13" t="str">
        <f>(1+(E60/C60)/100)^2</f>
        <v>0</v>
      </c>
      <c r="N60" s="13" t="str">
        <f>(B60*C60+D60-E60)/F60</f>
        <v>0</v>
      </c>
      <c r="O60" s="13" t="str">
        <f>1+(J60-G60)/G60</f>
        <v>0</v>
      </c>
      <c r="P60" s="5"/>
    </row>
    <row r="61" spans="1:17" customHeight="1" ht="16">
      <c r="A61" s="5" t="s">
        <v>73</v>
      </c>
      <c r="B61" s="5">
        <v>12</v>
      </c>
      <c r="C61" s="6">
        <v>1600000000</v>
      </c>
      <c r="D61" s="6">
        <v>1700000000</v>
      </c>
      <c r="E61" s="6">
        <v>2000000000</v>
      </c>
      <c r="F61">
        <v>751198286.2498326</v>
      </c>
      <c r="G61">
        <v>74.69</v>
      </c>
      <c r="H61" s="9">
        <v>0.0137</v>
      </c>
      <c r="I61" s="5">
        <v>0.76</v>
      </c>
      <c r="J61" s="13" t="str">
        <f>(N61*K61/L61)/M61</f>
        <v>0</v>
      </c>
      <c r="K61" s="13" t="str">
        <f>1+(3.3*H61)</f>
        <v>0</v>
      </c>
      <c r="L61" s="13" t="str">
        <f>SQRT(SQRT(I61))</f>
        <v>0</v>
      </c>
      <c r="M61" s="13" t="str">
        <f>(1+(E61/C61)/100)^2</f>
        <v>0</v>
      </c>
      <c r="N61" s="13" t="str">
        <f>(B61*C61+D61-E61)/F61</f>
        <v>0</v>
      </c>
      <c r="O61" s="13" t="str">
        <f>1+(J61-G61)/G61</f>
        <v>0</v>
      </c>
      <c r="P61" s="5"/>
    </row>
    <row r="62" spans="1:17" customHeight="1" ht="16">
      <c r="A62" s="5" t="s">
        <v>74</v>
      </c>
      <c r="B62" s="5">
        <v>12</v>
      </c>
      <c r="C62" s="6">
        <v>1000000000</v>
      </c>
      <c r="D62" s="6">
        <v>562000000</v>
      </c>
      <c r="E62" s="6">
        <v>4081000000</v>
      </c>
      <c r="F62">
        <v>829288582.9030408</v>
      </c>
      <c r="G62">
        <v>34.86</v>
      </c>
      <c r="H62" s="9">
        <v>0.0395</v>
      </c>
      <c r="I62" s="5">
        <v>0.54</v>
      </c>
      <c r="J62" s="13" t="str">
        <f>(N62*K62/L62)/M62</f>
        <v>0</v>
      </c>
      <c r="K62" s="13" t="str">
        <f>1+(3.3*H62)</f>
        <v>0</v>
      </c>
      <c r="L62" s="13" t="str">
        <f>SQRT(SQRT(I62))</f>
        <v>0</v>
      </c>
      <c r="M62" s="13" t="str">
        <f>(1+(E62/C62)/100)^2</f>
        <v>0</v>
      </c>
      <c r="N62" s="13" t="str">
        <f>(B62*C62+D62-E62)/F62</f>
        <v>0</v>
      </c>
      <c r="O62" s="13" t="str">
        <f>1+(J62-G62)/G62</f>
        <v>0</v>
      </c>
      <c r="P62" s="5"/>
    </row>
    <row r="63" spans="1:17" customHeight="1" ht="16">
      <c r="A63" s="5" t="s">
        <v>75</v>
      </c>
      <c r="B63" s="5">
        <v>12</v>
      </c>
      <c r="C63" s="6">
        <v>60000000</v>
      </c>
      <c r="D63" s="6">
        <v>0</v>
      </c>
      <c r="E63" s="6">
        <v>0</v>
      </c>
      <c r="F63">
        <v>58329679.96492767</v>
      </c>
      <c r="G63">
        <v>45.62</v>
      </c>
      <c r="H63" s="9">
        <v>0.0252</v>
      </c>
      <c r="I63" s="5">
        <v>0.5</v>
      </c>
      <c r="J63" s="13" t="str">
        <f>(N63*K63/L63)/M63</f>
        <v>0</v>
      </c>
      <c r="K63" s="13" t="str">
        <f>1+(3.3*H63)</f>
        <v>0</v>
      </c>
      <c r="L63" s="13" t="str">
        <f>SQRT(SQRT(I63))</f>
        <v>0</v>
      </c>
      <c r="M63" s="13" t="str">
        <f>(1+(E63/C63)/100)^2</f>
        <v>0</v>
      </c>
      <c r="N63" s="13" t="str">
        <f>(B63*C63+D63-E63)/F63</f>
        <v>0</v>
      </c>
      <c r="O63" s="13" t="str">
        <f>1+(J63-G63)/G63</f>
        <v>0</v>
      </c>
      <c r="P63" s="5"/>
    </row>
    <row r="64" spans="1:17" customHeight="1" ht="16">
      <c r="A64" s="5" t="s">
        <v>76</v>
      </c>
      <c r="B64" s="5">
        <v>12</v>
      </c>
      <c r="C64" s="6">
        <v>567000000</v>
      </c>
      <c r="D64" s="6">
        <v>1050000000</v>
      </c>
      <c r="E64" s="6">
        <v>1517000000</v>
      </c>
      <c r="F64">
        <v>202164681.5121699</v>
      </c>
      <c r="G64">
        <v>96.55</v>
      </c>
      <c r="H64" s="9">
        <v>0.015</v>
      </c>
      <c r="I64" s="5">
        <v>0.75</v>
      </c>
      <c r="J64" s="13" t="str">
        <f>(N64*K64/L64)/M64</f>
        <v>0</v>
      </c>
      <c r="K64" s="13" t="str">
        <f>1+(3.3*H64)</f>
        <v>0</v>
      </c>
      <c r="L64" s="13" t="str">
        <f>SQRT(SQRT(I64))</f>
        <v>0</v>
      </c>
      <c r="M64" s="13" t="str">
        <f>(1+(E64/C64)/100)^2</f>
        <v>0</v>
      </c>
      <c r="N64" s="13" t="str">
        <f>(B64*C64+D64-E64)/F64</f>
        <v>0</v>
      </c>
      <c r="O64" s="13" t="str">
        <f>1+(J64-G64)/G64</f>
        <v>0</v>
      </c>
      <c r="P64" s="5"/>
    </row>
    <row r="65" spans="1:17" customHeight="1" ht="16">
      <c r="A65" s="5" t="s">
        <v>77</v>
      </c>
      <c r="B65" s="5">
        <v>12</v>
      </c>
      <c r="C65" s="6">
        <v>588000000</v>
      </c>
      <c r="D65" s="6">
        <v>347000000</v>
      </c>
      <c r="E65" s="6">
        <v>1820000000</v>
      </c>
      <c r="F65">
        <v>224387397.8996499</v>
      </c>
      <c r="G65">
        <v>77.13</v>
      </c>
      <c r="H65" s="9">
        <v>0.0122</v>
      </c>
      <c r="I65" s="5">
        <v>0.75</v>
      </c>
      <c r="J65" s="13" t="str">
        <f>(N65*K65/L65)/M65</f>
        <v>0</v>
      </c>
      <c r="K65" s="13" t="str">
        <f>1+(3.3*H65)</f>
        <v>0</v>
      </c>
      <c r="L65" s="13" t="str">
        <f>SQRT(SQRT(I65))</f>
        <v>0</v>
      </c>
      <c r="M65" s="13" t="str">
        <f>(1+(E65/C65)/100)^2</f>
        <v>0</v>
      </c>
      <c r="N65" s="13" t="str">
        <f>(B65*C65+D65-E65)/F65</f>
        <v>0</v>
      </c>
      <c r="O65" s="13" t="str">
        <f>1+(J65-G65)/G65</f>
        <v>0</v>
      </c>
      <c r="P65" s="5"/>
    </row>
    <row r="66" spans="1:17" customHeight="1" ht="16">
      <c r="A66" s="5" t="s">
        <v>78</v>
      </c>
      <c r="B66" s="5">
        <v>12</v>
      </c>
      <c r="C66" s="6">
        <v>600000000</v>
      </c>
      <c r="D66" s="6">
        <v>1100000000</v>
      </c>
      <c r="E66" s="6">
        <v>1900000000</v>
      </c>
      <c r="F66">
        <v>221829477.2922022</v>
      </c>
      <c r="G66">
        <v>93.36</v>
      </c>
      <c r="H66" s="9">
        <v>0.0212</v>
      </c>
      <c r="I66" s="5">
        <v>0.75</v>
      </c>
      <c r="J66" s="13" t="str">
        <f>(N66*K66/L66)/M66</f>
        <v>0</v>
      </c>
      <c r="K66" s="13" t="str">
        <f>1+(3.3*H66)</f>
        <v>0</v>
      </c>
      <c r="L66" s="13" t="str">
        <f>SQRT(SQRT(I66))</f>
        <v>0</v>
      </c>
      <c r="M66" s="13" t="str">
        <f>(1+(E66/C66)/100)^2</f>
        <v>0</v>
      </c>
      <c r="N66" s="13" t="str">
        <f>(B66*C66+D66-E66)/F66</f>
        <v>0</v>
      </c>
      <c r="O66" s="13" t="str">
        <f>1+(J66-G66)/G66</f>
        <v>0</v>
      </c>
      <c r="P66" s="5"/>
    </row>
    <row r="67" spans="1:17" customHeight="1" ht="16">
      <c r="A67" s="5" t="s">
        <v>79</v>
      </c>
      <c r="B67" s="5">
        <v>12</v>
      </c>
      <c r="C67" s="6">
        <v>1500000000</v>
      </c>
      <c r="D67" s="6">
        <v>5029000000</v>
      </c>
      <c r="E67" s="6">
        <v>1327000000</v>
      </c>
      <c r="F67">
        <v>868296522.1609527</v>
      </c>
      <c r="G67">
        <v>80.80880000000001</v>
      </c>
      <c r="H67" s="9">
        <v>0.0117</v>
      </c>
      <c r="I67" s="5">
        <v>0.9</v>
      </c>
      <c r="J67" s="13" t="str">
        <f>(N67*K67/L67)/M67</f>
        <v>0</v>
      </c>
      <c r="K67" s="13" t="str">
        <f>1+(3.3*H67)</f>
        <v>0</v>
      </c>
      <c r="L67" s="13" t="str">
        <f>SQRT(SQRT(I67))</f>
        <v>0</v>
      </c>
      <c r="M67" s="13" t="str">
        <f>(1+(E67/C67)/100)^2</f>
        <v>0</v>
      </c>
      <c r="N67" s="13" t="str">
        <f>(B67*C67+D67-E67)/F67</f>
        <v>0</v>
      </c>
      <c r="O67" s="13" t="str">
        <f>1+(J67-G67)/G67</f>
        <v>0</v>
      </c>
      <c r="P67" s="5"/>
    </row>
    <row r="68" spans="1:17" customHeight="1" ht="16">
      <c r="A68" s="5" t="s">
        <v>80</v>
      </c>
      <c r="B68" s="5">
        <v>12</v>
      </c>
      <c r="C68" s="6">
        <v>40000000</v>
      </c>
      <c r="D68" s="6">
        <v>87000000</v>
      </c>
      <c r="E68" s="6">
        <v>51000000</v>
      </c>
      <c r="F68">
        <v>69518518.51851852</v>
      </c>
      <c r="G68">
        <v>27</v>
      </c>
      <c r="H68" s="9">
        <v>0.0208</v>
      </c>
      <c r="I68" s="5">
        <v>0.76</v>
      </c>
      <c r="J68" s="13" t="str">
        <f>(N68*K68/L68)/M68</f>
        <v>0</v>
      </c>
      <c r="K68" s="13" t="str">
        <f>1+(3.3*H68)</f>
        <v>0</v>
      </c>
      <c r="L68" s="13" t="str">
        <f>SQRT(SQRT(I68))</f>
        <v>0</v>
      </c>
      <c r="M68" s="13" t="str">
        <f>(1+(E68/C68)/100)^2</f>
        <v>0</v>
      </c>
      <c r="N68" s="13" t="str">
        <f>(B68*C68+D68-E68)/F68</f>
        <v>0</v>
      </c>
      <c r="O68" s="13" t="str">
        <f>1+(J68-G68)/G68</f>
        <v>0</v>
      </c>
      <c r="P68" s="5"/>
    </row>
    <row r="69" spans="1:17" customHeight="1" ht="16">
      <c r="A69" s="5" t="s">
        <v>81</v>
      </c>
      <c r="B69" s="5">
        <v>12</v>
      </c>
      <c r="C69" s="6">
        <v>4000000000</v>
      </c>
      <c r="D69" s="6">
        <v>5580000000</v>
      </c>
      <c r="E69" s="6">
        <v>20781000000</v>
      </c>
      <c r="F69">
        <v>2843047490.245533</v>
      </c>
      <c r="G69">
        <v>40.5199</v>
      </c>
      <c r="H69" s="9">
        <v>0.0374</v>
      </c>
      <c r="I69" s="5">
        <v>0.86</v>
      </c>
      <c r="J69" s="13" t="str">
        <f>(N69*K69/L69)/M69</f>
        <v>0</v>
      </c>
      <c r="K69" s="13" t="str">
        <f>1+(3.3*H69)</f>
        <v>0</v>
      </c>
      <c r="L69" s="13" t="str">
        <f>SQRT(SQRT(I69))</f>
        <v>0</v>
      </c>
      <c r="M69" s="13" t="str">
        <f>(1+(E69/C69)/100)^2</f>
        <v>0</v>
      </c>
      <c r="N69" s="13" t="str">
        <f>(B69*C69+D69-E69)/F69</f>
        <v>0</v>
      </c>
      <c r="O69" s="13" t="str">
        <f>1+(J69-G69)/G69</f>
        <v>0</v>
      </c>
      <c r="P69" s="5"/>
    </row>
    <row r="70" spans="1:17" customHeight="1" ht="16">
      <c r="A70" s="5" t="s">
        <v>82</v>
      </c>
      <c r="B70" s="5">
        <v>12</v>
      </c>
      <c r="C70" s="6">
        <v>40000000</v>
      </c>
      <c r="D70" s="6">
        <v>183000000</v>
      </c>
      <c r="E70" s="6">
        <v>65000000</v>
      </c>
      <c r="F70">
        <v>24188204.10868124</v>
      </c>
      <c r="G70">
        <v>90.54000000000001</v>
      </c>
      <c r="H70" s="9">
        <v>0.016</v>
      </c>
      <c r="I70" s="5">
        <v>0.75</v>
      </c>
      <c r="J70" s="13" t="str">
        <f>(N70*K70/L70)/M70</f>
        <v>0</v>
      </c>
      <c r="K70" s="13" t="str">
        <f>1+(3.3*H70)</f>
        <v>0</v>
      </c>
      <c r="L70" s="13" t="str">
        <f>SQRT(SQRT(I70))</f>
        <v>0</v>
      </c>
      <c r="M70" s="13" t="str">
        <f>(1+(E70/C70)/100)^2</f>
        <v>0</v>
      </c>
      <c r="N70" s="13" t="str">
        <f>(B70*C70+D70-E70)/F70</f>
        <v>0</v>
      </c>
      <c r="O70" s="13" t="str">
        <f>1+(J70-G70)/G70</f>
        <v>0</v>
      </c>
      <c r="P70" s="5"/>
    </row>
    <row r="71" spans="1:17" customHeight="1" ht="16">
      <c r="A71" s="5" t="s">
        <v>83</v>
      </c>
      <c r="B71" s="5">
        <v>12</v>
      </c>
      <c r="C71" s="6">
        <v>320000000</v>
      </c>
      <c r="D71" s="6">
        <v>327000000</v>
      </c>
      <c r="E71" s="6">
        <v>1883000000</v>
      </c>
      <c r="F71">
        <v>104771647.7895506</v>
      </c>
      <c r="G71">
        <v>68.425</v>
      </c>
      <c r="H71" s="9">
        <v>0.0248</v>
      </c>
      <c r="I71" s="5">
        <v>1.26</v>
      </c>
      <c r="J71" s="13" t="str">
        <f>(N71*K71/L71)/M71</f>
        <v>0</v>
      </c>
      <c r="K71" s="13" t="str">
        <f>1+(3.3*H71)</f>
        <v>0</v>
      </c>
      <c r="L71" s="13" t="str">
        <f>SQRT(SQRT(I71))</f>
        <v>0</v>
      </c>
      <c r="M71" s="13" t="str">
        <f>(1+(E71/C71)/100)^2</f>
        <v>0</v>
      </c>
      <c r="N71" s="13" t="str">
        <f>(B71*C71+D71-E71)/F71</f>
        <v>0</v>
      </c>
      <c r="O71" s="13" t="str">
        <f>1+(J71-G71)/G71</f>
        <v>0</v>
      </c>
      <c r="P71" s="5"/>
    </row>
    <row r="72" spans="1:17" customHeight="1" ht="16">
      <c r="A72" s="5" t="s">
        <v>84</v>
      </c>
      <c r="B72" s="5">
        <v>12</v>
      </c>
      <c r="C72" s="6">
        <v>1600000000</v>
      </c>
      <c r="D72" s="6">
        <v>400000000</v>
      </c>
      <c r="E72" s="6">
        <v>11000000000</v>
      </c>
      <c r="F72">
        <v>461710281.3971313</v>
      </c>
      <c r="G72">
        <v>91.33</v>
      </c>
      <c r="H72" s="9">
        <v>0.0595</v>
      </c>
      <c r="I72" s="5">
        <v>0.37</v>
      </c>
      <c r="J72" s="13" t="str">
        <f>(N72*K72/L72)/M72</f>
        <v>0</v>
      </c>
      <c r="K72" s="13" t="str">
        <f>1+(3.3*H72)</f>
        <v>0</v>
      </c>
      <c r="L72" s="13" t="str">
        <f>SQRT(SQRT(I72))</f>
        <v>0</v>
      </c>
      <c r="M72" s="13" t="str">
        <f>(1+(E72/C72)/100)^2</f>
        <v>0</v>
      </c>
      <c r="N72" s="13" t="str">
        <f>(B72*C72+D72-E72)/F72</f>
        <v>0</v>
      </c>
      <c r="O72" s="13" t="str">
        <f>1+(J72-G72)/G72</f>
        <v>0</v>
      </c>
      <c r="P72" s="5"/>
    </row>
    <row r="73" spans="1:17" customHeight="1" ht="16">
      <c r="A73" s="5" t="s">
        <v>85</v>
      </c>
      <c r="B73" s="5">
        <v>12</v>
      </c>
      <c r="C73" s="6">
        <v>600000000</v>
      </c>
      <c r="D73" s="6">
        <v>19000000</v>
      </c>
      <c r="E73" s="6">
        <v>5100000000</v>
      </c>
      <c r="F73">
        <v>225513464.1716111</v>
      </c>
      <c r="G73">
        <v>43.82</v>
      </c>
      <c r="H73" s="9">
        <v>0.0263</v>
      </c>
      <c r="I73" s="5">
        <v>0.3</v>
      </c>
      <c r="J73" s="13" t="str">
        <f>(N73*K73/L73)/M73</f>
        <v>0</v>
      </c>
      <c r="K73" s="13" t="str">
        <f>1+(3.3*H73)</f>
        <v>0</v>
      </c>
      <c r="L73" s="13" t="str">
        <f>SQRT(SQRT(I73))</f>
        <v>0</v>
      </c>
      <c r="M73" s="13" t="str">
        <f>(1+(E73/C73)/100)^2</f>
        <v>0</v>
      </c>
      <c r="N73" s="13" t="str">
        <f>(B73*C73+D73-E73)/F73</f>
        <v>0</v>
      </c>
      <c r="O73" s="13" t="str">
        <f>1+(J73-G73)/G73</f>
        <v>0</v>
      </c>
      <c r="P73" s="5"/>
    </row>
    <row r="74" spans="1:17" customHeight="1" ht="16">
      <c r="A74" s="5" t="s">
        <v>86</v>
      </c>
      <c r="B74" s="5">
        <v>12</v>
      </c>
      <c r="C74" s="6">
        <v>1300000000</v>
      </c>
      <c r="D74" s="6">
        <v>2376000000</v>
      </c>
      <c r="E74" s="6">
        <v>9000000000</v>
      </c>
      <c r="F74">
        <v>541674179.9015188</v>
      </c>
      <c r="G74">
        <v>72.095</v>
      </c>
      <c r="H74" s="9">
        <v>0.0278</v>
      </c>
      <c r="I74" s="5">
        <v>0.5600000000000001</v>
      </c>
      <c r="J74" s="13" t="str">
        <f>(N74*K74/L74)/M74</f>
        <v>0</v>
      </c>
      <c r="K74" s="13" t="str">
        <f>1+(3.3*H74)</f>
        <v>0</v>
      </c>
      <c r="L74" s="13" t="str">
        <f>SQRT(SQRT(I74))</f>
        <v>0</v>
      </c>
      <c r="M74" s="13" t="str">
        <f>(1+(E74/C74)/100)^2</f>
        <v>0</v>
      </c>
      <c r="N74" s="13" t="str">
        <f>(B74*C74+D74-E74)/F74</f>
        <v>0</v>
      </c>
      <c r="O74" s="13" t="str">
        <f>1+(J74-G74)/G74</f>
        <v>0</v>
      </c>
      <c r="P74" s="5"/>
    </row>
    <row r="75" spans="1:17" customHeight="1" ht="16">
      <c r="A75" s="5" t="s">
        <v>87</v>
      </c>
      <c r="B75" s="5">
        <v>12</v>
      </c>
      <c r="C75" s="6">
        <v>80000000</v>
      </c>
      <c r="D75" s="6">
        <v>71000000</v>
      </c>
      <c r="E75" s="6">
        <v>547000000</v>
      </c>
      <c r="F75">
        <v>54349148.41849148</v>
      </c>
      <c r="G75">
        <v>32.88</v>
      </c>
      <c r="H75" s="9">
        <v>0.0133</v>
      </c>
      <c r="I75" s="5">
        <v>1.08</v>
      </c>
      <c r="J75" s="13" t="str">
        <f>(N75*K75/L75)/M75</f>
        <v>0</v>
      </c>
      <c r="K75" s="13" t="str">
        <f>1+(3.3*H75)</f>
        <v>0</v>
      </c>
      <c r="L75" s="13" t="str">
        <f>SQRT(SQRT(I75))</f>
        <v>0</v>
      </c>
      <c r="M75" s="13" t="str">
        <f>(1+(E75/C75)/100)^2</f>
        <v>0</v>
      </c>
      <c r="N75" s="13" t="str">
        <f>(B75*C75+D75-E75)/F75</f>
        <v>0</v>
      </c>
      <c r="O75" s="13" t="str">
        <f>1+(J75-G75)/G75</f>
        <v>0</v>
      </c>
      <c r="P75" s="5"/>
    </row>
    <row r="76" spans="1:17" customHeight="1" ht="16">
      <c r="A76" s="5" t="s">
        <v>88</v>
      </c>
      <c r="B76" s="5">
        <v>12</v>
      </c>
      <c r="C76" s="6">
        <v>182000000</v>
      </c>
      <c r="D76" s="6">
        <v>711000000</v>
      </c>
      <c r="E76" s="6">
        <v>1709000000</v>
      </c>
      <c r="F76">
        <v>68615516.50235748</v>
      </c>
      <c r="G76">
        <v>58.325</v>
      </c>
      <c r="H76" s="9">
        <v>0.0119</v>
      </c>
      <c r="I76" s="5">
        <v>1.32</v>
      </c>
      <c r="J76" s="13" t="str">
        <f>(N76*K76/L76)/M76</f>
        <v>0</v>
      </c>
      <c r="K76" s="13" t="str">
        <f>1+(3.3*H76)</f>
        <v>0</v>
      </c>
      <c r="L76" s="13" t="str">
        <f>SQRT(SQRT(I76))</f>
        <v>0</v>
      </c>
      <c r="M76" s="13" t="str">
        <f>(1+(E76/C76)/100)^2</f>
        <v>0</v>
      </c>
      <c r="N76" s="13" t="str">
        <f>(B76*C76+D76-E76)/F76</f>
        <v>0</v>
      </c>
      <c r="O76" s="13" t="str">
        <f>1+(J76-G76)/G76</f>
        <v>0</v>
      </c>
      <c r="P76" s="5"/>
    </row>
    <row r="77" spans="1:17" customHeight="1" ht="16">
      <c r="A77" s="5" t="s">
        <v>89</v>
      </c>
      <c r="B77" s="5">
        <v>12</v>
      </c>
      <c r="C77" s="6">
        <v>100000000</v>
      </c>
      <c r="D77" s="6">
        <v>120000000</v>
      </c>
      <c r="E77" s="6">
        <v>900000000</v>
      </c>
      <c r="F77">
        <v>80801193.26656723</v>
      </c>
      <c r="G77">
        <v>23.465</v>
      </c>
      <c r="H77" s="9">
        <v>0.0342</v>
      </c>
      <c r="I77" s="5">
        <v>0.71</v>
      </c>
      <c r="J77" s="13" t="str">
        <f>(N77*K77/L77)/M77</f>
        <v>0</v>
      </c>
      <c r="K77" s="13" t="str">
        <f>1+(3.3*H77)</f>
        <v>0</v>
      </c>
      <c r="L77" s="13" t="str">
        <f>SQRT(SQRT(I77))</f>
        <v>0</v>
      </c>
      <c r="M77" s="13" t="str">
        <f>(1+(E77/C77)/100)^2</f>
        <v>0</v>
      </c>
      <c r="N77" s="13" t="str">
        <f>(B77*C77+D77-E77)/F77</f>
        <v>0</v>
      </c>
      <c r="O77" s="13" t="str">
        <f>1+(J77-G77)/G77</f>
        <v>0</v>
      </c>
      <c r="P77" s="5"/>
    </row>
    <row r="78" spans="1:17" customHeight="1" ht="16">
      <c r="A78" s="5" t="s">
        <v>90</v>
      </c>
      <c r="B78" s="5">
        <v>12</v>
      </c>
      <c r="C78" s="6">
        <v>208000000</v>
      </c>
      <c r="D78" s="6">
        <v>59000000</v>
      </c>
      <c r="E78" s="6">
        <v>0</v>
      </c>
      <c r="F78">
        <v>296779846.6593648</v>
      </c>
      <c r="G78">
        <v>45.65</v>
      </c>
      <c r="H78" s="9">
        <v>0.0216</v>
      </c>
      <c r="I78" s="5">
        <v>0.75</v>
      </c>
      <c r="J78" s="13" t="str">
        <f>(N78*K78/L78)/M78</f>
        <v>0</v>
      </c>
      <c r="K78" s="13" t="str">
        <f>1+(3.3*H78)</f>
        <v>0</v>
      </c>
      <c r="L78" s="13" t="str">
        <f>SQRT(SQRT(I78))</f>
        <v>0</v>
      </c>
      <c r="M78" s="13" t="str">
        <f>(1+(E78/C78)/100)^2</f>
        <v>0</v>
      </c>
      <c r="N78" s="13" t="str">
        <f>(B78*C78+D78-E78)/F78</f>
        <v>0</v>
      </c>
      <c r="O78" s="13" t="str">
        <f>1+(J78-G78)/G78</f>
        <v>0</v>
      </c>
      <c r="P78" s="5"/>
    </row>
    <row r="79" spans="1:17" customHeight="1" ht="16">
      <c r="A79" s="5" t="s">
        <v>91</v>
      </c>
      <c r="B79" s="5">
        <v>12</v>
      </c>
      <c r="C79" s="6">
        <v>585000000</v>
      </c>
      <c r="D79" s="6">
        <v>1942000000</v>
      </c>
      <c r="E79" s="6">
        <v>5367000000</v>
      </c>
      <c r="F79">
        <v>131962100.2763522</v>
      </c>
      <c r="G79">
        <v>126.65</v>
      </c>
      <c r="H79" s="9">
        <v>0.0219</v>
      </c>
      <c r="I79" s="5">
        <v>0.9</v>
      </c>
      <c r="J79" s="13" t="str">
        <f>(N79*K79/L79)/M79</f>
        <v>0</v>
      </c>
      <c r="K79" s="13" t="str">
        <f>1+(3.3*H79)</f>
        <v>0</v>
      </c>
      <c r="L79" s="13" t="str">
        <f>SQRT(SQRT(I79))</f>
        <v>0</v>
      </c>
      <c r="M79" s="13" t="str">
        <f>(1+(E79/C79)/100)^2</f>
        <v>0</v>
      </c>
      <c r="N79" s="13" t="str">
        <f>(B79*C79+D79-E79)/F79</f>
        <v>0</v>
      </c>
      <c r="O79" s="13" t="str">
        <f>1+(J79-G79)/G79</f>
        <v>0</v>
      </c>
      <c r="P79" s="5"/>
    </row>
    <row r="80" spans="1:17" customHeight="1" ht="16">
      <c r="A80" s="5" t="s">
        <v>92</v>
      </c>
      <c r="B80" s="5">
        <v>12</v>
      </c>
      <c r="C80" s="6">
        <v>1700000000</v>
      </c>
      <c r="D80" s="6">
        <v>8238000000</v>
      </c>
      <c r="E80" s="6">
        <v>7617000000</v>
      </c>
      <c r="F80">
        <v>5185185185.185184</v>
      </c>
      <c r="G80">
        <v>20.385</v>
      </c>
      <c r="H80" s="9">
        <v>0.0245</v>
      </c>
      <c r="I80" s="5">
        <v>1.02</v>
      </c>
      <c r="J80" s="13" t="str">
        <f>(N80*K80/L80)/M80</f>
        <v>0</v>
      </c>
      <c r="K80" s="13" t="str">
        <f>1+(3.3*H80)</f>
        <v>0</v>
      </c>
      <c r="L80" s="13" t="str">
        <f>SQRT(SQRT(I80))</f>
        <v>0</v>
      </c>
      <c r="M80" s="13" t="str">
        <f>(1+(E80/C80)/100)^2</f>
        <v>0</v>
      </c>
      <c r="N80" s="13" t="str">
        <f>(B80*C80+D80-E80)/F80</f>
        <v>0</v>
      </c>
      <c r="O80" s="13" t="str">
        <f>1+(J80-G80)/G80</f>
        <v>0</v>
      </c>
      <c r="P80" s="5"/>
    </row>
    <row r="81" spans="1:17" customHeight="1" ht="16">
      <c r="A81" s="5" t="s">
        <v>93</v>
      </c>
      <c r="B81" s="5">
        <v>12</v>
      </c>
      <c r="C81" s="6">
        <v>2500000000</v>
      </c>
      <c r="D81" s="6">
        <v>525000000</v>
      </c>
      <c r="E81" s="6">
        <v>25000000000</v>
      </c>
      <c r="F81">
        <v>279488711.8193891</v>
      </c>
      <c r="G81">
        <v>150.6</v>
      </c>
      <c r="H81" s="9">
        <v>0.0189</v>
      </c>
      <c r="I81" s="5">
        <v>0.8</v>
      </c>
      <c r="J81" s="13" t="str">
        <f>(N81*K81/L81)/M81</f>
        <v>0</v>
      </c>
      <c r="K81" s="13" t="str">
        <f>1+(3.3*H81)</f>
        <v>0</v>
      </c>
      <c r="L81" s="13" t="str">
        <f>SQRT(SQRT(I81))</f>
        <v>0</v>
      </c>
      <c r="M81" s="13" t="str">
        <f>(1+(E81/C81)/100)^2</f>
        <v>0</v>
      </c>
      <c r="N81" s="13" t="str">
        <f>(B81*C81+D81-E81)/F81</f>
        <v>0</v>
      </c>
      <c r="O81" s="13" t="str">
        <f>1+(J81-G81)/G81</f>
        <v>0</v>
      </c>
      <c r="P81" s="5"/>
    </row>
    <row r="82" spans="1:17" customHeight="1" ht="16">
      <c r="A82" s="5" t="s">
        <v>94</v>
      </c>
      <c r="B82" s="5">
        <v>12</v>
      </c>
      <c r="C82" s="6">
        <v>200000000</v>
      </c>
      <c r="D82" s="6">
        <v>4800000000</v>
      </c>
      <c r="E82" s="6">
        <v>3500000000</v>
      </c>
      <c r="F82">
        <v>1039036144.578313</v>
      </c>
      <c r="G82">
        <v>33.2</v>
      </c>
      <c r="H82" s="9">
        <v>0.0368</v>
      </c>
      <c r="I82" s="7">
        <v>1.15</v>
      </c>
      <c r="J82" s="14" t="str">
        <f>(N82*K82/L82)/M82</f>
        <v>0</v>
      </c>
      <c r="K82" s="14" t="str">
        <f>1+(3.3*H82)</f>
        <v>0</v>
      </c>
      <c r="L82" s="14" t="str">
        <f>SQRT(SQRT(I82))</f>
        <v>0</v>
      </c>
      <c r="M82" s="14" t="str">
        <f>(1+(E82/C82)/100)^2</f>
        <v>0</v>
      </c>
      <c r="N82" s="14" t="str">
        <f>(B82*C82+D82-E82)/F82</f>
        <v>0</v>
      </c>
      <c r="O82" s="14" t="str">
        <f>1+(J82-G82)/G82</f>
        <v>0</v>
      </c>
      <c r="P82" s="7"/>
    </row>
    <row r="83" spans="1:17" customHeight="1" ht="16">
      <c r="A83" s="5" t="s">
        <v>95</v>
      </c>
      <c r="B83" s="5">
        <v>12</v>
      </c>
      <c r="C83" s="6">
        <v>100000000</v>
      </c>
      <c r="D83" s="6">
        <v>237000000</v>
      </c>
      <c r="E83" s="6">
        <v>1095000000</v>
      </c>
      <c r="F83">
        <v>31932710.28037383</v>
      </c>
      <c r="G83">
        <v>133.75</v>
      </c>
      <c r="H83" s="9">
        <v>0.0089</v>
      </c>
      <c r="I83" s="5">
        <v>0.89</v>
      </c>
      <c r="J83" s="13" t="str">
        <f>(N83*K83/L83)/M83</f>
        <v>0</v>
      </c>
      <c r="K83" s="13" t="str">
        <f>1+(3.3*H83)</f>
        <v>0</v>
      </c>
      <c r="L83" s="13" t="str">
        <f>SQRT(SQRT(I83))</f>
        <v>0</v>
      </c>
      <c r="M83" s="13" t="str">
        <f>(1+(E83/C83)/100)^2</f>
        <v>0</v>
      </c>
      <c r="N83" s="13" t="str">
        <f>(B83*C83+D83-E83)/F83</f>
        <v>0</v>
      </c>
      <c r="O83" s="13" t="str">
        <f>1+(J83-G83)/G83</f>
        <v>0</v>
      </c>
      <c r="P83" s="5"/>
    </row>
    <row r="84" spans="1:17" customHeight="1" ht="16">
      <c r="A84" s="5" t="s">
        <v>96</v>
      </c>
      <c r="B84" s="5">
        <v>12</v>
      </c>
      <c r="C84" s="6">
        <v>5000000000</v>
      </c>
      <c r="D84" s="6">
        <v>8700000000</v>
      </c>
      <c r="E84" s="6">
        <v>61822000000</v>
      </c>
      <c r="F84">
        <v>3223102612.795495</v>
      </c>
      <c r="G84">
        <v>76.355</v>
      </c>
      <c r="H84" s="9">
        <v>0.0249</v>
      </c>
      <c r="I84" s="5">
        <v>0.39</v>
      </c>
      <c r="J84" s="13" t="str">
        <f>(N84*K84/L84)/M84</f>
        <v>0</v>
      </c>
      <c r="K84" s="13" t="str">
        <f>1+(3.3*H84)</f>
        <v>0</v>
      </c>
      <c r="L84" s="13" t="str">
        <f>SQRT(SQRT(I84))</f>
        <v>0</v>
      </c>
      <c r="M84" s="13" t="str">
        <f>(1+(E84/C84)/100)^2</f>
        <v>0</v>
      </c>
      <c r="N84" s="13" t="str">
        <f>(B84*C84+D84-E84)/F84</f>
        <v>0</v>
      </c>
      <c r="O84" s="13" t="str">
        <f>1+(J84-G84)/G84</f>
        <v>0</v>
      </c>
      <c r="P84" s="5"/>
    </row>
    <row r="85" spans="1:17" customHeight="1" ht="16">
      <c r="A85" s="5" t="s">
        <v>97</v>
      </c>
      <c r="B85" s="5">
        <v>12</v>
      </c>
      <c r="C85" s="6">
        <v>75000000</v>
      </c>
      <c r="D85" s="6">
        <v>12000000</v>
      </c>
      <c r="E85" s="6">
        <v>865000000</v>
      </c>
      <c r="F85">
        <v>53680113.23425336</v>
      </c>
      <c r="G85">
        <v>28.26</v>
      </c>
      <c r="H85" s="9">
        <v>0.04650000000000001</v>
      </c>
      <c r="I85" s="5">
        <v>0.93</v>
      </c>
      <c r="J85" s="13" t="str">
        <f>(N85*K85/L85)/M85</f>
        <v>0</v>
      </c>
      <c r="K85" s="13" t="str">
        <f>1+(3.3*H85)</f>
        <v>0</v>
      </c>
      <c r="L85" s="13" t="str">
        <f>SQRT(SQRT(I85))</f>
        <v>0</v>
      </c>
      <c r="M85" s="13" t="str">
        <f>(1+(E85/C85)/100)^2</f>
        <v>0</v>
      </c>
      <c r="N85" s="13" t="str">
        <f>(B85*C85+D85-E85)/F85</f>
        <v>0</v>
      </c>
      <c r="O85" s="13" t="str">
        <f>1+(J85-G85)/G85</f>
        <v>0</v>
      </c>
      <c r="P85" s="5"/>
    </row>
    <row r="86" spans="1:17" customHeight="1" ht="16">
      <c r="A86" s="5" t="s">
        <v>98</v>
      </c>
      <c r="B86" s="5">
        <v>12</v>
      </c>
      <c r="C86" s="6">
        <v>1</v>
      </c>
      <c r="D86" s="6">
        <v>0</v>
      </c>
      <c r="E86" s="6">
        <v>0</v>
      </c>
      <c r="F86">
        <v>528300704.7768207</v>
      </c>
      <c r="G86">
        <v>31.925</v>
      </c>
      <c r="H86" s="9">
        <v>0.0293</v>
      </c>
      <c r="I86" s="5">
        <v>1.41</v>
      </c>
      <c r="J86" s="13" t="str">
        <f>(N86*K86/L86)/M86</f>
        <v>0</v>
      </c>
      <c r="K86" s="13" t="str">
        <f>1+(3.3*H86)</f>
        <v>0</v>
      </c>
      <c r="L86" s="13" t="str">
        <f>SQRT(SQRT(I86))</f>
        <v>0</v>
      </c>
      <c r="M86" s="13" t="str">
        <f>(1+(E86/C86)/100)^2</f>
        <v>0</v>
      </c>
      <c r="N86" s="13" t="str">
        <f>(B86*C86+D86-E86)/F86</f>
        <v>0</v>
      </c>
      <c r="O86" s="13" t="str">
        <f>1+(J86-G86)/G86</f>
        <v>0</v>
      </c>
      <c r="P86" s="5"/>
    </row>
    <row r="87" spans="1:17" customHeight="1" ht="16">
      <c r="A87" s="5" t="s">
        <v>99</v>
      </c>
      <c r="B87" s="5">
        <v>12</v>
      </c>
      <c r="C87" s="6">
        <v>1</v>
      </c>
      <c r="D87" s="6">
        <v>3000000000</v>
      </c>
      <c r="E87" s="6">
        <v>21600000000</v>
      </c>
      <c r="F87">
        <v>664386438.6438644</v>
      </c>
      <c r="G87">
        <v>33.33</v>
      </c>
      <c r="H87" s="9">
        <v>0.0442</v>
      </c>
      <c r="I87" s="5">
        <v>0.25</v>
      </c>
      <c r="J87" s="13" t="str">
        <f>(N87*K87/L87)/M87</f>
        <v>0</v>
      </c>
      <c r="K87" s="13" t="str">
        <f>1+(3.3*H87)</f>
        <v>0</v>
      </c>
      <c r="L87" s="13" t="str">
        <f>SQRT(SQRT(I87))</f>
        <v>0</v>
      </c>
      <c r="M87" s="13" t="str">
        <f>(1+(E87/C87)/100)^2</f>
        <v>0</v>
      </c>
      <c r="N87" s="13" t="str">
        <f>(B87*C87+D87-E87)/F87</f>
        <v>0</v>
      </c>
      <c r="O87" s="13" t="str">
        <f>1+(J87-G87)/G87</f>
        <v>0</v>
      </c>
      <c r="P87" s="5"/>
    </row>
    <row r="88" spans="1:17" customHeight="1" ht="16">
      <c r="A88" s="5" t="s">
        <v>100</v>
      </c>
      <c r="B88" s="5">
        <v>12</v>
      </c>
      <c r="C88" s="6">
        <v>1</v>
      </c>
      <c r="D88" s="6">
        <v>64000000</v>
      </c>
      <c r="E88" s="6">
        <v>8434000000</v>
      </c>
      <c r="F88">
        <v>438621973.9292365</v>
      </c>
      <c r="G88">
        <v>53.7</v>
      </c>
      <c r="H88" s="9">
        <v>0.0765</v>
      </c>
      <c r="I88" s="5">
        <v>0.8100000000000001</v>
      </c>
      <c r="J88" s="13" t="str">
        <f>(N88*K88/L88)/M88</f>
        <v>0</v>
      </c>
      <c r="K88" s="13" t="str">
        <f>1+(3.3*H88)</f>
        <v>0</v>
      </c>
      <c r="L88" s="13" t="str">
        <f>SQRT(SQRT(I88))</f>
        <v>0</v>
      </c>
      <c r="M88" s="13" t="str">
        <f>(1+(E88/C88)/100)^2</f>
        <v>0</v>
      </c>
      <c r="N88" s="13" t="str">
        <f>(B88*C88+D88-E88)/F88</f>
        <v>0</v>
      </c>
      <c r="O88" s="13" t="str">
        <f>1+(J88-G88)/G88</f>
        <v>0</v>
      </c>
      <c r="P88" s="5"/>
    </row>
    <row r="89" spans="1:17" customHeight="1" ht="16">
      <c r="A89" s="5" t="s">
        <v>101</v>
      </c>
      <c r="B89" s="5">
        <v>12</v>
      </c>
      <c r="C89" s="6">
        <v>1</v>
      </c>
      <c r="D89" s="6">
        <v>3900000000</v>
      </c>
      <c r="E89" s="6">
        <v>21700000000</v>
      </c>
      <c r="F89">
        <v>1229568273.092369</v>
      </c>
      <c r="G89">
        <v>79.68000000000001</v>
      </c>
      <c r="H89" s="9">
        <v>0.0348</v>
      </c>
      <c r="I89" s="5">
        <v>1</v>
      </c>
      <c r="J89" s="13" t="str">
        <f>(N89*K89/L89)/M89</f>
        <v>0</v>
      </c>
      <c r="K89" s="13" t="str">
        <f>1+(3.3*H89)</f>
        <v>0</v>
      </c>
      <c r="L89" s="13" t="str">
        <f>SQRT(SQRT(I89))</f>
        <v>0</v>
      </c>
      <c r="M89" s="13" t="str">
        <f>(1+(E89/C89)/100)^2</f>
        <v>0</v>
      </c>
      <c r="N89" s="13" t="str">
        <f>(B89*C89+D89-E89)/F89</f>
        <v>0</v>
      </c>
      <c r="O89" s="13" t="str">
        <f>1+(J89-G89)/G89</f>
        <v>0</v>
      </c>
      <c r="P89" s="5"/>
    </row>
    <row r="90" spans="1:17" customHeight="1" ht="16">
      <c r="A90" s="5" t="s">
        <v>102</v>
      </c>
      <c r="B90" s="5">
        <v>12</v>
      </c>
      <c r="C90" s="6">
        <v>1</v>
      </c>
      <c r="D90" s="6">
        <v>2300000000</v>
      </c>
      <c r="E90" s="6">
        <v>21000000000</v>
      </c>
      <c r="F90">
        <v>707265593.2891355</v>
      </c>
      <c r="G90">
        <v>73.91</v>
      </c>
      <c r="H90" s="9">
        <v>0.0421</v>
      </c>
      <c r="I90" s="5">
        <v>0.67</v>
      </c>
      <c r="J90" s="13" t="str">
        <f>(N90*K90/L90)/M90</f>
        <v>0</v>
      </c>
      <c r="K90" s="13" t="str">
        <f>1+(3.3*H90)</f>
        <v>0</v>
      </c>
      <c r="L90" s="13" t="str">
        <f>SQRT(SQRT(I90))</f>
        <v>0</v>
      </c>
      <c r="M90" s="13" t="str">
        <f>(1+(E90/C90)/100)^2</f>
        <v>0</v>
      </c>
      <c r="N90" s="13" t="str">
        <f>(B90*C90+D90-E90)/F90</f>
        <v>0</v>
      </c>
      <c r="O90" s="13" t="str">
        <f>1+(J90-G90)/G90</f>
        <v>0</v>
      </c>
      <c r="P90" s="5"/>
    </row>
    <row r="91" spans="1:17" customHeight="1" ht="16">
      <c r="A91" s="5" t="s">
        <v>103</v>
      </c>
      <c r="B91" s="5">
        <v>12</v>
      </c>
      <c r="C91" s="6">
        <v>1</v>
      </c>
      <c r="D91" s="6">
        <v>280000000</v>
      </c>
      <c r="E91" s="6">
        <v>21850000000</v>
      </c>
      <c r="F91">
        <v>582660228.2704126</v>
      </c>
      <c r="G91">
        <v>68.34</v>
      </c>
      <c r="H91" s="9">
        <v>0.0343</v>
      </c>
      <c r="I91" s="5">
        <v>0.77</v>
      </c>
      <c r="J91" s="13" t="str">
        <f>(N91*K91/L91)/M91</f>
        <v>0</v>
      </c>
      <c r="K91" s="13" t="str">
        <f>1+(3.3*H91)</f>
        <v>0</v>
      </c>
      <c r="L91" s="13" t="str">
        <f>SQRT(SQRT(I91))</f>
        <v>0</v>
      </c>
      <c r="M91" s="13" t="str">
        <f>(1+(E91/C91)/100)^2</f>
        <v>0</v>
      </c>
      <c r="N91" s="13" t="str">
        <f>(B91*C91+D91-E91)/F91</f>
        <v>0</v>
      </c>
      <c r="O91" s="13" t="str">
        <f>1+(J91-G91)/G91</f>
        <v>0</v>
      </c>
      <c r="P91" s="5"/>
    </row>
    <row r="92" spans="1:17" customHeight="1" ht="16">
      <c r="A92" s="5" t="s">
        <v>104</v>
      </c>
      <c r="B92" s="5">
        <v>12</v>
      </c>
      <c r="C92" s="6">
        <v>1</v>
      </c>
      <c r="D92" s="6">
        <v>108000000</v>
      </c>
      <c r="E92" s="6">
        <v>7800000000</v>
      </c>
      <c r="F92">
        <v>325446724.0238253</v>
      </c>
      <c r="G92">
        <v>60.44</v>
      </c>
      <c r="H92" s="9">
        <v>0.061</v>
      </c>
      <c r="I92" s="5">
        <v>0.78</v>
      </c>
      <c r="J92" s="13" t="str">
        <f>(N92*K92/L92)/M92</f>
        <v>0</v>
      </c>
      <c r="K92" s="13" t="str">
        <f>1+(3.3*H92)</f>
        <v>0</v>
      </c>
      <c r="L92" s="13" t="str">
        <f>SQRT(SQRT(I92))</f>
        <v>0</v>
      </c>
      <c r="M92" s="13" t="str">
        <f>(1+(E92/C92)/100)^2</f>
        <v>0</v>
      </c>
      <c r="N92" s="13" t="str">
        <f>(B92*C92+D92-E92)/F92</f>
        <v>0</v>
      </c>
      <c r="O92" s="13" t="str">
        <f>1+(J92-G92)/G92</f>
        <v>0</v>
      </c>
      <c r="P92" s="5"/>
    </row>
    <row r="93" spans="1:17" customHeight="1" ht="16">
      <c r="A93" s="5" t="s">
        <v>105</v>
      </c>
      <c r="B93" s="5">
        <v>12</v>
      </c>
      <c r="C93" s="6">
        <v>1</v>
      </c>
      <c r="D93" s="6">
        <v>0</v>
      </c>
      <c r="E93" s="6">
        <v>6000000000</v>
      </c>
      <c r="F93">
        <v>331741850.510372</v>
      </c>
      <c r="G93">
        <v>30.37</v>
      </c>
      <c r="H93" s="9">
        <v>0.0931</v>
      </c>
      <c r="I93" s="5">
        <v>0.82</v>
      </c>
      <c r="J93" s="13" t="str">
        <f>(N93*K93/L93)/M93</f>
        <v>0</v>
      </c>
      <c r="K93" s="13" t="str">
        <f>1+(3.3*H93)</f>
        <v>0</v>
      </c>
      <c r="L93" s="13" t="str">
        <f>SQRT(SQRT(I93))</f>
        <v>0</v>
      </c>
      <c r="M93" s="13" t="str">
        <f>(1+(E93/C93)/100)^2</f>
        <v>0</v>
      </c>
      <c r="N93" s="13" t="str">
        <f>(B93*C93+D93-E93)/F93</f>
        <v>0</v>
      </c>
      <c r="O93" s="13" t="str">
        <f>1+(J93-G93)/G93</f>
        <v>0</v>
      </c>
      <c r="P93" s="5"/>
    </row>
    <row r="94" spans="1:17" customHeight="1" ht="16">
      <c r="A94" s="5" t="s">
        <v>106</v>
      </c>
      <c r="B94" s="5">
        <v>12</v>
      </c>
      <c r="C94" s="6">
        <v>1</v>
      </c>
      <c r="D94" s="6">
        <v>440000000</v>
      </c>
      <c r="E94" s="6">
        <v>2877000000</v>
      </c>
      <c r="F94">
        <v>177134223.1176026</v>
      </c>
      <c r="G94">
        <v>39.71</v>
      </c>
      <c r="H94" s="9">
        <v>0.04389999999999999</v>
      </c>
      <c r="I94" s="5">
        <v>0.59</v>
      </c>
      <c r="J94" s="13" t="str">
        <f>(N94*K94/L94)/M94</f>
        <v>0</v>
      </c>
      <c r="K94" s="13" t="str">
        <f>1+(3.3*H94)</f>
        <v>0</v>
      </c>
      <c r="L94" s="13" t="str">
        <f>SQRT(SQRT(I94))</f>
        <v>0</v>
      </c>
      <c r="M94" s="13" t="str">
        <f>(1+(E94/C94)/100)^2</f>
        <v>0</v>
      </c>
      <c r="N94" s="13" t="str">
        <f>(B94*C94+D94-E94)/F94</f>
        <v>0</v>
      </c>
      <c r="O94" s="13" t="str">
        <f>1+(J94-G94)/G94</f>
        <v>0</v>
      </c>
      <c r="P94" s="5"/>
    </row>
    <row r="95" spans="1:17" customHeight="1" ht="16">
      <c r="A95" s="5" t="s">
        <v>107</v>
      </c>
      <c r="B95" s="5">
        <v>12</v>
      </c>
      <c r="C95" s="6">
        <v>1</v>
      </c>
      <c r="D95" s="6">
        <v>300000000</v>
      </c>
      <c r="E95" s="6">
        <v>3328000000</v>
      </c>
      <c r="F95">
        <v>153161592.5058548</v>
      </c>
      <c r="G95">
        <v>12.81</v>
      </c>
      <c r="H95" s="9">
        <v>0.0429</v>
      </c>
      <c r="I95" s="5">
        <v>2.42</v>
      </c>
      <c r="J95" s="13" t="str">
        <f>(N95*K95/L95)/M95</f>
        <v>0</v>
      </c>
      <c r="K95" s="13" t="str">
        <f>1+(3.3*H95)</f>
        <v>0</v>
      </c>
      <c r="L95" s="13" t="str">
        <f>SQRT(SQRT(I95))</f>
        <v>0</v>
      </c>
      <c r="M95" s="13" t="str">
        <f>(1+(E95/C95)/100)^2</f>
        <v>0</v>
      </c>
      <c r="N95" s="13" t="str">
        <f>(B95*C95+D95-E95)/F95</f>
        <v>0</v>
      </c>
      <c r="O95" s="13" t="str">
        <f>1+(J95-G95)/G95</f>
        <v>0</v>
      </c>
      <c r="P95" s="5"/>
    </row>
    <row r="96" spans="1:17" customHeight="1" ht="16">
      <c r="A96" s="5" t="s">
        <v>108</v>
      </c>
      <c r="B96" s="5">
        <v>12</v>
      </c>
      <c r="C96" s="6">
        <v>1</v>
      </c>
      <c r="D96" s="6">
        <v>235000000</v>
      </c>
      <c r="E96" s="6">
        <v>1370000000</v>
      </c>
      <c r="F96">
        <v>98172005.57103065</v>
      </c>
      <c r="G96">
        <v>57.44</v>
      </c>
      <c r="H96" s="9">
        <v>0.0129</v>
      </c>
      <c r="I96" s="5">
        <v>1.14</v>
      </c>
      <c r="J96" s="13" t="str">
        <f>(N96*K96/L96)/M96</f>
        <v>0</v>
      </c>
      <c r="K96" s="13" t="str">
        <f>1+(3.3*H96)</f>
        <v>0</v>
      </c>
      <c r="L96" s="13" t="str">
        <f>SQRT(SQRT(I96))</f>
        <v>0</v>
      </c>
      <c r="M96" s="13" t="str">
        <f>(1+(E96/C96)/100)^2</f>
        <v>0</v>
      </c>
      <c r="N96" s="13" t="str">
        <f>(B96*C96+D96-E96)/F96</f>
        <v>0</v>
      </c>
      <c r="O96" s="13" t="str">
        <f>1+(J96-G96)/G96</f>
        <v>0</v>
      </c>
      <c r="P96" s="5"/>
    </row>
    <row r="97" spans="1:17" customHeight="1" ht="16">
      <c r="A97" s="5" t="s">
        <v>109</v>
      </c>
      <c r="B97" s="5">
        <v>12</v>
      </c>
      <c r="C97" s="6">
        <v>1</v>
      </c>
      <c r="D97" s="6">
        <v>5000000</v>
      </c>
      <c r="E97" s="6">
        <v>965000000</v>
      </c>
      <c r="F97">
        <v>32913735.65346168</v>
      </c>
      <c r="G97">
        <v>54.02</v>
      </c>
      <c r="H97" s="9">
        <v>0.0347</v>
      </c>
      <c r="I97" s="5">
        <v>0.34</v>
      </c>
      <c r="J97" s="13" t="str">
        <f>(N97*K97/L97)/M97</f>
        <v>0</v>
      </c>
      <c r="K97" s="13" t="str">
        <f>1+(3.3*H97)</f>
        <v>0</v>
      </c>
      <c r="L97" s="13" t="str">
        <f>SQRT(SQRT(I97))</f>
        <v>0</v>
      </c>
      <c r="M97" s="13" t="str">
        <f>(1+(E97/C97)/100)^2</f>
        <v>0</v>
      </c>
      <c r="N97" s="13" t="str">
        <f>(B97*C97+D97-E97)/F97</f>
        <v>0</v>
      </c>
      <c r="O97" s="13" t="str">
        <f>1+(J97-G97)/G97</f>
        <v>0</v>
      </c>
      <c r="P97" s="5"/>
    </row>
    <row r="98" spans="1:17" customHeight="1" ht="16">
      <c r="A98" s="5" t="s">
        <v>110</v>
      </c>
      <c r="B98" s="5">
        <v>12</v>
      </c>
      <c r="C98" s="6">
        <v>2500000</v>
      </c>
      <c r="D98" s="6">
        <v>15500000</v>
      </c>
      <c r="E98" s="6">
        <v>33290000000</v>
      </c>
      <c r="F98">
        <v>2273012880.92994</v>
      </c>
      <c r="G98">
        <v>63.66</v>
      </c>
      <c r="H98" s="9">
        <v>0.0513</v>
      </c>
      <c r="I98" s="5">
        <v>1.3</v>
      </c>
      <c r="J98" s="13" t="str">
        <f>(N98*K98/L98)/M98</f>
        <v>0</v>
      </c>
      <c r="K98" s="13" t="str">
        <f>1+(3.3*H98)</f>
        <v>0</v>
      </c>
      <c r="L98" s="13" t="str">
        <f>SQRT(SQRT(I98))</f>
        <v>0</v>
      </c>
      <c r="M98" s="13" t="str">
        <f>(1+(E98/C98)/100)^2</f>
        <v>0</v>
      </c>
      <c r="N98" s="13" t="str">
        <f>(B98*C98+D98-E98)/F98</f>
        <v>0</v>
      </c>
      <c r="O98" s="13" t="str">
        <f>1+(J98-G98)/G98</f>
        <v>0</v>
      </c>
      <c r="P98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09"/>
  <sheetViews>
    <sheetView tabSelected="0" workbookViewId="0" showGridLines="true" showRowColHeaders="1">
      <selection activeCell="D88" sqref="D88"/>
    </sheetView>
  </sheetViews>
  <sheetFormatPr customHeight="true" defaultRowHeight="16" outlineLevelRow="0" outlineLevelCol="0"/>
  <sheetData>
    <row r="1" spans="1:2" customHeight="1" ht="16">
      <c r="A1" s="1"/>
    </row>
    <row r="2" spans="1:2" customHeight="1" ht="16">
      <c r="A2" s="3" t="s">
        <v>15</v>
      </c>
    </row>
    <row r="3" spans="1:2" customHeight="1" ht="16">
      <c r="A3" s="3" t="s">
        <v>16</v>
      </c>
      <c r="B3" t="str">
        <f>CONCATENATE(A2,"+", A3)</f>
        <v>0</v>
      </c>
    </row>
    <row r="4" spans="1:2" customHeight="1" ht="16">
      <c r="A4" s="3" t="s">
        <v>18</v>
      </c>
      <c r="B4" t="str">
        <f>CONCATENATE(B3,"+", A4)</f>
        <v>0</v>
      </c>
    </row>
    <row r="5" spans="1:2" customHeight="1" ht="16">
      <c r="A5" s="3" t="s">
        <v>17</v>
      </c>
      <c r="B5" t="str">
        <f>CONCATENATE(B4,"+", A5)</f>
        <v>0</v>
      </c>
    </row>
    <row r="6" spans="1:2" customHeight="1" ht="16">
      <c r="A6" s="3" t="s">
        <v>19</v>
      </c>
      <c r="B6" t="str">
        <f>CONCATENATE(B5,"+", A6)</f>
        <v>0</v>
      </c>
    </row>
    <row r="7" spans="1:2" customHeight="1" ht="16">
      <c r="A7" s="5" t="s">
        <v>20</v>
      </c>
      <c r="B7" t="str">
        <f>CONCATENATE(B6,"+", A7)</f>
        <v>0</v>
      </c>
    </row>
    <row r="8" spans="1:2" customHeight="1" ht="16">
      <c r="A8" s="5" t="s">
        <v>21</v>
      </c>
      <c r="B8" t="str">
        <f>CONCATENATE(B7,"+", A8)</f>
        <v>0</v>
      </c>
    </row>
    <row r="9" spans="1:2" customHeight="1" ht="16">
      <c r="A9" s="5" t="s">
        <v>22</v>
      </c>
      <c r="B9" t="str">
        <f>CONCATENATE(B8,"+", A9)</f>
        <v>0</v>
      </c>
    </row>
    <row r="10" spans="1:2" customHeight="1" ht="16">
      <c r="A10" s="5" t="s">
        <v>23</v>
      </c>
      <c r="B10" t="str">
        <f>CONCATENATE(B9,"+", A10)</f>
        <v>0</v>
      </c>
    </row>
    <row r="11" spans="1:2" customHeight="1" ht="16">
      <c r="A11" s="5" t="s">
        <v>25</v>
      </c>
      <c r="B11" t="str">
        <f>CONCATENATE(B10,"+", A11)</f>
        <v>0</v>
      </c>
    </row>
    <row r="12" spans="1:2" customHeight="1" ht="16">
      <c r="A12" s="5" t="s">
        <v>24</v>
      </c>
      <c r="B12" t="str">
        <f>CONCATENATE(B11,"+", A12)</f>
        <v>0</v>
      </c>
    </row>
    <row r="13" spans="1:2" customHeight="1" ht="16">
      <c r="A13" s="5" t="s">
        <v>26</v>
      </c>
      <c r="B13" t="str">
        <f>CONCATENATE(B12,"+", A13)</f>
        <v>0</v>
      </c>
    </row>
    <row r="14" spans="1:2" customHeight="1" ht="16">
      <c r="A14" s="5" t="s">
        <v>27</v>
      </c>
      <c r="B14" t="str">
        <f>CONCATENATE(B13,"+", A14)</f>
        <v>0</v>
      </c>
    </row>
    <row r="15" spans="1:2" customHeight="1" ht="16">
      <c r="A15" s="5" t="s">
        <v>29</v>
      </c>
      <c r="B15" t="str">
        <f>CONCATENATE(B14,"+", A15)</f>
        <v>0</v>
      </c>
    </row>
    <row r="16" spans="1:2" customHeight="1" ht="16">
      <c r="A16" s="5" t="s">
        <v>28</v>
      </c>
      <c r="B16" t="str">
        <f>CONCATENATE(B15,"+", A16)</f>
        <v>0</v>
      </c>
    </row>
    <row r="17" spans="1:2" customHeight="1" ht="16">
      <c r="A17" s="5" t="s">
        <v>30</v>
      </c>
      <c r="B17" t="str">
        <f>CONCATENATE(B16,"+", A17)</f>
        <v>0</v>
      </c>
    </row>
    <row r="18" spans="1:2" customHeight="1" ht="16">
      <c r="A18" s="5" t="s">
        <v>31</v>
      </c>
      <c r="B18" t="str">
        <f>CONCATENATE(B17,"+", A18)</f>
        <v>0</v>
      </c>
    </row>
    <row r="19" spans="1:2" customHeight="1" ht="16">
      <c r="A19" s="5" t="s">
        <v>32</v>
      </c>
      <c r="B19" t="str">
        <f>CONCATENATE(B18,"+", A19)</f>
        <v>0</v>
      </c>
    </row>
    <row r="20" spans="1:2" customHeight="1" ht="16">
      <c r="A20" s="5" t="s">
        <v>33</v>
      </c>
      <c r="B20" t="str">
        <f>CONCATENATE(B19,"+", A20)</f>
        <v>0</v>
      </c>
    </row>
    <row r="21" spans="1:2" customHeight="1" ht="16">
      <c r="A21" s="5" t="s">
        <v>35</v>
      </c>
      <c r="B21" t="str">
        <f>CONCATENATE(B20,"+", A21)</f>
        <v>0</v>
      </c>
    </row>
    <row r="22" spans="1:2" customHeight="1" ht="16">
      <c r="A22" s="5" t="s">
        <v>34</v>
      </c>
      <c r="B22" t="str">
        <f>CONCATENATE(B21,"+", A22)</f>
        <v>0</v>
      </c>
    </row>
    <row r="23" spans="1:2" customHeight="1" ht="16">
      <c r="A23" s="5" t="s">
        <v>37</v>
      </c>
      <c r="B23" t="str">
        <f>CONCATENATE(B22,"+", A23)</f>
        <v>0</v>
      </c>
    </row>
    <row r="24" spans="1:2" customHeight="1" ht="16">
      <c r="A24" s="5" t="s">
        <v>36</v>
      </c>
      <c r="B24" t="str">
        <f>CONCATENATE(B23,"+", A24)</f>
        <v>0</v>
      </c>
    </row>
    <row r="25" spans="1:2" customHeight="1" ht="16">
      <c r="A25" s="5" t="s">
        <v>38</v>
      </c>
      <c r="B25" t="str">
        <f>CONCATENATE(B24,"+", A25)</f>
        <v>0</v>
      </c>
    </row>
    <row r="26" spans="1:2" customHeight="1" ht="16">
      <c r="A26" s="5" t="s">
        <v>41</v>
      </c>
      <c r="B26" t="str">
        <f>CONCATENATE(B25,"+", A26)</f>
        <v>0</v>
      </c>
    </row>
    <row r="27" spans="1:2" customHeight="1" ht="16">
      <c r="A27" s="5" t="s">
        <v>39</v>
      </c>
      <c r="B27" t="str">
        <f>CONCATENATE(B26,"+", A27)</f>
        <v>0</v>
      </c>
    </row>
    <row r="28" spans="1:2" customHeight="1" ht="16">
      <c r="A28" s="5" t="s">
        <v>42</v>
      </c>
      <c r="B28" t="str">
        <f>CONCATENATE(B27,"+", A28)</f>
        <v>0</v>
      </c>
    </row>
    <row r="29" spans="1:2" customHeight="1" ht="16">
      <c r="A29" s="5" t="s">
        <v>43</v>
      </c>
      <c r="B29" t="str">
        <f>CONCATENATE(B28,"+", A29)</f>
        <v>0</v>
      </c>
    </row>
    <row r="30" spans="1:2" customHeight="1" ht="16">
      <c r="A30" s="5" t="s">
        <v>40</v>
      </c>
      <c r="B30" t="str">
        <f>CONCATENATE(B29,"+", A30)</f>
        <v>0</v>
      </c>
    </row>
    <row r="31" spans="1:2" customHeight="1" ht="16">
      <c r="A31" s="5" t="s">
        <v>45</v>
      </c>
      <c r="B31" t="str">
        <f>CONCATENATE(B30,"+", A31)</f>
        <v>0</v>
      </c>
    </row>
    <row r="32" spans="1:2" customHeight="1" ht="16">
      <c r="A32" s="5" t="s">
        <v>47</v>
      </c>
      <c r="B32" t="str">
        <f>CONCATENATE(B31,"+", A32)</f>
        <v>0</v>
      </c>
    </row>
    <row r="33" spans="1:2" customHeight="1" ht="16">
      <c r="A33" s="5" t="s">
        <v>44</v>
      </c>
      <c r="B33" t="str">
        <f>CONCATENATE(B32,"+", A33)</f>
        <v>0</v>
      </c>
    </row>
    <row r="34" spans="1:2" customHeight="1" ht="16">
      <c r="A34" s="5" t="s">
        <v>46</v>
      </c>
      <c r="B34" t="str">
        <f>CONCATENATE(B33,"+", A34)</f>
        <v>0</v>
      </c>
    </row>
    <row r="35" spans="1:2" customHeight="1" ht="16">
      <c r="A35" s="5" t="s">
        <v>49</v>
      </c>
      <c r="B35" t="str">
        <f>CONCATENATE(B34,"+", A35)</f>
        <v>0</v>
      </c>
    </row>
    <row r="36" spans="1:2" customHeight="1" ht="16">
      <c r="A36" s="5" t="s">
        <v>52</v>
      </c>
      <c r="B36" t="str">
        <f>CONCATENATE(B35,"+", A36)</f>
        <v>0</v>
      </c>
    </row>
    <row r="37" spans="1:2" customHeight="1" ht="16">
      <c r="A37" s="5" t="s">
        <v>53</v>
      </c>
      <c r="B37" t="str">
        <f>CONCATENATE(B36,"+", A37)</f>
        <v>0</v>
      </c>
    </row>
    <row r="38" spans="1:2" customHeight="1" ht="16">
      <c r="A38" s="5" t="s">
        <v>48</v>
      </c>
      <c r="B38" t="str">
        <f>CONCATENATE(B37,"+", A38)</f>
        <v>0</v>
      </c>
    </row>
    <row r="39" spans="1:2" customHeight="1" ht="16">
      <c r="A39" s="5" t="s">
        <v>51</v>
      </c>
      <c r="B39" t="str">
        <f>CONCATENATE(B38,"+", A39)</f>
        <v>0</v>
      </c>
    </row>
    <row r="40" spans="1:2" customHeight="1" ht="16">
      <c r="A40" s="5" t="s">
        <v>50</v>
      </c>
      <c r="B40" t="str">
        <f>CONCATENATE(B39,"+", A40)</f>
        <v>0</v>
      </c>
    </row>
    <row r="41" spans="1:2" customHeight="1" ht="16">
      <c r="A41" s="5" t="s">
        <v>54</v>
      </c>
      <c r="B41" t="str">
        <f>CONCATENATE(B40,"+", A41)</f>
        <v>0</v>
      </c>
    </row>
    <row r="42" spans="1:2" customHeight="1" ht="16">
      <c r="A42" s="5" t="s">
        <v>57</v>
      </c>
      <c r="B42" t="str">
        <f>CONCATENATE(B41,"+", A42)</f>
        <v>0</v>
      </c>
    </row>
    <row r="43" spans="1:2" customHeight="1" ht="16">
      <c r="A43" s="5" t="s">
        <v>55</v>
      </c>
      <c r="B43" t="str">
        <f>CONCATENATE(B42,"+", A43)</f>
        <v>0</v>
      </c>
    </row>
    <row r="44" spans="1:2" customHeight="1" ht="16">
      <c r="A44" s="5" t="s">
        <v>58</v>
      </c>
      <c r="B44" t="str">
        <f>CONCATENATE(B43,"+", A44)</f>
        <v>0</v>
      </c>
    </row>
    <row r="45" spans="1:2" customHeight="1" ht="16">
      <c r="A45" s="5" t="s">
        <v>59</v>
      </c>
      <c r="B45" t="str">
        <f>CONCATENATE(B44,"+", A45)</f>
        <v>0</v>
      </c>
    </row>
    <row r="46" spans="1:2" customHeight="1" ht="16">
      <c r="A46" s="5" t="s">
        <v>56</v>
      </c>
      <c r="B46" t="str">
        <f>CONCATENATE(B45,"+", A46)</f>
        <v>0</v>
      </c>
    </row>
    <row r="47" spans="1:2" customHeight="1" ht="16">
      <c r="A47" s="5" t="s">
        <v>64</v>
      </c>
      <c r="B47" t="str">
        <f>CONCATENATE(B46,"+", A47)</f>
        <v>0</v>
      </c>
    </row>
    <row r="48" spans="1:2" customHeight="1" ht="16">
      <c r="A48" s="5" t="s">
        <v>60</v>
      </c>
      <c r="B48" t="str">
        <f>CONCATENATE(B47,"+", A48)</f>
        <v>0</v>
      </c>
    </row>
    <row r="49" spans="1:2" customHeight="1" ht="16">
      <c r="A49" s="5" t="s">
        <v>63</v>
      </c>
      <c r="B49" t="str">
        <f>CONCATENATE(B48,"+", A49)</f>
        <v>0</v>
      </c>
    </row>
    <row r="50" spans="1:2" customHeight="1" ht="16">
      <c r="A50" s="5" t="s">
        <v>61</v>
      </c>
      <c r="B50" t="str">
        <f>CONCATENATE(B49,"+", A50)</f>
        <v>0</v>
      </c>
    </row>
    <row r="51" spans="1:2" customHeight="1" ht="16">
      <c r="A51" s="5" t="s">
        <v>20</v>
      </c>
      <c r="B51" t="str">
        <f>CONCATENATE(B50,"+", A51)</f>
        <v>0</v>
      </c>
    </row>
    <row r="52" spans="1:2" customHeight="1" ht="16">
      <c r="A52" s="5" t="s">
        <v>65</v>
      </c>
      <c r="B52" t="str">
        <f>CONCATENATE(B51,"+", A52)</f>
        <v>0</v>
      </c>
    </row>
    <row r="53" spans="1:2" customHeight="1" ht="16">
      <c r="A53" s="5" t="s">
        <v>66</v>
      </c>
      <c r="B53" t="str">
        <f>CONCATENATE(B52,"+", A53)</f>
        <v>0</v>
      </c>
    </row>
    <row r="54" spans="1:2" customHeight="1" ht="16">
      <c r="A54" s="5" t="s">
        <v>62</v>
      </c>
      <c r="B54" t="str">
        <f>CONCATENATE(B53,"+", A54)</f>
        <v>0</v>
      </c>
    </row>
    <row r="55" spans="1:2" customHeight="1" ht="16">
      <c r="A55" s="5" t="s">
        <v>67</v>
      </c>
      <c r="B55" t="str">
        <f>CONCATENATE(B54,"+", A55)</f>
        <v>0</v>
      </c>
    </row>
    <row r="56" spans="1:2" customHeight="1" ht="16">
      <c r="A56" s="5" t="s">
        <v>72</v>
      </c>
      <c r="B56" t="str">
        <f>CONCATENATE(B55,"+", A56)</f>
        <v>0</v>
      </c>
    </row>
    <row r="57" spans="1:2" customHeight="1" ht="16">
      <c r="A57" s="5" t="s">
        <v>68</v>
      </c>
      <c r="B57" t="str">
        <f>CONCATENATE(B56,"+", A57)</f>
        <v>0</v>
      </c>
    </row>
    <row r="58" spans="1:2" customHeight="1" ht="16">
      <c r="A58" s="5" t="s">
        <v>71</v>
      </c>
      <c r="B58" t="str">
        <f>CONCATENATE(B57,"+", A58)</f>
        <v>0</v>
      </c>
    </row>
    <row r="59" spans="1:2" customHeight="1" ht="16">
      <c r="A59" s="5" t="s">
        <v>69</v>
      </c>
      <c r="B59" t="str">
        <f>CONCATENATE(B58,"+", A59)</f>
        <v>0</v>
      </c>
    </row>
    <row r="60" spans="1:2" customHeight="1" ht="16">
      <c r="A60" s="5" t="s">
        <v>70</v>
      </c>
      <c r="B60" t="str">
        <f>CONCATENATE(B59,"+", A60)</f>
        <v>0</v>
      </c>
    </row>
    <row r="61" spans="1:2" customHeight="1" ht="16">
      <c r="A61" s="5" t="s">
        <v>74</v>
      </c>
      <c r="B61" t="str">
        <f>CONCATENATE(B60,"+", A61)</f>
        <v>0</v>
      </c>
    </row>
    <row r="62" spans="1:2" customHeight="1" ht="16">
      <c r="A62" s="5" t="s">
        <v>73</v>
      </c>
      <c r="B62" t="str">
        <f>CONCATENATE(B61,"+", A62)</f>
        <v>0</v>
      </c>
    </row>
    <row r="63" spans="1:2" customHeight="1" ht="16">
      <c r="A63" s="5" t="s">
        <v>75</v>
      </c>
      <c r="B63" t="str">
        <f>CONCATENATE(B62,"+", A63)</f>
        <v>0</v>
      </c>
    </row>
    <row r="64" spans="1:2" customHeight="1" ht="16">
      <c r="A64" s="5" t="s">
        <v>76</v>
      </c>
      <c r="B64" t="str">
        <f>CONCATENATE(B63,"+", A64)</f>
        <v>0</v>
      </c>
    </row>
    <row r="65" spans="1:2" customHeight="1" ht="16">
      <c r="A65" s="5" t="s">
        <v>77</v>
      </c>
      <c r="B65" t="str">
        <f>CONCATENATE(B64,"+", A65)</f>
        <v>0</v>
      </c>
    </row>
    <row r="66" spans="1:2" customHeight="1" ht="16">
      <c r="A66" s="5" t="s">
        <v>78</v>
      </c>
      <c r="B66" t="str">
        <f>CONCATENATE(B65,"+", A66)</f>
        <v>0</v>
      </c>
    </row>
    <row r="67" spans="1:2" customHeight="1" ht="16">
      <c r="A67" s="5" t="s">
        <v>82</v>
      </c>
      <c r="B67" t="str">
        <f>CONCATENATE(B66,"+", A67)</f>
        <v>0</v>
      </c>
    </row>
    <row r="68" spans="1:2" customHeight="1" ht="16">
      <c r="A68" s="5" t="s">
        <v>79</v>
      </c>
      <c r="B68" t="str">
        <f>CONCATENATE(B67,"+", A68)</f>
        <v>0</v>
      </c>
    </row>
    <row r="69" spans="1:2" customHeight="1" ht="16">
      <c r="A69" s="5" t="s">
        <v>80</v>
      </c>
      <c r="B69" t="str">
        <f>CONCATENATE(B68,"+", A69)</f>
        <v>0</v>
      </c>
    </row>
    <row r="70" spans="1:2" customHeight="1" ht="16">
      <c r="A70" s="5" t="s">
        <v>81</v>
      </c>
      <c r="B70" t="str">
        <f>CONCATENATE(B69,"+", A70)</f>
        <v>0</v>
      </c>
    </row>
    <row r="71" spans="1:2" customHeight="1" ht="16">
      <c r="A71" s="5" t="s">
        <v>83</v>
      </c>
      <c r="B71" t="str">
        <f>CONCATENATE(B70,"+", A71)</f>
        <v>0</v>
      </c>
    </row>
    <row r="72" spans="1:2" customHeight="1" ht="16">
      <c r="A72" s="5" t="s">
        <v>84</v>
      </c>
      <c r="B72" t="str">
        <f>CONCATENATE(B71,"+", A72)</f>
        <v>0</v>
      </c>
    </row>
    <row r="73" spans="1:2" customHeight="1" ht="16">
      <c r="A73" s="5" t="s">
        <v>85</v>
      </c>
      <c r="B73" t="str">
        <f>CONCATENATE(B72,"+", A73)</f>
        <v>0</v>
      </c>
    </row>
    <row r="74" spans="1:2" customHeight="1" ht="16">
      <c r="A74" s="5" t="s">
        <v>86</v>
      </c>
      <c r="B74" t="str">
        <f>CONCATENATE(B73,"+", A74)</f>
        <v>0</v>
      </c>
    </row>
    <row r="75" spans="1:2" customHeight="1" ht="16">
      <c r="A75" s="5" t="s">
        <v>87</v>
      </c>
      <c r="B75" t="str">
        <f>CONCATENATE(B74,"+", A75)</f>
        <v>0</v>
      </c>
    </row>
    <row r="76" spans="1:2" customHeight="1" ht="16">
      <c r="A76" s="5" t="s">
        <v>88</v>
      </c>
      <c r="B76" t="str">
        <f>CONCATENATE(B75,"+", A76)</f>
        <v>0</v>
      </c>
    </row>
    <row r="77" spans="1:2" customHeight="1" ht="16">
      <c r="A77" s="5" t="s">
        <v>89</v>
      </c>
      <c r="B77" t="str">
        <f>CONCATENATE(B76,"+", A77)</f>
        <v>0</v>
      </c>
    </row>
    <row r="78" spans="1:2" customHeight="1" ht="16">
      <c r="A78" s="5" t="s">
        <v>90</v>
      </c>
      <c r="B78" t="str">
        <f>CONCATENATE(B77,"+", A78)</f>
        <v>0</v>
      </c>
    </row>
    <row r="79" spans="1:2" customHeight="1" ht="16">
      <c r="A79" s="5" t="s">
        <v>91</v>
      </c>
      <c r="B79" t="str">
        <f>CONCATENATE(B78,"+", A79)</f>
        <v>0</v>
      </c>
    </row>
    <row r="80" spans="1:2" customHeight="1" ht="16">
      <c r="A80" s="5" t="s">
        <v>92</v>
      </c>
      <c r="B80" t="str">
        <f>CONCATENATE(B79,"+", A80)</f>
        <v>0</v>
      </c>
    </row>
    <row r="81" spans="1:2" customHeight="1" ht="16">
      <c r="A81" s="5" t="s">
        <v>93</v>
      </c>
      <c r="B81" t="str">
        <f>CONCATENATE(B80,"+", A81)</f>
        <v>0</v>
      </c>
    </row>
    <row r="82" spans="1:2" customHeight="1" ht="16">
      <c r="A82" s="5" t="s">
        <v>94</v>
      </c>
      <c r="B82" t="str">
        <f>CONCATENATE(B81,"+", A82)</f>
        <v>0</v>
      </c>
    </row>
    <row r="83" spans="1:2" customHeight="1" ht="16">
      <c r="A83" s="5" t="s">
        <v>95</v>
      </c>
      <c r="B83" t="str">
        <f>CONCATENATE(B82,"+", A83)</f>
        <v>0</v>
      </c>
    </row>
    <row r="84" spans="1:2" customHeight="1" ht="16">
      <c r="A84" s="5" t="s">
        <v>96</v>
      </c>
      <c r="B84" t="str">
        <f>CONCATENATE(B83,"+", A84)</f>
        <v>0</v>
      </c>
    </row>
    <row r="85" spans="1:2" customHeight="1" ht="16">
      <c r="A85" s="5" t="s">
        <v>97</v>
      </c>
      <c r="B85" t="str">
        <f>CONCATENATE(B84,"+", A85)</f>
        <v>0</v>
      </c>
    </row>
    <row r="86" spans="1:2" customHeight="1" ht="16">
      <c r="A86" s="5" t="s">
        <v>98</v>
      </c>
      <c r="B86" t="str">
        <f>CONCATENATE(B85,"+", A86)</f>
        <v>0</v>
      </c>
    </row>
    <row r="87" spans="1:2" customHeight="1" ht="16">
      <c r="A87" s="5" t="s">
        <v>99</v>
      </c>
      <c r="B87" t="str">
        <f>CONCATENATE(B86,"+", A87)</f>
        <v>0</v>
      </c>
    </row>
    <row r="88" spans="1:2" customHeight="1" ht="16">
      <c r="A88" s="5" t="s">
        <v>100</v>
      </c>
      <c r="B88" t="str">
        <f>CONCATENATE(B87,"+", A88)</f>
        <v>0</v>
      </c>
    </row>
    <row r="89" spans="1:2" customHeight="1" ht="16">
      <c r="A89" s="5" t="s">
        <v>101</v>
      </c>
      <c r="B89" t="str">
        <f>CONCATENATE(B88,"+", A89)</f>
        <v>0</v>
      </c>
    </row>
    <row r="90" spans="1:2" customHeight="1" ht="16">
      <c r="A90" s="5" t="s">
        <v>102</v>
      </c>
      <c r="B90" t="str">
        <f>CONCATENATE(B89,"+", A90)</f>
        <v>0</v>
      </c>
    </row>
    <row r="91" spans="1:2" customHeight="1" ht="16">
      <c r="A91" s="5" t="s">
        <v>103</v>
      </c>
      <c r="B91" t="str">
        <f>CONCATENATE(B90,"+", A91)</f>
        <v>0</v>
      </c>
    </row>
    <row r="92" spans="1:2" customHeight="1" ht="16">
      <c r="A92" s="5" t="s">
        <v>104</v>
      </c>
      <c r="B92" t="str">
        <f>CONCATENATE(B91,"+", A92)</f>
        <v>0</v>
      </c>
    </row>
    <row r="93" spans="1:2" customHeight="1" ht="16">
      <c r="A93" s="5" t="s">
        <v>105</v>
      </c>
      <c r="B93" t="str">
        <f>CONCATENATE(B92,"+", A93)</f>
        <v>0</v>
      </c>
    </row>
    <row r="94" spans="1:2" customHeight="1" ht="16">
      <c r="A94" s="5" t="s">
        <v>106</v>
      </c>
      <c r="B94" t="str">
        <f>CONCATENATE(B93,"+", A94)</f>
        <v>0</v>
      </c>
    </row>
    <row r="95" spans="1:2" customHeight="1" ht="16">
      <c r="A95" s="5" t="s">
        <v>107</v>
      </c>
      <c r="B95" t="str">
        <f>CONCATENATE(B94,"+", A95)</f>
        <v>0</v>
      </c>
    </row>
    <row r="96" spans="1:2" customHeight="1" ht="16">
      <c r="A96" s="5" t="s">
        <v>108</v>
      </c>
      <c r="B96" t="str">
        <f>CONCATENATE(B95,"+", A96)</f>
        <v>0</v>
      </c>
    </row>
    <row r="97" spans="1:2" customHeight="1" ht="16">
      <c r="A97" s="5" t="s">
        <v>109</v>
      </c>
      <c r="B97" t="str">
        <f>CONCATENATE(B96,"+", A97)</f>
        <v>0</v>
      </c>
    </row>
    <row r="98" spans="1:2" customHeight="1" ht="16">
      <c r="A98" s="5" t="s">
        <v>110</v>
      </c>
      <c r="B98" t="str">
        <f>CONCATENATE(B97,"+", A98)</f>
        <v>0</v>
      </c>
    </row>
    <row r="99" spans="1:2" customHeight="1" ht="16">
      <c r="A99" s="5"/>
    </row>
    <row r="100" spans="1:2" customHeight="1" ht="16">
      <c r="B100" s="8" t="s">
        <v>111</v>
      </c>
    </row>
    <row r="104" spans="1:2" customHeight="1" ht="16">
      <c r="B104" t="s">
        <v>112</v>
      </c>
    </row>
    <row r="109" spans="1:2" customHeight="1" ht="16">
      <c r="B109" t="s">
        <v>113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100" r:id="rId_hyperlink_1"/>
  </hyperlinks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98"/>
  <sheetViews>
    <sheetView tabSelected="0" workbookViewId="0" showGridLines="true" showRowColHeaders="1">
      <selection activeCell="K2" sqref="K2"/>
    </sheetView>
  </sheetViews>
  <sheetFormatPr defaultRowHeight="14.4" outlineLevelRow="0" outlineLevelCol="0"/>
  <cols>
    <col min="5" max="5" width="6.6640625" customWidth="true" style="0"/>
    <col min="6" max="6" width="7.5" customWidth="true" style="0"/>
    <col min="7" max="7" width="6.83203125" customWidth="true" style="0"/>
    <col min="8" max="8" width="11.6640625" customWidth="true" style="0"/>
    <col min="9" max="9" width="12.1640625" customWidth="true" style="0"/>
    <col min="10" max="10" width="6.33203125" customWidth="true" style="10"/>
    <col min="11" max="11" width="19.5" customWidth="true" style="0"/>
    <col min="12" max="12" width="8.1640625" customWidth="true" style="0"/>
    <col min="13" max="13" width="9.1640625" customWidth="true" style="9"/>
  </cols>
  <sheetData>
    <row r="1" spans="1:13"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K1" t="s">
        <v>122</v>
      </c>
      <c r="L1" t="s">
        <v>123</v>
      </c>
      <c r="M1" s="9" t="s">
        <v>6</v>
      </c>
    </row>
    <row r="2" spans="1:13">
      <c r="A2" t="s">
        <v>124</v>
      </c>
      <c r="B2">
        <v>34.7</v>
      </c>
      <c r="C2">
        <v>2.67</v>
      </c>
      <c r="D2" t="s">
        <v>125</v>
      </c>
      <c r="E2" t="str">
        <f>RIGHT(D2,1)</f>
        <v>0</v>
      </c>
      <c r="F2" t="str">
        <f>SUBSTITUTE(D2,"B","")</f>
        <v>0</v>
      </c>
      <c r="G2" t="str">
        <f>SUBSTITUTE(F2,"M","")</f>
        <v>0</v>
      </c>
      <c r="H2" t="str">
        <f>IF(EXACT(E2,"B"),1000000000,1000000)</f>
        <v>0</v>
      </c>
      <c r="I2" t="str">
        <f>G2*H2</f>
        <v>0</v>
      </c>
      <c r="K2" t="str">
        <f>I2/B2</f>
        <v>0</v>
      </c>
      <c r="L2" t="str">
        <f>B2</f>
        <v>0</v>
      </c>
      <c r="M2" s="9" t="str">
        <f>C2/100</f>
        <v>0</v>
      </c>
    </row>
    <row r="3" spans="1:13">
      <c r="A3" t="s">
        <v>16</v>
      </c>
      <c r="B3">
        <v>61.16</v>
      </c>
      <c r="C3">
        <v>3.31</v>
      </c>
      <c r="D3" t="s">
        <v>126</v>
      </c>
      <c r="E3" t="str">
        <f>RIGHT(D3,1)</f>
        <v>0</v>
      </c>
      <c r="F3" t="str">
        <f>SUBSTITUTE(D3,"B","")</f>
        <v>0</v>
      </c>
      <c r="G3" t="str">
        <f>SUBSTITUTE(F3,"M","")</f>
        <v>0</v>
      </c>
      <c r="H3" t="str">
        <f>IF(EXACT(E3,"B"),1000000000,1000000)</f>
        <v>0</v>
      </c>
      <c r="I3" t="str">
        <f>G3*H3</f>
        <v>0</v>
      </c>
      <c r="K3" t="str">
        <f>I3/B3</f>
        <v>0</v>
      </c>
      <c r="L3" t="str">
        <f>B3</f>
        <v>0</v>
      </c>
      <c r="M3" s="9" t="str">
        <f>C3/100</f>
        <v>0</v>
      </c>
    </row>
    <row r="4" spans="1:13">
      <c r="A4" t="s">
        <v>18</v>
      </c>
      <c r="B4">
        <v>24.99</v>
      </c>
      <c r="C4">
        <v>2.86</v>
      </c>
      <c r="D4" t="s">
        <v>127</v>
      </c>
      <c r="E4" t="str">
        <f>RIGHT(D4,1)</f>
        <v>0</v>
      </c>
      <c r="F4" t="str">
        <f>SUBSTITUTE(D4,"B","")</f>
        <v>0</v>
      </c>
      <c r="G4" t="str">
        <f>SUBSTITUTE(F4,"M","")</f>
        <v>0</v>
      </c>
      <c r="H4" t="str">
        <f>IF(EXACT(E4,"B"),1000000000,1000000)</f>
        <v>0</v>
      </c>
      <c r="I4" t="str">
        <f>G4*H4</f>
        <v>0</v>
      </c>
      <c r="K4" t="str">
        <f>I4/B4</f>
        <v>0</v>
      </c>
      <c r="L4" t="str">
        <f>B4</f>
        <v>0</v>
      </c>
      <c r="M4" s="9" t="str">
        <f>C4/100</f>
        <v>0</v>
      </c>
    </row>
    <row r="5" spans="1:13">
      <c r="A5" t="s">
        <v>128</v>
      </c>
      <c r="B5">
        <v>28.2301</v>
      </c>
      <c r="C5">
        <v>3.51</v>
      </c>
      <c r="D5" t="s">
        <v>129</v>
      </c>
      <c r="E5" t="str">
        <f>RIGHT(D5,1)</f>
        <v>0</v>
      </c>
      <c r="F5" t="str">
        <f>SUBSTITUTE(D5,"B","")</f>
        <v>0</v>
      </c>
      <c r="G5" t="str">
        <f>SUBSTITUTE(F5,"M","")</f>
        <v>0</v>
      </c>
      <c r="H5" t="str">
        <f>IF(EXACT(E5,"B"),1000000000,1000000)</f>
        <v>0</v>
      </c>
      <c r="I5" t="str">
        <f>G5*H5</f>
        <v>0</v>
      </c>
      <c r="K5" t="str">
        <f>I5/B5</f>
        <v>0</v>
      </c>
      <c r="L5" t="str">
        <f>B5</f>
        <v>0</v>
      </c>
      <c r="M5" s="9" t="str">
        <f>C5/100</f>
        <v>0</v>
      </c>
    </row>
    <row r="6" spans="1:13">
      <c r="A6" t="s">
        <v>19</v>
      </c>
      <c r="B6">
        <v>29.725</v>
      </c>
      <c r="C6">
        <v>1.41</v>
      </c>
      <c r="D6" t="s">
        <v>130</v>
      </c>
      <c r="E6" t="str">
        <f>RIGHT(D6,1)</f>
        <v>0</v>
      </c>
      <c r="F6" t="str">
        <f>SUBSTITUTE(D6,"B","")</f>
        <v>0</v>
      </c>
      <c r="G6" t="str">
        <f>SUBSTITUTE(F6,"M","")</f>
        <v>0</v>
      </c>
      <c r="H6" t="str">
        <f>IF(EXACT(E6,"B"),1000000000,1000000)</f>
        <v>0</v>
      </c>
      <c r="I6" t="str">
        <f>G6*H6</f>
        <v>0</v>
      </c>
      <c r="K6" t="str">
        <f>I6/B6</f>
        <v>0</v>
      </c>
      <c r="L6" t="str">
        <f>B6</f>
        <v>0</v>
      </c>
      <c r="M6" s="9" t="str">
        <f>C6/100</f>
        <v>0</v>
      </c>
    </row>
    <row r="7" spans="1:13">
      <c r="A7" t="s">
        <v>131</v>
      </c>
      <c r="B7">
        <v>32.795</v>
      </c>
      <c r="C7">
        <v>5.52</v>
      </c>
      <c r="D7" t="s">
        <v>132</v>
      </c>
      <c r="E7" t="str">
        <f>RIGHT(D7,1)</f>
        <v>0</v>
      </c>
      <c r="F7" t="str">
        <f>SUBSTITUTE(D7,"B","")</f>
        <v>0</v>
      </c>
      <c r="G7" t="str">
        <f>SUBSTITUTE(F7,"M","")</f>
        <v>0</v>
      </c>
      <c r="H7" t="str">
        <f>IF(EXACT(E7,"B"),1000000000,1000000)</f>
        <v>0</v>
      </c>
      <c r="I7" t="str">
        <f>G7*H7</f>
        <v>0</v>
      </c>
      <c r="K7" t="str">
        <f>I7/B7</f>
        <v>0</v>
      </c>
      <c r="L7" t="str">
        <f>B7</f>
        <v>0</v>
      </c>
      <c r="M7" s="9" t="str">
        <f>C7/100</f>
        <v>0</v>
      </c>
    </row>
    <row r="8" spans="1:13">
      <c r="A8" t="s">
        <v>21</v>
      </c>
      <c r="B8">
        <v>101.27</v>
      </c>
      <c r="C8">
        <v>1.79</v>
      </c>
      <c r="D8" t="s">
        <v>133</v>
      </c>
      <c r="E8" t="str">
        <f>RIGHT(D8,1)</f>
        <v>0</v>
      </c>
      <c r="F8" t="str">
        <f>SUBSTITUTE(D8,"B","")</f>
        <v>0</v>
      </c>
      <c r="G8" t="str">
        <f>SUBSTITUTE(F8,"M","")</f>
        <v>0</v>
      </c>
      <c r="H8" t="str">
        <f>IF(EXACT(E8,"B"),1000000000,1000000)</f>
        <v>0</v>
      </c>
      <c r="I8" t="str">
        <f>G8*H8</f>
        <v>0</v>
      </c>
      <c r="K8" t="str">
        <f>I8/B8</f>
        <v>0</v>
      </c>
      <c r="L8" t="str">
        <f>B8</f>
        <v>0</v>
      </c>
      <c r="M8" s="9" t="str">
        <f>C8/100</f>
        <v>0</v>
      </c>
    </row>
    <row r="9" spans="1:13">
      <c r="A9" t="s">
        <v>134</v>
      </c>
      <c r="B9">
        <v>38.17</v>
      </c>
      <c r="C9">
        <v>1.64</v>
      </c>
      <c r="D9" t="s">
        <v>135</v>
      </c>
      <c r="E9" t="str">
        <f>RIGHT(D9,1)</f>
        <v>0</v>
      </c>
      <c r="F9" t="str">
        <f>SUBSTITUTE(D9,"B","")</f>
        <v>0</v>
      </c>
      <c r="G9" t="str">
        <f>SUBSTITUTE(F9,"M","")</f>
        <v>0</v>
      </c>
      <c r="H9" t="str">
        <f>IF(EXACT(E9,"B"),1000000000,1000000)</f>
        <v>0</v>
      </c>
      <c r="I9" t="str">
        <f>G9*H9</f>
        <v>0</v>
      </c>
      <c r="K9" t="str">
        <f>I9/B9</f>
        <v>0</v>
      </c>
      <c r="L9" t="str">
        <f>B9</f>
        <v>0</v>
      </c>
      <c r="M9" s="9" t="str">
        <f>C9/100</f>
        <v>0</v>
      </c>
    </row>
    <row r="10" spans="1:13">
      <c r="A10" t="s">
        <v>136</v>
      </c>
      <c r="B10">
        <v>30.165</v>
      </c>
      <c r="C10">
        <v>3.36</v>
      </c>
      <c r="D10" t="s">
        <v>137</v>
      </c>
      <c r="E10" t="str">
        <f>RIGHT(D10,1)</f>
        <v>0</v>
      </c>
      <c r="F10" t="str">
        <f>SUBSTITUTE(D10,"B","")</f>
        <v>0</v>
      </c>
      <c r="G10" t="str">
        <f>SUBSTITUTE(F10,"M","")</f>
        <v>0</v>
      </c>
      <c r="H10" t="str">
        <f>IF(EXACT(E10,"B"),1000000000,1000000)</f>
        <v>0</v>
      </c>
      <c r="I10" t="str">
        <f>G10*H10</f>
        <v>0</v>
      </c>
      <c r="K10" t="str">
        <f>I10/B10</f>
        <v>0</v>
      </c>
      <c r="L10" t="str">
        <f>B10</f>
        <v>0</v>
      </c>
      <c r="M10" s="9" t="str">
        <f>C10/100</f>
        <v>0</v>
      </c>
    </row>
    <row r="11" spans="1:13">
      <c r="A11" t="s">
        <v>138</v>
      </c>
      <c r="B11">
        <v>131.995</v>
      </c>
      <c r="C11">
        <v>1.96</v>
      </c>
      <c r="D11" t="s">
        <v>139</v>
      </c>
      <c r="E11" t="str">
        <f>RIGHT(D11,1)</f>
        <v>0</v>
      </c>
      <c r="F11" t="str">
        <f>SUBSTITUTE(D11,"B","")</f>
        <v>0</v>
      </c>
      <c r="G11" t="str">
        <f>SUBSTITUTE(F11,"M","")</f>
        <v>0</v>
      </c>
      <c r="H11" t="str">
        <f>IF(EXACT(E11,"B"),1000000000,1000000)</f>
        <v>0</v>
      </c>
      <c r="I11" t="str">
        <f>G11*H11</f>
        <v>0</v>
      </c>
      <c r="K11" t="str">
        <f>I11/B11</f>
        <v>0</v>
      </c>
      <c r="L11" t="str">
        <f>B11</f>
        <v>0</v>
      </c>
      <c r="M11" s="9" t="str">
        <f>C11/100</f>
        <v>0</v>
      </c>
    </row>
    <row r="12" spans="1:13">
      <c r="A12" t="s">
        <v>140</v>
      </c>
      <c r="B12">
        <v>36.43</v>
      </c>
      <c r="C12">
        <v>3.65</v>
      </c>
      <c r="D12" t="s">
        <v>141</v>
      </c>
      <c r="E12" t="str">
        <f>RIGHT(D12,1)</f>
        <v>0</v>
      </c>
      <c r="F12" t="str">
        <f>SUBSTITUTE(D12,"B","")</f>
        <v>0</v>
      </c>
      <c r="G12" t="str">
        <f>SUBSTITUTE(F12,"M","")</f>
        <v>0</v>
      </c>
      <c r="H12" t="str">
        <f>IF(EXACT(E12,"B"),1000000000,1000000)</f>
        <v>0</v>
      </c>
      <c r="I12" t="str">
        <f>G12*H12</f>
        <v>0</v>
      </c>
      <c r="K12" t="str">
        <f>I12/B12</f>
        <v>0</v>
      </c>
      <c r="L12" t="str">
        <f>B12</f>
        <v>0</v>
      </c>
      <c r="M12" s="9" t="str">
        <f>C12/100</f>
        <v>0</v>
      </c>
    </row>
    <row r="13" spans="1:13">
      <c r="A13" t="s">
        <v>142</v>
      </c>
      <c r="B13">
        <v>45.75</v>
      </c>
      <c r="C13">
        <v>7.01</v>
      </c>
      <c r="D13" t="s">
        <v>143</v>
      </c>
      <c r="E13" t="str">
        <f>RIGHT(D13,1)</f>
        <v>0</v>
      </c>
      <c r="F13" t="str">
        <f>SUBSTITUTE(D13,"B","")</f>
        <v>0</v>
      </c>
      <c r="G13" t="str">
        <f>SUBSTITUTE(F13,"M","")</f>
        <v>0</v>
      </c>
      <c r="H13" t="str">
        <f>IF(EXACT(E13,"B"),1000000000,1000000)</f>
        <v>0</v>
      </c>
      <c r="I13" t="str">
        <f>G13*H13</f>
        <v>0</v>
      </c>
      <c r="K13" t="str">
        <f>I13/B13</f>
        <v>0</v>
      </c>
      <c r="L13" t="str">
        <f>B13</f>
        <v>0</v>
      </c>
      <c r="M13" s="9" t="str">
        <f>C13/100</f>
        <v>0</v>
      </c>
    </row>
    <row r="14" spans="1:13">
      <c r="A14" t="s">
        <v>144</v>
      </c>
      <c r="B14">
        <v>66.075</v>
      </c>
      <c r="C14">
        <v>2.95</v>
      </c>
      <c r="D14" t="s">
        <v>145</v>
      </c>
      <c r="E14" t="str">
        <f>RIGHT(D14,1)</f>
        <v>0</v>
      </c>
      <c r="F14" t="str">
        <f>SUBSTITUTE(D14,"B","")</f>
        <v>0</v>
      </c>
      <c r="G14" t="str">
        <f>SUBSTITUTE(F14,"M","")</f>
        <v>0</v>
      </c>
      <c r="H14" t="str">
        <f>IF(EXACT(E14,"B"),1000000000,1000000)</f>
        <v>0</v>
      </c>
      <c r="I14" t="str">
        <f>G14*H14</f>
        <v>0</v>
      </c>
      <c r="K14" t="str">
        <f>I14/B14</f>
        <v>0</v>
      </c>
      <c r="L14" t="str">
        <f>B14</f>
        <v>0</v>
      </c>
      <c r="M14" s="9" t="str">
        <f>C14/100</f>
        <v>0</v>
      </c>
    </row>
    <row r="15" spans="1:13">
      <c r="A15" t="s">
        <v>146</v>
      </c>
      <c r="B15">
        <v>43.07</v>
      </c>
      <c r="C15">
        <v>1.43</v>
      </c>
      <c r="D15" t="s">
        <v>147</v>
      </c>
      <c r="E15" t="str">
        <f>RIGHT(D15,1)</f>
        <v>0</v>
      </c>
      <c r="F15" t="str">
        <f>SUBSTITUTE(D15,"B","")</f>
        <v>0</v>
      </c>
      <c r="G15" t="str">
        <f>SUBSTITUTE(F15,"M","")</f>
        <v>0</v>
      </c>
      <c r="H15" t="str">
        <f>IF(EXACT(E15,"B"),1000000000,1000000)</f>
        <v>0</v>
      </c>
      <c r="I15" t="str">
        <f>G15*H15</f>
        <v>0</v>
      </c>
      <c r="K15" t="str">
        <f>I15/B15</f>
        <v>0</v>
      </c>
      <c r="L15" t="str">
        <f>B15</f>
        <v>0</v>
      </c>
      <c r="M15" s="9" t="str">
        <f>C15/100</f>
        <v>0</v>
      </c>
    </row>
    <row r="16" spans="1:13">
      <c r="A16" t="s">
        <v>148</v>
      </c>
      <c r="B16">
        <v>86.22</v>
      </c>
      <c r="C16">
        <v>2.03</v>
      </c>
      <c r="D16" t="s">
        <v>149</v>
      </c>
      <c r="E16" t="str">
        <f>RIGHT(D16,1)</f>
        <v>0</v>
      </c>
      <c r="F16" t="str">
        <f>SUBSTITUTE(D16,"B","")</f>
        <v>0</v>
      </c>
      <c r="G16" t="str">
        <f>SUBSTITUTE(F16,"M","")</f>
        <v>0</v>
      </c>
      <c r="H16" t="str">
        <f>IF(EXACT(E16,"B"),1000000000,1000000)</f>
        <v>0</v>
      </c>
      <c r="I16" t="str">
        <f>G16*H16</f>
        <v>0</v>
      </c>
      <c r="K16" t="str">
        <f>I16/B16</f>
        <v>0</v>
      </c>
      <c r="L16" t="str">
        <f>B16</f>
        <v>0</v>
      </c>
      <c r="M16" s="9" t="str">
        <f>C16/100</f>
        <v>0</v>
      </c>
    </row>
    <row r="17" spans="1:13">
      <c r="A17" t="s">
        <v>150</v>
      </c>
      <c r="B17">
        <v>51.41</v>
      </c>
      <c r="C17">
        <v>1.76</v>
      </c>
      <c r="D17" t="s">
        <v>151</v>
      </c>
      <c r="E17" t="str">
        <f>RIGHT(D17,1)</f>
        <v>0</v>
      </c>
      <c r="F17" t="str">
        <f>SUBSTITUTE(D17,"B","")</f>
        <v>0</v>
      </c>
      <c r="G17" t="str">
        <f>SUBSTITUTE(F17,"M","")</f>
        <v>0</v>
      </c>
      <c r="H17" t="str">
        <f>IF(EXACT(E17,"B"),1000000000,1000000)</f>
        <v>0</v>
      </c>
      <c r="I17" t="str">
        <f>G17*H17</f>
        <v>0</v>
      </c>
      <c r="K17" t="str">
        <f>I17/B17</f>
        <v>0</v>
      </c>
      <c r="L17" t="str">
        <f>B17</f>
        <v>0</v>
      </c>
      <c r="M17" s="9" t="str">
        <f>C17/100</f>
        <v>0</v>
      </c>
    </row>
    <row r="18" spans="1:13">
      <c r="A18" t="s">
        <v>152</v>
      </c>
      <c r="B18">
        <v>35.5</v>
      </c>
      <c r="C18">
        <v>3.57</v>
      </c>
      <c r="D18" t="s">
        <v>153</v>
      </c>
      <c r="E18" t="str">
        <f>RIGHT(D18,1)</f>
        <v>0</v>
      </c>
      <c r="F18" t="str">
        <f>SUBSTITUTE(D18,"B","")</f>
        <v>0</v>
      </c>
      <c r="G18" t="str">
        <f>SUBSTITUTE(F18,"M","")</f>
        <v>0</v>
      </c>
      <c r="H18" t="str">
        <f>IF(EXACT(E18,"B"),1000000000,1000000)</f>
        <v>0</v>
      </c>
      <c r="I18" t="str">
        <f>G18*H18</f>
        <v>0</v>
      </c>
      <c r="K18" t="str">
        <f>I18/B18</f>
        <v>0</v>
      </c>
      <c r="L18" t="str">
        <f>B18</f>
        <v>0</v>
      </c>
      <c r="M18" s="9" t="str">
        <f>C18/100</f>
        <v>0</v>
      </c>
    </row>
    <row r="19" spans="1:13">
      <c r="A19" t="s">
        <v>32</v>
      </c>
      <c r="B19">
        <v>76.255</v>
      </c>
      <c r="C19">
        <v>2.04</v>
      </c>
      <c r="D19" t="s">
        <v>154</v>
      </c>
      <c r="E19" t="str">
        <f>RIGHT(D19,1)</f>
        <v>0</v>
      </c>
      <c r="F19" t="str">
        <f>SUBSTITUTE(D19,"B","")</f>
        <v>0</v>
      </c>
      <c r="G19" t="str">
        <f>SUBSTITUTE(F19,"M","")</f>
        <v>0</v>
      </c>
      <c r="H19" t="str">
        <f>IF(EXACT(E19,"B"),1000000000,1000000)</f>
        <v>0</v>
      </c>
      <c r="I19" t="str">
        <f>G19*H19</f>
        <v>0</v>
      </c>
      <c r="K19" t="str">
        <f>I19/B19</f>
        <v>0</v>
      </c>
      <c r="L19" t="str">
        <f>B19</f>
        <v>0</v>
      </c>
      <c r="M19" s="9" t="str">
        <f>C19/100</f>
        <v>0</v>
      </c>
    </row>
    <row r="20" spans="1:13">
      <c r="A20" t="s">
        <v>33</v>
      </c>
      <c r="B20">
        <v>47.14</v>
      </c>
      <c r="C20">
        <v>2.36</v>
      </c>
      <c r="D20" t="s">
        <v>155</v>
      </c>
      <c r="E20" t="str">
        <f>RIGHT(D20,1)</f>
        <v>0</v>
      </c>
      <c r="F20" t="str">
        <f>SUBSTITUTE(D20,"B","")</f>
        <v>0</v>
      </c>
      <c r="G20" t="str">
        <f>SUBSTITUTE(F20,"M","")</f>
        <v>0</v>
      </c>
      <c r="H20" t="str">
        <f>IF(EXACT(E20,"B"),1000000000,1000000)</f>
        <v>0</v>
      </c>
      <c r="I20" t="str">
        <f>G20*H20</f>
        <v>0</v>
      </c>
      <c r="K20" t="str">
        <f>I20/B20</f>
        <v>0</v>
      </c>
      <c r="L20" t="str">
        <f>B20</f>
        <v>0</v>
      </c>
      <c r="M20" s="9" t="str">
        <f>C20/100</f>
        <v>0</v>
      </c>
    </row>
    <row r="21" spans="1:13">
      <c r="A21" t="s">
        <v>156</v>
      </c>
      <c r="B21">
        <v>40.81</v>
      </c>
      <c r="C21">
        <v>5.3</v>
      </c>
      <c r="D21" t="s">
        <v>157</v>
      </c>
      <c r="E21" t="str">
        <f>RIGHT(D21,1)</f>
        <v>0</v>
      </c>
      <c r="F21" t="str">
        <f>SUBSTITUTE(D21,"B","")</f>
        <v>0</v>
      </c>
      <c r="G21" t="str">
        <f>SUBSTITUTE(F21,"M","")</f>
        <v>0</v>
      </c>
      <c r="H21" t="str">
        <f>IF(EXACT(E21,"B"),1000000000,1000000)</f>
        <v>0</v>
      </c>
      <c r="I21" t="str">
        <f>G21*H21</f>
        <v>0</v>
      </c>
      <c r="K21" t="str">
        <f>I21/B21</f>
        <v>0</v>
      </c>
      <c r="L21" t="str">
        <f>B21</f>
        <v>0</v>
      </c>
      <c r="M21" s="9" t="str">
        <f>C21/100</f>
        <v>0</v>
      </c>
    </row>
    <row r="22" spans="1:13">
      <c r="A22" t="s">
        <v>34</v>
      </c>
      <c r="B22">
        <v>40.3201</v>
      </c>
      <c r="C22">
        <v>1.15</v>
      </c>
      <c r="D22" t="s">
        <v>158</v>
      </c>
      <c r="E22" t="str">
        <f>RIGHT(D22,1)</f>
        <v>0</v>
      </c>
      <c r="F22" t="str">
        <f>SUBSTITUTE(D22,"B","")</f>
        <v>0</v>
      </c>
      <c r="G22" t="str">
        <f>SUBSTITUTE(F22,"M","")</f>
        <v>0</v>
      </c>
      <c r="H22" t="str">
        <f>IF(EXACT(E22,"B"),1000000000,1000000)</f>
        <v>0</v>
      </c>
      <c r="I22" t="str">
        <f>G22*H22</f>
        <v>0</v>
      </c>
      <c r="K22" t="str">
        <f>I22/B22</f>
        <v>0</v>
      </c>
      <c r="L22" t="str">
        <f>B22</f>
        <v>0</v>
      </c>
      <c r="M22" s="9" t="str">
        <f>C22/100</f>
        <v>0</v>
      </c>
    </row>
    <row r="23" spans="1:13">
      <c r="A23" t="s">
        <v>159</v>
      </c>
      <c r="B23">
        <v>35.52</v>
      </c>
      <c r="C23">
        <v>5.16</v>
      </c>
      <c r="D23" t="s">
        <v>160</v>
      </c>
      <c r="E23" t="str">
        <f>RIGHT(D23,1)</f>
        <v>0</v>
      </c>
      <c r="F23" t="str">
        <f>SUBSTITUTE(D23,"B","")</f>
        <v>0</v>
      </c>
      <c r="G23" t="str">
        <f>SUBSTITUTE(F23,"M","")</f>
        <v>0</v>
      </c>
      <c r="H23" t="str">
        <f>IF(EXACT(E23,"B"),1000000000,1000000)</f>
        <v>0</v>
      </c>
      <c r="I23" t="str">
        <f>G23*H23</f>
        <v>0</v>
      </c>
      <c r="K23" t="str">
        <f>I23/B23</f>
        <v>0</v>
      </c>
      <c r="L23" t="str">
        <f>B23</f>
        <v>0</v>
      </c>
      <c r="M23" s="9" t="str">
        <f>C23/100</f>
        <v>0</v>
      </c>
    </row>
    <row r="24" spans="1:13">
      <c r="A24" t="s">
        <v>161</v>
      </c>
      <c r="B24">
        <v>54.59</v>
      </c>
      <c r="C24">
        <v>2.27</v>
      </c>
      <c r="D24" t="s">
        <v>162</v>
      </c>
      <c r="E24" t="str">
        <f>RIGHT(D24,1)</f>
        <v>0</v>
      </c>
      <c r="F24" t="str">
        <f>SUBSTITUTE(D24,"B","")</f>
        <v>0</v>
      </c>
      <c r="G24" t="str">
        <f>SUBSTITUTE(F24,"M","")</f>
        <v>0</v>
      </c>
      <c r="H24" t="str">
        <f>IF(EXACT(E24,"B"),1000000000,1000000)</f>
        <v>0</v>
      </c>
      <c r="I24" t="str">
        <f>G24*H24</f>
        <v>0</v>
      </c>
      <c r="K24" t="str">
        <f>I24/B24</f>
        <v>0</v>
      </c>
      <c r="L24" t="str">
        <f>B24</f>
        <v>0</v>
      </c>
      <c r="M24" s="9" t="str">
        <f>C24/100</f>
        <v>0</v>
      </c>
    </row>
    <row r="25" spans="1:13">
      <c r="A25" t="s">
        <v>38</v>
      </c>
      <c r="B25">
        <v>179.12</v>
      </c>
      <c r="C25">
        <v>2.94</v>
      </c>
      <c r="D25" t="s">
        <v>163</v>
      </c>
      <c r="E25" t="str">
        <f>RIGHT(D25,1)</f>
        <v>0</v>
      </c>
      <c r="F25" t="str">
        <f>SUBSTITUTE(D25,"B","")</f>
        <v>0</v>
      </c>
      <c r="G25" t="str">
        <f>SUBSTITUTE(F25,"M","")</f>
        <v>0</v>
      </c>
      <c r="H25" t="str">
        <f>IF(EXACT(E25,"B"),1000000000,1000000)</f>
        <v>0</v>
      </c>
      <c r="I25" t="str">
        <f>G25*H25</f>
        <v>0</v>
      </c>
      <c r="K25" t="str">
        <f>I25/B25</f>
        <v>0</v>
      </c>
      <c r="L25" t="str">
        <f>B25</f>
        <v>0</v>
      </c>
      <c r="M25" s="9" t="str">
        <f>C25/100</f>
        <v>0</v>
      </c>
    </row>
    <row r="26" spans="1:13">
      <c r="A26" t="s">
        <v>41</v>
      </c>
      <c r="B26">
        <v>50.225</v>
      </c>
      <c r="C26">
        <v>4.21</v>
      </c>
      <c r="D26" t="s">
        <v>164</v>
      </c>
      <c r="E26" t="str">
        <f>RIGHT(D26,1)</f>
        <v>0</v>
      </c>
      <c r="F26" t="str">
        <f>SUBSTITUTE(D26,"B","")</f>
        <v>0</v>
      </c>
      <c r="G26" t="str">
        <f>SUBSTITUTE(F26,"M","")</f>
        <v>0</v>
      </c>
      <c r="H26" t="str">
        <f>IF(EXACT(E26,"B"),1000000000,1000000)</f>
        <v>0</v>
      </c>
      <c r="I26" t="str">
        <f>G26*H26</f>
        <v>0</v>
      </c>
      <c r="K26" t="str">
        <f>I26/B26</f>
        <v>0</v>
      </c>
      <c r="L26" t="str">
        <f>B26</f>
        <v>0</v>
      </c>
      <c r="M26" s="9" t="str">
        <f>C26/100</f>
        <v>0</v>
      </c>
    </row>
    <row r="27" spans="1:13">
      <c r="A27" t="s">
        <v>39</v>
      </c>
      <c r="B27">
        <v>34.745</v>
      </c>
      <c r="C27">
        <v>2.58</v>
      </c>
      <c r="D27" t="s">
        <v>165</v>
      </c>
      <c r="E27" t="str">
        <f>RIGHT(D27,1)</f>
        <v>0</v>
      </c>
      <c r="F27" t="str">
        <f>SUBSTITUTE(D27,"B","")</f>
        <v>0</v>
      </c>
      <c r="G27" t="str">
        <f>SUBSTITUTE(F27,"M","")</f>
        <v>0</v>
      </c>
      <c r="H27" t="str">
        <f>IF(EXACT(E27,"B"),1000000000,1000000)</f>
        <v>0</v>
      </c>
      <c r="I27" t="str">
        <f>G27*H27</f>
        <v>0</v>
      </c>
      <c r="K27" t="str">
        <f>I27/B27</f>
        <v>0</v>
      </c>
      <c r="L27" t="str">
        <f>B27</f>
        <v>0</v>
      </c>
      <c r="M27" s="9" t="str">
        <f>C27/100</f>
        <v>0</v>
      </c>
    </row>
    <row r="28" spans="1:13">
      <c r="A28" t="s">
        <v>166</v>
      </c>
      <c r="B28">
        <v>98.84999999999999</v>
      </c>
      <c r="C28">
        <v>0.15</v>
      </c>
      <c r="D28" t="s">
        <v>167</v>
      </c>
      <c r="E28" t="str">
        <f>RIGHT(D28,1)</f>
        <v>0</v>
      </c>
      <c r="F28" t="str">
        <f>SUBSTITUTE(D28,"B","")</f>
        <v>0</v>
      </c>
      <c r="G28" t="str">
        <f>SUBSTITUTE(F28,"M","")</f>
        <v>0</v>
      </c>
      <c r="H28" t="str">
        <f>IF(EXACT(E28,"B"),1000000000,1000000)</f>
        <v>0</v>
      </c>
      <c r="I28" t="str">
        <f>G28*H28</f>
        <v>0</v>
      </c>
      <c r="K28" t="str">
        <f>I28/B28</f>
        <v>0</v>
      </c>
      <c r="L28" t="str">
        <f>B28</f>
        <v>0</v>
      </c>
      <c r="M28" s="9" t="str">
        <f>C28/100</f>
        <v>0</v>
      </c>
    </row>
    <row r="29" spans="1:13">
      <c r="A29" t="s">
        <v>43</v>
      </c>
      <c r="B29">
        <v>85.955</v>
      </c>
      <c r="C29">
        <v>4.4</v>
      </c>
      <c r="D29" t="s">
        <v>168</v>
      </c>
      <c r="E29" t="str">
        <f>RIGHT(D29,1)</f>
        <v>0</v>
      </c>
      <c r="F29" t="str">
        <f>SUBSTITUTE(D29,"B","")</f>
        <v>0</v>
      </c>
      <c r="G29" t="str">
        <f>SUBSTITUTE(F29,"M","")</f>
        <v>0</v>
      </c>
      <c r="H29" t="str">
        <f>IF(EXACT(E29,"B"),1000000000,1000000)</f>
        <v>0</v>
      </c>
      <c r="I29" t="str">
        <f>G29*H29</f>
        <v>0</v>
      </c>
      <c r="K29" t="str">
        <f>I29/B29</f>
        <v>0</v>
      </c>
      <c r="L29" t="str">
        <f>B29</f>
        <v>0</v>
      </c>
      <c r="M29" s="9" t="str">
        <f>C29/100</f>
        <v>0</v>
      </c>
    </row>
    <row r="30" spans="1:13">
      <c r="A30" t="s">
        <v>169</v>
      </c>
      <c r="B30">
        <v>67.005</v>
      </c>
      <c r="C30">
        <v>1.55</v>
      </c>
      <c r="D30" t="s">
        <v>170</v>
      </c>
      <c r="E30" t="str">
        <f>RIGHT(D30,1)</f>
        <v>0</v>
      </c>
      <c r="F30" t="str">
        <f>SUBSTITUTE(D30,"B","")</f>
        <v>0</v>
      </c>
      <c r="G30" t="str">
        <f>SUBSTITUTE(F30,"M","")</f>
        <v>0</v>
      </c>
      <c r="H30" t="str">
        <f>IF(EXACT(E30,"B"),1000000000,1000000)</f>
        <v>0</v>
      </c>
      <c r="I30" t="str">
        <f>G30*H30</f>
        <v>0</v>
      </c>
      <c r="K30" t="str">
        <f>I30/B30</f>
        <v>0</v>
      </c>
      <c r="L30" t="str">
        <f>B30</f>
        <v>0</v>
      </c>
      <c r="M30" s="9" t="str">
        <f>C30/100</f>
        <v>0</v>
      </c>
    </row>
    <row r="31" spans="1:13">
      <c r="A31" t="s">
        <v>171</v>
      </c>
      <c r="B31">
        <v>53.22</v>
      </c>
      <c r="C31">
        <v>3.57</v>
      </c>
      <c r="D31" t="s">
        <v>172</v>
      </c>
      <c r="E31" t="str">
        <f>RIGHT(D31,1)</f>
        <v>0</v>
      </c>
      <c r="F31" t="str">
        <f>SUBSTITUTE(D31,"B","")</f>
        <v>0</v>
      </c>
      <c r="G31" t="str">
        <f>SUBSTITUTE(F31,"M","")</f>
        <v>0</v>
      </c>
      <c r="H31" t="str">
        <f>IF(EXACT(E31,"B"),1000000000,1000000)</f>
        <v>0</v>
      </c>
      <c r="I31" t="str">
        <f>G31*H31</f>
        <v>0</v>
      </c>
      <c r="K31" t="str">
        <f>I31/B31</f>
        <v>0</v>
      </c>
      <c r="L31" t="str">
        <f>B31</f>
        <v>0</v>
      </c>
      <c r="M31" s="9" t="str">
        <f>C31/100</f>
        <v>0</v>
      </c>
    </row>
    <row r="32" spans="1:13">
      <c r="A32" t="s">
        <v>173</v>
      </c>
      <c r="B32">
        <v>61.7</v>
      </c>
      <c r="C32">
        <v>2.05</v>
      </c>
      <c r="D32" t="s">
        <v>174</v>
      </c>
      <c r="E32" t="str">
        <f>RIGHT(D32,1)</f>
        <v>0</v>
      </c>
      <c r="F32" t="str">
        <f>SUBSTITUTE(D32,"B","")</f>
        <v>0</v>
      </c>
      <c r="G32" t="str">
        <f>SUBSTITUTE(F32,"M","")</f>
        <v>0</v>
      </c>
      <c r="H32" t="str">
        <f>IF(EXACT(E32,"B"),1000000000,1000000)</f>
        <v>0</v>
      </c>
      <c r="I32" t="str">
        <f>G32*H32</f>
        <v>0</v>
      </c>
      <c r="K32" t="str">
        <f>I32/B32</f>
        <v>0</v>
      </c>
      <c r="L32" t="str">
        <f>B32</f>
        <v>0</v>
      </c>
      <c r="M32" s="9" t="str">
        <f>C32/100</f>
        <v>0</v>
      </c>
    </row>
    <row r="33" spans="1:13">
      <c r="A33" t="s">
        <v>175</v>
      </c>
      <c r="B33">
        <v>101.025</v>
      </c>
      <c r="C33">
        <v>2.44</v>
      </c>
      <c r="D33" t="s">
        <v>176</v>
      </c>
      <c r="E33" t="str">
        <f>RIGHT(D33,1)</f>
        <v>0</v>
      </c>
      <c r="F33" t="str">
        <f>SUBSTITUTE(D33,"B","")</f>
        <v>0</v>
      </c>
      <c r="G33" t="str">
        <f>SUBSTITUTE(F33,"M","")</f>
        <v>0</v>
      </c>
      <c r="H33" t="str">
        <f>IF(EXACT(E33,"B"),1000000000,1000000)</f>
        <v>0</v>
      </c>
      <c r="I33" t="str">
        <f>G33*H33</f>
        <v>0</v>
      </c>
      <c r="K33" t="str">
        <f>I33/B33</f>
        <v>0</v>
      </c>
      <c r="L33" t="str">
        <f>B33</f>
        <v>0</v>
      </c>
      <c r="M33" s="9" t="str">
        <f>C33/100</f>
        <v>0</v>
      </c>
    </row>
    <row r="34" spans="1:13">
      <c r="A34" t="s">
        <v>177</v>
      </c>
      <c r="B34">
        <v>47.29</v>
      </c>
      <c r="C34">
        <v>2.05</v>
      </c>
      <c r="D34" t="s">
        <v>178</v>
      </c>
      <c r="E34" t="str">
        <f>RIGHT(D34,1)</f>
        <v>0</v>
      </c>
      <c r="F34" t="str">
        <f>SUBSTITUTE(D34,"B","")</f>
        <v>0</v>
      </c>
      <c r="G34" t="str">
        <f>SUBSTITUTE(F34,"M","")</f>
        <v>0</v>
      </c>
      <c r="H34" t="str">
        <f>IF(EXACT(E34,"B"),1000000000,1000000)</f>
        <v>0</v>
      </c>
      <c r="I34" t="str">
        <f>G34*H34</f>
        <v>0</v>
      </c>
      <c r="K34" t="str">
        <f>I34/B34</f>
        <v>0</v>
      </c>
      <c r="L34" t="str">
        <f>B34</f>
        <v>0</v>
      </c>
      <c r="M34" s="9" t="str">
        <f>C34/100</f>
        <v>0</v>
      </c>
    </row>
    <row r="35" spans="1:13">
      <c r="A35" t="s">
        <v>179</v>
      </c>
      <c r="B35">
        <v>93.97</v>
      </c>
      <c r="C35">
        <v>3.43</v>
      </c>
      <c r="D35" t="s">
        <v>180</v>
      </c>
      <c r="E35" t="str">
        <f>RIGHT(D35,1)</f>
        <v>0</v>
      </c>
      <c r="F35" t="str">
        <f>SUBSTITUTE(D35,"B","")</f>
        <v>0</v>
      </c>
      <c r="G35" t="str">
        <f>SUBSTITUTE(F35,"M","")</f>
        <v>0</v>
      </c>
      <c r="H35" t="str">
        <f>IF(EXACT(E35,"B"),1000000000,1000000)</f>
        <v>0</v>
      </c>
      <c r="I35" t="str">
        <f>G35*H35</f>
        <v>0</v>
      </c>
      <c r="K35" t="str">
        <f>I35/B35</f>
        <v>0</v>
      </c>
      <c r="L35" t="str">
        <f>B35</f>
        <v>0</v>
      </c>
      <c r="M35" s="9" t="str">
        <f>C35/100</f>
        <v>0</v>
      </c>
    </row>
    <row r="36" spans="1:13">
      <c r="A36" t="s">
        <v>181</v>
      </c>
      <c r="B36">
        <v>251.375</v>
      </c>
      <c r="C36">
        <v>1.59</v>
      </c>
      <c r="D36" t="s">
        <v>182</v>
      </c>
      <c r="E36" t="str">
        <f>RIGHT(D36,1)</f>
        <v>0</v>
      </c>
      <c r="F36" t="str">
        <f>SUBSTITUTE(D36,"B","")</f>
        <v>0</v>
      </c>
      <c r="G36" t="str">
        <f>SUBSTITUTE(F36,"M","")</f>
        <v>0</v>
      </c>
      <c r="H36" t="str">
        <f>IF(EXACT(E36,"B"),1000000000,1000000)</f>
        <v>0</v>
      </c>
      <c r="I36" t="str">
        <f>G36*H36</f>
        <v>0</v>
      </c>
      <c r="K36" t="str">
        <f>I36/B36</f>
        <v>0</v>
      </c>
      <c r="L36" t="str">
        <f>B36</f>
        <v>0</v>
      </c>
      <c r="M36" s="9" t="str">
        <f>C36/100</f>
        <v>0</v>
      </c>
    </row>
    <row r="37" spans="1:13">
      <c r="A37" t="s">
        <v>183</v>
      </c>
      <c r="B37">
        <v>34.29</v>
      </c>
      <c r="C37">
        <v>0.58</v>
      </c>
      <c r="D37" t="s">
        <v>184</v>
      </c>
      <c r="E37" t="str">
        <f>RIGHT(D37,1)</f>
        <v>0</v>
      </c>
      <c r="F37" t="str">
        <f>SUBSTITUTE(D37,"B","")</f>
        <v>0</v>
      </c>
      <c r="G37" t="str">
        <f>SUBSTITUTE(F37,"M","")</f>
        <v>0</v>
      </c>
      <c r="H37" t="str">
        <f>IF(EXACT(E37,"B"),1000000000,1000000)</f>
        <v>0</v>
      </c>
      <c r="I37" t="str">
        <f>G37*H37</f>
        <v>0</v>
      </c>
      <c r="K37" t="str">
        <f>I37/B37</f>
        <v>0</v>
      </c>
      <c r="L37" t="str">
        <f>B37</f>
        <v>0</v>
      </c>
      <c r="M37" s="9" t="str">
        <f>C37/100</f>
        <v>0</v>
      </c>
    </row>
    <row r="38" spans="1:13">
      <c r="A38" t="s">
        <v>48</v>
      </c>
      <c r="B38">
        <v>57.65</v>
      </c>
      <c r="C38">
        <v>2.21</v>
      </c>
      <c r="D38" t="s">
        <v>185</v>
      </c>
      <c r="E38" t="str">
        <f>RIGHT(D38,1)</f>
        <v>0</v>
      </c>
      <c r="F38" t="str">
        <f>SUBSTITUTE(D38,"B","")</f>
        <v>0</v>
      </c>
      <c r="G38" t="str">
        <f>SUBSTITUTE(F38,"M","")</f>
        <v>0</v>
      </c>
      <c r="H38" t="str">
        <f>IF(EXACT(E38,"B"),1000000000,1000000)</f>
        <v>0</v>
      </c>
      <c r="I38" t="str">
        <f>G38*H38</f>
        <v>0</v>
      </c>
      <c r="K38" t="str">
        <f>I38/B38</f>
        <v>0</v>
      </c>
      <c r="L38" t="str">
        <f>B38</f>
        <v>0</v>
      </c>
      <c r="M38" s="9" t="str">
        <f>C38/100</f>
        <v>0</v>
      </c>
    </row>
    <row r="39" spans="1:13">
      <c r="A39" t="s">
        <v>186</v>
      </c>
      <c r="B39">
        <v>50.41</v>
      </c>
      <c r="C39">
        <v>1.38</v>
      </c>
      <c r="D39" t="s">
        <v>187</v>
      </c>
      <c r="E39" t="str">
        <f>RIGHT(D39,1)</f>
        <v>0</v>
      </c>
      <c r="F39" t="str">
        <f>SUBSTITUTE(D39,"B","")</f>
        <v>0</v>
      </c>
      <c r="G39" t="str">
        <f>SUBSTITUTE(F39,"M","")</f>
        <v>0</v>
      </c>
      <c r="H39" t="str">
        <f>IF(EXACT(E39,"B"),1000000000,1000000)</f>
        <v>0</v>
      </c>
      <c r="I39" t="str">
        <f>G39*H39</f>
        <v>0</v>
      </c>
      <c r="K39" t="str">
        <f>I39/B39</f>
        <v>0</v>
      </c>
      <c r="L39" t="str">
        <f>B39</f>
        <v>0</v>
      </c>
      <c r="M39" s="9" t="str">
        <f>C39/100</f>
        <v>0</v>
      </c>
    </row>
    <row r="40" spans="1:13">
      <c r="A40" t="s">
        <v>50</v>
      </c>
      <c r="B40">
        <v>169.96</v>
      </c>
      <c r="C40">
        <v>1.02</v>
      </c>
      <c r="D40" t="s">
        <v>188</v>
      </c>
      <c r="E40" t="str">
        <f>RIGHT(D40,1)</f>
        <v>0</v>
      </c>
      <c r="F40" t="str">
        <f>SUBSTITUTE(D40,"B","")</f>
        <v>0</v>
      </c>
      <c r="G40" t="str">
        <f>SUBSTITUTE(F40,"M","")</f>
        <v>0</v>
      </c>
      <c r="H40" t="str">
        <f>IF(EXACT(E40,"B"),1000000000,1000000)</f>
        <v>0</v>
      </c>
      <c r="I40" t="str">
        <f>G40*H40</f>
        <v>0</v>
      </c>
      <c r="K40" t="str">
        <f>I40/B40</f>
        <v>0</v>
      </c>
      <c r="L40" t="str">
        <f>B40</f>
        <v>0</v>
      </c>
      <c r="M40" s="9" t="str">
        <f>C40/100</f>
        <v>0</v>
      </c>
    </row>
    <row r="41" spans="1:13">
      <c r="A41" t="s">
        <v>189</v>
      </c>
      <c r="B41">
        <v>57.6</v>
      </c>
      <c r="C41">
        <v>1.86</v>
      </c>
      <c r="D41" t="s">
        <v>190</v>
      </c>
      <c r="E41" t="str">
        <f>RIGHT(D41,1)</f>
        <v>0</v>
      </c>
      <c r="F41" t="str">
        <f>SUBSTITUTE(D41,"B","")</f>
        <v>0</v>
      </c>
      <c r="G41" t="str">
        <f>SUBSTITUTE(F41,"M","")</f>
        <v>0</v>
      </c>
      <c r="H41" t="str">
        <f>IF(EXACT(E41,"B"),1000000000,1000000)</f>
        <v>0</v>
      </c>
      <c r="I41" t="str">
        <f>G41*H41</f>
        <v>0</v>
      </c>
      <c r="K41" t="str">
        <f>I41/B41</f>
        <v>0</v>
      </c>
      <c r="L41" t="str">
        <f>B41</f>
        <v>0</v>
      </c>
      <c r="M41" s="9" t="str">
        <f>C41/100</f>
        <v>0</v>
      </c>
    </row>
    <row r="42" spans="1:13">
      <c r="A42" t="s">
        <v>57</v>
      </c>
      <c r="B42">
        <v>193.19</v>
      </c>
      <c r="C42">
        <v>2.11</v>
      </c>
      <c r="D42" t="s">
        <v>191</v>
      </c>
      <c r="E42" t="str">
        <f>RIGHT(D42,1)</f>
        <v>0</v>
      </c>
      <c r="F42" t="str">
        <f>SUBSTITUTE(D42,"B","")</f>
        <v>0</v>
      </c>
      <c r="G42" t="str">
        <f>SUBSTITUTE(F42,"M","")</f>
        <v>0</v>
      </c>
      <c r="H42" t="str">
        <f>IF(EXACT(E42,"B"),1000000000,1000000)</f>
        <v>0</v>
      </c>
      <c r="I42" t="str">
        <f>G42*H42</f>
        <v>0</v>
      </c>
      <c r="K42" t="str">
        <f>I42/B42</f>
        <v>0</v>
      </c>
      <c r="L42" t="str">
        <f>B42</f>
        <v>0</v>
      </c>
      <c r="M42" s="9" t="str">
        <f>C42/100</f>
        <v>0</v>
      </c>
    </row>
    <row r="43" spans="1:13">
      <c r="A43" t="s">
        <v>55</v>
      </c>
      <c r="B43">
        <v>21.71</v>
      </c>
      <c r="C43">
        <v>1.64</v>
      </c>
      <c r="D43" t="s">
        <v>192</v>
      </c>
      <c r="E43" t="str">
        <f>RIGHT(D43,1)</f>
        <v>0</v>
      </c>
      <c r="F43" t="str">
        <f>SUBSTITUTE(D43,"B","")</f>
        <v>0</v>
      </c>
      <c r="G43" t="str">
        <f>SUBSTITUTE(F43,"M","")</f>
        <v>0</v>
      </c>
      <c r="H43" t="str">
        <f>IF(EXACT(E43,"B"),1000000000,1000000)</f>
        <v>0</v>
      </c>
      <c r="I43" t="str">
        <f>G43*H43</f>
        <v>0</v>
      </c>
      <c r="K43" t="str">
        <f>I43/B43</f>
        <v>0</v>
      </c>
      <c r="L43" t="str">
        <f>B43</f>
        <v>0</v>
      </c>
      <c r="M43" s="9" t="str">
        <f>C43/100</f>
        <v>0</v>
      </c>
    </row>
    <row r="44" spans="1:13">
      <c r="A44" t="s">
        <v>193</v>
      </c>
      <c r="B44">
        <v>38.7</v>
      </c>
      <c r="C44">
        <v>1.17</v>
      </c>
      <c r="D44" t="s">
        <v>194</v>
      </c>
      <c r="E44" t="str">
        <f>RIGHT(D44,1)</f>
        <v>0</v>
      </c>
      <c r="F44" t="str">
        <f>SUBSTITUTE(D44,"B","")</f>
        <v>0</v>
      </c>
      <c r="G44" t="str">
        <f>SUBSTITUTE(F44,"M","")</f>
        <v>0</v>
      </c>
      <c r="H44" t="str">
        <f>IF(EXACT(E44,"B"),1000000000,1000000)</f>
        <v>0</v>
      </c>
      <c r="I44" t="str">
        <f>G44*H44</f>
        <v>0</v>
      </c>
      <c r="K44" t="str">
        <f>I44/B44</f>
        <v>0</v>
      </c>
      <c r="L44" t="str">
        <f>B44</f>
        <v>0</v>
      </c>
      <c r="M44" s="9" t="str">
        <f>C44/100</f>
        <v>0</v>
      </c>
    </row>
    <row r="45" spans="1:13">
      <c r="A45" t="s">
        <v>195</v>
      </c>
      <c r="B45">
        <v>72.41</v>
      </c>
      <c r="C45">
        <v>2.03</v>
      </c>
      <c r="D45" t="s">
        <v>196</v>
      </c>
      <c r="E45" t="str">
        <f>RIGHT(D45,1)</f>
        <v>0</v>
      </c>
      <c r="F45" t="str">
        <f>SUBSTITUTE(D45,"B","")</f>
        <v>0</v>
      </c>
      <c r="G45" t="str">
        <f>SUBSTITUTE(F45,"M","")</f>
        <v>0</v>
      </c>
      <c r="H45" t="str">
        <f>IF(EXACT(E45,"B"),1000000000,1000000)</f>
        <v>0</v>
      </c>
      <c r="I45" t="str">
        <f>G45*H45</f>
        <v>0</v>
      </c>
      <c r="K45" t="str">
        <f>I45/B45</f>
        <v>0</v>
      </c>
      <c r="L45" t="str">
        <f>B45</f>
        <v>0</v>
      </c>
      <c r="M45" s="9" t="str">
        <f>C45/100</f>
        <v>0</v>
      </c>
    </row>
    <row r="46" spans="1:13">
      <c r="A46" t="s">
        <v>197</v>
      </c>
      <c r="B46">
        <v>95.14</v>
      </c>
      <c r="C46">
        <v>0.79</v>
      </c>
      <c r="D46" t="s">
        <v>198</v>
      </c>
      <c r="E46" t="str">
        <f>RIGHT(D46,1)</f>
        <v>0</v>
      </c>
      <c r="F46" t="str">
        <f>SUBSTITUTE(D46,"B","")</f>
        <v>0</v>
      </c>
      <c r="G46" t="str">
        <f>SUBSTITUTE(F46,"M","")</f>
        <v>0</v>
      </c>
      <c r="H46" t="str">
        <f>IF(EXACT(E46,"B"),1000000000,1000000)</f>
        <v>0</v>
      </c>
      <c r="I46" t="str">
        <f>G46*H46</f>
        <v>0</v>
      </c>
      <c r="K46" t="str">
        <f>I46/B46</f>
        <v>0</v>
      </c>
      <c r="L46" t="str">
        <f>B46</f>
        <v>0</v>
      </c>
      <c r="M46" s="9" t="str">
        <f>C46/100</f>
        <v>0</v>
      </c>
    </row>
    <row r="47" spans="1:13">
      <c r="A47" t="s">
        <v>199</v>
      </c>
      <c r="B47">
        <v>45.3</v>
      </c>
      <c r="C47">
        <v>4.36</v>
      </c>
      <c r="D47" t="s">
        <v>200</v>
      </c>
      <c r="E47" t="str">
        <f>RIGHT(D47,1)</f>
        <v>0</v>
      </c>
      <c r="F47" t="str">
        <f>SUBSTITUTE(D47,"B","")</f>
        <v>0</v>
      </c>
      <c r="G47" t="str">
        <f>SUBSTITUTE(F47,"M","")</f>
        <v>0</v>
      </c>
      <c r="H47" t="str">
        <f>IF(EXACT(E47,"B"),1000000000,1000000)</f>
        <v>0</v>
      </c>
      <c r="I47" t="str">
        <f>G47*H47</f>
        <v>0</v>
      </c>
      <c r="K47" t="str">
        <f>I47/B47</f>
        <v>0</v>
      </c>
      <c r="L47" t="str">
        <f>B47</f>
        <v>0</v>
      </c>
      <c r="M47" s="9" t="str">
        <f>C47/100</f>
        <v>0</v>
      </c>
    </row>
    <row r="48" spans="1:13">
      <c r="A48" t="s">
        <v>201</v>
      </c>
      <c r="B48">
        <v>123.585</v>
      </c>
      <c r="C48">
        <v>3.32</v>
      </c>
      <c r="D48" t="s">
        <v>202</v>
      </c>
      <c r="E48" t="str">
        <f>RIGHT(D48,1)</f>
        <v>0</v>
      </c>
      <c r="F48" t="str">
        <f>SUBSTITUTE(D48,"B","")</f>
        <v>0</v>
      </c>
      <c r="G48" t="str">
        <f>SUBSTITUTE(F48,"M","")</f>
        <v>0</v>
      </c>
      <c r="H48" t="str">
        <f>IF(EXACT(E48,"B"),1000000000,1000000)</f>
        <v>0</v>
      </c>
      <c r="I48" t="str">
        <f>G48*H48</f>
        <v>0</v>
      </c>
      <c r="K48" t="str">
        <f>I48/B48</f>
        <v>0</v>
      </c>
      <c r="L48" t="str">
        <f>B48</f>
        <v>0</v>
      </c>
      <c r="M48" s="9" t="str">
        <f>C48/100</f>
        <v>0</v>
      </c>
    </row>
    <row r="49" spans="1:13">
      <c r="A49" t="s">
        <v>203</v>
      </c>
      <c r="B49">
        <v>78.52</v>
      </c>
      <c r="C49">
        <v>4.67</v>
      </c>
      <c r="D49" t="s">
        <v>204</v>
      </c>
      <c r="E49" t="str">
        <f>RIGHT(D49,1)</f>
        <v>0</v>
      </c>
      <c r="F49" t="str">
        <f>SUBSTITUTE(D49,"B","")</f>
        <v>0</v>
      </c>
      <c r="G49" t="str">
        <f>SUBSTITUTE(F49,"M","")</f>
        <v>0</v>
      </c>
      <c r="H49" t="str">
        <f>IF(EXACT(E49,"B"),1000000000,1000000)</f>
        <v>0</v>
      </c>
      <c r="I49" t="str">
        <f>G49*H49</f>
        <v>0</v>
      </c>
      <c r="K49" t="str">
        <f>I49/B49</f>
        <v>0</v>
      </c>
      <c r="L49" t="str">
        <f>B49</f>
        <v>0</v>
      </c>
      <c r="M49" s="9" t="str">
        <f>C49/100</f>
        <v>0</v>
      </c>
    </row>
    <row r="50" spans="1:13">
      <c r="A50" t="s">
        <v>205</v>
      </c>
      <c r="B50">
        <v>35.432</v>
      </c>
      <c r="C50">
        <v>3.83</v>
      </c>
      <c r="D50" t="s">
        <v>206</v>
      </c>
      <c r="E50" t="str">
        <f>RIGHT(D50,1)</f>
        <v>0</v>
      </c>
      <c r="F50" t="str">
        <f>SUBSTITUTE(D50,"B","")</f>
        <v>0</v>
      </c>
      <c r="G50" t="str">
        <f>SUBSTITUTE(F50,"M","")</f>
        <v>0</v>
      </c>
      <c r="H50" t="str">
        <f>IF(EXACT(E50,"B"),1000000000,1000000)</f>
        <v>0</v>
      </c>
      <c r="I50" t="str">
        <f>G50*H50</f>
        <v>0</v>
      </c>
      <c r="K50" t="str">
        <f>I50/B50</f>
        <v>0</v>
      </c>
      <c r="L50" t="str">
        <f>B50</f>
        <v>0</v>
      </c>
      <c r="M50" s="9" t="str">
        <f>C50/100</f>
        <v>0</v>
      </c>
    </row>
    <row r="51" spans="1:13">
      <c r="A51" t="s">
        <v>131</v>
      </c>
      <c r="B51">
        <v>32.795</v>
      </c>
      <c r="C51">
        <v>5.52</v>
      </c>
      <c r="D51" t="s">
        <v>132</v>
      </c>
      <c r="E51" t="str">
        <f>RIGHT(D51,1)</f>
        <v>0</v>
      </c>
      <c r="F51" t="str">
        <f>SUBSTITUTE(D51,"B","")</f>
        <v>0</v>
      </c>
      <c r="G51" t="str">
        <f>SUBSTITUTE(F51,"M","")</f>
        <v>0</v>
      </c>
      <c r="H51" t="str">
        <f>IF(EXACT(E51,"B"),1000000000,1000000)</f>
        <v>0</v>
      </c>
      <c r="I51" t="str">
        <f>G51*H51</f>
        <v>0</v>
      </c>
      <c r="K51" t="str">
        <f>I51/B51</f>
        <v>0</v>
      </c>
      <c r="L51" t="str">
        <f>B51</f>
        <v>0</v>
      </c>
      <c r="M51" s="9" t="str">
        <f>C51/100</f>
        <v>0</v>
      </c>
    </row>
    <row r="52" spans="1:13">
      <c r="A52" t="s">
        <v>207</v>
      </c>
      <c r="B52">
        <v>112.68</v>
      </c>
      <c r="C52">
        <v>2.28</v>
      </c>
      <c r="D52" t="s">
        <v>208</v>
      </c>
      <c r="E52" t="str">
        <f>RIGHT(D52,1)</f>
        <v>0</v>
      </c>
      <c r="F52" t="str">
        <f>SUBSTITUTE(D52,"B","")</f>
        <v>0</v>
      </c>
      <c r="G52" t="str">
        <f>SUBSTITUTE(F52,"M","")</f>
        <v>0</v>
      </c>
      <c r="H52" t="str">
        <f>IF(EXACT(E52,"B"),1000000000,1000000)</f>
        <v>0</v>
      </c>
      <c r="I52" t="str">
        <f>G52*H52</f>
        <v>0</v>
      </c>
      <c r="K52" t="str">
        <f>I52/B52</f>
        <v>0</v>
      </c>
      <c r="L52" t="str">
        <f>B52</f>
        <v>0</v>
      </c>
      <c r="M52" s="9" t="str">
        <f>C52/100</f>
        <v>0</v>
      </c>
    </row>
    <row r="53" spans="1:13">
      <c r="A53" t="s">
        <v>209</v>
      </c>
      <c r="B53">
        <v>32.205</v>
      </c>
      <c r="C53">
        <v>1.06</v>
      </c>
      <c r="D53" t="s">
        <v>210</v>
      </c>
      <c r="E53" t="str">
        <f>RIGHT(D53,1)</f>
        <v>0</v>
      </c>
      <c r="F53" t="str">
        <f>SUBSTITUTE(D53,"B","")</f>
        <v>0</v>
      </c>
      <c r="G53" t="str">
        <f>SUBSTITUTE(F53,"M","")</f>
        <v>0</v>
      </c>
      <c r="H53" t="str">
        <f>IF(EXACT(E53,"B"),1000000000,1000000)</f>
        <v>0</v>
      </c>
      <c r="I53" t="str">
        <f>G53*H53</f>
        <v>0</v>
      </c>
      <c r="K53" t="str">
        <f>I53/B53</f>
        <v>0</v>
      </c>
      <c r="L53" t="str">
        <f>B53</f>
        <v>0</v>
      </c>
      <c r="M53" s="9" t="str">
        <f>C53/100</f>
        <v>0</v>
      </c>
    </row>
    <row r="54" spans="1:13">
      <c r="A54" t="s">
        <v>211</v>
      </c>
      <c r="B54">
        <v>38.2</v>
      </c>
      <c r="C54">
        <v>2.01</v>
      </c>
      <c r="D54" t="s">
        <v>212</v>
      </c>
      <c r="E54" t="str">
        <f>RIGHT(D54,1)</f>
        <v>0</v>
      </c>
      <c r="F54" t="str">
        <f>SUBSTITUTE(D54,"B","")</f>
        <v>0</v>
      </c>
      <c r="G54" t="str">
        <f>SUBSTITUTE(F54,"M","")</f>
        <v>0</v>
      </c>
      <c r="H54" t="str">
        <f>IF(EXACT(E54,"B"),1000000000,1000000)</f>
        <v>0</v>
      </c>
      <c r="I54" t="str">
        <f>G54*H54</f>
        <v>0</v>
      </c>
      <c r="K54" t="str">
        <f>I54/B54</f>
        <v>0</v>
      </c>
      <c r="L54" t="str">
        <f>B54</f>
        <v>0</v>
      </c>
      <c r="M54" s="9" t="str">
        <f>C54/100</f>
        <v>0</v>
      </c>
    </row>
    <row r="55" spans="1:13">
      <c r="A55" t="s">
        <v>213</v>
      </c>
      <c r="B55">
        <v>59.4</v>
      </c>
      <c r="C55">
        <v>2.91</v>
      </c>
      <c r="D55" t="s">
        <v>214</v>
      </c>
      <c r="E55" t="str">
        <f>RIGHT(D55,1)</f>
        <v>0</v>
      </c>
      <c r="F55" t="str">
        <f>SUBSTITUTE(D55,"B","")</f>
        <v>0</v>
      </c>
      <c r="G55" t="str">
        <f>SUBSTITUTE(F55,"M","")</f>
        <v>0</v>
      </c>
      <c r="H55" t="str">
        <f>IF(EXACT(E55,"B"),1000000000,1000000)</f>
        <v>0</v>
      </c>
      <c r="I55" t="str">
        <f>G55*H55</f>
        <v>0</v>
      </c>
      <c r="K55" t="str">
        <f>I55/B55</f>
        <v>0</v>
      </c>
      <c r="L55" t="str">
        <f>B55</f>
        <v>0</v>
      </c>
      <c r="M55" s="9" t="str">
        <f>C55/100</f>
        <v>0</v>
      </c>
    </row>
    <row r="56" spans="1:13">
      <c r="A56" t="s">
        <v>215</v>
      </c>
      <c r="B56">
        <v>82.619</v>
      </c>
      <c r="C56">
        <v>5.38</v>
      </c>
      <c r="D56" t="s">
        <v>216</v>
      </c>
      <c r="E56" t="str">
        <f>RIGHT(D56,1)</f>
        <v>0</v>
      </c>
      <c r="F56" t="str">
        <f>SUBSTITUTE(D56,"B","")</f>
        <v>0</v>
      </c>
      <c r="G56" t="str">
        <f>SUBSTITUTE(F56,"M","")</f>
        <v>0</v>
      </c>
      <c r="H56" t="str">
        <f>IF(EXACT(E56,"B"),1000000000,1000000)</f>
        <v>0</v>
      </c>
      <c r="I56" t="str">
        <f>G56*H56</f>
        <v>0</v>
      </c>
      <c r="K56" t="str">
        <f>I56/B56</f>
        <v>0</v>
      </c>
      <c r="L56" t="str">
        <f>B56</f>
        <v>0</v>
      </c>
      <c r="M56" s="9" t="str">
        <f>C56/100</f>
        <v>0</v>
      </c>
    </row>
    <row r="57" spans="1:13">
      <c r="A57" t="s">
        <v>68</v>
      </c>
      <c r="B57">
        <v>62.28</v>
      </c>
      <c r="C57">
        <v>2.98</v>
      </c>
      <c r="D57" t="s">
        <v>217</v>
      </c>
      <c r="E57" t="str">
        <f>RIGHT(D57,1)</f>
        <v>0</v>
      </c>
      <c r="F57" t="str">
        <f>SUBSTITUTE(D57,"B","")</f>
        <v>0</v>
      </c>
      <c r="G57" t="str">
        <f>SUBSTITUTE(F57,"M","")</f>
        <v>0</v>
      </c>
      <c r="H57" t="str">
        <f>IF(EXACT(E57,"B"),1000000000,1000000)</f>
        <v>0</v>
      </c>
      <c r="I57" t="str">
        <f>G57*H57</f>
        <v>0</v>
      </c>
      <c r="K57" t="str">
        <f>I57/B57</f>
        <v>0</v>
      </c>
      <c r="L57" t="str">
        <f>B57</f>
        <v>0</v>
      </c>
      <c r="M57" s="9" t="str">
        <f>C57/100</f>
        <v>0</v>
      </c>
    </row>
    <row r="58" spans="1:13">
      <c r="A58" t="s">
        <v>218</v>
      </c>
      <c r="B58">
        <v>74.645</v>
      </c>
      <c r="C58">
        <v>3.75</v>
      </c>
      <c r="D58" t="s">
        <v>219</v>
      </c>
      <c r="E58" t="str">
        <f>RIGHT(D58,1)</f>
        <v>0</v>
      </c>
      <c r="F58" t="str">
        <f>SUBSTITUTE(D58,"B","")</f>
        <v>0</v>
      </c>
      <c r="G58" t="str">
        <f>SUBSTITUTE(F58,"M","")</f>
        <v>0</v>
      </c>
      <c r="H58" t="str">
        <f>IF(EXACT(E58,"B"),1000000000,1000000)</f>
        <v>0</v>
      </c>
      <c r="I58" t="str">
        <f>G58*H58</f>
        <v>0</v>
      </c>
      <c r="K58" t="str">
        <f>I58/B58</f>
        <v>0</v>
      </c>
      <c r="L58" t="str">
        <f>B58</f>
        <v>0</v>
      </c>
      <c r="M58" s="9" t="str">
        <f>C58/100</f>
        <v>0</v>
      </c>
    </row>
    <row r="59" spans="1:13">
      <c r="A59" t="s">
        <v>220</v>
      </c>
      <c r="B59">
        <v>42.281</v>
      </c>
      <c r="C59">
        <v>2.28</v>
      </c>
      <c r="D59" t="s">
        <v>221</v>
      </c>
      <c r="E59" t="str">
        <f>RIGHT(D59,1)</f>
        <v>0</v>
      </c>
      <c r="F59" t="str">
        <f>SUBSTITUTE(D59,"B","")</f>
        <v>0</v>
      </c>
      <c r="G59" t="str">
        <f>SUBSTITUTE(F59,"M","")</f>
        <v>0</v>
      </c>
      <c r="H59" t="str">
        <f>IF(EXACT(E59,"B"),1000000000,1000000)</f>
        <v>0</v>
      </c>
      <c r="I59" t="str">
        <f>G59*H59</f>
        <v>0</v>
      </c>
      <c r="K59" t="str">
        <f>I59/B59</f>
        <v>0</v>
      </c>
      <c r="L59" t="str">
        <f>B59</f>
        <v>0</v>
      </c>
      <c r="M59" s="9" t="str">
        <f>C59/100</f>
        <v>0</v>
      </c>
    </row>
    <row r="60" spans="1:13">
      <c r="A60" t="s">
        <v>68</v>
      </c>
      <c r="B60">
        <v>62.28</v>
      </c>
      <c r="C60">
        <v>2.98</v>
      </c>
      <c r="D60" t="s">
        <v>217</v>
      </c>
      <c r="E60" t="str">
        <f>RIGHT(D60,1)</f>
        <v>0</v>
      </c>
      <c r="F60" t="str">
        <f>SUBSTITUTE(D60,"B","")</f>
        <v>0</v>
      </c>
      <c r="G60" t="str">
        <f>SUBSTITUTE(F60,"M","")</f>
        <v>0</v>
      </c>
      <c r="H60" t="str">
        <f>IF(EXACT(E60,"B"),1000000000,1000000)</f>
        <v>0</v>
      </c>
      <c r="I60" t="str">
        <f>G60*H60</f>
        <v>0</v>
      </c>
      <c r="K60" t="str">
        <f>I60/B60</f>
        <v>0</v>
      </c>
      <c r="L60" t="str">
        <f>B60</f>
        <v>0</v>
      </c>
      <c r="M60" s="9" t="str">
        <f>C60/100</f>
        <v>0</v>
      </c>
    </row>
    <row r="61" spans="1:13">
      <c r="A61" t="s">
        <v>222</v>
      </c>
      <c r="B61">
        <v>34.86</v>
      </c>
      <c r="C61">
        <v>3.95</v>
      </c>
      <c r="D61" t="s">
        <v>223</v>
      </c>
      <c r="E61" t="str">
        <f>RIGHT(D61,1)</f>
        <v>0</v>
      </c>
      <c r="F61" t="str">
        <f>SUBSTITUTE(D61,"B","")</f>
        <v>0</v>
      </c>
      <c r="G61" t="str">
        <f>SUBSTITUTE(F61,"M","")</f>
        <v>0</v>
      </c>
      <c r="H61" t="str">
        <f>IF(EXACT(E61,"B"),1000000000,1000000)</f>
        <v>0</v>
      </c>
      <c r="I61" t="str">
        <f>G61*H61</f>
        <v>0</v>
      </c>
      <c r="K61" t="str">
        <f>I61/B61</f>
        <v>0</v>
      </c>
      <c r="L61" t="str">
        <f>B61</f>
        <v>0</v>
      </c>
      <c r="M61" s="9" t="str">
        <f>C61/100</f>
        <v>0</v>
      </c>
    </row>
    <row r="62" spans="1:13">
      <c r="A62" t="s">
        <v>224</v>
      </c>
      <c r="B62">
        <v>74.69</v>
      </c>
      <c r="C62">
        <v>1.37</v>
      </c>
      <c r="D62" t="s">
        <v>225</v>
      </c>
      <c r="E62" t="str">
        <f>RIGHT(D62,1)</f>
        <v>0</v>
      </c>
      <c r="F62" t="str">
        <f>SUBSTITUTE(D62,"B","")</f>
        <v>0</v>
      </c>
      <c r="G62" t="str">
        <f>SUBSTITUTE(F62,"M","")</f>
        <v>0</v>
      </c>
      <c r="H62" t="str">
        <f>IF(EXACT(E62,"B"),1000000000,1000000)</f>
        <v>0</v>
      </c>
      <c r="I62" t="str">
        <f>G62*H62</f>
        <v>0</v>
      </c>
      <c r="K62" t="str">
        <f>I62/B62</f>
        <v>0</v>
      </c>
      <c r="L62" t="str">
        <f>B62</f>
        <v>0</v>
      </c>
      <c r="M62" s="9" t="str">
        <f>C62/100</f>
        <v>0</v>
      </c>
    </row>
    <row r="63" spans="1:13">
      <c r="A63" t="s">
        <v>75</v>
      </c>
      <c r="B63">
        <v>45.62</v>
      </c>
      <c r="C63">
        <v>2.52</v>
      </c>
      <c r="D63" t="s">
        <v>226</v>
      </c>
      <c r="E63" t="str">
        <f>RIGHT(D63,1)</f>
        <v>0</v>
      </c>
      <c r="F63" t="str">
        <f>SUBSTITUTE(D63,"B","")</f>
        <v>0</v>
      </c>
      <c r="G63" t="str">
        <f>SUBSTITUTE(F63,"M","")</f>
        <v>0</v>
      </c>
      <c r="H63" t="str">
        <f>IF(EXACT(E63,"B"),1000000000,1000000)</f>
        <v>0</v>
      </c>
      <c r="I63" t="str">
        <f>G63*H63</f>
        <v>0</v>
      </c>
      <c r="K63" t="str">
        <f>I63/B63</f>
        <v>0</v>
      </c>
      <c r="L63" t="str">
        <f>B63</f>
        <v>0</v>
      </c>
      <c r="M63" s="9" t="str">
        <f>C63/100</f>
        <v>0</v>
      </c>
    </row>
    <row r="64" spans="1:13">
      <c r="A64" t="s">
        <v>227</v>
      </c>
      <c r="B64">
        <v>96.55</v>
      </c>
      <c r="C64">
        <v>1.5</v>
      </c>
      <c r="D64" t="s">
        <v>228</v>
      </c>
      <c r="E64" t="str">
        <f>RIGHT(D64,1)</f>
        <v>0</v>
      </c>
      <c r="F64" t="str">
        <f>SUBSTITUTE(D64,"B","")</f>
        <v>0</v>
      </c>
      <c r="G64" t="str">
        <f>SUBSTITUTE(F64,"M","")</f>
        <v>0</v>
      </c>
      <c r="H64" t="str">
        <f>IF(EXACT(E64,"B"),1000000000,1000000)</f>
        <v>0</v>
      </c>
      <c r="I64" t="str">
        <f>G64*H64</f>
        <v>0</v>
      </c>
      <c r="K64" t="str">
        <f>I64/B64</f>
        <v>0</v>
      </c>
      <c r="L64" t="str">
        <f>B64</f>
        <v>0</v>
      </c>
      <c r="M64" s="9" t="str">
        <f>C64/100</f>
        <v>0</v>
      </c>
    </row>
    <row r="65" spans="1:13">
      <c r="A65" t="s">
        <v>229</v>
      </c>
      <c r="B65">
        <v>77.13</v>
      </c>
      <c r="C65">
        <v>1.22</v>
      </c>
      <c r="D65" t="s">
        <v>230</v>
      </c>
      <c r="E65" t="str">
        <f>RIGHT(D65,1)</f>
        <v>0</v>
      </c>
      <c r="F65" t="str">
        <f>SUBSTITUTE(D65,"B","")</f>
        <v>0</v>
      </c>
      <c r="G65" t="str">
        <f>SUBSTITUTE(F65,"M","")</f>
        <v>0</v>
      </c>
      <c r="H65" t="str">
        <f>IF(EXACT(E65,"B"),1000000000,1000000)</f>
        <v>0</v>
      </c>
      <c r="I65" t="str">
        <f>G65*H65</f>
        <v>0</v>
      </c>
      <c r="K65" t="str">
        <f>I65/B65</f>
        <v>0</v>
      </c>
      <c r="L65" t="str">
        <f>B65</f>
        <v>0</v>
      </c>
      <c r="M65" s="9" t="str">
        <f>C65/100</f>
        <v>0</v>
      </c>
    </row>
    <row r="66" spans="1:13">
      <c r="A66" t="s">
        <v>231</v>
      </c>
      <c r="B66">
        <v>93.36</v>
      </c>
      <c r="C66">
        <v>2.12</v>
      </c>
      <c r="D66" t="s">
        <v>232</v>
      </c>
      <c r="E66" t="str">
        <f>RIGHT(D66,1)</f>
        <v>0</v>
      </c>
      <c r="F66" t="str">
        <f>SUBSTITUTE(D66,"B","")</f>
        <v>0</v>
      </c>
      <c r="G66" t="str">
        <f>SUBSTITUTE(F66,"M","")</f>
        <v>0</v>
      </c>
      <c r="H66" t="str">
        <f>IF(EXACT(E66,"B"),1000000000,1000000)</f>
        <v>0</v>
      </c>
      <c r="I66" t="str">
        <f>G66*H66</f>
        <v>0</v>
      </c>
      <c r="K66" t="str">
        <f>I66/B66</f>
        <v>0</v>
      </c>
      <c r="L66" t="str">
        <f>B66</f>
        <v>0</v>
      </c>
      <c r="M66" s="9" t="str">
        <f>C66/100</f>
        <v>0</v>
      </c>
    </row>
    <row r="67" spans="1:13">
      <c r="A67" t="s">
        <v>233</v>
      </c>
      <c r="B67">
        <v>90.54000000000001</v>
      </c>
      <c r="C67">
        <v>1.6</v>
      </c>
      <c r="D67" t="s">
        <v>234</v>
      </c>
      <c r="E67" t="str">
        <f>RIGHT(D67,1)</f>
        <v>0</v>
      </c>
      <c r="F67" t="str">
        <f>SUBSTITUTE(D67,"B","")</f>
        <v>0</v>
      </c>
      <c r="G67" t="str">
        <f>SUBSTITUTE(F67,"M","")</f>
        <v>0</v>
      </c>
      <c r="H67" t="str">
        <f>IF(EXACT(E67,"B"),1000000000,1000000)</f>
        <v>0</v>
      </c>
      <c r="I67" t="str">
        <f>G67*H67</f>
        <v>0</v>
      </c>
      <c r="K67" t="str">
        <f>I67/B67</f>
        <v>0</v>
      </c>
      <c r="L67" t="str">
        <f>B67</f>
        <v>0</v>
      </c>
      <c r="M67" s="9" t="str">
        <f>C67/100</f>
        <v>0</v>
      </c>
    </row>
    <row r="68" spans="1:13">
      <c r="A68" t="s">
        <v>235</v>
      </c>
      <c r="B68">
        <v>80.80880000000001</v>
      </c>
      <c r="C68">
        <v>1.17</v>
      </c>
      <c r="D68" t="s">
        <v>236</v>
      </c>
      <c r="E68" t="str">
        <f>RIGHT(D68,1)</f>
        <v>0</v>
      </c>
      <c r="F68" t="str">
        <f>SUBSTITUTE(D68,"B","")</f>
        <v>0</v>
      </c>
      <c r="G68" t="str">
        <f>SUBSTITUTE(F68,"M","")</f>
        <v>0</v>
      </c>
      <c r="H68" t="str">
        <f>IF(EXACT(E68,"B"),1000000000,1000000)</f>
        <v>0</v>
      </c>
      <c r="I68" t="str">
        <f>G68*H68</f>
        <v>0</v>
      </c>
      <c r="K68" t="str">
        <f>I68/B68</f>
        <v>0</v>
      </c>
      <c r="L68" t="str">
        <f>B68</f>
        <v>0</v>
      </c>
      <c r="M68" s="9" t="str">
        <f>C68/100</f>
        <v>0</v>
      </c>
    </row>
    <row r="69" spans="1:13">
      <c r="A69" t="s">
        <v>237</v>
      </c>
      <c r="B69">
        <v>27</v>
      </c>
      <c r="C69">
        <v>2.08</v>
      </c>
      <c r="D69" t="s">
        <v>238</v>
      </c>
      <c r="E69" t="str">
        <f>RIGHT(D69,1)</f>
        <v>0</v>
      </c>
      <c r="F69" t="str">
        <f>SUBSTITUTE(D69,"B","")</f>
        <v>0</v>
      </c>
      <c r="G69" t="str">
        <f>SUBSTITUTE(F69,"M","")</f>
        <v>0</v>
      </c>
      <c r="H69" t="str">
        <f>IF(EXACT(E69,"B"),1000000000,1000000)</f>
        <v>0</v>
      </c>
      <c r="I69" t="str">
        <f>G69*H69</f>
        <v>0</v>
      </c>
      <c r="K69" t="str">
        <f>I69/B69</f>
        <v>0</v>
      </c>
      <c r="L69" t="str">
        <f>B69</f>
        <v>0</v>
      </c>
      <c r="M69" s="9" t="str">
        <f>C69/100</f>
        <v>0</v>
      </c>
    </row>
    <row r="70" spans="1:13">
      <c r="A70" t="s">
        <v>239</v>
      </c>
      <c r="B70">
        <v>40.5199</v>
      </c>
      <c r="C70">
        <v>3.74</v>
      </c>
      <c r="D70" t="s">
        <v>240</v>
      </c>
      <c r="E70" t="str">
        <f>RIGHT(D70,1)</f>
        <v>0</v>
      </c>
      <c r="F70" t="str">
        <f>SUBSTITUTE(D70,"B","")</f>
        <v>0</v>
      </c>
      <c r="G70" t="str">
        <f>SUBSTITUTE(F70,"M","")</f>
        <v>0</v>
      </c>
      <c r="H70" t="str">
        <f>IF(EXACT(E70,"B"),1000000000,1000000)</f>
        <v>0</v>
      </c>
      <c r="I70" t="str">
        <f>G70*H70</f>
        <v>0</v>
      </c>
      <c r="K70" t="str">
        <f>I70/B70</f>
        <v>0</v>
      </c>
      <c r="L70" t="str">
        <f>B70</f>
        <v>0</v>
      </c>
      <c r="M70" s="9" t="str">
        <f>C70/100</f>
        <v>0</v>
      </c>
    </row>
    <row r="71" spans="1:13">
      <c r="A71" t="s">
        <v>241</v>
      </c>
      <c r="B71">
        <v>68.425</v>
      </c>
      <c r="C71">
        <v>2.48</v>
      </c>
      <c r="D71" t="s">
        <v>242</v>
      </c>
      <c r="E71" t="str">
        <f>RIGHT(D71,1)</f>
        <v>0</v>
      </c>
      <c r="F71" t="str">
        <f>SUBSTITUTE(D71,"B","")</f>
        <v>0</v>
      </c>
      <c r="G71" t="str">
        <f>SUBSTITUTE(F71,"M","")</f>
        <v>0</v>
      </c>
      <c r="H71" t="str">
        <f>IF(EXACT(E71,"B"),1000000000,1000000)</f>
        <v>0</v>
      </c>
      <c r="I71" t="str">
        <f>G71*H71</f>
        <v>0</v>
      </c>
      <c r="K71" t="str">
        <f>I71/B71</f>
        <v>0</v>
      </c>
      <c r="L71" t="str">
        <f>B71</f>
        <v>0</v>
      </c>
      <c r="M71" s="9" t="str">
        <f>C71/100</f>
        <v>0</v>
      </c>
    </row>
    <row r="72" spans="1:13">
      <c r="A72" t="s">
        <v>84</v>
      </c>
      <c r="B72">
        <v>91.33</v>
      </c>
      <c r="C72">
        <v>5.95</v>
      </c>
      <c r="D72" t="s">
        <v>243</v>
      </c>
      <c r="E72" t="str">
        <f>RIGHT(D72,1)</f>
        <v>0</v>
      </c>
      <c r="F72" t="str">
        <f>SUBSTITUTE(D72,"B","")</f>
        <v>0</v>
      </c>
      <c r="G72" t="str">
        <f>SUBSTITUTE(F72,"M","")</f>
        <v>0</v>
      </c>
      <c r="H72" t="str">
        <f>IF(EXACT(E72,"B"),1000000000,1000000)</f>
        <v>0</v>
      </c>
      <c r="I72" t="str">
        <f>G72*H72</f>
        <v>0</v>
      </c>
      <c r="K72" t="str">
        <f>I72/B72</f>
        <v>0</v>
      </c>
      <c r="L72" t="str">
        <f>B72</f>
        <v>0</v>
      </c>
      <c r="M72" s="9" t="str">
        <f>C72/100</f>
        <v>0</v>
      </c>
    </row>
    <row r="73" spans="1:13">
      <c r="A73" t="s">
        <v>244</v>
      </c>
      <c r="B73">
        <v>43.82</v>
      </c>
      <c r="C73">
        <v>2.63</v>
      </c>
      <c r="D73" t="s">
        <v>245</v>
      </c>
      <c r="E73" t="str">
        <f>RIGHT(D73,1)</f>
        <v>0</v>
      </c>
      <c r="F73" t="str">
        <f>SUBSTITUTE(D73,"B","")</f>
        <v>0</v>
      </c>
      <c r="G73" t="str">
        <f>SUBSTITUTE(F73,"M","")</f>
        <v>0</v>
      </c>
      <c r="H73" t="str">
        <f>IF(EXACT(E73,"B"),1000000000,1000000)</f>
        <v>0</v>
      </c>
      <c r="I73" t="str">
        <f>G73*H73</f>
        <v>0</v>
      </c>
      <c r="K73" t="str">
        <f>I73/B73</f>
        <v>0</v>
      </c>
      <c r="L73" t="str">
        <f>B73</f>
        <v>0</v>
      </c>
      <c r="M73" s="9" t="str">
        <f>C73/100</f>
        <v>0</v>
      </c>
    </row>
    <row r="74" spans="1:13">
      <c r="A74" t="s">
        <v>246</v>
      </c>
      <c r="B74">
        <v>72.095</v>
      </c>
      <c r="C74">
        <v>2.78</v>
      </c>
      <c r="D74" t="s">
        <v>247</v>
      </c>
      <c r="E74" t="str">
        <f>RIGHT(D74,1)</f>
        <v>0</v>
      </c>
      <c r="F74" t="str">
        <f>SUBSTITUTE(D74,"B","")</f>
        <v>0</v>
      </c>
      <c r="G74" t="str">
        <f>SUBSTITUTE(F74,"M","")</f>
        <v>0</v>
      </c>
      <c r="H74" t="str">
        <f>IF(EXACT(E74,"B"),1000000000,1000000)</f>
        <v>0</v>
      </c>
      <c r="I74" t="str">
        <f>G74*H74</f>
        <v>0</v>
      </c>
      <c r="K74" t="str">
        <f>I74/B74</f>
        <v>0</v>
      </c>
      <c r="L74" t="str">
        <f>B74</f>
        <v>0</v>
      </c>
      <c r="M74" s="9" t="str">
        <f>C74/100</f>
        <v>0</v>
      </c>
    </row>
    <row r="75" spans="1:13">
      <c r="A75" t="s">
        <v>248</v>
      </c>
      <c r="B75">
        <v>32.88</v>
      </c>
      <c r="C75">
        <v>1.33</v>
      </c>
      <c r="D75" t="s">
        <v>249</v>
      </c>
      <c r="E75" t="str">
        <f>RIGHT(D75,1)</f>
        <v>0</v>
      </c>
      <c r="F75" t="str">
        <f>SUBSTITUTE(D75,"B","")</f>
        <v>0</v>
      </c>
      <c r="G75" t="str">
        <f>SUBSTITUTE(F75,"M","")</f>
        <v>0</v>
      </c>
      <c r="H75" t="str">
        <f>IF(EXACT(E75,"B"),1000000000,1000000)</f>
        <v>0</v>
      </c>
      <c r="I75" t="str">
        <f>G75*H75</f>
        <v>0</v>
      </c>
      <c r="K75" t="str">
        <f>I75/B75</f>
        <v>0</v>
      </c>
      <c r="L75" t="str">
        <f>B75</f>
        <v>0</v>
      </c>
      <c r="M75" s="9" t="str">
        <f>C75/100</f>
        <v>0</v>
      </c>
    </row>
    <row r="76" spans="1:13">
      <c r="A76" t="s">
        <v>250</v>
      </c>
      <c r="B76">
        <v>58.325</v>
      </c>
      <c r="C76">
        <v>1.19</v>
      </c>
      <c r="D76" t="s">
        <v>251</v>
      </c>
      <c r="E76" t="str">
        <f>RIGHT(D76,1)</f>
        <v>0</v>
      </c>
      <c r="F76" t="str">
        <f>SUBSTITUTE(D76,"B","")</f>
        <v>0</v>
      </c>
      <c r="G76" t="str">
        <f>SUBSTITUTE(F76,"M","")</f>
        <v>0</v>
      </c>
      <c r="H76" t="str">
        <f>IF(EXACT(E76,"B"),1000000000,1000000)</f>
        <v>0</v>
      </c>
      <c r="I76" t="str">
        <f>G76*H76</f>
        <v>0</v>
      </c>
      <c r="K76" t="str">
        <f>I76/B76</f>
        <v>0</v>
      </c>
      <c r="L76" t="str">
        <f>B76</f>
        <v>0</v>
      </c>
      <c r="M76" s="9" t="str">
        <f>C76/100</f>
        <v>0</v>
      </c>
    </row>
    <row r="77" spans="1:13">
      <c r="A77" t="s">
        <v>252</v>
      </c>
      <c r="B77">
        <v>23.465</v>
      </c>
      <c r="C77">
        <v>3.42</v>
      </c>
      <c r="D77" t="s">
        <v>253</v>
      </c>
      <c r="E77" t="str">
        <f>RIGHT(D77,1)</f>
        <v>0</v>
      </c>
      <c r="F77" t="str">
        <f>SUBSTITUTE(D77,"B","")</f>
        <v>0</v>
      </c>
      <c r="G77" t="str">
        <f>SUBSTITUTE(F77,"M","")</f>
        <v>0</v>
      </c>
      <c r="H77" t="str">
        <f>IF(EXACT(E77,"B"),1000000000,1000000)</f>
        <v>0</v>
      </c>
      <c r="I77" t="str">
        <f>G77*H77</f>
        <v>0</v>
      </c>
      <c r="K77" t="str">
        <f>I77/B77</f>
        <v>0</v>
      </c>
      <c r="L77" t="str">
        <f>B77</f>
        <v>0</v>
      </c>
      <c r="M77" s="9" t="str">
        <f>C77/100</f>
        <v>0</v>
      </c>
    </row>
    <row r="78" spans="1:13">
      <c r="A78" t="s">
        <v>254</v>
      </c>
      <c r="B78">
        <v>45.65</v>
      </c>
      <c r="C78">
        <v>2.16</v>
      </c>
      <c r="D78" t="s">
        <v>255</v>
      </c>
      <c r="E78" t="str">
        <f>RIGHT(D78,1)</f>
        <v>0</v>
      </c>
      <c r="F78" t="str">
        <f>SUBSTITUTE(D78,"B","")</f>
        <v>0</v>
      </c>
      <c r="G78" t="str">
        <f>SUBSTITUTE(F78,"M","")</f>
        <v>0</v>
      </c>
      <c r="H78" t="str">
        <f>IF(EXACT(E78,"B"),1000000000,1000000)</f>
        <v>0</v>
      </c>
      <c r="I78" t="str">
        <f>G78*H78</f>
        <v>0</v>
      </c>
      <c r="K78" t="str">
        <f>I78/B78</f>
        <v>0</v>
      </c>
      <c r="L78" t="str">
        <f>B78</f>
        <v>0</v>
      </c>
      <c r="M78" s="9" t="str">
        <f>C78/100</f>
        <v>0</v>
      </c>
    </row>
    <row r="79" spans="1:13">
      <c r="A79" t="s">
        <v>256</v>
      </c>
      <c r="B79">
        <v>126.65</v>
      </c>
      <c r="C79">
        <v>2.19</v>
      </c>
      <c r="D79" t="s">
        <v>257</v>
      </c>
      <c r="E79" t="str">
        <f>RIGHT(D79,1)</f>
        <v>0</v>
      </c>
      <c r="F79" t="str">
        <f>SUBSTITUTE(D79,"B","")</f>
        <v>0</v>
      </c>
      <c r="G79" t="str">
        <f>SUBSTITUTE(F79,"M","")</f>
        <v>0</v>
      </c>
      <c r="H79" t="str">
        <f>IF(EXACT(E79,"B"),1000000000,1000000)</f>
        <v>0</v>
      </c>
      <c r="I79" t="str">
        <f>G79*H79</f>
        <v>0</v>
      </c>
      <c r="K79" t="str">
        <f>I79/B79</f>
        <v>0</v>
      </c>
      <c r="L79" t="str">
        <f>B79</f>
        <v>0</v>
      </c>
      <c r="M79" s="9" t="str">
        <f>C79/100</f>
        <v>0</v>
      </c>
    </row>
    <row r="80" spans="1:13">
      <c r="A80" t="s">
        <v>258</v>
      </c>
      <c r="B80">
        <v>20.385</v>
      </c>
      <c r="C80">
        <v>2.45</v>
      </c>
      <c r="D80" t="s">
        <v>259</v>
      </c>
      <c r="E80" t="str">
        <f>RIGHT(D80,1)</f>
        <v>0</v>
      </c>
      <c r="F80" t="str">
        <f>SUBSTITUTE(D80,"B","")</f>
        <v>0</v>
      </c>
      <c r="G80" t="str">
        <f>SUBSTITUTE(F80,"M","")</f>
        <v>0</v>
      </c>
      <c r="H80" t="str">
        <f>IF(EXACT(E80,"B"),1000000000,1000000)</f>
        <v>0</v>
      </c>
      <c r="I80" t="str">
        <f>G80*H80</f>
        <v>0</v>
      </c>
      <c r="K80" t="str">
        <f>I80/B80</f>
        <v>0</v>
      </c>
      <c r="L80" t="str">
        <f>B80</f>
        <v>0</v>
      </c>
      <c r="M80" s="9" t="str">
        <f>C80/100</f>
        <v>0</v>
      </c>
    </row>
    <row r="81" spans="1:13">
      <c r="A81" t="s">
        <v>260</v>
      </c>
      <c r="B81">
        <v>150.6</v>
      </c>
      <c r="C81">
        <v>1.89</v>
      </c>
      <c r="D81" t="s">
        <v>261</v>
      </c>
      <c r="E81" t="str">
        <f>RIGHT(D81,1)</f>
        <v>0</v>
      </c>
      <c r="F81" t="str">
        <f>SUBSTITUTE(D81,"B","")</f>
        <v>0</v>
      </c>
      <c r="G81" t="str">
        <f>SUBSTITUTE(F81,"M","")</f>
        <v>0</v>
      </c>
      <c r="H81" t="str">
        <f>IF(EXACT(E81,"B"),1000000000,1000000)</f>
        <v>0</v>
      </c>
      <c r="I81" t="str">
        <f>G81*H81</f>
        <v>0</v>
      </c>
      <c r="K81" t="str">
        <f>I81/B81</f>
        <v>0</v>
      </c>
      <c r="L81" t="str">
        <f>B81</f>
        <v>0</v>
      </c>
      <c r="M81" s="9" t="str">
        <f>C81/100</f>
        <v>0</v>
      </c>
    </row>
    <row r="82" spans="1:13">
      <c r="A82" t="s">
        <v>94</v>
      </c>
      <c r="B82">
        <v>33.2</v>
      </c>
      <c r="C82">
        <v>3.68</v>
      </c>
      <c r="D82" t="s">
        <v>262</v>
      </c>
      <c r="E82" t="str">
        <f>RIGHT(D82,1)</f>
        <v>0</v>
      </c>
      <c r="F82" t="str">
        <f>SUBSTITUTE(D82,"B","")</f>
        <v>0</v>
      </c>
      <c r="G82" t="str">
        <f>SUBSTITUTE(F82,"M","")</f>
        <v>0</v>
      </c>
      <c r="H82" t="str">
        <f>IF(EXACT(E82,"B"),1000000000,1000000)</f>
        <v>0</v>
      </c>
      <c r="I82" t="str">
        <f>G82*H82</f>
        <v>0</v>
      </c>
      <c r="K82" t="str">
        <f>I82/B82</f>
        <v>0</v>
      </c>
      <c r="L82" t="str">
        <f>B82</f>
        <v>0</v>
      </c>
      <c r="M82" s="9" t="str">
        <f>C82/100</f>
        <v>0</v>
      </c>
    </row>
    <row r="83" spans="1:13">
      <c r="A83" t="s">
        <v>263</v>
      </c>
      <c r="B83">
        <v>133.75</v>
      </c>
      <c r="C83">
        <v>0.89</v>
      </c>
      <c r="D83" t="s">
        <v>264</v>
      </c>
      <c r="E83" t="str">
        <f>RIGHT(D83,1)</f>
        <v>0</v>
      </c>
      <c r="F83" t="str">
        <f>SUBSTITUTE(D83,"B","")</f>
        <v>0</v>
      </c>
      <c r="G83" t="str">
        <f>SUBSTITUTE(F83,"M","")</f>
        <v>0</v>
      </c>
      <c r="H83" t="str">
        <f>IF(EXACT(E83,"B"),1000000000,1000000)</f>
        <v>0</v>
      </c>
      <c r="I83" t="str">
        <f>G83*H83</f>
        <v>0</v>
      </c>
      <c r="K83" t="str">
        <f>I83/B83</f>
        <v>0</v>
      </c>
      <c r="L83" t="str">
        <f>B83</f>
        <v>0</v>
      </c>
      <c r="M83" s="9" t="str">
        <f>C83/100</f>
        <v>0</v>
      </c>
    </row>
    <row r="84" spans="1:13">
      <c r="A84" t="s">
        <v>265</v>
      </c>
      <c r="B84">
        <v>76.355</v>
      </c>
      <c r="C84">
        <v>2.49</v>
      </c>
      <c r="D84" t="s">
        <v>266</v>
      </c>
      <c r="E84" t="str">
        <f>RIGHT(D84,1)</f>
        <v>0</v>
      </c>
      <c r="F84" t="str">
        <f>SUBSTITUTE(D84,"B","")</f>
        <v>0</v>
      </c>
      <c r="G84" t="str">
        <f>SUBSTITUTE(F84,"M","")</f>
        <v>0</v>
      </c>
      <c r="H84" t="str">
        <f>IF(EXACT(E84,"B"),1000000000,1000000)</f>
        <v>0</v>
      </c>
      <c r="I84" t="str">
        <f>G84*H84</f>
        <v>0</v>
      </c>
      <c r="K84" t="str">
        <f>I84/B84</f>
        <v>0</v>
      </c>
      <c r="L84" t="str">
        <f>B84</f>
        <v>0</v>
      </c>
      <c r="M84" s="9" t="str">
        <f>C84/100</f>
        <v>0</v>
      </c>
    </row>
    <row r="85" spans="1:13">
      <c r="A85" t="s">
        <v>267</v>
      </c>
      <c r="B85">
        <v>28.26</v>
      </c>
      <c r="C85">
        <v>4.65</v>
      </c>
      <c r="D85" t="s">
        <v>268</v>
      </c>
      <c r="E85" t="str">
        <f>RIGHT(D85,1)</f>
        <v>0</v>
      </c>
      <c r="F85" t="str">
        <f>SUBSTITUTE(D85,"B","")</f>
        <v>0</v>
      </c>
      <c r="G85" t="str">
        <f>SUBSTITUTE(F85,"M","")</f>
        <v>0</v>
      </c>
      <c r="H85" t="str">
        <f>IF(EXACT(E85,"B"),1000000000,1000000)</f>
        <v>0</v>
      </c>
      <c r="I85" t="str">
        <f>G85*H85</f>
        <v>0</v>
      </c>
      <c r="K85" t="str">
        <f>I85/B85</f>
        <v>0</v>
      </c>
      <c r="L85" t="str">
        <f>B85</f>
        <v>0</v>
      </c>
      <c r="M85" s="9" t="str">
        <f>C85/100</f>
        <v>0</v>
      </c>
    </row>
    <row r="86" spans="1:13">
      <c r="A86" t="s">
        <v>269</v>
      </c>
      <c r="B86">
        <v>31.925</v>
      </c>
      <c r="C86">
        <v>2.93</v>
      </c>
      <c r="D86" t="s">
        <v>270</v>
      </c>
      <c r="E86" t="str">
        <f>RIGHT(D86,1)</f>
        <v>0</v>
      </c>
      <c r="F86" t="str">
        <f>SUBSTITUTE(D86,"B","")</f>
        <v>0</v>
      </c>
      <c r="G86" t="str">
        <f>SUBSTITUTE(F86,"M","")</f>
        <v>0</v>
      </c>
      <c r="H86" t="str">
        <f>IF(EXACT(E86,"B"),1000000000,1000000)</f>
        <v>0</v>
      </c>
      <c r="I86" t="str">
        <f>G86*H86</f>
        <v>0</v>
      </c>
      <c r="K86" t="str">
        <f>I86/B86</f>
        <v>0</v>
      </c>
      <c r="L86" t="str">
        <f>B86</f>
        <v>0</v>
      </c>
      <c r="M86" s="9" t="str">
        <f>C86/100</f>
        <v>0</v>
      </c>
    </row>
    <row r="87" spans="1:13">
      <c r="A87" t="s">
        <v>99</v>
      </c>
      <c r="B87">
        <v>33.33</v>
      </c>
      <c r="C87">
        <v>4.42</v>
      </c>
      <c r="D87" t="s">
        <v>271</v>
      </c>
      <c r="E87" t="str">
        <f>RIGHT(D87,1)</f>
        <v>0</v>
      </c>
      <c r="F87" t="str">
        <f>SUBSTITUTE(D87,"B","")</f>
        <v>0</v>
      </c>
      <c r="G87" t="str">
        <f>SUBSTITUTE(F87,"M","")</f>
        <v>0</v>
      </c>
      <c r="H87" t="str">
        <f>IF(EXACT(E87,"B"),1000000000,1000000)</f>
        <v>0</v>
      </c>
      <c r="I87" t="str">
        <f>G87*H87</f>
        <v>0</v>
      </c>
      <c r="K87" t="str">
        <f>I87/B87</f>
        <v>0</v>
      </c>
      <c r="L87" t="str">
        <f>B87</f>
        <v>0</v>
      </c>
      <c r="M87" s="9" t="str">
        <f>C87/100</f>
        <v>0</v>
      </c>
    </row>
    <row r="88" spans="1:13">
      <c r="A88" t="s">
        <v>272</v>
      </c>
      <c r="B88">
        <v>53.7</v>
      </c>
      <c r="C88">
        <v>7.65</v>
      </c>
      <c r="D88" t="s">
        <v>273</v>
      </c>
      <c r="E88" t="str">
        <f>RIGHT(D88,1)</f>
        <v>0</v>
      </c>
      <c r="F88" t="str">
        <f>SUBSTITUTE(D88,"B","")</f>
        <v>0</v>
      </c>
      <c r="G88" t="str">
        <f>SUBSTITUTE(F88,"M","")</f>
        <v>0</v>
      </c>
      <c r="H88" t="str">
        <f>IF(EXACT(E88,"B"),1000000000,1000000)</f>
        <v>0</v>
      </c>
      <c r="I88" t="str">
        <f>G88*H88</f>
        <v>0</v>
      </c>
      <c r="K88" t="str">
        <f>I88/B88</f>
        <v>0</v>
      </c>
      <c r="L88" t="str">
        <f>B88</f>
        <v>0</v>
      </c>
      <c r="M88" s="9" t="str">
        <f>C88/100</f>
        <v>0</v>
      </c>
    </row>
    <row r="89" spans="1:13">
      <c r="A89" t="s">
        <v>274</v>
      </c>
      <c r="B89">
        <v>79.68000000000001</v>
      </c>
      <c r="C89">
        <v>3.48</v>
      </c>
      <c r="D89" t="s">
        <v>275</v>
      </c>
      <c r="E89" t="str">
        <f>RIGHT(D89,1)</f>
        <v>0</v>
      </c>
      <c r="F89" t="str">
        <f>SUBSTITUTE(D89,"B","")</f>
        <v>0</v>
      </c>
      <c r="G89" t="str">
        <f>SUBSTITUTE(F89,"M","")</f>
        <v>0</v>
      </c>
      <c r="H89" t="str">
        <f>IF(EXACT(E89,"B"),1000000000,1000000)</f>
        <v>0</v>
      </c>
      <c r="I89" t="str">
        <f>G89*H89</f>
        <v>0</v>
      </c>
      <c r="K89" t="str">
        <f>I89/B89</f>
        <v>0</v>
      </c>
      <c r="L89" t="str">
        <f>B89</f>
        <v>0</v>
      </c>
      <c r="M89" s="9" t="str">
        <f>C89/100</f>
        <v>0</v>
      </c>
    </row>
    <row r="90" spans="1:13">
      <c r="A90" t="s">
        <v>102</v>
      </c>
      <c r="B90">
        <v>73.91</v>
      </c>
      <c r="C90">
        <v>4.21</v>
      </c>
      <c r="D90" t="s">
        <v>276</v>
      </c>
      <c r="E90" t="str">
        <f>RIGHT(D90,1)</f>
        <v>0</v>
      </c>
      <c r="F90" t="str">
        <f>SUBSTITUTE(D90,"B","")</f>
        <v>0</v>
      </c>
      <c r="G90" t="str">
        <f>SUBSTITUTE(F90,"M","")</f>
        <v>0</v>
      </c>
      <c r="H90" t="str">
        <f>IF(EXACT(E90,"B"),1000000000,1000000)</f>
        <v>0</v>
      </c>
      <c r="I90" t="str">
        <f>G90*H90</f>
        <v>0</v>
      </c>
      <c r="K90" t="str">
        <f>I90/B90</f>
        <v>0</v>
      </c>
      <c r="L90" t="str">
        <f>B90</f>
        <v>0</v>
      </c>
      <c r="M90" s="9" t="str">
        <f>C90/100</f>
        <v>0</v>
      </c>
    </row>
    <row r="91" spans="1:13">
      <c r="A91" t="s">
        <v>103</v>
      </c>
      <c r="B91">
        <v>68.34</v>
      </c>
      <c r="C91">
        <v>3.43</v>
      </c>
      <c r="D91" t="s">
        <v>277</v>
      </c>
      <c r="E91" t="str">
        <f>RIGHT(D91,1)</f>
        <v>0</v>
      </c>
      <c r="F91" t="str">
        <f>SUBSTITUTE(D91,"B","")</f>
        <v>0</v>
      </c>
      <c r="G91" t="str">
        <f>SUBSTITUTE(F91,"M","")</f>
        <v>0</v>
      </c>
      <c r="H91" t="str">
        <f>IF(EXACT(E91,"B"),1000000000,1000000)</f>
        <v>0</v>
      </c>
      <c r="I91" t="str">
        <f>G91*H91</f>
        <v>0</v>
      </c>
      <c r="K91" t="str">
        <f>I91/B91</f>
        <v>0</v>
      </c>
      <c r="L91" t="str">
        <f>B91</f>
        <v>0</v>
      </c>
      <c r="M91" s="9" t="str">
        <f>C91/100</f>
        <v>0</v>
      </c>
    </row>
    <row r="92" spans="1:13">
      <c r="A92" t="s">
        <v>278</v>
      </c>
      <c r="B92">
        <v>60.44</v>
      </c>
      <c r="C92">
        <v>6.1</v>
      </c>
      <c r="D92" t="s">
        <v>279</v>
      </c>
      <c r="E92" t="str">
        <f>RIGHT(D92,1)</f>
        <v>0</v>
      </c>
      <c r="F92" t="str">
        <f>SUBSTITUTE(D92,"B","")</f>
        <v>0</v>
      </c>
      <c r="G92" t="str">
        <f>SUBSTITUTE(F92,"M","")</f>
        <v>0</v>
      </c>
      <c r="H92" t="str">
        <f>IF(EXACT(E92,"B"),1000000000,1000000)</f>
        <v>0</v>
      </c>
      <c r="I92" t="str">
        <f>G92*H92</f>
        <v>0</v>
      </c>
      <c r="K92" t="str">
        <f>I92/B92</f>
        <v>0</v>
      </c>
      <c r="L92" t="str">
        <f>B92</f>
        <v>0</v>
      </c>
      <c r="M92" s="9" t="str">
        <f>C92/100</f>
        <v>0</v>
      </c>
    </row>
    <row r="93" spans="1:13">
      <c r="A93" t="s">
        <v>280</v>
      </c>
      <c r="B93">
        <v>30.37</v>
      </c>
      <c r="C93">
        <v>9.31</v>
      </c>
      <c r="D93" t="s">
        <v>281</v>
      </c>
      <c r="E93" t="str">
        <f>RIGHT(D93,1)</f>
        <v>0</v>
      </c>
      <c r="F93" t="str">
        <f>SUBSTITUTE(D93,"B","")</f>
        <v>0</v>
      </c>
      <c r="G93" t="str">
        <f>SUBSTITUTE(F93,"M","")</f>
        <v>0</v>
      </c>
      <c r="H93" t="str">
        <f>IF(EXACT(E93,"B"),1000000000,1000000)</f>
        <v>0</v>
      </c>
      <c r="I93" t="str">
        <f>G93*H93</f>
        <v>0</v>
      </c>
      <c r="K93" t="str">
        <f>I93/B93</f>
        <v>0</v>
      </c>
      <c r="L93" t="str">
        <f>B93</f>
        <v>0</v>
      </c>
      <c r="M93" s="9" t="str">
        <f>C93/100</f>
        <v>0</v>
      </c>
    </row>
    <row r="94" spans="1:13">
      <c r="A94" t="s">
        <v>282</v>
      </c>
      <c r="B94">
        <v>39.71</v>
      </c>
      <c r="C94">
        <v>4.39</v>
      </c>
      <c r="D94" t="s">
        <v>283</v>
      </c>
      <c r="E94" t="str">
        <f>RIGHT(D94,1)</f>
        <v>0</v>
      </c>
      <c r="F94" t="str">
        <f>SUBSTITUTE(D94,"B","")</f>
        <v>0</v>
      </c>
      <c r="G94" t="str">
        <f>SUBSTITUTE(F94,"M","")</f>
        <v>0</v>
      </c>
      <c r="H94" t="str">
        <f>IF(EXACT(E94,"B"),1000000000,1000000)</f>
        <v>0</v>
      </c>
      <c r="I94" t="str">
        <f>G94*H94</f>
        <v>0</v>
      </c>
      <c r="K94" t="str">
        <f>I94/B94</f>
        <v>0</v>
      </c>
      <c r="L94" t="str">
        <f>B94</f>
        <v>0</v>
      </c>
      <c r="M94" s="9" t="str">
        <f>C94/100</f>
        <v>0</v>
      </c>
    </row>
    <row r="95" spans="1:13">
      <c r="A95" t="s">
        <v>284</v>
      </c>
      <c r="B95">
        <v>12.81</v>
      </c>
      <c r="C95">
        <v>4.29</v>
      </c>
      <c r="D95" t="s">
        <v>285</v>
      </c>
      <c r="E95" t="str">
        <f>RIGHT(D95,1)</f>
        <v>0</v>
      </c>
      <c r="F95" t="str">
        <f>SUBSTITUTE(D95,"B","")</f>
        <v>0</v>
      </c>
      <c r="G95" t="str">
        <f>SUBSTITUTE(F95,"M","")</f>
        <v>0</v>
      </c>
      <c r="H95" t="str">
        <f>IF(EXACT(E95,"B"),1000000000,1000000)</f>
        <v>0</v>
      </c>
      <c r="I95" t="str">
        <f>G95*H95</f>
        <v>0</v>
      </c>
      <c r="K95" t="str">
        <f>I95/B95</f>
        <v>0</v>
      </c>
      <c r="L95" t="str">
        <f>B95</f>
        <v>0</v>
      </c>
      <c r="M95" s="9" t="str">
        <f>C95/100</f>
        <v>0</v>
      </c>
    </row>
    <row r="96" spans="1:13">
      <c r="A96" t="s">
        <v>286</v>
      </c>
      <c r="B96">
        <v>57.44</v>
      </c>
      <c r="C96">
        <v>1.29</v>
      </c>
      <c r="D96" t="s">
        <v>287</v>
      </c>
      <c r="E96" t="str">
        <f>RIGHT(D96,1)</f>
        <v>0</v>
      </c>
      <c r="F96" t="str">
        <f>SUBSTITUTE(D96,"B","")</f>
        <v>0</v>
      </c>
      <c r="G96" t="str">
        <f>SUBSTITUTE(F96,"M","")</f>
        <v>0</v>
      </c>
      <c r="H96" t="str">
        <f>IF(EXACT(E96,"B"),1000000000,1000000)</f>
        <v>0</v>
      </c>
      <c r="I96" t="str">
        <f>G96*H96</f>
        <v>0</v>
      </c>
      <c r="K96" t="str">
        <f>I96/B96</f>
        <v>0</v>
      </c>
      <c r="L96" t="str">
        <f>B96</f>
        <v>0</v>
      </c>
      <c r="M96" s="9" t="str">
        <f>C96/100</f>
        <v>0</v>
      </c>
    </row>
    <row r="97" spans="1:13">
      <c r="A97" t="s">
        <v>288</v>
      </c>
      <c r="B97">
        <v>54.02</v>
      </c>
      <c r="C97">
        <v>3.47</v>
      </c>
      <c r="D97" t="s">
        <v>289</v>
      </c>
      <c r="E97" t="str">
        <f>RIGHT(D97,1)</f>
        <v>0</v>
      </c>
      <c r="F97" t="str">
        <f>SUBSTITUTE(D97,"B","")</f>
        <v>0</v>
      </c>
      <c r="G97" t="str">
        <f>SUBSTITUTE(F97,"M","")</f>
        <v>0</v>
      </c>
      <c r="H97" t="str">
        <f>IF(EXACT(E97,"B"),1000000000,1000000)</f>
        <v>0</v>
      </c>
      <c r="I97" t="str">
        <f>G97*H97</f>
        <v>0</v>
      </c>
      <c r="K97" t="str">
        <f>I97/B97</f>
        <v>0</v>
      </c>
      <c r="L97" t="str">
        <f>B97</f>
        <v>0</v>
      </c>
      <c r="M97" s="9" t="str">
        <f>C97/100</f>
        <v>0</v>
      </c>
    </row>
    <row r="98" spans="1:13">
      <c r="A98" t="s">
        <v>110</v>
      </c>
      <c r="B98">
        <v>63.66</v>
      </c>
      <c r="C98">
        <v>5.13</v>
      </c>
      <c r="D98" t="s">
        <v>290</v>
      </c>
      <c r="E98" t="str">
        <f>RIGHT(D98,1)</f>
        <v>0</v>
      </c>
      <c r="F98" t="str">
        <f>SUBSTITUTE(D98,"B","")</f>
        <v>0</v>
      </c>
      <c r="G98" t="str">
        <f>SUBSTITUTE(F98,"M","")</f>
        <v>0</v>
      </c>
      <c r="H98" t="str">
        <f>IF(EXACT(E98,"B"),1000000000,1000000)</f>
        <v>0</v>
      </c>
      <c r="I98" t="str">
        <f>G98*H98</f>
        <v>0</v>
      </c>
      <c r="K98" t="str">
        <f>I98/B98</f>
        <v>0</v>
      </c>
      <c r="L98" t="str">
        <f>B98</f>
        <v>0</v>
      </c>
      <c r="M98" s="9" t="str">
        <f>C98/100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"/>
  <sheetViews>
    <sheetView tabSelected="0" workbookViewId="0" showGridLines="true" showRowColHeaders="1">
      <selection activeCell="A8" sqref="A8"/>
    </sheetView>
  </sheetViews>
  <sheetFormatPr defaultRowHeight="14.4" outlineLevelRow="0" outlineLevelCol="0"/>
  <cols>
    <col min="1" max="1" width="28.5" customWidth="true" style="0"/>
  </cols>
  <sheetData>
    <row r="1" spans="1:1">
      <c r="A1" t="s">
        <v>291</v>
      </c>
    </row>
    <row r="2" spans="1:1">
      <c r="A2" t="s">
        <v>292</v>
      </c>
    </row>
    <row r="3" spans="1:1">
      <c r="A3" t="s">
        <v>293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SAS</vt:lpstr>
      <vt:lpstr>Quote Setup</vt:lpstr>
      <vt:lpstr>Daily Data</vt:lpstr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Martin Sloan</cp:lastModifiedBy>
  <dcterms:created xsi:type="dcterms:W3CDTF">2014-05-05T13:26:38-04:00</dcterms:created>
  <dcterms:modified xsi:type="dcterms:W3CDTF">2014-12-30T15:09:11-05:00</dcterms:modified>
  <dc:title/>
  <dc:description/>
  <dc:subject/>
  <cp:keywords/>
  <cp:category/>
</cp:coreProperties>
</file>