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/Google Drive/Imperial College London/Term 3/Retail and Marketing Analytics/Team assignment/retail/Assignment 2/"/>
    </mc:Choice>
  </mc:AlternateContent>
  <bookViews>
    <workbookView xWindow="580" yWindow="460" windowWidth="25020" windowHeight="15540" tabRatio="500"/>
  </bookViews>
  <sheets>
    <sheet name="data_desc" sheetId="1" r:id="rId1"/>
    <sheet name="percentage of media per year" sheetId="5" r:id="rId2"/>
    <sheet name="spend per year" sheetId="4" r:id="rId3"/>
    <sheet name="investment growth per media" sheetId="3" r:id="rId4"/>
    <sheet name="average spend per add growth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B4" i="5"/>
  <c r="C3" i="5"/>
  <c r="D3" i="5"/>
  <c r="E3" i="5"/>
  <c r="F3" i="5"/>
  <c r="B3" i="5"/>
  <c r="C2" i="5"/>
  <c r="D2" i="5"/>
  <c r="E2" i="5"/>
  <c r="F2" i="5"/>
  <c r="B2" i="5"/>
  <c r="G4" i="4"/>
  <c r="G3" i="4"/>
  <c r="G2" i="4"/>
  <c r="C5" i="4"/>
  <c r="D5" i="4"/>
  <c r="E5" i="4"/>
  <c r="F5" i="4"/>
  <c r="B5" i="4"/>
  <c r="F3" i="4"/>
  <c r="F4" i="4"/>
  <c r="F2" i="4"/>
  <c r="E3" i="4"/>
  <c r="E4" i="4"/>
  <c r="E2" i="4"/>
  <c r="D3" i="4"/>
  <c r="D4" i="4"/>
  <c r="D2" i="4"/>
  <c r="C3" i="4"/>
  <c r="C4" i="4"/>
  <c r="C2" i="4"/>
  <c r="B3" i="4"/>
  <c r="B4" i="4"/>
  <c r="B2" i="4"/>
  <c r="C2" i="3"/>
  <c r="A2" i="3"/>
  <c r="E2" i="3"/>
  <c r="D2" i="3"/>
  <c r="B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<sst xmlns="http://schemas.openxmlformats.org/spreadsheetml/2006/main" count="48" uniqueCount="24">
  <si>
    <t>media_grouped</t>
  </si>
  <si>
    <t>year</t>
  </si>
  <si>
    <t>investment</t>
  </si>
  <si>
    <t>n</t>
  </si>
  <si>
    <t>date_from</t>
  </si>
  <si>
    <t>date_to</t>
  </si>
  <si>
    <t>average.inv</t>
  </si>
  <si>
    <t>internet</t>
  </si>
  <si>
    <t>NA</t>
  </si>
  <si>
    <t>print</t>
  </si>
  <si>
    <t>radio</t>
  </si>
  <si>
    <t>special</t>
  </si>
  <si>
    <t>tv</t>
  </si>
  <si>
    <t>tv 15-17</t>
  </si>
  <si>
    <t>internet 15-17</t>
  </si>
  <si>
    <t>radio 15-17</t>
  </si>
  <si>
    <t>special 15-17</t>
  </si>
  <si>
    <t>print 15-17</t>
  </si>
  <si>
    <t>tv 15-16</t>
  </si>
  <si>
    <t>internet 15-16</t>
  </si>
  <si>
    <t>radio 15-16</t>
  </si>
  <si>
    <t>special 15-16</t>
  </si>
  <si>
    <t>print 15-16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</si>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</sst>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6" sqref="J16"/>
    </sheetView>
  </sheetViews>
  <sheetFormatPr baseColWidth="10" defaultRowHeight="16" x14ac:dyDescent="0.2"/>
  <cols>
    <col min="9" max="9" width="46" customWidth="1"/>
    <col min="10" max="10" width="45.1640625" customWidth="1"/>
    <col min="11" max="11" width="48.5" customWidth="1"/>
  </cols>
  <sheetData>
    <row r="1" spans="1:11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/>
      <c r="J1"/>
      <c r="K1"/>
    </row>
    <row r="2" spans="1:11" x14ac:dyDescent="0.2">
      <c r="A2">
        <v>1</v>
      </c>
      <c r="B2" t="s">
        <v>7</v>
      </c>
      <c r="C2">
        <v>2015</v>
      </c>
      <c r="D2">
        <v>2553505.09</v>
      </c>
      <c r="E2">
        <v>3515</v>
      </c>
      <c r="F2" s="1">
        <v>42005</v>
      </c>
      <c r="G2" s="1">
        <v>42369</v>
      </c>
      <c r="H2">
        <v>726.45948506401101</v>
      </c>
    </row>
    <row r="3" spans="1:11" x14ac:dyDescent="0.2">
      <c r="A3">
        <v>2</v>
      </c>
      <c r="B3" t="s">
        <v>7</v>
      </c>
      <c r="C3">
        <v>2016</v>
      </c>
      <c r="D3">
        <v>2365210.7000000002</v>
      </c>
      <c r="E3">
        <v>2042</v>
      </c>
      <c r="F3" s="1">
        <v>42370</v>
      </c>
      <c r="G3" s="1">
        <v>42729</v>
      </c>
      <c r="H3">
        <v>1158.2814397649399</v>
      </c>
    </row>
    <row r="4" spans="1:11" x14ac:dyDescent="0.2">
      <c r="A4">
        <v>3</v>
      </c>
      <c r="B4" t="s">
        <v>7</v>
      </c>
      <c r="C4">
        <v>2017</v>
      </c>
      <c r="D4">
        <v>1274119.22</v>
      </c>
      <c r="E4">
        <v>1695</v>
      </c>
      <c r="F4" s="1">
        <v>42736</v>
      </c>
      <c r="G4" s="1">
        <v>43100</v>
      </c>
      <c r="H4">
        <v>751.69275516224195</v>
      </c>
    </row>
    <row r="5" spans="1:11" x14ac:dyDescent="0.2">
      <c r="A5">
        <v>4</v>
      </c>
      <c r="B5" t="s">
        <v>7</v>
      </c>
      <c r="C5" t="s">
        <v>8</v>
      </c>
      <c r="D5">
        <v>0</v>
      </c>
      <c r="E5">
        <v>20</v>
      </c>
      <c r="F5" t="s">
        <v>8</v>
      </c>
      <c r="G5" t="s">
        <v>8</v>
      </c>
      <c r="H5">
        <v>0</v>
      </c>
    </row>
    <row r="6" spans="1:11" x14ac:dyDescent="0.2">
      <c r="A6">
        <v>5</v>
      </c>
      <c r="B6" t="s">
        <v>9</v>
      </c>
      <c r="C6">
        <v>2015</v>
      </c>
      <c r="D6">
        <v>408865</v>
      </c>
      <c r="E6">
        <v>107</v>
      </c>
      <c r="F6" s="1">
        <v>42005</v>
      </c>
      <c r="G6" s="1">
        <v>42369</v>
      </c>
      <c r="H6">
        <v>3821.1682242990701</v>
      </c>
    </row>
    <row r="7" spans="1:11" x14ac:dyDescent="0.2">
      <c r="A7">
        <v>6</v>
      </c>
      <c r="B7" t="s">
        <v>9</v>
      </c>
      <c r="C7">
        <v>2016</v>
      </c>
      <c r="D7">
        <v>68171.360000000001</v>
      </c>
      <c r="E7">
        <v>11</v>
      </c>
      <c r="F7" s="1">
        <v>42370</v>
      </c>
      <c r="G7" s="1">
        <v>42709</v>
      </c>
      <c r="H7">
        <v>6197.3963636363596</v>
      </c>
    </row>
    <row r="8" spans="1:11" x14ac:dyDescent="0.2">
      <c r="A8">
        <v>7</v>
      </c>
      <c r="B8" t="s">
        <v>10</v>
      </c>
      <c r="C8">
        <v>2015</v>
      </c>
      <c r="D8">
        <v>573951.4</v>
      </c>
      <c r="E8">
        <v>1060</v>
      </c>
      <c r="F8" s="1">
        <v>42064</v>
      </c>
      <c r="G8" s="1">
        <v>42285</v>
      </c>
      <c r="H8">
        <v>541.46358490566001</v>
      </c>
    </row>
    <row r="9" spans="1:11" x14ac:dyDescent="0.2">
      <c r="A9">
        <v>8</v>
      </c>
      <c r="B9" t="s">
        <v>10</v>
      </c>
      <c r="C9">
        <v>2016</v>
      </c>
      <c r="D9">
        <v>553019.24</v>
      </c>
      <c r="E9">
        <v>2617</v>
      </c>
      <c r="F9" s="1">
        <v>42461</v>
      </c>
      <c r="G9" s="1">
        <v>42706</v>
      </c>
      <c r="H9">
        <v>211.31801299197599</v>
      </c>
    </row>
    <row r="10" spans="1:11" x14ac:dyDescent="0.2">
      <c r="A10">
        <v>9</v>
      </c>
      <c r="B10" t="s">
        <v>10</v>
      </c>
      <c r="C10">
        <v>2017</v>
      </c>
      <c r="D10">
        <v>33072.660000000003</v>
      </c>
      <c r="E10">
        <v>174</v>
      </c>
      <c r="F10" s="1">
        <v>42758</v>
      </c>
      <c r="G10" s="1">
        <v>42770</v>
      </c>
      <c r="H10">
        <v>190.07275862069</v>
      </c>
    </row>
    <row r="11" spans="1:11" x14ac:dyDescent="0.2">
      <c r="A11">
        <v>10</v>
      </c>
      <c r="B11" t="s">
        <v>11</v>
      </c>
      <c r="C11">
        <v>2015</v>
      </c>
      <c r="D11">
        <v>310100.94</v>
      </c>
      <c r="E11">
        <v>177</v>
      </c>
      <c r="F11" s="1">
        <v>42079</v>
      </c>
      <c r="G11" s="1">
        <v>42360</v>
      </c>
      <c r="H11">
        <v>1751.98271186441</v>
      </c>
    </row>
    <row r="12" spans="1:11" x14ac:dyDescent="0.2">
      <c r="A12">
        <v>11</v>
      </c>
      <c r="B12" t="s">
        <v>11</v>
      </c>
      <c r="C12">
        <v>2016</v>
      </c>
      <c r="D12">
        <v>232612.52</v>
      </c>
      <c r="E12">
        <v>25</v>
      </c>
      <c r="F12" s="1">
        <v>42370</v>
      </c>
      <c r="G12" s="1">
        <v>42706</v>
      </c>
      <c r="H12">
        <v>9304.5007999999998</v>
      </c>
    </row>
    <row r="13" spans="1:11" x14ac:dyDescent="0.2">
      <c r="A13">
        <v>12</v>
      </c>
      <c r="B13" t="s">
        <v>11</v>
      </c>
      <c r="C13">
        <v>2017</v>
      </c>
      <c r="D13">
        <v>634460.19999999995</v>
      </c>
      <c r="E13">
        <v>38</v>
      </c>
      <c r="F13" s="1">
        <v>42739</v>
      </c>
      <c r="G13" s="1">
        <v>42797</v>
      </c>
      <c r="H13">
        <v>16696.3210526316</v>
      </c>
    </row>
    <row r="14" spans="1:11" x14ac:dyDescent="0.2">
      <c r="A14">
        <v>13</v>
      </c>
      <c r="B14" t="s">
        <v>12</v>
      </c>
      <c r="C14">
        <v>2015</v>
      </c>
      <c r="D14">
        <v>18546502.73</v>
      </c>
      <c r="E14">
        <v>97290</v>
      </c>
      <c r="F14" s="1">
        <v>42006</v>
      </c>
      <c r="G14" s="1">
        <v>42369</v>
      </c>
      <c r="H14">
        <v>190.63113094870999</v>
      </c>
    </row>
    <row r="15" spans="1:11" x14ac:dyDescent="0.2">
      <c r="A15">
        <v>14</v>
      </c>
      <c r="B15" t="s">
        <v>12</v>
      </c>
      <c r="C15">
        <v>2016</v>
      </c>
      <c r="D15">
        <v>18129781.68</v>
      </c>
      <c r="E15">
        <v>101352</v>
      </c>
      <c r="F15" s="1">
        <v>42370</v>
      </c>
      <c r="G15" s="1">
        <v>42735</v>
      </c>
      <c r="H15">
        <v>178.87936774804601</v>
      </c>
    </row>
    <row r="16" spans="1:11" x14ac:dyDescent="0.2">
      <c r="A16">
        <v>15</v>
      </c>
      <c r="B16" t="s">
        <v>12</v>
      </c>
      <c r="C16">
        <v>2017</v>
      </c>
      <c r="D16">
        <v>2290378.85</v>
      </c>
      <c r="E16">
        <v>15232</v>
      </c>
      <c r="F16" s="1">
        <v>42736</v>
      </c>
      <c r="G16" s="1">
        <v>42804</v>
      </c>
      <c r="H16">
        <v>150.36625853466401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32" sqref="C32"/>
    </sheetView>
  </sheetViews>
  <sheetFormatPr baseColWidth="10" defaultRowHeight="16" x14ac:dyDescent="0.2"/>
  <sheetData>
    <row r="1" spans="1:6" s="2" customFormat="1" x14ac:dyDescent="0.2">
      <c r="A1" s="2" t="s">
        <v>1</v>
      </c>
      <c r="B1" s="2" t="s">
        <v>12</v>
      </c>
      <c r="C1" s="2" t="s">
        <v>7</v>
      </c>
      <c r="D1" s="2" t="s">
        <v>10</v>
      </c>
      <c r="E1" s="2" t="s">
        <v>11</v>
      </c>
      <c r="F1" s="2" t="s">
        <v>9</v>
      </c>
    </row>
    <row r="2" spans="1:6" x14ac:dyDescent="0.2">
      <c r="A2">
        <v>2015</v>
      </c>
      <c r="B2">
        <f>'spend per year'!B2/'spend per year'!$G$2</f>
        <v>0.82823046107121456</v>
      </c>
      <c r="C2">
        <f>'spend per year'!C2/'spend per year'!$G$2</f>
        <v>0.11403177886564239</v>
      </c>
      <c r="D2">
        <f>'spend per year'!D2/'spend per year'!$G$2</f>
        <v>2.5630925656163806E-2</v>
      </c>
      <c r="E2">
        <f>'spend per year'!E2/'spend per year'!$G$2</f>
        <v>1.3848165783804191E-2</v>
      </c>
      <c r="F2">
        <f>'spend per year'!F2/'spend per year'!$G$2</f>
        <v>1.825866862317509E-2</v>
      </c>
    </row>
    <row r="3" spans="1:6" x14ac:dyDescent="0.2">
      <c r="A3">
        <v>2016</v>
      </c>
      <c r="B3">
        <f>'spend per year'!B3/'spend per year'!$G$3</f>
        <v>0.84921801232299043</v>
      </c>
      <c r="C3">
        <f>'spend per year'!C3/'spend per year'!$G$3</f>
        <v>0.11078895294116245</v>
      </c>
      <c r="D3">
        <f>'spend per year'!D3/'spend per year'!$G$3</f>
        <v>2.5904001937720564E-2</v>
      </c>
      <c r="E3">
        <f>'spend per year'!E3/'spend per year'!$G$3</f>
        <v>1.0895814707672853E-2</v>
      </c>
      <c r="F3">
        <f>'spend per year'!F3/'spend per year'!$G$3</f>
        <v>3.1932180904538626E-3</v>
      </c>
    </row>
    <row r="4" spans="1:6" x14ac:dyDescent="0.2">
      <c r="A4">
        <v>2017</v>
      </c>
      <c r="B4">
        <f>'spend per year'!B4/'spend per year'!$G$4</f>
        <v>0.47656830440323311</v>
      </c>
      <c r="C4">
        <f>'spend per year'!C4/'spend per year'!$G$4</f>
        <v>0.26511109124281773</v>
      </c>
      <c r="D4">
        <f>'spend per year'!D4/'spend per year'!$G$4</f>
        <v>6.8815608816439403E-3</v>
      </c>
      <c r="E4">
        <f>'spend per year'!E4/'spend per year'!$G$4</f>
        <v>0.13201467596739996</v>
      </c>
      <c r="F4">
        <f>'spend per year'!F4/'spend per year'!$G$4</f>
        <v>0.11942436750490507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10" sqref="H10"/>
    </sheetView>
  </sheetViews>
  <sheetFormatPr baseColWidth="10" defaultRowHeight="16" x14ac:dyDescent="0.2"/>
  <sheetData>
    <row r="1" spans="1:7" s="2" customFormat="1" x14ac:dyDescent="0.2">
      <c r="A1" s="2" t="s">
        <v>1</v>
      </c>
      <c r="B1" s="2" t="s">
        <v>12</v>
      </c>
      <c r="C1" s="2" t="s">
        <v>7</v>
      </c>
      <c r="D1" s="2" t="s">
        <v>10</v>
      </c>
      <c r="E1" s="2" t="s">
        <v>11</v>
      </c>
      <c r="F1" s="2" t="s">
        <v>9</v>
      </c>
      <c r="G1" s="2" t="s">
        <v>23</v>
      </c>
    </row>
    <row r="2" spans="1:7" x14ac:dyDescent="0.2">
      <c r="A2">
        <v>2015</v>
      </c>
      <c r="B2">
        <f>data_desc!D14</f>
        <v>18546502.73</v>
      </c>
      <c r="C2">
        <f>data_desc!D2</f>
        <v>2553505.09</v>
      </c>
      <c r="D2">
        <f>data_desc!D8</f>
        <v>573951.4</v>
      </c>
      <c r="E2">
        <f>data_desc!D11</f>
        <v>310100.94</v>
      </c>
      <c r="F2">
        <f>data_desc!D6</f>
        <v>408865</v>
      </c>
      <c r="G2">
        <f>SUM(B2:F2)</f>
        <v>22392925.16</v>
      </c>
    </row>
    <row r="3" spans="1:7" x14ac:dyDescent="0.2">
      <c r="A3">
        <v>2016</v>
      </c>
      <c r="B3">
        <f>data_desc!D15</f>
        <v>18129781.68</v>
      </c>
      <c r="C3">
        <f>data_desc!D3</f>
        <v>2365210.7000000002</v>
      </c>
      <c r="D3">
        <f>data_desc!D9</f>
        <v>553019.24</v>
      </c>
      <c r="E3">
        <f>data_desc!D12</f>
        <v>232612.52</v>
      </c>
      <c r="F3">
        <f>data_desc!D7</f>
        <v>68171.360000000001</v>
      </c>
      <c r="G3">
        <f>SUM(B3:F3)</f>
        <v>21348795.499999996</v>
      </c>
    </row>
    <row r="4" spans="1:7" x14ac:dyDescent="0.2">
      <c r="A4" s="3">
        <v>2017</v>
      </c>
      <c r="B4" s="3">
        <f>data_desc!D16</f>
        <v>2290378.85</v>
      </c>
      <c r="C4" s="3">
        <f>data_desc!D4</f>
        <v>1274119.22</v>
      </c>
      <c r="D4" s="3">
        <f>data_desc!D10</f>
        <v>33072.660000000003</v>
      </c>
      <c r="E4" s="3">
        <f>data_desc!D13</f>
        <v>634460.19999999995</v>
      </c>
      <c r="F4" s="3">
        <f>data_desc!D8</f>
        <v>573951.4</v>
      </c>
      <c r="G4">
        <f>SUM(B4:F4)</f>
        <v>4805982.330000001</v>
      </c>
    </row>
    <row r="5" spans="1:7" x14ac:dyDescent="0.2">
      <c r="B5">
        <f>SUM(B2:B4)</f>
        <v>38966663.259999998</v>
      </c>
      <c r="C5">
        <f t="shared" ref="C5:F5" si="0">SUM(C2:C4)</f>
        <v>6192835.0099999998</v>
      </c>
      <c r="D5">
        <f t="shared" si="0"/>
        <v>1160043.3</v>
      </c>
      <c r="E5">
        <f t="shared" si="0"/>
        <v>1177173.6599999999</v>
      </c>
      <c r="F5">
        <f t="shared" si="0"/>
        <v>1050987.76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1"/>
    </sheetView>
  </sheetViews>
  <sheetFormatPr baseColWidth="10" defaultRowHeight="16" x14ac:dyDescent="0.2"/>
  <sheetData>
    <row r="1" spans="1:5" s="2" customFormat="1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 x14ac:dyDescent="0.2">
      <c r="A2">
        <f>data_desc!D15/data_desc!D14-1</f>
        <v>-2.2468982754680233E-2</v>
      </c>
      <c r="B2">
        <f>data_desc!D3/data_desc!D2-1</f>
        <v>-7.3739578878223244E-2</v>
      </c>
      <c r="C2">
        <f>data_desc!D9/data_desc!D8-1</f>
        <v>-3.6470265600885399E-2</v>
      </c>
      <c r="D2">
        <f>data_desc!D12/data_desc!D11-1</f>
        <v>-0.24988128059205506</v>
      </c>
      <c r="E2">
        <f>data_desc!D7/data_desc!D6-1</f>
        <v>-0.83326682401281593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2" sqref="B22"/>
    </sheetView>
  </sheetViews>
  <sheetFormatPr baseColWidth="10" defaultRowHeight="16" x14ac:dyDescent="0.2"/>
  <sheetData>
    <row r="1" spans="1:5" s="2" customFormat="1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 x14ac:dyDescent="0.2">
      <c r="A2">
        <f>(data_desc!H16/data_desc!H14)^(1/2)-1</f>
        <v>-0.11186643285601583</v>
      </c>
      <c r="B2">
        <f>(data_desc!H4/data_desc!H2)^(1/2)-1</f>
        <v>1.7219045672699274E-2</v>
      </c>
      <c r="C2">
        <f>(data_desc!H10/data_desc!H8)^(1/2)-1</f>
        <v>-0.40751779390289966</v>
      </c>
      <c r="D2">
        <f>(data_desc!H13/data_desc!H11)^(1/2)-1</f>
        <v>2.0870629492888475</v>
      </c>
      <c r="E2">
        <f>(data_desc!H7/data_desc!H6)-1</f>
        <v>0.62185907551169617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data_desc</vt:lpstr>
      <vt:lpstr>percentage of media per year</vt:lpstr>
      <vt:lpstr>spend per year</vt:lpstr>
      <vt:lpstr>investment growth per media</vt:lpstr>
      <vt:lpstr>average spend per add growth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2017-03-18T16:59:48Z</dcterms:created>
  <dcterms:modified xsi:type="dcterms:W3CDTF">2017-03-18T18:06:32Z</dcterms:modified>
</cp:coreProperties>
</file>