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4240" windowHeight="13140" firstSheet="71" activeTab="79"/>
  </bookViews>
  <sheets>
    <sheet name="декабрь 2017" sheetId="2" r:id="rId1"/>
    <sheet name="ягнварь 2018" sheetId="1" r:id="rId2"/>
    <sheet name="февраль 2018" sheetId="3" r:id="rId3"/>
    <sheet name="март 2018" sheetId="4" r:id="rId4"/>
    <sheet name="апрель 2018" sheetId="5" r:id="rId5"/>
    <sheet name="май 2018" sheetId="6" r:id="rId6"/>
    <sheet name="июнь 2018" sheetId="7" r:id="rId7"/>
    <sheet name="июль 2018" sheetId="8" r:id="rId8"/>
    <sheet name="август 2018" sheetId="9" r:id="rId9"/>
    <sheet name="сентябрь 2018" sheetId="10" r:id="rId10"/>
    <sheet name="октябрь 2018" sheetId="11" r:id="rId11"/>
    <sheet name="ноябрь 2018" sheetId="12" r:id="rId12"/>
    <sheet name="декабрь 2018" sheetId="13" r:id="rId13"/>
    <sheet name="январь 2019" sheetId="14" r:id="rId14"/>
    <sheet name="февраль 2019" sheetId="15" r:id="rId15"/>
    <sheet name="за март 2019" sheetId="17" r:id="rId16"/>
    <sheet name="апрель 2019" sheetId="18" r:id="rId17"/>
    <sheet name="май 2019" sheetId="19" r:id="rId18"/>
    <sheet name="июнь 2019" sheetId="20" r:id="rId19"/>
    <sheet name="июль 2019" sheetId="21" r:id="rId20"/>
    <sheet name="Август 2019" sheetId="22" r:id="rId21"/>
    <sheet name="Сентябрь 2019" sheetId="23" r:id="rId22"/>
    <sheet name="Октябрь 2019" sheetId="24" r:id="rId23"/>
    <sheet name="Ноябрь 2019" sheetId="25" r:id="rId24"/>
    <sheet name="Декабрь 2019" sheetId="26" r:id="rId25"/>
    <sheet name="Январь 2020" sheetId="27" r:id="rId26"/>
    <sheet name="Февраль 2020" sheetId="28" r:id="rId27"/>
    <sheet name="Март 2020" sheetId="29" r:id="rId28"/>
    <sheet name="Апрель 2020" sheetId="30" r:id="rId29"/>
    <sheet name="Май 2020" sheetId="31" r:id="rId30"/>
    <sheet name="Июнь 2020" sheetId="32" r:id="rId31"/>
    <sheet name="Июль 2020" sheetId="33" r:id="rId32"/>
    <sheet name="Август 2020" sheetId="34" r:id="rId33"/>
    <sheet name="Сентябрь 2020" sheetId="35" r:id="rId34"/>
    <sheet name="Октябрь 2020" sheetId="36" r:id="rId35"/>
    <sheet name="Ноябрь 2020" sheetId="37" r:id="rId36"/>
    <sheet name="Декабрь 2020" sheetId="38" r:id="rId37"/>
    <sheet name="Январь 2021" sheetId="39" r:id="rId38"/>
    <sheet name="Лист1" sheetId="40" r:id="rId39"/>
    <sheet name="март 2021" sheetId="41" r:id="rId40"/>
    <sheet name="апрель 2021" sheetId="42" r:id="rId41"/>
    <sheet name="май 2021" sheetId="43" r:id="rId42"/>
    <sheet name="июнь 2021" sheetId="44" r:id="rId43"/>
    <sheet name="июль 2021" sheetId="45" r:id="rId44"/>
    <sheet name="август 2021" sheetId="46" r:id="rId45"/>
    <sheet name="сентябрь 2021" sheetId="47" r:id="rId46"/>
    <sheet name="октябрь 2021" sheetId="48" r:id="rId47"/>
    <sheet name="ноябрь 2021" sheetId="49" r:id="rId48"/>
    <sheet name="декабрь 2021" sheetId="50" r:id="rId49"/>
    <sheet name="январь 2022" sheetId="51" r:id="rId50"/>
    <sheet name="февраль 2022" sheetId="52" r:id="rId51"/>
    <sheet name="март 2022" sheetId="53" r:id="rId52"/>
    <sheet name="апрель 2022" sheetId="54" r:id="rId53"/>
    <sheet name="май 2022" sheetId="55" r:id="rId54"/>
    <sheet name="июнь 2022" sheetId="56" r:id="rId55"/>
    <sheet name="июль 2022" sheetId="57" r:id="rId56"/>
    <sheet name="август 2022" sheetId="58" r:id="rId57"/>
    <sheet name="сентябрь 2022" sheetId="59" r:id="rId58"/>
    <sheet name="октябрь 2022" sheetId="60" r:id="rId59"/>
    <sheet name="ноябрь 2022" sheetId="61" r:id="rId60"/>
    <sheet name="декабрь 2022" sheetId="62" r:id="rId61"/>
    <sheet name="январь 2023" sheetId="63" r:id="rId62"/>
    <sheet name="февраль 2023" sheetId="64" r:id="rId63"/>
    <sheet name="март 2023" sheetId="65" r:id="rId64"/>
    <sheet name="апрель 2023" sheetId="66" r:id="rId65"/>
    <sheet name="май 2023" sheetId="67" r:id="rId66"/>
    <sheet name="июнь 2023" sheetId="68" r:id="rId67"/>
    <sheet name="июль 2023" sheetId="69" r:id="rId68"/>
    <sheet name="август 2023" sheetId="70" r:id="rId69"/>
    <sheet name="сентябрь 2023" sheetId="71" r:id="rId70"/>
    <sheet name="октябрь 2023" sheetId="72" r:id="rId71"/>
    <sheet name="ноябрь 2023" sheetId="73" r:id="rId72"/>
    <sheet name="январь 2024" sheetId="74" r:id="rId73"/>
    <sheet name="февраль 2024" sheetId="75" r:id="rId74"/>
    <sheet name="март 2024" sheetId="76" r:id="rId75"/>
    <sheet name="апрель 2024" sheetId="79" r:id="rId76"/>
    <sheet name="май 2024" sheetId="77" r:id="rId77"/>
    <sheet name="июнь 2024" sheetId="78" r:id="rId78"/>
    <sheet name="июль 2024" sheetId="80" r:id="rId79"/>
    <sheet name="август 2024" sheetId="81" r:id="rId80"/>
  </sheets>
  <calcPr calcId="125725" refMode="R1C1"/>
  <fileRecoveryPr repairLoad="1"/>
</workbook>
</file>

<file path=xl/calcChain.xml><?xml version="1.0" encoding="utf-8"?>
<calcChain xmlns="http://schemas.openxmlformats.org/spreadsheetml/2006/main">
  <c r="E14" i="81"/>
  <c r="N29"/>
  <c r="I49"/>
  <c r="E44"/>
  <c r="E48" s="1"/>
  <c r="E49" s="1"/>
  <c r="I34"/>
  <c r="E33"/>
  <c r="E34" s="1"/>
  <c r="E29"/>
  <c r="L17"/>
  <c r="L14"/>
  <c r="L15" s="1"/>
  <c r="E18"/>
  <c r="E19" s="1"/>
  <c r="I49" i="80"/>
  <c r="E44"/>
  <c r="E48" s="1"/>
  <c r="E49" s="1"/>
  <c r="I34"/>
  <c r="E29"/>
  <c r="E33" s="1"/>
  <c r="E34" s="1"/>
  <c r="L17"/>
  <c r="L15"/>
  <c r="L14"/>
  <c r="E14"/>
  <c r="E18" s="1"/>
  <c r="E19" s="1"/>
  <c r="L14" i="78"/>
  <c r="I49" i="79"/>
  <c r="E44"/>
  <c r="I34"/>
  <c r="E33"/>
  <c r="E34" s="1"/>
  <c r="E29"/>
  <c r="L17"/>
  <c r="E46" s="1"/>
  <c r="L14"/>
  <c r="L15" s="1"/>
  <c r="E14"/>
  <c r="E18" s="1"/>
  <c r="E19" s="1"/>
  <c r="I49" i="78"/>
  <c r="E44"/>
  <c r="I34"/>
  <c r="E29"/>
  <c r="E33" s="1"/>
  <c r="E34" s="1"/>
  <c r="L17"/>
  <c r="E48" s="1"/>
  <c r="E49" s="1"/>
  <c r="L15"/>
  <c r="E14"/>
  <c r="E18" s="1"/>
  <c r="E19" s="1"/>
  <c r="I49" i="77"/>
  <c r="E44"/>
  <c r="I34"/>
  <c r="E29"/>
  <c r="L17"/>
  <c r="E46" s="1"/>
  <c r="L15"/>
  <c r="L14"/>
  <c r="E14"/>
  <c r="E18" s="1"/>
  <c r="E19" s="1"/>
  <c r="L14" i="76"/>
  <c r="L44"/>
  <c r="I49"/>
  <c r="E44"/>
  <c r="I34"/>
  <c r="E29"/>
  <c r="L17"/>
  <c r="E31" s="1"/>
  <c r="E33" s="1"/>
  <c r="E34" s="1"/>
  <c r="L15"/>
  <c r="E14"/>
  <c r="E18" s="1"/>
  <c r="E19" s="1"/>
  <c r="L15" i="75"/>
  <c r="I49"/>
  <c r="E44"/>
  <c r="I34"/>
  <c r="E29"/>
  <c r="L17"/>
  <c r="L14"/>
  <c r="E14"/>
  <c r="E18" s="1"/>
  <c r="E19" s="1"/>
  <c r="L14" i="74"/>
  <c r="L15" s="1"/>
  <c r="L31"/>
  <c r="I63"/>
  <c r="E58"/>
  <c r="I48"/>
  <c r="E43"/>
  <c r="I33"/>
  <c r="E28"/>
  <c r="N24"/>
  <c r="L17"/>
  <c r="E60" s="1"/>
  <c r="E14"/>
  <c r="E18" i="73"/>
  <c r="E30"/>
  <c r="I63"/>
  <c r="E58"/>
  <c r="I48"/>
  <c r="E43"/>
  <c r="I33"/>
  <c r="E28"/>
  <c r="N24"/>
  <c r="L14"/>
  <c r="L15" s="1"/>
  <c r="E14"/>
  <c r="L17"/>
  <c r="N24" i="72"/>
  <c r="E17"/>
  <c r="E48" i="79" l="1"/>
  <c r="E49" s="1"/>
  <c r="E48" i="77"/>
  <c r="E49" s="1"/>
  <c r="E33"/>
  <c r="E34" s="1"/>
  <c r="E46" i="76"/>
  <c r="E48" s="1"/>
  <c r="E49" s="1"/>
  <c r="E46" i="75"/>
  <c r="E48" s="1"/>
  <c r="E49" s="1"/>
  <c r="E31"/>
  <c r="E33" s="1"/>
  <c r="E34" s="1"/>
  <c r="E62" i="74"/>
  <c r="E63" s="1"/>
  <c r="E45"/>
  <c r="E30"/>
  <c r="E32" s="1"/>
  <c r="E33" s="1"/>
  <c r="E18"/>
  <c r="E19" s="1"/>
  <c r="E19" i="73"/>
  <c r="E16"/>
  <c r="E45"/>
  <c r="E47" s="1"/>
  <c r="E48" s="1"/>
  <c r="E60"/>
  <c r="I63" i="72"/>
  <c r="E58"/>
  <c r="I48"/>
  <c r="E43"/>
  <c r="I33"/>
  <c r="K32"/>
  <c r="E28"/>
  <c r="L14"/>
  <c r="E14"/>
  <c r="L11"/>
  <c r="L17" s="1"/>
  <c r="E48" i="71"/>
  <c r="I63"/>
  <c r="E58"/>
  <c r="I48"/>
  <c r="E43"/>
  <c r="I33"/>
  <c r="K32"/>
  <c r="E28"/>
  <c r="L14"/>
  <c r="E14"/>
  <c r="L11"/>
  <c r="L17" s="1"/>
  <c r="E60" i="70"/>
  <c r="E45"/>
  <c r="E30"/>
  <c r="E16"/>
  <c r="E17"/>
  <c r="L17"/>
  <c r="E61"/>
  <c r="E46"/>
  <c r="E31"/>
  <c r="L15"/>
  <c r="L14"/>
  <c r="L11"/>
  <c r="K32"/>
  <c r="I63"/>
  <c r="E58"/>
  <c r="I48"/>
  <c r="E43"/>
  <c r="I33"/>
  <c r="E28"/>
  <c r="E14"/>
  <c r="I61" i="69"/>
  <c r="E56"/>
  <c r="E60" s="1"/>
  <c r="I43"/>
  <c r="E38"/>
  <c r="E42" s="1"/>
  <c r="I27"/>
  <c r="E22"/>
  <c r="E26" s="1"/>
  <c r="E8"/>
  <c r="E12" s="1"/>
  <c r="E13" s="1"/>
  <c r="I61" i="68"/>
  <c r="E56"/>
  <c r="E60" s="1"/>
  <c r="I43"/>
  <c r="E38"/>
  <c r="E42" s="1"/>
  <c r="I27"/>
  <c r="E22"/>
  <c r="E26" s="1"/>
  <c r="E8"/>
  <c r="E12" s="1"/>
  <c r="E13" s="1"/>
  <c r="I61" i="67"/>
  <c r="E60"/>
  <c r="E56"/>
  <c r="I43"/>
  <c r="K41"/>
  <c r="E38"/>
  <c r="E42" s="1"/>
  <c r="E43" s="1"/>
  <c r="I27"/>
  <c r="E22"/>
  <c r="E26" s="1"/>
  <c r="E8"/>
  <c r="E12" s="1"/>
  <c r="E13" s="1"/>
  <c r="I43" i="66"/>
  <c r="E42"/>
  <c r="K41"/>
  <c r="E38"/>
  <c r="I27"/>
  <c r="E22"/>
  <c r="E26" s="1"/>
  <c r="E27" s="1"/>
  <c r="E8"/>
  <c r="E12" s="1"/>
  <c r="E13" s="1"/>
  <c r="D47" i="65"/>
  <c r="I43"/>
  <c r="K41"/>
  <c r="E38"/>
  <c r="E42" s="1"/>
  <c r="I27"/>
  <c r="E26"/>
  <c r="E22"/>
  <c r="E8"/>
  <c r="E12" s="1"/>
  <c r="E13" s="1"/>
  <c r="D47" i="64"/>
  <c r="I43"/>
  <c r="K41"/>
  <c r="E38"/>
  <c r="E42" s="1"/>
  <c r="I27"/>
  <c r="E26"/>
  <c r="E22"/>
  <c r="E8"/>
  <c r="E12" s="1"/>
  <c r="E13" s="1"/>
  <c r="K41" i="63"/>
  <c r="D47"/>
  <c r="I43"/>
  <c r="E38"/>
  <c r="E42" s="1"/>
  <c r="I27"/>
  <c r="E22"/>
  <c r="E26" s="1"/>
  <c r="E27" s="1"/>
  <c r="E8"/>
  <c r="E12" s="1"/>
  <c r="E13" s="1"/>
  <c r="D60" i="62"/>
  <c r="D58"/>
  <c r="I56"/>
  <c r="E51"/>
  <c r="E55" s="1"/>
  <c r="I41"/>
  <c r="E41" s="1"/>
  <c r="E40"/>
  <c r="E36"/>
  <c r="I27"/>
  <c r="E26"/>
  <c r="E22"/>
  <c r="E12"/>
  <c r="E13" s="1"/>
  <c r="E8"/>
  <c r="D60" i="61"/>
  <c r="D58"/>
  <c r="I56"/>
  <c r="E51"/>
  <c r="E55" s="1"/>
  <c r="I41"/>
  <c r="E36"/>
  <c r="E40" s="1"/>
  <c r="E41" s="1"/>
  <c r="I27"/>
  <c r="E26"/>
  <c r="E27" s="1"/>
  <c r="E22"/>
  <c r="E8"/>
  <c r="E12" s="1"/>
  <c r="E13" s="1"/>
  <c r="D60" i="60"/>
  <c r="I56"/>
  <c r="E51"/>
  <c r="E55" s="1"/>
  <c r="E56" s="1"/>
  <c r="I41"/>
  <c r="E40"/>
  <c r="E41" s="1"/>
  <c r="E36"/>
  <c r="I27"/>
  <c r="E26"/>
  <c r="E27" s="1"/>
  <c r="E22"/>
  <c r="E8"/>
  <c r="E12" s="1"/>
  <c r="E13" s="1"/>
  <c r="I56" i="59"/>
  <c r="E55"/>
  <c r="E51"/>
  <c r="I41"/>
  <c r="E36"/>
  <c r="E40" s="1"/>
  <c r="I27"/>
  <c r="E22"/>
  <c r="E26" s="1"/>
  <c r="E8"/>
  <c r="E12" s="1"/>
  <c r="E13" s="1"/>
  <c r="H61" i="58"/>
  <c r="F61"/>
  <c r="D61"/>
  <c r="E55"/>
  <c r="I56"/>
  <c r="E51"/>
  <c r="I41"/>
  <c r="E36"/>
  <c r="E40" s="1"/>
  <c r="I27"/>
  <c r="E22"/>
  <c r="E26" s="1"/>
  <c r="E8"/>
  <c r="E12" s="1"/>
  <c r="E13" s="1"/>
  <c r="I77" i="57"/>
  <c r="E72"/>
  <c r="E76" s="1"/>
  <c r="E77" s="1"/>
  <c r="I63"/>
  <c r="E58"/>
  <c r="E62" s="1"/>
  <c r="E63" s="1"/>
  <c r="D45"/>
  <c r="I41"/>
  <c r="E36"/>
  <c r="E40" s="1"/>
  <c r="I27"/>
  <c r="E26"/>
  <c r="E27" s="1"/>
  <c r="E22"/>
  <c r="E8"/>
  <c r="E12" s="1"/>
  <c r="E13" s="1"/>
  <c r="I63" i="56"/>
  <c r="E58"/>
  <c r="E62" s="1"/>
  <c r="D45"/>
  <c r="E36"/>
  <c r="E40" s="1"/>
  <c r="D53" i="55"/>
  <c r="D52"/>
  <c r="D51"/>
  <c r="D50"/>
  <c r="I41" i="56"/>
  <c r="I27"/>
  <c r="E26"/>
  <c r="E22"/>
  <c r="E12"/>
  <c r="E13" s="1"/>
  <c r="E8"/>
  <c r="I41" i="55"/>
  <c r="E40"/>
  <c r="E41" s="1"/>
  <c r="E36"/>
  <c r="I27"/>
  <c r="E22"/>
  <c r="E26" s="1"/>
  <c r="E8"/>
  <c r="E12" s="1"/>
  <c r="E13" s="1"/>
  <c r="D45" i="54"/>
  <c r="I41"/>
  <c r="E40"/>
  <c r="E41" s="1"/>
  <c r="E36"/>
  <c r="I27"/>
  <c r="E26"/>
  <c r="E27" s="1"/>
  <c r="E22"/>
  <c r="E8"/>
  <c r="E12" s="1"/>
  <c r="E13" s="1"/>
  <c r="E47" i="74" l="1"/>
  <c r="E48" s="1"/>
  <c r="E32" i="73"/>
  <c r="E33" s="1"/>
  <c r="E62"/>
  <c r="E63" s="1"/>
  <c r="L15" i="72"/>
  <c r="E46" s="1"/>
  <c r="E47" s="1"/>
  <c r="E48" s="1"/>
  <c r="E45"/>
  <c r="E30"/>
  <c r="E16"/>
  <c r="E18" s="1"/>
  <c r="E19" s="1"/>
  <c r="E60"/>
  <c r="E61"/>
  <c r="E31"/>
  <c r="E45" i="71"/>
  <c r="E30"/>
  <c r="E16"/>
  <c r="E60"/>
  <c r="L15"/>
  <c r="E62" i="70"/>
  <c r="E63" s="1"/>
  <c r="E47"/>
  <c r="E48" s="1"/>
  <c r="E32"/>
  <c r="E33" s="1"/>
  <c r="E43" i="69"/>
  <c r="E27"/>
  <c r="E61"/>
  <c r="E43" i="68"/>
  <c r="E61"/>
  <c r="E27"/>
  <c r="E61" i="67"/>
  <c r="E27"/>
  <c r="E43" i="66"/>
  <c r="E27" i="65"/>
  <c r="E43"/>
  <c r="E27" i="64"/>
  <c r="E43"/>
  <c r="E43" i="63"/>
  <c r="E27" i="62"/>
  <c r="E56"/>
  <c r="E56" i="61"/>
  <c r="E27" i="59"/>
  <c r="E41"/>
  <c r="E56"/>
  <c r="E41" i="58"/>
  <c r="E56"/>
  <c r="E27"/>
  <c r="E41" i="57"/>
  <c r="E63" i="56"/>
  <c r="E41"/>
  <c r="E27"/>
  <c r="E27" i="55"/>
  <c r="D45" i="53"/>
  <c r="I41"/>
  <c r="E36"/>
  <c r="E40" s="1"/>
  <c r="I27"/>
  <c r="E22"/>
  <c r="E26" s="1"/>
  <c r="E8"/>
  <c r="E12" s="1"/>
  <c r="E13" s="1"/>
  <c r="K66" i="52"/>
  <c r="K65"/>
  <c r="K64"/>
  <c r="I60"/>
  <c r="E55"/>
  <c r="E59" s="1"/>
  <c r="I45"/>
  <c r="E40"/>
  <c r="E44" s="1"/>
  <c r="E45" s="1"/>
  <c r="I27"/>
  <c r="E22"/>
  <c r="E26" s="1"/>
  <c r="E8"/>
  <c r="E12" s="1"/>
  <c r="E13" s="1"/>
  <c r="E62" i="72" l="1"/>
  <c r="E63" s="1"/>
  <c r="E32"/>
  <c r="E33" s="1"/>
  <c r="E17" i="71"/>
  <c r="E18" s="1"/>
  <c r="E19" s="1"/>
  <c r="E46"/>
  <c r="E47" s="1"/>
  <c r="E31"/>
  <c r="E32" s="1"/>
  <c r="E33" s="1"/>
  <c r="E61"/>
  <c r="E62" s="1"/>
  <c r="E63" s="1"/>
  <c r="E27" i="53"/>
  <c r="E41"/>
  <c r="E27" i="52"/>
  <c r="E60"/>
  <c r="K66" i="51"/>
  <c r="K65"/>
  <c r="D64"/>
  <c r="K64" s="1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D64" i="50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I60" i="48"/>
  <c r="E55"/>
  <c r="E59" s="1"/>
  <c r="E60" s="1"/>
  <c r="I45"/>
  <c r="E40"/>
  <c r="E44" s="1"/>
  <c r="I27"/>
  <c r="E22"/>
  <c r="E26" s="1"/>
  <c r="E27" s="1"/>
  <c r="E8"/>
  <c r="E12" s="1"/>
  <c r="E13" s="1"/>
  <c r="E45" l="1"/>
  <c r="I60" i="49"/>
  <c r="E55"/>
  <c r="E59" s="1"/>
  <c r="I45"/>
  <c r="E40"/>
  <c r="E44" s="1"/>
  <c r="I27"/>
  <c r="E22"/>
  <c r="E26" s="1"/>
  <c r="E27" s="1"/>
  <c r="E8"/>
  <c r="E12" s="1"/>
  <c r="E13" s="1"/>
  <c r="E45" l="1"/>
  <c r="E60"/>
  <c r="I60" i="47"/>
  <c r="E55"/>
  <c r="E59" s="1"/>
  <c r="I45"/>
  <c r="E40"/>
  <c r="E44" s="1"/>
  <c r="E45" s="1"/>
  <c r="I27"/>
  <c r="E22"/>
  <c r="E26" s="1"/>
  <c r="E8"/>
  <c r="E12" s="1"/>
  <c r="E13" s="1"/>
  <c r="E60" l="1"/>
  <c r="E27"/>
  <c r="I60" i="46"/>
  <c r="E55"/>
  <c r="E59" s="1"/>
  <c r="E60" s="1"/>
  <c r="I45"/>
  <c r="E40"/>
  <c r="E44" s="1"/>
  <c r="I27"/>
  <c r="E22"/>
  <c r="E26" s="1"/>
  <c r="E27" s="1"/>
  <c r="E8"/>
  <c r="E12" s="1"/>
  <c r="E13" s="1"/>
  <c r="E45" l="1"/>
  <c r="I73" i="4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44"/>
  <c r="E68"/>
  <c r="E72" s="1"/>
  <c r="E73" s="1"/>
  <c r="I58"/>
  <c r="E53"/>
  <c r="I43"/>
  <c r="E38"/>
  <c r="E42" s="1"/>
  <c r="E43" s="1"/>
  <c r="I27"/>
  <c r="E22"/>
  <c r="E26" s="1"/>
  <c r="E8"/>
  <c r="E12" s="1"/>
  <c r="E13" s="1"/>
  <c r="E27" l="1"/>
  <c r="E57"/>
  <c r="E58" s="1"/>
  <c r="I73" i="43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42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58"/>
  <c r="E27"/>
  <c r="I73" i="41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39"/>
  <c r="E68"/>
  <c r="E72" s="1"/>
  <c r="E73" s="1"/>
  <c r="I58"/>
  <c r="E53"/>
  <c r="E57" s="1"/>
  <c r="I43"/>
  <c r="E38"/>
  <c r="E42" s="1"/>
  <c r="I27"/>
  <c r="E22"/>
  <c r="E26" s="1"/>
  <c r="E8"/>
  <c r="E12" s="1"/>
  <c r="E13" s="1"/>
  <c r="E27" l="1"/>
  <c r="E58"/>
  <c r="E43"/>
  <c r="I73" i="38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73" i="37"/>
  <c r="E68"/>
  <c r="E72" s="1"/>
  <c r="I58"/>
  <c r="E53"/>
  <c r="E57" s="1"/>
  <c r="I43"/>
  <c r="E38"/>
  <c r="E42" s="1"/>
  <c r="E43" s="1"/>
  <c r="I27"/>
  <c r="E22"/>
  <c r="E26" s="1"/>
  <c r="E8"/>
  <c r="E12" s="1"/>
  <c r="E13" s="1"/>
  <c r="E73" l="1"/>
  <c r="E27"/>
  <c r="E58"/>
  <c r="I73" i="36"/>
  <c r="E68"/>
  <c r="E72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E73"/>
  <c r="I73" i="3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58" l="1"/>
  <c r="E27"/>
  <c r="E68" i="34"/>
  <c r="I73" l="1"/>
  <c r="E72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3"/>
  <c r="E68"/>
  <c r="E72" s="1"/>
  <c r="E73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I73" i="32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1"/>
  <c r="E68"/>
  <c r="E72" s="1"/>
  <c r="I58"/>
  <c r="E53"/>
  <c r="E57" s="1"/>
  <c r="E58" s="1"/>
  <c r="I43"/>
  <c r="E38"/>
  <c r="E42" s="1"/>
  <c r="E43" s="1"/>
  <c r="I27"/>
  <c r="E22"/>
  <c r="E26" s="1"/>
  <c r="E27" s="1"/>
  <c r="E8"/>
  <c r="E12" s="1"/>
  <c r="E13" s="1"/>
  <c r="E73" l="1"/>
  <c r="I73" i="30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58" i="29"/>
  <c r="E53"/>
  <c r="E57" s="1"/>
  <c r="I43"/>
  <c r="E38"/>
  <c r="E42" s="1"/>
  <c r="I27"/>
  <c r="E22"/>
  <c r="E26" s="1"/>
  <c r="E27" s="1"/>
  <c r="E8"/>
  <c r="E12" s="1"/>
  <c r="E13" s="1"/>
  <c r="E58" l="1"/>
  <c r="E43"/>
  <c r="I58" i="28"/>
  <c r="E53"/>
  <c r="E57" s="1"/>
  <c r="I43"/>
  <c r="E38"/>
  <c r="E42" s="1"/>
  <c r="I27"/>
  <c r="E22"/>
  <c r="E26" s="1"/>
  <c r="E27" s="1"/>
  <c r="E8"/>
  <c r="E12" s="1"/>
  <c r="E13" s="1"/>
  <c r="E43" l="1"/>
  <c r="E58"/>
  <c r="I79" i="27"/>
  <c r="E78"/>
  <c r="I64"/>
  <c r="E59"/>
  <c r="E63" s="1"/>
  <c r="I43"/>
  <c r="E38"/>
  <c r="E42" s="1"/>
  <c r="I27"/>
  <c r="E22"/>
  <c r="E26" s="1"/>
  <c r="E8"/>
  <c r="E12" s="1"/>
  <c r="E13" s="1"/>
  <c r="E43" l="1"/>
  <c r="E27"/>
  <c r="E64"/>
  <c r="E79"/>
  <c r="I79" i="26"/>
  <c r="E74"/>
  <c r="E78" s="1"/>
  <c r="I64"/>
  <c r="E59"/>
  <c r="E63" s="1"/>
  <c r="I43"/>
  <c r="E38"/>
  <c r="E42" s="1"/>
  <c r="I27"/>
  <c r="E22"/>
  <c r="E26" s="1"/>
  <c r="E8"/>
  <c r="E12" s="1"/>
  <c r="E13" s="1"/>
  <c r="E27" l="1"/>
  <c r="E79"/>
  <c r="E64"/>
  <c r="E43"/>
  <c r="E59" i="25"/>
  <c r="I79" l="1"/>
  <c r="E74"/>
  <c r="E78" s="1"/>
  <c r="I64"/>
  <c r="E63"/>
  <c r="I43"/>
  <c r="E38"/>
  <c r="E42" s="1"/>
  <c r="I27"/>
  <c r="E22"/>
  <c r="E26" s="1"/>
  <c r="E8"/>
  <c r="E12" s="1"/>
  <c r="E13" s="1"/>
  <c r="I79" i="24"/>
  <c r="E43" i="25" l="1"/>
  <c r="E64"/>
  <c r="E79"/>
  <c r="E27"/>
  <c r="E74" i="24"/>
  <c r="E78" s="1"/>
  <c r="E79" s="1"/>
  <c r="I64"/>
  <c r="E59"/>
  <c r="E63" s="1"/>
  <c r="I43"/>
  <c r="E38"/>
  <c r="E42" s="1"/>
  <c r="I27"/>
  <c r="E22"/>
  <c r="E26" s="1"/>
  <c r="E8"/>
  <c r="E12" s="1"/>
  <c r="E13" s="1"/>
  <c r="E43" l="1"/>
  <c r="E27"/>
  <c r="E64"/>
  <c r="I86" i="23"/>
  <c r="E81"/>
  <c r="E85" s="1"/>
  <c r="I71"/>
  <c r="E66"/>
  <c r="E70" s="1"/>
  <c r="I56"/>
  <c r="E51"/>
  <c r="E55" s="1"/>
  <c r="I42"/>
  <c r="E37"/>
  <c r="E41" s="1"/>
  <c r="E42" s="1"/>
  <c r="I27"/>
  <c r="E22"/>
  <c r="E26" s="1"/>
  <c r="E8"/>
  <c r="E12" s="1"/>
  <c r="E13" s="1"/>
  <c r="I86" i="22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56" l="1"/>
  <c r="E27" i="23"/>
  <c r="E71"/>
  <c r="E86"/>
  <c r="E71" i="22"/>
  <c r="E42"/>
  <c r="E27"/>
  <c r="E56" i="23"/>
  <c r="E86" i="22"/>
  <c r="I86" i="21"/>
  <c r="E81"/>
  <c r="E85" s="1"/>
  <c r="I71"/>
  <c r="E66"/>
  <c r="E70" s="1"/>
  <c r="I56"/>
  <c r="E51"/>
  <c r="E55" s="1"/>
  <c r="I42"/>
  <c r="E37"/>
  <c r="E41" s="1"/>
  <c r="I27"/>
  <c r="E22"/>
  <c r="E26" s="1"/>
  <c r="E27" s="1"/>
  <c r="E8"/>
  <c r="E12" s="1"/>
  <c r="E13" s="1"/>
  <c r="E42" l="1"/>
  <c r="E56"/>
  <c r="E71"/>
  <c r="E86"/>
  <c r="I86" i="20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27" l="1"/>
  <c r="E56"/>
  <c r="E86"/>
  <c r="E42"/>
  <c r="E71"/>
  <c r="I86" i="19"/>
  <c r="E81"/>
  <c r="E85" s="1"/>
  <c r="I71"/>
  <c r="E66"/>
  <c r="E70" s="1"/>
  <c r="I56"/>
  <c r="E51"/>
  <c r="E55" s="1"/>
  <c r="E56" s="1"/>
  <c r="I42"/>
  <c r="E37"/>
  <c r="E41" s="1"/>
  <c r="I27"/>
  <c r="E22"/>
  <c r="E26" s="1"/>
  <c r="E8"/>
  <c r="E12" s="1"/>
  <c r="E13" s="1"/>
  <c r="E71" l="1"/>
  <c r="E86"/>
  <c r="E42"/>
  <c r="E27"/>
  <c r="I86" i="18" l="1"/>
  <c r="E81"/>
  <c r="E85" s="1"/>
  <c r="E86" s="1"/>
  <c r="I71" l="1"/>
  <c r="E66"/>
  <c r="E70" s="1"/>
  <c r="I56"/>
  <c r="E55"/>
  <c r="E51"/>
  <c r="I42"/>
  <c r="E37"/>
  <c r="E41" s="1"/>
  <c r="I27"/>
  <c r="E22"/>
  <c r="E26" s="1"/>
  <c r="E8"/>
  <c r="E12" s="1"/>
  <c r="E13" s="1"/>
  <c r="E56" l="1"/>
  <c r="E27"/>
  <c r="E71"/>
  <c r="E42"/>
  <c r="I71" i="17"/>
  <c r="E66"/>
  <c r="E70" s="1"/>
  <c r="I56"/>
  <c r="E51"/>
  <c r="E55" s="1"/>
  <c r="I42"/>
  <c r="E37"/>
  <c r="E41" s="1"/>
  <c r="I27"/>
  <c r="E22"/>
  <c r="E26" s="1"/>
  <c r="E27" s="1"/>
  <c r="E8"/>
  <c r="E12" s="1"/>
  <c r="E13" s="1"/>
  <c r="E71" l="1"/>
  <c r="E56"/>
  <c r="E42"/>
  <c r="I71" i="15" l="1"/>
  <c r="E66"/>
  <c r="E70" s="1"/>
  <c r="I56"/>
  <c r="E51"/>
  <c r="E55" s="1"/>
  <c r="I42"/>
  <c r="E37"/>
  <c r="E41" s="1"/>
  <c r="I27"/>
  <c r="E22"/>
  <c r="E26" s="1"/>
  <c r="E8"/>
  <c r="E12" s="1"/>
  <c r="E13" s="1"/>
  <c r="E71" l="1"/>
  <c r="E27"/>
  <c r="E56"/>
  <c r="E42"/>
  <c r="I71" i="14"/>
  <c r="E66"/>
  <c r="E70" s="1"/>
  <c r="I56"/>
  <c r="E51"/>
  <c r="E55" s="1"/>
  <c r="I42"/>
  <c r="E37"/>
  <c r="E41" s="1"/>
  <c r="E42" s="1"/>
  <c r="I27"/>
  <c r="E22"/>
  <c r="E26" s="1"/>
  <c r="E8"/>
  <c r="E12" s="1"/>
  <c r="E13" s="1"/>
  <c r="I71" i="13"/>
  <c r="E66"/>
  <c r="E70" s="1"/>
  <c r="I56"/>
  <c r="E51"/>
  <c r="E55" s="1"/>
  <c r="I42"/>
  <c r="E37"/>
  <c r="E41" s="1"/>
  <c r="I27"/>
  <c r="E22"/>
  <c r="E26" s="1"/>
  <c r="E8"/>
  <c r="E12" s="1"/>
  <c r="E13" s="1"/>
  <c r="E27" i="14" l="1"/>
  <c r="E56"/>
  <c r="E71"/>
  <c r="E71" i="13"/>
  <c r="E27"/>
  <c r="E56"/>
  <c r="E42"/>
  <c r="I84" i="12"/>
  <c r="E79"/>
  <c r="E83" s="1"/>
  <c r="I70"/>
  <c r="E65"/>
  <c r="E69" s="1"/>
  <c r="I56"/>
  <c r="E51"/>
  <c r="E55" s="1"/>
  <c r="I42"/>
  <c r="E37"/>
  <c r="E41" s="1"/>
  <c r="I27"/>
  <c r="E22"/>
  <c r="E26" s="1"/>
  <c r="E8"/>
  <c r="E12" s="1"/>
  <c r="E13" s="1"/>
  <c r="E42" l="1"/>
  <c r="E84"/>
  <c r="E70"/>
  <c r="E56"/>
  <c r="E27"/>
  <c r="I84" i="11"/>
  <c r="E79"/>
  <c r="E83" s="1"/>
  <c r="I70"/>
  <c r="E65"/>
  <c r="E69" s="1"/>
  <c r="I56"/>
  <c r="E51"/>
  <c r="E55" s="1"/>
  <c r="I42"/>
  <c r="E37"/>
  <c r="E41" s="1"/>
  <c r="I27"/>
  <c r="E22"/>
  <c r="E26" s="1"/>
  <c r="E27" s="1"/>
  <c r="E8"/>
  <c r="E12" s="1"/>
  <c r="E13" s="1"/>
  <c r="E84" l="1"/>
  <c r="E70"/>
  <c r="E42"/>
  <c r="E56"/>
  <c r="I84" i="10"/>
  <c r="E79"/>
  <c r="E83" s="1"/>
  <c r="E84" s="1"/>
  <c r="I70"/>
  <c r="E65"/>
  <c r="E69" s="1"/>
  <c r="E70" l="1"/>
  <c r="I56"/>
  <c r="E51"/>
  <c r="E55" s="1"/>
  <c r="E56" l="1"/>
  <c r="I42"/>
  <c r="E37"/>
  <c r="E41" s="1"/>
  <c r="E42" s="1"/>
  <c r="I27"/>
  <c r="E22"/>
  <c r="E26" s="1"/>
  <c r="E8"/>
  <c r="E12" s="1"/>
  <c r="E13" s="1"/>
  <c r="E27" l="1"/>
  <c r="I77" i="8"/>
  <c r="E72"/>
  <c r="E76" s="1"/>
  <c r="E37"/>
  <c r="E41" s="1"/>
  <c r="I42"/>
  <c r="I42" i="9"/>
  <c r="E37"/>
  <c r="E41" s="1"/>
  <c r="E42" s="1"/>
  <c r="I27"/>
  <c r="E22"/>
  <c r="E26" s="1"/>
  <c r="E8"/>
  <c r="E12" s="1"/>
  <c r="E13" s="1"/>
  <c r="I63" i="8"/>
  <c r="E58"/>
  <c r="E62" s="1"/>
  <c r="I27"/>
  <c r="E22"/>
  <c r="E26" s="1"/>
  <c r="E8"/>
  <c r="E12" s="1"/>
  <c r="E13" s="1"/>
  <c r="E8" i="7"/>
  <c r="E12" s="1"/>
  <c r="E13" s="1"/>
  <c r="I56"/>
  <c r="N52"/>
  <c r="E51"/>
  <c r="E55" s="1"/>
  <c r="I42"/>
  <c r="E37"/>
  <c r="E41" s="1"/>
  <c r="I27"/>
  <c r="E22"/>
  <c r="E26" s="1"/>
  <c r="N52" i="6"/>
  <c r="Q38"/>
  <c r="T23"/>
  <c r="I56"/>
  <c r="E51"/>
  <c r="E55" s="1"/>
  <c r="I42"/>
  <c r="E37"/>
  <c r="E41" s="1"/>
  <c r="I27"/>
  <c r="E22"/>
  <c r="E26" s="1"/>
  <c r="E8"/>
  <c r="E12" s="1"/>
  <c r="E13" s="1"/>
  <c r="P52" i="5"/>
  <c r="Q38"/>
  <c r="Q21"/>
  <c r="I56"/>
  <c r="E51"/>
  <c r="E55" s="1"/>
  <c r="I42"/>
  <c r="E37"/>
  <c r="E41" s="1"/>
  <c r="I27"/>
  <c r="E22"/>
  <c r="E26" s="1"/>
  <c r="E8"/>
  <c r="E12" s="1"/>
  <c r="E13" s="1"/>
  <c r="I83" i="4"/>
  <c r="E78"/>
  <c r="E82" s="1"/>
  <c r="I69"/>
  <c r="E64"/>
  <c r="E68" s="1"/>
  <c r="I55"/>
  <c r="E50"/>
  <c r="E54" s="1"/>
  <c r="I41"/>
  <c r="E36"/>
  <c r="E40" s="1"/>
  <c r="I27"/>
  <c r="E26"/>
  <c r="E22"/>
  <c r="E8"/>
  <c r="E12" s="1"/>
  <c r="E13" s="1"/>
  <c r="E22" i="3"/>
  <c r="E26" s="1"/>
  <c r="I27"/>
  <c r="I41"/>
  <c r="E36"/>
  <c r="E40" s="1"/>
  <c r="I83"/>
  <c r="E78"/>
  <c r="E82" s="1"/>
  <c r="I69"/>
  <c r="E64"/>
  <c r="E68" s="1"/>
  <c r="I55"/>
  <c r="E50"/>
  <c r="E54" s="1"/>
  <c r="E8"/>
  <c r="E12" s="1"/>
  <c r="E13" s="1"/>
  <c r="I83" i="2"/>
  <c r="E78"/>
  <c r="E82" s="1"/>
  <c r="I69"/>
  <c r="E64"/>
  <c r="E68" s="1"/>
  <c r="E69" s="1"/>
  <c r="I55"/>
  <c r="E50"/>
  <c r="E54" s="1"/>
  <c r="I41"/>
  <c r="E36"/>
  <c r="E40" s="1"/>
  <c r="E41" s="1"/>
  <c r="I27"/>
  <c r="E22"/>
  <c r="E26" s="1"/>
  <c r="E8"/>
  <c r="E12" s="1"/>
  <c r="E13" s="1"/>
  <c r="I83" i="1"/>
  <c r="I69"/>
  <c r="I55"/>
  <c r="I41"/>
  <c r="I27"/>
  <c r="E8"/>
  <c r="E12" s="1"/>
  <c r="E13" s="1"/>
  <c r="E78"/>
  <c r="E82" s="1"/>
  <c r="E64"/>
  <c r="E68" s="1"/>
  <c r="E50"/>
  <c r="E54" s="1"/>
  <c r="E36"/>
  <c r="E40" s="1"/>
  <c r="E22"/>
  <c r="E26" s="1"/>
  <c r="E55" i="3" l="1"/>
  <c r="E27" i="9"/>
  <c r="E77" i="8"/>
  <c r="E27"/>
  <c r="E42" i="5"/>
  <c r="E27" i="2"/>
  <c r="E55"/>
  <c r="E83"/>
  <c r="E27" i="3"/>
  <c r="E55" i="4"/>
  <c r="E27"/>
  <c r="E56" i="7"/>
  <c r="E41" i="3"/>
  <c r="E83" i="4"/>
  <c r="E63" i="8"/>
  <c r="E27" i="7"/>
  <c r="E56" i="6"/>
  <c r="E42"/>
  <c r="E27"/>
  <c r="E56" i="5"/>
  <c r="E27"/>
  <c r="E69" i="4"/>
  <c r="E41"/>
  <c r="E69" i="3"/>
  <c r="E83"/>
  <c r="E83" i="1"/>
  <c r="E41"/>
  <c r="E55"/>
  <c r="E27"/>
  <c r="E69"/>
  <c r="E18" i="70"/>
  <c r="E19" s="1"/>
</calcChain>
</file>

<file path=xl/sharedStrings.xml><?xml version="1.0" encoding="utf-8"?>
<sst xmlns="http://schemas.openxmlformats.org/spreadsheetml/2006/main" count="9793" uniqueCount="194">
  <si>
    <t>Новгородцев Максим Викторович</t>
  </si>
  <si>
    <t>Менеджер</t>
  </si>
  <si>
    <t>Вид</t>
  </si>
  <si>
    <t>Период</t>
  </si>
  <si>
    <t>Отработано</t>
  </si>
  <si>
    <t>Сумма</t>
  </si>
  <si>
    <t>Дни</t>
  </si>
  <si>
    <t>Часы</t>
  </si>
  <si>
    <t>1.Начислено</t>
  </si>
  <si>
    <t>2.Удержано</t>
  </si>
  <si>
    <t>Оклад по дням</t>
  </si>
  <si>
    <t>Аванс</t>
  </si>
  <si>
    <t>Всего начислено</t>
  </si>
  <si>
    <t>Выплачено</t>
  </si>
  <si>
    <t>Судаков Виталий Александрович</t>
  </si>
  <si>
    <t>Продавец-консультант</t>
  </si>
  <si>
    <t>Бодяй Кирилл</t>
  </si>
  <si>
    <t>Ромашов</t>
  </si>
  <si>
    <t>Кузьмина Ирина</t>
  </si>
  <si>
    <t>Сычев Филипп</t>
  </si>
  <si>
    <t>РАСЧЕТНЫЙ ЛИСТ ЗА ноябрь -2017 г.</t>
  </si>
  <si>
    <t>РАСЧЕТНЫЙ ЛИСТ ЗА ноябрь-2017 г.</t>
  </si>
  <si>
    <t>Премия</t>
  </si>
  <si>
    <t>Разгрузка</t>
  </si>
  <si>
    <t>Прочее</t>
  </si>
  <si>
    <t>запчасти</t>
  </si>
  <si>
    <t>ревизия</t>
  </si>
  <si>
    <t>штраф</t>
  </si>
  <si>
    <t>декабрь</t>
  </si>
  <si>
    <t>Оклад</t>
  </si>
  <si>
    <t>прочее</t>
  </si>
  <si>
    <t>Всего:</t>
  </si>
  <si>
    <t>касса</t>
  </si>
  <si>
    <t>перенос з/ч</t>
  </si>
  <si>
    <t>РАСЧЕТНЫЙ ЛИСТ ЗА февраль -2017 г.</t>
  </si>
  <si>
    <t>РАСЧЕТНЫЙ ЛИСТ ЗА февраль-2017 г.</t>
  </si>
  <si>
    <t>8 часов</t>
  </si>
  <si>
    <t>9 часов</t>
  </si>
  <si>
    <t>РАСЧЕТНЫЙ ЛИСТ ЗА март -2018 г.</t>
  </si>
  <si>
    <t>РАСЧЕТНЫЙ ЛИСТ ЗА март-2018 г.</t>
  </si>
  <si>
    <t>5 часов</t>
  </si>
  <si>
    <t>опоздание 5 минут + 1 час</t>
  </si>
  <si>
    <t>касса + 8 часов</t>
  </si>
  <si>
    <t>РАСЧЕТНЫЙ ЛИСТ ЗА апрель-2018 г.</t>
  </si>
  <si>
    <t>РАСЧЕТНЫЙ ЛИСТ ЗА апрель -2018 г.</t>
  </si>
  <si>
    <t>РАСЧЕТНЫЙ ЛИСТ ЗА май -2018 г.</t>
  </si>
  <si>
    <t>РАСЧЕТНЫЙ ЛИСТ ЗА май-2018 г.</t>
  </si>
  <si>
    <t>касса+3 часа</t>
  </si>
  <si>
    <t>касса+7 часов</t>
  </si>
  <si>
    <t>РАСЧЕТНЫЙ ЛИСТ ЗА июнь -2018 г.</t>
  </si>
  <si>
    <t>РАСЧЕТНЫЙ ЛИСТ ЗА июнь-2018 г.</t>
  </si>
  <si>
    <t xml:space="preserve">   </t>
  </si>
  <si>
    <t>РАСЧЕТНЫЙ ЛИСТ ЗА июль -2018 г.</t>
  </si>
  <si>
    <t>РАСЧЕТНЫЙ ЛИСТ ЗА июль-2018 г.</t>
  </si>
  <si>
    <t>Харитонов Александр</t>
  </si>
  <si>
    <t>РАСЧЕТНЫЙ ЛИСТ ЗА август-2018 г.</t>
  </si>
  <si>
    <t>РАСЧЕТНЫЙ ЛИСТ ЗА сентябрь -2018 г.</t>
  </si>
  <si>
    <t>РАСЧЕТНЫЙ ЛИСТ ЗА сентябрь-2018 г.</t>
  </si>
  <si>
    <t>штангель</t>
  </si>
  <si>
    <t>Савинов Владимир</t>
  </si>
  <si>
    <t>Крестовина GUN-27  400 руб.</t>
  </si>
  <si>
    <t>Парфенов Юрий Владимирович</t>
  </si>
  <si>
    <t>талон</t>
  </si>
  <si>
    <t>свечи накала 1274</t>
  </si>
  <si>
    <t>РАСЧЕТНЫЙ ЛИСТ ЗА ноябрь -2018 г.</t>
  </si>
  <si>
    <t>РАСЧЕТНЫЙ ЛИСТ ЗА ноябрь-2018 г.</t>
  </si>
  <si>
    <t>300 отчет</t>
  </si>
  <si>
    <t>300 Кузьмин реализация</t>
  </si>
  <si>
    <t>РАСЧЕТНЫЙ ЛИСТ ЗА декабрь -2018 г.</t>
  </si>
  <si>
    <t>РАСЧЕТНЫЙ ЛИСТ ЗА декабрь-2018 г.</t>
  </si>
  <si>
    <t>Прицеп)Фаркоп  ХРОМ   TCG-001      м-у арт. 29999   电镀拖车勾</t>
  </si>
  <si>
    <t xml:space="preserve">Антифриз зелен. 4л -37" TOTACHI </t>
  </si>
  <si>
    <t>РАСЧЕТНЫЙ ЛИСТ ЗА янваоь -2018 г.</t>
  </si>
  <si>
    <t>РАСЧЕТНЫЙ ЛИСТ ЗА янваоь-2018 г.</t>
  </si>
  <si>
    <t xml:space="preserve">Декстрон Газпромнефть </t>
  </si>
  <si>
    <t>декстрон роснефть 1 л не проверил штрихкод</t>
  </si>
  <si>
    <t>курит в боксе</t>
  </si>
  <si>
    <t>сдача</t>
  </si>
  <si>
    <t>НЕ ВЫХОД НА РАБОТУ</t>
  </si>
  <si>
    <t>7 часов</t>
  </si>
  <si>
    <t xml:space="preserve">                                                                                                                                                                                 </t>
  </si>
  <si>
    <t>Премия 50%</t>
  </si>
  <si>
    <t>Суббота 3 часа</t>
  </si>
  <si>
    <t>Воскресенье спал</t>
  </si>
  <si>
    <t>Темралиев Ринат</t>
  </si>
  <si>
    <t>долг</t>
  </si>
  <si>
    <t>Запчасти заказывал</t>
  </si>
  <si>
    <t>4581 наконечник</t>
  </si>
  <si>
    <t>прогул</t>
  </si>
  <si>
    <t>подделка справки</t>
  </si>
  <si>
    <t>РАСЧЕТНЫЙ ЛИСТ ЗА октябрь -2018 г.</t>
  </si>
  <si>
    <t>РАСЧЕТНЫЙ ЛИСТ ЗА октябрь-2018 г.</t>
  </si>
  <si>
    <t>Отпуск взяла за полгода</t>
  </si>
  <si>
    <t>РАСЧЕТНЫЙ ЛИСТ ЗА январь -2020 г.</t>
  </si>
  <si>
    <t>РАСЧЕТНЫЙ ЛИСТ ЗА январь-2020 г.</t>
  </si>
  <si>
    <t>премия 1000 20/03/20 работал один</t>
  </si>
  <si>
    <t>РАСЧЕТНЫЙ ЛИСТ ЗА март -2020 г.</t>
  </si>
  <si>
    <t>РАСЧЕТНЫЙ ЛИСТ ЗА март-2020 г.</t>
  </si>
  <si>
    <t>фильтр</t>
  </si>
  <si>
    <t>РАСЧЕТНЫЙ ЛИСТ ЗА апрель -2020 г.</t>
  </si>
  <si>
    <t>РАСЧЕТНЫЙ ЛИСТ ЗА апрель-2020 г.</t>
  </si>
  <si>
    <t>Сергей</t>
  </si>
  <si>
    <t>РАСЧЕТНЫЙ ЛИСТ ЗА май -2020 г.</t>
  </si>
  <si>
    <t>РАСЧЕТНЫЙ ЛИСТ ЗА май-2020 г.</t>
  </si>
  <si>
    <t>РАСЧЕТНЫЙ ЛИСТ ЗА июнь -2020 г.</t>
  </si>
  <si>
    <t>РАСЧЕТНЫЙ ЛИСТ ЗА июнь-2020 г.</t>
  </si>
  <si>
    <t>РАСЧЕТНЫЙ ЛИСТ ЗА июль -2020 г.</t>
  </si>
  <si>
    <t>РАСЧЕТНЫЙ ЛИСТ ЗА июль-2020 г.</t>
  </si>
  <si>
    <t>Кознов Сергей</t>
  </si>
  <si>
    <t>РАСЧЕТНЫЙ ЛИСТ ЗА август -2020 г.</t>
  </si>
  <si>
    <t>РАСЧЕТНЫЙ ЛИСТ ЗА август-2020 г.</t>
  </si>
  <si>
    <t>РАСЧЕТНЫЙ ЛИСТ ЗА сентябрь -2020 г.</t>
  </si>
  <si>
    <t>РАСЧЕТНЫЙ ЛИСТ ЗА сентябрь-2020 г.</t>
  </si>
  <si>
    <t>РАСЧЕТНЫЙ ЛИСТ ЗА октябрь -2020 г.</t>
  </si>
  <si>
    <t>РАСЧЕТНЫЙ ЛИСТ ЗА октябрь-2020 г.</t>
  </si>
  <si>
    <t>РАСЧЕТНЫЙ ЛИСТ ЗА ноябрь -2020 г.</t>
  </si>
  <si>
    <t>РАСЧЕТНЫЙ ЛИСТ ЗА ноябрь-2020 г.</t>
  </si>
  <si>
    <t>РАСЧЕТНЫЙ ЛИСТ ЗА декабрь -2020 г.</t>
  </si>
  <si>
    <t>РАСЧЕТНЫЙ ЛИСТ ЗА декабрь-2020 г.</t>
  </si>
  <si>
    <t>%</t>
  </si>
  <si>
    <t>% допол.</t>
  </si>
  <si>
    <t>РАСЧЕТНЫЙ ЛИСТ ЗА сентябрь -2021 г.</t>
  </si>
  <si>
    <t>РАСЧЕТНЫЙ ЛИСТ ЗА сентябрь-2021 г.</t>
  </si>
  <si>
    <t>РАСЧЕТНЫЙ ЛИСТ ЗА октябрь -2021 г.</t>
  </si>
  <si>
    <t>РАСЧЕТНЫЙ ЛИСТ ЗА октябрь-2021 г.</t>
  </si>
  <si>
    <t xml:space="preserve">Люда </t>
  </si>
  <si>
    <t>РАСЧЕТНЫЙ ЛИСТ ЗА ноябрь -2021 г.</t>
  </si>
  <si>
    <t>РАСЧЕТНЫЙ ЛИСТ ЗА ноябрь-2021 г.</t>
  </si>
  <si>
    <t>РАСЧЕТНЫЙ ЛИСТ ЗА декабрь -2021 г.</t>
  </si>
  <si>
    <t>РАСЧЕТНЫЙ ЛИСТ ЗА декабрь-2021 г.</t>
  </si>
  <si>
    <t>РАСЧЕТНЫЙ ЛИСТ ЗА январь -2022 г.</t>
  </si>
  <si>
    <t>РАСЧЕТНЫЙ ЛИСТ ЗА январь-2022 г.</t>
  </si>
  <si>
    <t>РАСЧЕТНЫЙ ЛИСТ ЗА февраль -2022 г.</t>
  </si>
  <si>
    <t>РАСЧЕТНЫЙ ЛИСТ ЗА февраль-2022 г.</t>
  </si>
  <si>
    <t>19*2400</t>
  </si>
  <si>
    <t>Григорович</t>
  </si>
  <si>
    <t>18*1500</t>
  </si>
  <si>
    <t>РАСЧЕТНЫЙ ЛИСТ ЗА март -2022 г.</t>
  </si>
  <si>
    <t>РАСЧЕТНЫЙ ЛИСТ ЗА март-2022 г.</t>
  </si>
  <si>
    <t>Дмитрий</t>
  </si>
  <si>
    <t xml:space="preserve">аванс </t>
  </si>
  <si>
    <t>150 руб.</t>
  </si>
  <si>
    <t>РАСЧЕТНЫЙ ЛИСТ ЗА апрель -2022 г.</t>
  </si>
  <si>
    <t>РАСЧЕТНЫЙ ЛИСТ ЗА апрель-2022 г.</t>
  </si>
  <si>
    <t>штраф 1500</t>
  </si>
  <si>
    <t>% допол</t>
  </si>
  <si>
    <t>аванс 25000</t>
  </si>
  <si>
    <t>премия</t>
  </si>
  <si>
    <t>РАСЧЕТНЫЙ ЛИСТ ЗА май -2022 г.</t>
  </si>
  <si>
    <t>РАСЧЕТНЫЙ ЛИСТ ЗА май-2022 г.</t>
  </si>
  <si>
    <t>Ульянов Дмитрий</t>
  </si>
  <si>
    <t>РАСЧЕТНЫЙ ЛИСТ ЗА июнь -2022 г.</t>
  </si>
  <si>
    <t>РАСЧЕТНЫЙ ЛИСТ ЗА июнь-2022 г.</t>
  </si>
  <si>
    <t xml:space="preserve">25000 аванс </t>
  </si>
  <si>
    <t>Булычева Людмила</t>
  </si>
  <si>
    <t>РАСЧЕТНЫЙ ЛИСТ ЗА июль -2022 г.</t>
  </si>
  <si>
    <t>РАСЧЕТНЫЙ ЛИСТ ЗА июль-2022 г.</t>
  </si>
  <si>
    <t>РАСЧЕТНЫЙ ЛИСТ ЗА август -2022 г.</t>
  </si>
  <si>
    <t>РАСЧЕТНЫЙ ЛИСТ ЗА август-2022 г.</t>
  </si>
  <si>
    <t>Илья 5000</t>
  </si>
  <si>
    <t>Елена</t>
  </si>
  <si>
    <t>АВАНС</t>
  </si>
  <si>
    <t>РАСЧЕТНЫЙ ЛИСТ ЗА ноябрь -2022 г.</t>
  </si>
  <si>
    <t>РАСЧЕТНЫЙ ЛИСТ ЗА ноябрь-2022 г.</t>
  </si>
  <si>
    <t>1500 тонировка</t>
  </si>
  <si>
    <t>3000 штраф</t>
  </si>
  <si>
    <t>700 сайлентблок</t>
  </si>
  <si>
    <t>РАСЧЕТНЫЙ ЛИСТ ЗА декабрь -2022 г.</t>
  </si>
  <si>
    <t>РАСЧЕТНЫЙ ЛИСТ ЗА декабрь-2022 г.</t>
  </si>
  <si>
    <t>Артем</t>
  </si>
  <si>
    <t>фара</t>
  </si>
  <si>
    <t>Гринь Елена</t>
  </si>
  <si>
    <t xml:space="preserve"> </t>
  </si>
  <si>
    <t>Итого дней</t>
  </si>
  <si>
    <t>% основной</t>
  </si>
  <si>
    <t>кол-во сотрудников</t>
  </si>
  <si>
    <t>ФОТ %</t>
  </si>
  <si>
    <t>% за день</t>
  </si>
  <si>
    <t>% дополнительный</t>
  </si>
  <si>
    <t>% дополнительный  за день</t>
  </si>
  <si>
    <t>РАСЧЕТНЫЙ ЛИСТ ЗА сентябрь -2022 г.</t>
  </si>
  <si>
    <t>РАСЧЕТНЫЙ ЛИСТ ЗА сентябрь-2022 г.</t>
  </si>
  <si>
    <t>РАСЧЕТНЫЙ ЛИСТ ЗА октябрь -2022 г.</t>
  </si>
  <si>
    <t>РАСЧЕТНЫЙ ЛИСТ ЗА октябрь-2022 г.</t>
  </si>
  <si>
    <t>РАСЧЕТНЫЙ ЛИСТ ЗА январь -2024 г.</t>
  </si>
  <si>
    <t>РАСЧЕТНЫЙ ЛИСТ ЗА ноябрь-2024 г.</t>
  </si>
  <si>
    <t>РАСЧЕТНЫЙ ЛИСТ ЗА январь-2024 г.</t>
  </si>
  <si>
    <t>Максим</t>
  </si>
  <si>
    <t>10 дней</t>
  </si>
  <si>
    <t>РАСЧЕТНЫЙ ЛИСТ ЗА февраль -2024 г.</t>
  </si>
  <si>
    <t>РАСЧЕТНЫЙ ЛИСТ ЗА февраль-2024 г.</t>
  </si>
  <si>
    <t>4 дня</t>
  </si>
  <si>
    <t>РАСЧЕТНЫЙ ЛИСТ ЗА март -2024 г.</t>
  </si>
  <si>
    <t>РАСЧЕТНЫЙ ЛИСТ ЗА март-2024 г.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</si>
</sst>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NumberFormat="1" applyFont="1" applyBorder="1"/>
    <xf numFmtId="0" fontId="1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1" fillId="2" borderId="2" xfId="0" applyNumberFormat="1" applyFont="1" applyFill="1" applyBorder="1"/>
    <xf numFmtId="0" fontId="1" fillId="2" borderId="4" xfId="0" applyNumberFormat="1" applyFont="1" applyFill="1" applyBorder="1"/>
    <xf numFmtId="0" fontId="1" fillId="2" borderId="3" xfId="0" applyNumberFormat="1" applyFont="1" applyFill="1" applyBorder="1"/>
    <xf numFmtId="0" fontId="2" fillId="0" borderId="2" xfId="0" applyNumberFormat="1" applyFont="1" applyBorder="1"/>
    <xf numFmtId="0" fontId="1" fillId="0" borderId="4" xfId="0" applyNumberFormat="1" applyFont="1" applyBorder="1"/>
    <xf numFmtId="0" fontId="1" fillId="0" borderId="3" xfId="0" applyNumberFormat="1" applyFont="1" applyBorder="1"/>
    <xf numFmtId="0" fontId="2" fillId="0" borderId="1" xfId="0" applyNumberFormat="1" applyFont="1" applyBorder="1"/>
    <xf numFmtId="0" fontId="1" fillId="0" borderId="1" xfId="0" applyNumberFormat="1" applyFont="1" applyFill="1" applyBorder="1"/>
    <xf numFmtId="0" fontId="0" fillId="0" borderId="1" xfId="0" applyNumberFormat="1" applyBorder="1"/>
    <xf numFmtId="0" fontId="3" fillId="0" borderId="1" xfId="0" applyNumberFormat="1" applyFont="1" applyBorder="1"/>
    <xf numFmtId="0" fontId="4" fillId="0" borderId="1" xfId="0" applyNumberFormat="1" applyFont="1" applyBorder="1"/>
    <xf numFmtId="0" fontId="5" fillId="0" borderId="1" xfId="0" applyNumberFormat="1" applyFont="1" applyBorder="1"/>
    <xf numFmtId="0" fontId="6" fillId="0" borderId="1" xfId="0" applyNumberFormat="1" applyFont="1" applyBorder="1"/>
    <xf numFmtId="0" fontId="7" fillId="0" borderId="1" xfId="0" applyNumberFormat="1" applyFont="1" applyBorder="1"/>
    <xf numFmtId="0" fontId="8" fillId="0" borderId="1" xfId="0" applyNumberFormat="1" applyFont="1" applyBorder="1"/>
    <xf numFmtId="0" fontId="9" fillId="0" borderId="1" xfId="0" applyNumberFormat="1" applyFont="1" applyBorder="1"/>
    <xf numFmtId="0" fontId="10" fillId="0" borderId="1" xfId="0" applyNumberFormat="1" applyFont="1" applyBorder="1"/>
    <xf numFmtId="0" fontId="2" fillId="2" borderId="5" xfId="0" applyNumberFormat="1" applyFont="1" applyFill="1" applyBorder="1"/>
    <xf numFmtId="0" fontId="11" fillId="0" borderId="1" xfId="0" applyNumberFormat="1" applyFont="1" applyBorder="1"/>
    <xf numFmtId="0" fontId="2" fillId="3" borderId="5" xfId="0" applyNumberFormat="1" applyFont="1" applyFill="1" applyBorder="1"/>
    <xf numFmtId="0" fontId="1" fillId="0" borderId="0" xfId="0" applyNumberFormat="1" applyFont="1" applyFill="1" applyBorder="1"/>
    <xf numFmtId="0" fontId="12" fillId="0" borderId="0" xfId="0" applyFont="1"/>
    <xf numFmtId="0" fontId="0" fillId="0" borderId="0" xfId="0" applyFont="1"/>
    <xf numFmtId="0" fontId="13" fillId="0" borderId="0" xfId="0" applyFont="1"/>
    <xf numFmtId="9" fontId="13" fillId="0" borderId="0" xfId="0" applyNumberFormat="1" applyFont="1"/>
    <xf numFmtId="0" fontId="14" fillId="0" borderId="0" xfId="0" applyFont="1"/>
    <xf numFmtId="0" fontId="15" fillId="0" borderId="0" xfId="0" applyFont="1"/>
    <xf numFmtId="0" fontId="8" fillId="0" borderId="0" xfId="0" applyFont="1"/>
    <xf numFmtId="1" fontId="0" fillId="0" borderId="1" xfId="0" applyNumberFormat="1" applyBorder="1"/>
    <xf numFmtId="1" fontId="0" fillId="0" borderId="0" xfId="0" applyNumberFormat="1" applyBorder="1"/>
    <xf numFmtId="0" fontId="2" fillId="4" borderId="0" xfId="0" applyNumberFormat="1" applyFont="1" applyFill="1" applyBorder="1"/>
    <xf numFmtId="1" fontId="4" fillId="0" borderId="1" xfId="0" applyNumberFormat="1" applyFont="1" applyBorder="1"/>
    <xf numFmtId="1" fontId="8" fillId="0" borderId="1" xfId="0" applyNumberFormat="1" applyFont="1" applyBorder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3"/>
  <sheetViews>
    <sheetView topLeftCell="A52" workbookViewId="0">
      <selection activeCell="I52" sqref="I5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">
        <v>40000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12500</v>
      </c>
      <c r="G13" s="1" t="s">
        <v>31</v>
      </c>
      <c r="H13" s="1"/>
      <c r="I13" s="1">
        <v>40000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22</v>
      </c>
      <c r="D22" s="1"/>
      <c r="E22" s="1">
        <f>C22*B18</f>
        <v>41800</v>
      </c>
      <c r="G22" s="1" t="s">
        <v>11</v>
      </c>
      <c r="H22" s="14"/>
      <c r="I22" s="1">
        <v>31025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9900</v>
      </c>
    </row>
    <row r="24" spans="1:9">
      <c r="A24" s="15" t="s">
        <v>23</v>
      </c>
      <c r="B24" s="1"/>
      <c r="C24" s="1"/>
      <c r="D24" s="1"/>
      <c r="E24" s="16">
        <v>1000</v>
      </c>
      <c r="G24" s="16" t="s">
        <v>26</v>
      </c>
      <c r="H24" s="1"/>
      <c r="I24" s="1">
        <v>1386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47800</v>
      </c>
      <c r="G26" s="1" t="s">
        <v>30</v>
      </c>
      <c r="H26" s="1"/>
      <c r="I26" s="1">
        <v>800</v>
      </c>
    </row>
    <row r="27" spans="1:9">
      <c r="A27" s="14" t="s">
        <v>13</v>
      </c>
      <c r="B27" s="1"/>
      <c r="C27" s="1"/>
      <c r="D27" s="1"/>
      <c r="E27" s="14">
        <f>E26-I27</f>
        <v>4689</v>
      </c>
      <c r="G27" s="1" t="s">
        <v>31</v>
      </c>
      <c r="H27" s="1"/>
      <c r="I27" s="1">
        <f>SUM(I22:I26)</f>
        <v>43111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21</v>
      </c>
      <c r="D36" s="1"/>
      <c r="E36" s="1">
        <f>C36*B32</f>
        <v>39900</v>
      </c>
      <c r="G36" s="1" t="s">
        <v>11</v>
      </c>
      <c r="H36" s="14"/>
      <c r="I36" s="1">
        <v>37130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5267</v>
      </c>
    </row>
    <row r="38" spans="1:9">
      <c r="A38" s="15" t="s">
        <v>23</v>
      </c>
      <c r="B38" s="1"/>
      <c r="C38" s="1"/>
      <c r="D38" s="1"/>
      <c r="E38" s="16">
        <v>1000</v>
      </c>
      <c r="G38" s="16" t="s">
        <v>26</v>
      </c>
      <c r="H38" s="1"/>
      <c r="I38" s="1">
        <v>1795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0</v>
      </c>
    </row>
    <row r="40" spans="1:9">
      <c r="A40" s="15" t="s">
        <v>12</v>
      </c>
      <c r="B40" s="1"/>
      <c r="C40" s="1"/>
      <c r="D40" s="1"/>
      <c r="E40" s="1">
        <f>SUM(E36:E39)</f>
        <v>45900</v>
      </c>
      <c r="G40" s="1" t="s">
        <v>30</v>
      </c>
      <c r="H40" s="1"/>
      <c r="I40" s="1">
        <v>800</v>
      </c>
    </row>
    <row r="41" spans="1:9">
      <c r="A41" s="1" t="s">
        <v>13</v>
      </c>
      <c r="B41" s="1"/>
      <c r="C41" s="1"/>
      <c r="D41" s="1"/>
      <c r="E41" s="14">
        <f>E40-I41</f>
        <v>908</v>
      </c>
      <c r="G41" s="1" t="s">
        <v>31</v>
      </c>
      <c r="H41" s="1"/>
      <c r="I41" s="1">
        <f>SUM(I36:I40)</f>
        <v>44992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21</v>
      </c>
      <c r="D50" s="1"/>
      <c r="E50" s="1">
        <f>C50*B46</f>
        <v>39900</v>
      </c>
      <c r="G50" s="1" t="s">
        <v>11</v>
      </c>
      <c r="H50" s="14"/>
      <c r="I50" s="1">
        <v>25000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6021</v>
      </c>
    </row>
    <row r="52" spans="1:9">
      <c r="A52" s="15" t="s">
        <v>23</v>
      </c>
      <c r="B52" s="1"/>
      <c r="C52" s="1"/>
      <c r="D52" s="1"/>
      <c r="E52" s="16">
        <v>1000</v>
      </c>
      <c r="G52" s="16" t="s">
        <v>26</v>
      </c>
      <c r="H52" s="1"/>
      <c r="I52" s="1">
        <v>1647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>
        <v>0</v>
      </c>
    </row>
    <row r="54" spans="1:9">
      <c r="A54" s="15" t="s">
        <v>12</v>
      </c>
      <c r="B54" s="1"/>
      <c r="C54" s="1"/>
      <c r="D54" s="1"/>
      <c r="E54" s="1">
        <f>SUM(E50:E53)</f>
        <v>45900</v>
      </c>
      <c r="G54" s="1" t="s">
        <v>30</v>
      </c>
      <c r="H54" s="1"/>
      <c r="I54" s="1">
        <v>1370</v>
      </c>
    </row>
    <row r="55" spans="1:9">
      <c r="A55" s="1" t="s">
        <v>13</v>
      </c>
      <c r="B55" s="1"/>
      <c r="C55" s="1"/>
      <c r="D55" s="1"/>
      <c r="E55" s="14">
        <f>E54-I55</f>
        <v>11862</v>
      </c>
      <c r="G55" s="1"/>
      <c r="H55" s="1"/>
      <c r="I55" s="1">
        <f>SUM(I50:I54)</f>
        <v>34038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">
        <f>C64*B60</f>
        <v>39900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900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1795</v>
      </c>
    </row>
    <row r="67" spans="1:9">
      <c r="A67" s="15" t="s">
        <v>24</v>
      </c>
      <c r="B67" s="16"/>
      <c r="C67" s="16"/>
      <c r="D67" s="16"/>
      <c r="E67" s="16">
        <v>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44900</v>
      </c>
      <c r="G68" s="1" t="s">
        <v>30</v>
      </c>
      <c r="H68" s="1"/>
      <c r="I68" s="1">
        <v>2400</v>
      </c>
    </row>
    <row r="69" spans="1:9">
      <c r="A69" s="1" t="s">
        <v>13</v>
      </c>
      <c r="B69" s="1"/>
      <c r="C69" s="1"/>
      <c r="D69" s="1"/>
      <c r="E69" s="14">
        <f>E68-I69</f>
        <v>19305</v>
      </c>
      <c r="G69" s="1"/>
      <c r="H69" s="1"/>
      <c r="I69" s="1">
        <f>SUM(I64:I68)</f>
        <v>25595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21</v>
      </c>
      <c r="D78" s="1"/>
      <c r="E78" s="1">
        <f>C78*B74</f>
        <v>39900</v>
      </c>
      <c r="G78" s="1" t="s">
        <v>11</v>
      </c>
      <c r="H78" s="14"/>
      <c r="I78" s="1">
        <v>24339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51</v>
      </c>
    </row>
    <row r="80" spans="1:9">
      <c r="A80" s="15" t="s">
        <v>23</v>
      </c>
      <c r="B80" s="1"/>
      <c r="C80" s="1"/>
      <c r="D80" s="1"/>
      <c r="E80" s="16">
        <v>1000</v>
      </c>
      <c r="G80" s="16" t="s">
        <v>26</v>
      </c>
      <c r="H80" s="1"/>
      <c r="I80" s="1">
        <v>1581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45900</v>
      </c>
      <c r="G82" s="1" t="s">
        <v>30</v>
      </c>
      <c r="H82" s="1"/>
      <c r="I82" s="1">
        <v>823</v>
      </c>
    </row>
    <row r="83" spans="1:9">
      <c r="A83" s="1" t="s">
        <v>13</v>
      </c>
      <c r="B83" s="1"/>
      <c r="C83" s="1"/>
      <c r="D83" s="1"/>
      <c r="E83" s="14">
        <f>E82-I83</f>
        <v>18606</v>
      </c>
      <c r="G83" s="1"/>
      <c r="H83" s="1"/>
      <c r="I83" s="1">
        <f>SUM(I78:I82)</f>
        <v>27294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4"/>
  <sheetViews>
    <sheetView topLeftCell="A58" workbookViewId="0">
      <selection sqref="A1:I8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56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57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10</v>
      </c>
      <c r="D22" s="1"/>
      <c r="E22" s="1">
        <f>B18*C22</f>
        <v>19000</v>
      </c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G23" s="16" t="s">
        <v>25</v>
      </c>
      <c r="H23" s="1" t="s">
        <v>58</v>
      </c>
      <c r="I23" s="1"/>
    </row>
    <row r="24" spans="1:9">
      <c r="A24" s="15" t="s">
        <v>23</v>
      </c>
      <c r="B24" s="1"/>
      <c r="C24" s="1"/>
      <c r="D24" s="1"/>
      <c r="E24" s="16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19000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19000</v>
      </c>
      <c r="G27" s="1" t="s">
        <v>31</v>
      </c>
      <c r="H27" s="1"/>
      <c r="I27" s="17">
        <f>SUM(I22:I26)</f>
        <v>0</v>
      </c>
    </row>
    <row r="30" spans="1:9">
      <c r="A30" s="2"/>
      <c r="B30" s="3" t="s">
        <v>57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13</v>
      </c>
      <c r="D37" s="1"/>
      <c r="E37" s="1">
        <f>C37*B33</f>
        <v>24700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24700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>
        <f>E41-I42</f>
        <v>24700</v>
      </c>
      <c r="G42" s="1"/>
      <c r="H42" s="1"/>
      <c r="I42" s="17">
        <f>SUM(I37:I41)</f>
        <v>0</v>
      </c>
    </row>
    <row r="44" spans="1:9">
      <c r="A44" s="2"/>
      <c r="B44" s="3" t="s">
        <v>57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>
        <v>17.5</v>
      </c>
      <c r="D51" s="1"/>
      <c r="E51" s="1">
        <f>C51*B47</f>
        <v>33250</v>
      </c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>
        <v>1050</v>
      </c>
      <c r="G53" s="16" t="s">
        <v>26</v>
      </c>
      <c r="H53" s="1"/>
      <c r="I53" s="1">
        <v>2122</v>
      </c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44300</v>
      </c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27178</v>
      </c>
      <c r="G56" s="1"/>
      <c r="H56" s="1"/>
      <c r="I56" s="17">
        <f>SUM(I51:I55)</f>
        <v>17122</v>
      </c>
    </row>
    <row r="58" spans="1:9">
      <c r="A58" s="2"/>
      <c r="B58" s="3" t="s">
        <v>57</v>
      </c>
      <c r="C58" s="2"/>
      <c r="D58" s="2"/>
      <c r="E58" s="2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G64" s="11" t="s">
        <v>9</v>
      </c>
      <c r="H64" s="12"/>
      <c r="I64" s="13"/>
    </row>
    <row r="65" spans="1:9">
      <c r="A65" s="1" t="s">
        <v>10</v>
      </c>
      <c r="B65" s="1"/>
      <c r="C65" s="1">
        <v>21</v>
      </c>
      <c r="D65" s="1"/>
      <c r="E65" s="1">
        <f>C65*B61</f>
        <v>35700</v>
      </c>
      <c r="G65" s="1" t="s">
        <v>11</v>
      </c>
      <c r="H65" s="14"/>
      <c r="I65" s="1">
        <v>10000</v>
      </c>
    </row>
    <row r="66" spans="1:9">
      <c r="A66" s="15" t="s">
        <v>22</v>
      </c>
      <c r="B66" s="1"/>
      <c r="C66" s="1"/>
      <c r="D66" s="1"/>
      <c r="E66" s="1">
        <v>10000</v>
      </c>
      <c r="G66" s="16" t="s">
        <v>25</v>
      </c>
      <c r="H66" s="1"/>
      <c r="I66" s="1"/>
    </row>
    <row r="67" spans="1:9">
      <c r="A67" s="15" t="s">
        <v>23</v>
      </c>
      <c r="B67" s="1"/>
      <c r="C67" s="1"/>
      <c r="D67" s="1"/>
      <c r="E67" s="16">
        <v>1050</v>
      </c>
      <c r="G67" s="16" t="s">
        <v>26</v>
      </c>
      <c r="H67" s="1"/>
      <c r="I67" s="1">
        <v>1612</v>
      </c>
    </row>
    <row r="68" spans="1:9">
      <c r="A68" s="15" t="s">
        <v>24</v>
      </c>
      <c r="B68" s="16"/>
      <c r="C68" s="16"/>
      <c r="D68" s="16"/>
      <c r="E68" s="16"/>
      <c r="G68" s="16" t="s">
        <v>27</v>
      </c>
      <c r="H68" s="16"/>
      <c r="I68" s="16"/>
    </row>
    <row r="69" spans="1:9">
      <c r="A69" s="15" t="s">
        <v>12</v>
      </c>
      <c r="B69" s="1"/>
      <c r="C69" s="1"/>
      <c r="D69" s="1"/>
      <c r="E69" s="18">
        <f>SUM(E65:E68)</f>
        <v>46750</v>
      </c>
      <c r="G69" s="1" t="s">
        <v>30</v>
      </c>
      <c r="H69" s="1" t="s">
        <v>32</v>
      </c>
      <c r="I69" s="1"/>
    </row>
    <row r="70" spans="1:9">
      <c r="A70" s="1" t="s">
        <v>13</v>
      </c>
      <c r="B70" s="1"/>
      <c r="C70" s="1"/>
      <c r="D70" s="1"/>
      <c r="E70" s="19">
        <f>E69-I70</f>
        <v>35138</v>
      </c>
      <c r="G70" s="1"/>
      <c r="H70" s="1"/>
      <c r="I70" s="17">
        <f>SUM(I65:I69)</f>
        <v>11612</v>
      </c>
    </row>
    <row r="72" spans="1:9">
      <c r="A72" s="2"/>
      <c r="B72" s="3" t="s">
        <v>57</v>
      </c>
      <c r="C72" s="2"/>
      <c r="D72" s="2"/>
      <c r="E72" s="2"/>
      <c r="G72" s="2"/>
      <c r="H72" s="2"/>
      <c r="I72" s="2"/>
    </row>
    <row r="73" spans="1:9">
      <c r="A73" s="3" t="s">
        <v>59</v>
      </c>
      <c r="B73" s="3"/>
      <c r="C73" s="2"/>
      <c r="D73" s="2"/>
      <c r="E73" s="2"/>
      <c r="G73" s="2"/>
      <c r="H73" s="2"/>
      <c r="I73" s="2"/>
    </row>
    <row r="74" spans="1:9">
      <c r="A74" s="2" t="s">
        <v>15</v>
      </c>
      <c r="B74" s="2"/>
      <c r="C74" s="2"/>
      <c r="D74" s="2"/>
      <c r="E74" s="2"/>
      <c r="G74" s="2"/>
      <c r="H74" s="2"/>
      <c r="I74" s="2"/>
    </row>
    <row r="75" spans="1:9">
      <c r="A75" s="2" t="s">
        <v>29</v>
      </c>
      <c r="B75" s="2">
        <v>1500</v>
      </c>
      <c r="C75" s="2"/>
      <c r="D75" s="2"/>
      <c r="E75" s="2"/>
      <c r="G75" s="2"/>
      <c r="H75" s="2"/>
      <c r="I75" s="2"/>
    </row>
    <row r="76" spans="1:9">
      <c r="A76" s="5" t="s">
        <v>2</v>
      </c>
      <c r="B76" s="5" t="s">
        <v>3</v>
      </c>
      <c r="C76" s="6" t="s">
        <v>4</v>
      </c>
      <c r="D76" s="7"/>
      <c r="E76" s="5" t="s">
        <v>5</v>
      </c>
      <c r="G76" s="5" t="s">
        <v>2</v>
      </c>
      <c r="H76" s="5" t="s">
        <v>3</v>
      </c>
      <c r="I76" s="5" t="s">
        <v>5</v>
      </c>
    </row>
    <row r="77" spans="1:9">
      <c r="A77" s="8"/>
      <c r="B77" s="9"/>
      <c r="C77" s="5" t="s">
        <v>6</v>
      </c>
      <c r="D77" s="5" t="s">
        <v>7</v>
      </c>
      <c r="E77" s="10"/>
      <c r="G77" s="8"/>
      <c r="H77" s="9"/>
      <c r="I77" s="10"/>
    </row>
    <row r="78" spans="1:9">
      <c r="A78" s="11" t="s">
        <v>8</v>
      </c>
      <c r="B78" s="12"/>
      <c r="C78" s="12"/>
      <c r="D78" s="12"/>
      <c r="E78" s="13"/>
      <c r="G78" s="11" t="s">
        <v>9</v>
      </c>
      <c r="H78" s="12"/>
      <c r="I78" s="13"/>
    </row>
    <row r="79" spans="1:9">
      <c r="A79" s="1" t="s">
        <v>10</v>
      </c>
      <c r="B79" s="1"/>
      <c r="C79" s="1">
        <v>20</v>
      </c>
      <c r="D79" s="1"/>
      <c r="E79" s="1">
        <f>C79*B75</f>
        <v>30000</v>
      </c>
      <c r="G79" s="1" t="s">
        <v>11</v>
      </c>
      <c r="H79" s="14"/>
      <c r="I79" s="1">
        <v>10000</v>
      </c>
    </row>
    <row r="80" spans="1:9">
      <c r="A80" s="15" t="s">
        <v>22</v>
      </c>
      <c r="B80" s="1"/>
      <c r="C80" s="1"/>
      <c r="D80" s="1"/>
      <c r="E80" s="1">
        <v>10000</v>
      </c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1050</v>
      </c>
      <c r="G81" s="16" t="s">
        <v>26</v>
      </c>
      <c r="H81" s="1"/>
      <c r="I81" s="1"/>
    </row>
    <row r="82" spans="1:9">
      <c r="A82" s="15" t="s">
        <v>24</v>
      </c>
      <c r="B82" s="16"/>
      <c r="C82" s="16"/>
      <c r="D82" s="16"/>
      <c r="E82" s="16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41050</v>
      </c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31050</v>
      </c>
      <c r="G84" s="1"/>
      <c r="H84" s="1"/>
      <c r="I84" s="17">
        <f>SUM(I79:I83)</f>
        <v>10000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84"/>
  <sheetViews>
    <sheetView topLeftCell="A23" workbookViewId="0">
      <selection activeCell="E54" sqref="E54"/>
    </sheetView>
  </sheetViews>
  <sheetFormatPr defaultRowHeight="15"/>
  <sheetData>
    <row r="1" spans="1:9">
      <c r="A1" s="2"/>
      <c r="B1" s="3" t="s">
        <v>56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8</v>
      </c>
      <c r="D22" s="1"/>
      <c r="E22" s="1">
        <f>B18*C22</f>
        <v>16000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1800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440</v>
      </c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18240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18240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57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15</v>
      </c>
      <c r="D37" s="1"/>
      <c r="E37" s="1">
        <f>C37*B33</f>
        <v>30000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3400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385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34200</v>
      </c>
      <c r="F41" s="4"/>
      <c r="G41" s="1" t="s">
        <v>30</v>
      </c>
      <c r="H41" s="1"/>
      <c r="I41" s="1">
        <v>500</v>
      </c>
    </row>
    <row r="42" spans="1:9">
      <c r="A42" s="1" t="s">
        <v>13</v>
      </c>
      <c r="B42" s="1"/>
      <c r="C42" s="1"/>
      <c r="D42" s="1"/>
      <c r="E42" s="19">
        <f>E41-I42</f>
        <v>8315</v>
      </c>
      <c r="F42" s="4"/>
      <c r="G42" s="1"/>
      <c r="H42" s="1"/>
      <c r="I42" s="17">
        <f>SUM(I37:I41)</f>
        <v>25885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57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4280</v>
      </c>
    </row>
    <row r="54" spans="1:9">
      <c r="A54" s="15" t="s">
        <v>24</v>
      </c>
      <c r="B54" s="16"/>
      <c r="C54" s="16"/>
      <c r="D54" s="16"/>
      <c r="E54" s="16">
        <v>15000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64000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54720</v>
      </c>
      <c r="F56" s="4"/>
      <c r="G56" s="1"/>
      <c r="H56" s="1"/>
      <c r="I56" s="17">
        <f>SUM(I51:I55)</f>
        <v>9280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57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0">
      <c r="A65" s="1" t="s">
        <v>10</v>
      </c>
      <c r="B65" s="1"/>
      <c r="C65" s="1">
        <v>22</v>
      </c>
      <c r="D65" s="1"/>
      <c r="E65" s="1">
        <f>C65*B61</f>
        <v>37400</v>
      </c>
      <c r="F65" s="4"/>
      <c r="G65" s="1" t="s">
        <v>11</v>
      </c>
      <c r="H65" s="14"/>
      <c r="I65" s="1">
        <v>10000</v>
      </c>
      <c r="J65" t="s">
        <v>60</v>
      </c>
    </row>
    <row r="66" spans="1:10">
      <c r="A66" s="15" t="s">
        <v>22</v>
      </c>
      <c r="B66" s="1"/>
      <c r="C66" s="1"/>
      <c r="D66" s="1"/>
      <c r="E66" s="1">
        <v>5000</v>
      </c>
      <c r="F66" s="4"/>
      <c r="G66" s="16" t="s">
        <v>25</v>
      </c>
      <c r="H66" s="1"/>
      <c r="I66" s="1"/>
    </row>
    <row r="67" spans="1:10">
      <c r="A67" s="15" t="s">
        <v>23</v>
      </c>
      <c r="B67" s="1"/>
      <c r="C67" s="1"/>
      <c r="D67" s="1"/>
      <c r="E67" s="16">
        <v>1200</v>
      </c>
      <c r="F67" s="4"/>
      <c r="G67" s="16" t="s">
        <v>26</v>
      </c>
      <c r="H67" s="1"/>
      <c r="I67" s="1">
        <v>3324</v>
      </c>
    </row>
    <row r="68" spans="1:10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/>
    </row>
    <row r="69" spans="1:10">
      <c r="A69" s="15" t="s">
        <v>12</v>
      </c>
      <c r="B69" s="1"/>
      <c r="C69" s="1"/>
      <c r="D69" s="1"/>
      <c r="E69" s="18">
        <f>SUM(E65:E68)</f>
        <v>43600</v>
      </c>
      <c r="F69" s="4"/>
      <c r="G69" s="1" t="s">
        <v>30</v>
      </c>
      <c r="H69" s="1" t="s">
        <v>62</v>
      </c>
      <c r="I69" s="1">
        <v>400</v>
      </c>
    </row>
    <row r="70" spans="1:10">
      <c r="A70" s="1" t="s">
        <v>13</v>
      </c>
      <c r="B70" s="1"/>
      <c r="C70" s="1"/>
      <c r="D70" s="1"/>
      <c r="E70" s="19">
        <f>E69-I70</f>
        <v>29876</v>
      </c>
      <c r="F70" s="4"/>
      <c r="G70" s="1"/>
      <c r="H70" s="1"/>
      <c r="I70" s="17">
        <f>SUM(I65:I69)</f>
        <v>13724</v>
      </c>
    </row>
    <row r="71" spans="1:10">
      <c r="A71" s="4"/>
      <c r="B71" s="4"/>
      <c r="C71" s="4"/>
      <c r="D71" s="4"/>
      <c r="E71" s="4"/>
      <c r="F71" s="4"/>
      <c r="G71" s="4"/>
      <c r="H71" s="4"/>
      <c r="I71" s="4"/>
    </row>
    <row r="72" spans="1:10">
      <c r="A72" s="2"/>
      <c r="B72" s="3" t="s">
        <v>57</v>
      </c>
      <c r="C72" s="2"/>
      <c r="D72" s="2"/>
      <c r="E72" s="2"/>
      <c r="F72" s="4"/>
      <c r="G72" s="2"/>
      <c r="H72" s="2"/>
      <c r="I72" s="2"/>
    </row>
    <row r="73" spans="1:10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0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0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0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0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0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0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0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  <c r="J80" t="s">
        <v>63</v>
      </c>
    </row>
    <row r="81" spans="1:9">
      <c r="A81" s="15" t="s">
        <v>23</v>
      </c>
      <c r="B81" s="1"/>
      <c r="C81" s="1"/>
      <c r="D81" s="1"/>
      <c r="E81" s="16">
        <v>1200</v>
      </c>
      <c r="F81" s="4"/>
      <c r="G81" s="16" t="s">
        <v>26</v>
      </c>
      <c r="H81" s="1"/>
      <c r="I81" s="1">
        <v>1335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>
        <v>1274</v>
      </c>
    </row>
    <row r="83" spans="1:9">
      <c r="A83" s="15" t="s">
        <v>12</v>
      </c>
      <c r="B83" s="1"/>
      <c r="C83" s="1"/>
      <c r="D83" s="1"/>
      <c r="E83" s="18">
        <f>SUM(E79:E82)</f>
        <v>43600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30991</v>
      </c>
      <c r="F84" s="4"/>
      <c r="G84" s="1"/>
      <c r="H84" s="1"/>
      <c r="I84" s="17">
        <f>SUM(I79:I83)</f>
        <v>12609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4"/>
  <sheetViews>
    <sheetView topLeftCell="A4" workbookViewId="0">
      <selection activeCell="H29" sqref="H29"/>
    </sheetView>
  </sheetViews>
  <sheetFormatPr defaultRowHeight="15"/>
  <sheetData>
    <row r="1" spans="1:9">
      <c r="A1" s="2"/>
      <c r="B1" s="3" t="s">
        <v>64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675</v>
      </c>
      <c r="F24" s="4"/>
      <c r="G24" s="16" t="s">
        <v>26</v>
      </c>
      <c r="H24" s="1"/>
      <c r="I24" s="1">
        <v>34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49675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24641</v>
      </c>
      <c r="F27" s="4"/>
      <c r="G27" s="1" t="s">
        <v>31</v>
      </c>
      <c r="H27" s="1"/>
      <c r="I27" s="17">
        <f>SUM(I22:I26)</f>
        <v>25034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65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38000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675</v>
      </c>
      <c r="F39" s="4"/>
      <c r="G39" s="16" t="s">
        <v>26</v>
      </c>
      <c r="H39" s="1"/>
      <c r="I39" s="1">
        <v>1194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43675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17481</v>
      </c>
      <c r="F42" s="4"/>
      <c r="G42" s="1"/>
      <c r="H42" s="1"/>
      <c r="I42" s="17">
        <f>SUM(I37:I41)</f>
        <v>26194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65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2000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30000</v>
      </c>
      <c r="F56" s="4"/>
      <c r="G56" s="1"/>
      <c r="H56" s="1"/>
      <c r="I56" s="17">
        <f>SUM(I51:I55)</f>
        <v>17000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65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4">
      <c r="A65" s="1" t="s">
        <v>10</v>
      </c>
      <c r="B65" s="1"/>
      <c r="C65" s="1">
        <v>21</v>
      </c>
      <c r="D65" s="1"/>
      <c r="E65" s="1">
        <f>C65*B61</f>
        <v>35700</v>
      </c>
      <c r="F65" s="4"/>
      <c r="G65" s="1" t="s">
        <v>11</v>
      </c>
      <c r="H65" s="14"/>
      <c r="I65" s="1">
        <v>10000</v>
      </c>
      <c r="J65" t="s">
        <v>60</v>
      </c>
      <c r="M65" t="s">
        <v>66</v>
      </c>
      <c r="N65" t="s">
        <v>67</v>
      </c>
    </row>
    <row r="66" spans="1:14">
      <c r="A66" s="15" t="s">
        <v>22</v>
      </c>
      <c r="B66" s="1"/>
      <c r="C66" s="1"/>
      <c r="D66" s="1"/>
      <c r="E66" s="1">
        <v>6000</v>
      </c>
      <c r="F66" s="4"/>
      <c r="G66" s="16" t="s">
        <v>25</v>
      </c>
      <c r="H66" s="1"/>
      <c r="I66" s="1"/>
    </row>
    <row r="67" spans="1:14">
      <c r="A67" s="15" t="s">
        <v>23</v>
      </c>
      <c r="B67" s="1"/>
      <c r="C67" s="1"/>
      <c r="D67" s="1"/>
      <c r="E67" s="16">
        <v>675</v>
      </c>
      <c r="F67" s="4"/>
      <c r="G67" s="16" t="s">
        <v>26</v>
      </c>
      <c r="H67" s="1"/>
      <c r="I67" s="1">
        <v>1702</v>
      </c>
    </row>
    <row r="68" spans="1:14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>
        <v>1000</v>
      </c>
    </row>
    <row r="69" spans="1:14">
      <c r="A69" s="15" t="s">
        <v>12</v>
      </c>
      <c r="B69" s="1"/>
      <c r="C69" s="1"/>
      <c r="D69" s="1"/>
      <c r="E69" s="18">
        <f>SUM(E65:E68)</f>
        <v>42375</v>
      </c>
      <c r="F69" s="4"/>
      <c r="G69" s="1" t="s">
        <v>30</v>
      </c>
      <c r="H69" s="1" t="s">
        <v>62</v>
      </c>
      <c r="I69" s="1"/>
    </row>
    <row r="70" spans="1:14">
      <c r="A70" s="1" t="s">
        <v>13</v>
      </c>
      <c r="B70" s="1"/>
      <c r="C70" s="1"/>
      <c r="D70" s="1"/>
      <c r="E70" s="19">
        <f>E69-I70</f>
        <v>29673</v>
      </c>
      <c r="F70" s="4"/>
      <c r="G70" s="1"/>
      <c r="H70" s="1"/>
      <c r="I70" s="17">
        <f>SUM(I65:I69)</f>
        <v>12702</v>
      </c>
    </row>
    <row r="71" spans="1:14">
      <c r="A71" s="4"/>
      <c r="B71" s="4"/>
      <c r="C71" s="4"/>
      <c r="D71" s="4"/>
      <c r="E71" s="4"/>
      <c r="F71" s="4"/>
      <c r="G71" s="4"/>
      <c r="H71" s="4"/>
      <c r="I71" s="4"/>
    </row>
    <row r="72" spans="1:14">
      <c r="A72" s="2"/>
      <c r="B72" s="3" t="s">
        <v>65</v>
      </c>
      <c r="C72" s="2"/>
      <c r="D72" s="2"/>
      <c r="E72" s="2"/>
      <c r="F72" s="4"/>
      <c r="G72" s="2"/>
      <c r="H72" s="2"/>
      <c r="I72" s="2"/>
    </row>
    <row r="73" spans="1:14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4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4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4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4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4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4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4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675</v>
      </c>
      <c r="F81" s="4"/>
      <c r="G81" s="16" t="s">
        <v>26</v>
      </c>
      <c r="H81" s="1"/>
      <c r="I81" s="1">
        <v>1590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43075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31485</v>
      </c>
      <c r="F84" s="4"/>
      <c r="G84" s="1"/>
      <c r="H84" s="1"/>
      <c r="I84" s="17">
        <f>SUM(I79:I83)</f>
        <v>11590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1"/>
  <sheetViews>
    <sheetView topLeftCell="A13" workbookViewId="0">
      <selection activeCell="N42" sqref="N42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800</v>
      </c>
      <c r="F24" s="4"/>
      <c r="G24" s="16" t="s">
        <v>26</v>
      </c>
      <c r="H24" s="1"/>
      <c r="I24" s="1">
        <v>348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47800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27452</v>
      </c>
      <c r="F27" s="4"/>
      <c r="G27" s="1" t="s">
        <v>31</v>
      </c>
      <c r="H27" s="1"/>
      <c r="I27" s="17">
        <f>SUM(I22:I26)</f>
        <v>20348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>
        <v>35900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5670</v>
      </c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348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47800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5882</v>
      </c>
      <c r="F42" s="4"/>
      <c r="G42" s="1"/>
      <c r="H42" s="1"/>
      <c r="I42" s="17">
        <f>SUM(I37:I41)</f>
        <v>41918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>
        <v>10000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2320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612</v>
      </c>
    </row>
    <row r="54" spans="1:9">
      <c r="A54" s="15" t="s">
        <v>24</v>
      </c>
      <c r="B54" s="16"/>
      <c r="C54" s="16"/>
      <c r="D54" s="16">
        <v>5</v>
      </c>
      <c r="E54" s="16">
        <v>1100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46100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33168</v>
      </c>
      <c r="F56" s="4"/>
      <c r="G56" s="1"/>
      <c r="H56" s="1"/>
      <c r="I56" s="17">
        <f>SUM(I51:I55)</f>
        <v>12932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15000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800</v>
      </c>
      <c r="F68" s="4"/>
      <c r="G68" s="16" t="s">
        <v>26</v>
      </c>
      <c r="H68" s="1"/>
      <c r="I68" s="1">
        <v>348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41800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26452</v>
      </c>
      <c r="F71" s="4"/>
      <c r="G71" s="1"/>
      <c r="H71" s="1"/>
      <c r="I71" s="17">
        <f>SUM(I66:I70)</f>
        <v>15348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1"/>
  <sheetViews>
    <sheetView topLeftCell="A43" workbookViewId="0">
      <selection activeCell="C51" sqref="C51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42000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42000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>
        <v>500</v>
      </c>
      <c r="K36" t="s">
        <v>70</v>
      </c>
    </row>
    <row r="37" spans="1:11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/>
      <c r="J37">
        <v>500</v>
      </c>
      <c r="K37" t="s">
        <v>71</v>
      </c>
    </row>
    <row r="38" spans="1:11">
      <c r="A38" s="15" t="s">
        <v>22</v>
      </c>
      <c r="B38" s="1"/>
      <c r="C38" s="1"/>
      <c r="D38" s="1"/>
      <c r="E38" s="1"/>
      <c r="F38" s="4"/>
      <c r="G38" s="16" t="s">
        <v>25</v>
      </c>
      <c r="H38" s="1"/>
      <c r="I38" s="1"/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11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42000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42000</v>
      </c>
      <c r="F42" s="4"/>
      <c r="G42" s="1"/>
      <c r="H42" s="1"/>
      <c r="I42" s="17">
        <f>SUM(I37:I41)</f>
        <v>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40000</v>
      </c>
      <c r="F55" s="4"/>
      <c r="G55" s="1" t="s">
        <v>30</v>
      </c>
      <c r="H55" s="1" t="s">
        <v>32</v>
      </c>
      <c r="I55" s="1">
        <v>32</v>
      </c>
    </row>
    <row r="56" spans="1:9">
      <c r="A56" s="1" t="s">
        <v>13</v>
      </c>
      <c r="B56" s="1"/>
      <c r="C56" s="1"/>
      <c r="D56" s="1"/>
      <c r="E56" s="19">
        <f>E55-I56</f>
        <v>39968</v>
      </c>
      <c r="F56" s="4"/>
      <c r="G56" s="1"/>
      <c r="H56" s="1"/>
      <c r="I56" s="17">
        <f>SUM(I51:I55)</f>
        <v>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/>
    </row>
    <row r="67" spans="1:9">
      <c r="A67" s="15" t="s">
        <v>22</v>
      </c>
      <c r="B67" s="1"/>
      <c r="C67" s="1"/>
      <c r="D67" s="1"/>
      <c r="E67" s="1"/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36000</v>
      </c>
      <c r="F70" s="4"/>
      <c r="G70" s="1" t="s">
        <v>30</v>
      </c>
      <c r="H70" s="1" t="s">
        <v>32</v>
      </c>
      <c r="I70" s="1">
        <v>48</v>
      </c>
    </row>
    <row r="71" spans="1:9">
      <c r="A71" s="1" t="s">
        <v>13</v>
      </c>
      <c r="B71" s="1"/>
      <c r="C71" s="1"/>
      <c r="D71" s="1"/>
      <c r="E71" s="19">
        <f>E70-I71</f>
        <v>35952</v>
      </c>
      <c r="F71" s="4"/>
      <c r="G71" s="1"/>
      <c r="H71" s="1"/>
      <c r="I71" s="17">
        <f>SUM(I66:I70)</f>
        <v>48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71"/>
  <sheetViews>
    <sheetView topLeftCell="A28" workbookViewId="0">
      <selection activeCell="C52" sqref="C52"/>
    </sheetView>
  </sheetViews>
  <sheetFormatPr defaultRowHeight="15"/>
  <cols>
    <col min="10" max="10" width="16.7109375" customWidth="1"/>
  </cols>
  <sheetData>
    <row r="1" spans="1:9">
      <c r="A1" s="2"/>
      <c r="B1" s="3" t="s">
        <v>72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73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2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2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2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2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2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2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12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12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1184</v>
      </c>
    </row>
    <row r="25" spans="1:12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>
        <v>560</v>
      </c>
      <c r="J25" t="s">
        <v>74</v>
      </c>
      <c r="L25">
        <v>560</v>
      </c>
    </row>
    <row r="26" spans="1:12">
      <c r="A26" s="15" t="s">
        <v>12</v>
      </c>
      <c r="B26" s="1"/>
      <c r="C26" s="1"/>
      <c r="D26" s="1"/>
      <c r="E26" s="18">
        <f>SUM(E22:E25)</f>
        <v>46300</v>
      </c>
      <c r="F26" s="4"/>
      <c r="G26" s="1" t="s">
        <v>30</v>
      </c>
      <c r="H26" s="1"/>
      <c r="I26" s="1"/>
    </row>
    <row r="27" spans="1:12">
      <c r="A27" s="14" t="s">
        <v>13</v>
      </c>
      <c r="B27" s="1"/>
      <c r="C27" s="1"/>
      <c r="D27" s="1"/>
      <c r="E27" s="19">
        <f>E26-I27</f>
        <v>24556</v>
      </c>
      <c r="F27" s="4"/>
      <c r="G27" s="1" t="s">
        <v>31</v>
      </c>
      <c r="H27" s="1"/>
      <c r="I27" s="17">
        <f>SUM(I22:I26)</f>
        <v>21744</v>
      </c>
    </row>
    <row r="28" spans="1:12">
      <c r="A28" s="4"/>
      <c r="B28" s="4"/>
      <c r="C28" s="4"/>
      <c r="D28" s="4"/>
      <c r="E28" s="4"/>
      <c r="F28" s="4"/>
      <c r="G28" s="4"/>
      <c r="H28" s="4"/>
      <c r="I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</row>
    <row r="30" spans="1:12">
      <c r="A30" s="2"/>
      <c r="B30" s="3" t="s">
        <v>73</v>
      </c>
      <c r="C30" s="2"/>
      <c r="D30" s="2"/>
      <c r="E30" s="2"/>
      <c r="F30" s="4"/>
      <c r="G30" s="2"/>
      <c r="H30" s="2"/>
      <c r="I30" s="2"/>
    </row>
    <row r="31" spans="1:12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12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4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4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4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4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4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">
        <v>27000</v>
      </c>
    </row>
    <row r="38" spans="1:14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17775</v>
      </c>
    </row>
    <row r="39" spans="1:14">
      <c r="A39" s="15" t="s">
        <v>23</v>
      </c>
      <c r="B39" s="1"/>
      <c r="C39" s="1"/>
      <c r="D39" s="1"/>
      <c r="E39" s="16">
        <v>1300</v>
      </c>
      <c r="F39" s="4"/>
      <c r="G39" s="16" t="s">
        <v>26</v>
      </c>
      <c r="H39" s="1"/>
      <c r="I39" s="1">
        <v>1184</v>
      </c>
    </row>
    <row r="40" spans="1:14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>
        <v>800</v>
      </c>
      <c r="J40" t="s">
        <v>75</v>
      </c>
      <c r="N40">
        <v>300</v>
      </c>
    </row>
    <row r="41" spans="1:14">
      <c r="A41" s="15" t="s">
        <v>12</v>
      </c>
      <c r="B41" s="1"/>
      <c r="C41" s="1"/>
      <c r="D41" s="1"/>
      <c r="E41" s="18">
        <f>SUM(E37:E40)</f>
        <v>46300</v>
      </c>
      <c r="F41" s="4"/>
      <c r="G41" s="1" t="s">
        <v>30</v>
      </c>
      <c r="H41" s="1"/>
      <c r="I41" s="1"/>
      <c r="J41" t="s">
        <v>76</v>
      </c>
      <c r="K41">
        <v>500</v>
      </c>
    </row>
    <row r="42" spans="1:14">
      <c r="A42" s="1" t="s">
        <v>13</v>
      </c>
      <c r="B42" s="1"/>
      <c r="C42" s="1"/>
      <c r="D42" s="1"/>
      <c r="E42" s="19">
        <f>E41-I42</f>
        <v>-459</v>
      </c>
      <c r="F42" s="4"/>
      <c r="G42" s="1"/>
      <c r="H42" s="1"/>
      <c r="I42" s="17">
        <f>SUM(I37:I41)</f>
        <v>46759</v>
      </c>
    </row>
    <row r="43" spans="1:14">
      <c r="A43" s="4"/>
      <c r="B43" s="4"/>
      <c r="C43" s="4"/>
      <c r="D43" s="4"/>
      <c r="E43" s="4"/>
      <c r="F43" s="4"/>
      <c r="G43" s="4"/>
      <c r="H43" s="4"/>
      <c r="I43" s="4"/>
    </row>
    <row r="44" spans="1:14">
      <c r="A44" s="2"/>
      <c r="B44" s="3" t="s">
        <v>73</v>
      </c>
      <c r="C44" s="2"/>
      <c r="D44" s="2"/>
      <c r="E44" s="2"/>
      <c r="F44" s="4"/>
      <c r="G44" s="2"/>
      <c r="H44" s="2"/>
      <c r="I44" s="2"/>
    </row>
    <row r="45" spans="1:14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4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4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4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19</v>
      </c>
      <c r="D51" s="1"/>
      <c r="E51" s="1">
        <f>C51*B47</f>
        <v>38000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5070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1397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43000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21533</v>
      </c>
      <c r="F56" s="4"/>
      <c r="G56" s="1"/>
      <c r="H56" s="1"/>
      <c r="I56" s="17">
        <f>SUM(I51:I55)</f>
        <v>21467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73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560</v>
      </c>
    </row>
    <row r="68" spans="1:9">
      <c r="A68" s="15" t="s">
        <v>23</v>
      </c>
      <c r="B68" s="1"/>
      <c r="C68" s="1"/>
      <c r="D68" s="1"/>
      <c r="E68" s="16">
        <v>1300</v>
      </c>
      <c r="F68" s="4"/>
      <c r="G68" s="16" t="s">
        <v>26</v>
      </c>
      <c r="H68" s="1"/>
      <c r="I68" s="1">
        <v>1376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42300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30364</v>
      </c>
      <c r="F71" s="4"/>
      <c r="G71" s="1"/>
      <c r="H71" s="1"/>
      <c r="I71" s="17">
        <f>SUM(I66:I70)</f>
        <v>11936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E66" sqref="E66"/>
    </sheetView>
  </sheetViews>
  <sheetFormatPr defaultRowHeight="15"/>
  <cols>
    <col min="10" max="10" width="21.425781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825</v>
      </c>
      <c r="F24" s="4"/>
      <c r="G24" s="16" t="s">
        <v>26</v>
      </c>
      <c r="H24" s="1"/>
      <c r="I24" s="1">
        <v>1245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49825</v>
      </c>
      <c r="F26" s="4"/>
      <c r="G26" s="1" t="s">
        <v>30</v>
      </c>
      <c r="H26" s="1" t="s">
        <v>77</v>
      </c>
      <c r="I26" s="1">
        <v>44</v>
      </c>
    </row>
    <row r="27" spans="1:9">
      <c r="A27" s="14" t="s">
        <v>13</v>
      </c>
      <c r="B27" s="1"/>
      <c r="C27" s="1"/>
      <c r="D27" s="1"/>
      <c r="E27" s="19">
        <f>E26-I27</f>
        <v>28536</v>
      </c>
      <c r="F27" s="4"/>
      <c r="G27" s="1" t="s">
        <v>31</v>
      </c>
      <c r="H27" s="1"/>
      <c r="I27" s="17">
        <f>SUM(I22:I26)</f>
        <v>21289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28100</v>
      </c>
      <c r="J37">
        <v>1100</v>
      </c>
    </row>
    <row r="38" spans="1:11">
      <c r="A38" s="15" t="s">
        <v>22</v>
      </c>
      <c r="B38" s="1"/>
      <c r="C38" s="1"/>
      <c r="D38" s="1"/>
      <c r="E38" s="1">
        <v>4500</v>
      </c>
      <c r="F38" s="4"/>
      <c r="G38" s="16" t="s">
        <v>25</v>
      </c>
      <c r="H38" s="1"/>
      <c r="I38" s="1">
        <v>9695</v>
      </c>
      <c r="J38" t="s">
        <v>80</v>
      </c>
    </row>
    <row r="39" spans="1:11">
      <c r="A39" s="15" t="s">
        <v>23</v>
      </c>
      <c r="B39" s="1"/>
      <c r="C39" s="1"/>
      <c r="D39" s="1"/>
      <c r="E39" s="16">
        <v>825</v>
      </c>
      <c r="F39" s="4"/>
      <c r="G39" s="16" t="s">
        <v>26</v>
      </c>
      <c r="H39" s="1"/>
      <c r="I39" s="1">
        <v>1245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  <c r="J40" t="s">
        <v>78</v>
      </c>
      <c r="K40">
        <v>2000</v>
      </c>
    </row>
    <row r="41" spans="1:11">
      <c r="A41" s="15" t="s">
        <v>12</v>
      </c>
      <c r="B41" s="1"/>
      <c r="C41" s="1"/>
      <c r="D41" s="1"/>
      <c r="E41" s="18">
        <f>SUM(E37:E40)</f>
        <v>45325</v>
      </c>
      <c r="F41" s="4"/>
      <c r="G41" s="1" t="s">
        <v>30</v>
      </c>
      <c r="H41" s="1" t="s">
        <v>79</v>
      </c>
      <c r="I41" s="1">
        <v>1400</v>
      </c>
    </row>
    <row r="42" spans="1:11">
      <c r="A42" s="1" t="s">
        <v>13</v>
      </c>
      <c r="B42" s="1"/>
      <c r="C42" s="1"/>
      <c r="D42" s="1"/>
      <c r="E42" s="19">
        <f>E41-I42</f>
        <v>2885</v>
      </c>
      <c r="F42" s="4"/>
      <c r="G42" s="1"/>
      <c r="H42" s="1"/>
      <c r="I42" s="17">
        <f>SUM(I37:I41)</f>
        <v>42440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3360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2290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27350</v>
      </c>
      <c r="F56" s="4"/>
      <c r="G56" s="1"/>
      <c r="H56" s="1"/>
      <c r="I56" s="17">
        <f>SUM(I51:I55)</f>
        <v>20650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4040</v>
      </c>
    </row>
    <row r="68" spans="1:9">
      <c r="A68" s="15" t="s">
        <v>23</v>
      </c>
      <c r="B68" s="1"/>
      <c r="C68" s="1"/>
      <c r="D68" s="1"/>
      <c r="E68" s="16">
        <v>825</v>
      </c>
      <c r="F68" s="4"/>
      <c r="G68" s="16" t="s">
        <v>26</v>
      </c>
      <c r="H68" s="1"/>
      <c r="I68" s="1">
        <v>1245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43625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28340</v>
      </c>
      <c r="F71" s="4"/>
      <c r="G71" s="1"/>
      <c r="H71" s="1"/>
      <c r="I71" s="17">
        <f>SUM(I66:I70)</f>
        <v>15285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6"/>
  <sheetViews>
    <sheetView topLeftCell="A43" workbookViewId="0">
      <selection activeCell="A91" sqref="A91"/>
    </sheetView>
  </sheetViews>
  <sheetFormatPr defaultRowHeight="15"/>
  <cols>
    <col min="10" max="10" width="18.28515625" customWidth="1"/>
    <col min="11" max="11" width="10.1406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700</v>
      </c>
      <c r="F24" s="4"/>
      <c r="G24" s="16" t="s">
        <v>26</v>
      </c>
      <c r="H24" s="1"/>
      <c r="I24" s="1">
        <v>410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49700</v>
      </c>
      <c r="F26" s="4"/>
      <c r="G26" s="1" t="s">
        <v>30</v>
      </c>
      <c r="H26" s="1" t="s">
        <v>77</v>
      </c>
      <c r="I26" s="1"/>
    </row>
    <row r="27" spans="1:9">
      <c r="A27" s="14" t="s">
        <v>13</v>
      </c>
      <c r="B27" s="1"/>
      <c r="C27" s="1"/>
      <c r="D27" s="1"/>
      <c r="E27" s="19">
        <f>E26-I27</f>
        <v>29290</v>
      </c>
      <c r="F27" s="4"/>
      <c r="G27" s="1" t="s">
        <v>31</v>
      </c>
      <c r="H27" s="1"/>
      <c r="I27" s="17">
        <f>SUM(I22:I26)</f>
        <v>20410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 t="s">
        <v>81</v>
      </c>
      <c r="K36">
        <v>2500</v>
      </c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30000</v>
      </c>
      <c r="J37" t="s">
        <v>82</v>
      </c>
      <c r="K37">
        <v>2000</v>
      </c>
    </row>
    <row r="38" spans="1:11">
      <c r="A38" s="15" t="s">
        <v>22</v>
      </c>
      <c r="B38" s="1"/>
      <c r="C38" s="1"/>
      <c r="D38" s="1"/>
      <c r="E38" s="1">
        <v>2500</v>
      </c>
      <c r="F38" s="4"/>
      <c r="G38" s="16" t="s">
        <v>25</v>
      </c>
      <c r="H38" s="1"/>
      <c r="I38" s="1">
        <v>13253</v>
      </c>
      <c r="J38" t="s">
        <v>83</v>
      </c>
    </row>
    <row r="39" spans="1:11">
      <c r="A39" s="15" t="s">
        <v>23</v>
      </c>
      <c r="B39" s="1"/>
      <c r="C39" s="1"/>
      <c r="D39" s="1"/>
      <c r="E39" s="16">
        <v>700</v>
      </c>
      <c r="F39" s="4"/>
      <c r="G39" s="16" t="s">
        <v>26</v>
      </c>
      <c r="H39" s="1"/>
      <c r="I39" s="1">
        <v>914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</row>
    <row r="41" spans="1:11">
      <c r="A41" s="15" t="s">
        <v>12</v>
      </c>
      <c r="B41" s="1"/>
      <c r="C41" s="1"/>
      <c r="D41" s="1"/>
      <c r="E41" s="18">
        <f>SUM(E37:E40)</f>
        <v>43200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-2967</v>
      </c>
      <c r="F42" s="4"/>
      <c r="G42" s="1"/>
      <c r="H42" s="1"/>
      <c r="I42" s="17">
        <f>SUM(I37:I41)</f>
        <v>46167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40000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1140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6860</v>
      </c>
      <c r="F56" s="4"/>
      <c r="G56" s="1"/>
      <c r="H56" s="1"/>
      <c r="I56" s="17">
        <f>SUM(I51:I55)</f>
        <v>41140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30000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700</v>
      </c>
      <c r="F68" s="4"/>
      <c r="G68" s="16" t="s">
        <v>26</v>
      </c>
      <c r="H68" s="1"/>
      <c r="I68" s="1">
        <v>410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45300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14890</v>
      </c>
      <c r="F71" s="4"/>
      <c r="G71" s="1"/>
      <c r="H71" s="1"/>
      <c r="I71" s="17">
        <f>SUM(I66:I70)</f>
        <v>30410</v>
      </c>
    </row>
    <row r="74" spans="1:9">
      <c r="A74" s="2"/>
      <c r="B74" s="3" t="s">
        <v>43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1300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27300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1980</v>
      </c>
    </row>
    <row r="83" spans="1:9">
      <c r="A83" s="15" t="s">
        <v>23</v>
      </c>
      <c r="B83" s="1"/>
      <c r="C83" s="1"/>
      <c r="D83" s="1"/>
      <c r="E83" s="16">
        <v>700</v>
      </c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28000</v>
      </c>
      <c r="F85" s="4"/>
      <c r="G85" s="1" t="s">
        <v>30</v>
      </c>
      <c r="H85" s="1" t="s">
        <v>77</v>
      </c>
      <c r="I85" s="1"/>
    </row>
    <row r="86" spans="1:9">
      <c r="A86" s="1" t="s">
        <v>13</v>
      </c>
      <c r="B86" s="1"/>
      <c r="C86" s="1"/>
      <c r="D86" s="1"/>
      <c r="E86" s="19">
        <f>E85-I86</f>
        <v>6020</v>
      </c>
      <c r="F86" s="4"/>
      <c r="G86" s="1"/>
      <c r="H86" s="1"/>
      <c r="I86" s="17">
        <f>SUM(I81:I85)</f>
        <v>21980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86"/>
  <sheetViews>
    <sheetView topLeftCell="A10" workbookViewId="0">
      <selection activeCell="B77" sqref="B77"/>
    </sheetView>
  </sheetViews>
  <sheetFormatPr defaultRowHeight="15"/>
  <cols>
    <col min="6" max="6" width="6.28515625" customWidth="1"/>
    <col min="10" max="10" width="18.28515625" customWidth="1"/>
    <col min="11" max="11" width="10.140625" customWidth="1"/>
  </cols>
  <sheetData>
    <row r="1" spans="1:9">
      <c r="A1" s="2"/>
      <c r="B1" s="3" t="s">
        <v>45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46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1213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26537</v>
      </c>
      <c r="F27" s="4"/>
      <c r="G27" s="1" t="s">
        <v>31</v>
      </c>
      <c r="H27" s="1"/>
      <c r="I27" s="17">
        <f>SUM(I22:I26)</f>
        <v>21213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46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13860</v>
      </c>
    </row>
    <row r="39" spans="1:9">
      <c r="A39" s="15" t="s">
        <v>23</v>
      </c>
      <c r="B39" s="1"/>
      <c r="C39" s="1"/>
      <c r="D39" s="1"/>
      <c r="E39" s="16">
        <v>750</v>
      </c>
      <c r="F39" s="4"/>
      <c r="G39" s="16" t="s">
        <v>26</v>
      </c>
      <c r="H39" s="1"/>
      <c r="I39" s="1">
        <v>1213</v>
      </c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2500</v>
      </c>
    </row>
    <row r="41" spans="1:9">
      <c r="A41" s="15" t="s">
        <v>12</v>
      </c>
      <c r="B41" s="1"/>
      <c r="C41" s="1"/>
      <c r="D41" s="1"/>
      <c r="E41" s="18">
        <f>SUM(E37:E40)</f>
        <v>47750</v>
      </c>
      <c r="F41" s="4"/>
      <c r="G41" s="1" t="s">
        <v>30</v>
      </c>
      <c r="H41" s="1" t="s">
        <v>85</v>
      </c>
      <c r="I41" s="1">
        <v>2967</v>
      </c>
    </row>
    <row r="42" spans="1:9" ht="15.75">
      <c r="A42" s="21" t="s">
        <v>13</v>
      </c>
      <c r="B42" s="21"/>
      <c r="C42" s="21"/>
      <c r="D42" s="21"/>
      <c r="E42" s="22">
        <f>E41-I42</f>
        <v>210</v>
      </c>
      <c r="F42" s="4"/>
      <c r="G42" s="1"/>
      <c r="H42" s="1"/>
      <c r="I42" s="17">
        <f>SUM(I37:I41)</f>
        <v>47540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46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1270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2610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26120</v>
      </c>
      <c r="F56" s="4"/>
      <c r="G56" s="1"/>
      <c r="H56" s="1"/>
      <c r="I56" s="17">
        <f>SUM(I51:I55)</f>
        <v>23880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46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1510</v>
      </c>
    </row>
    <row r="68" spans="1:9">
      <c r="A68" s="15" t="s">
        <v>23</v>
      </c>
      <c r="B68" s="1"/>
      <c r="C68" s="1"/>
      <c r="D68" s="1"/>
      <c r="E68" s="16">
        <v>750</v>
      </c>
      <c r="F68" s="4"/>
      <c r="G68" s="16" t="s">
        <v>26</v>
      </c>
      <c r="H68" s="1"/>
      <c r="I68" s="1">
        <v>1213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45350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32627</v>
      </c>
      <c r="F71" s="4"/>
      <c r="G71" s="1"/>
      <c r="H71" s="1"/>
      <c r="I71" s="17">
        <f>SUM(I66:I70)</f>
        <v>12723</v>
      </c>
    </row>
    <row r="74" spans="1:9">
      <c r="A74" s="2"/>
      <c r="B74" s="3" t="s">
        <v>46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1400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29400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1970</v>
      </c>
    </row>
    <row r="83" spans="1:9">
      <c r="A83" s="15" t="s">
        <v>23</v>
      </c>
      <c r="B83" s="1"/>
      <c r="C83" s="1"/>
      <c r="D83" s="1"/>
      <c r="E83" s="16">
        <v>750</v>
      </c>
      <c r="F83" s="4"/>
      <c r="G83" s="16" t="s">
        <v>26</v>
      </c>
      <c r="H83" s="1"/>
      <c r="I83" s="1">
        <v>114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30150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8066</v>
      </c>
      <c r="F86" s="4"/>
      <c r="G86" s="1"/>
      <c r="H86" s="1"/>
      <c r="I86" s="17">
        <f>SUM(I81:I85)</f>
        <v>22084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86"/>
  <sheetViews>
    <sheetView topLeftCell="A13" workbookViewId="0">
      <selection activeCell="I52" sqref="I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49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50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50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380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26620</v>
      </c>
      <c r="F56" s="4"/>
      <c r="G56" s="1"/>
      <c r="H56" s="1"/>
      <c r="I56" s="17">
        <f>SUM(I51:I55)</f>
        <v>20380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50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10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10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10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2650</v>
      </c>
      <c r="J67" t="s">
        <v>86</v>
      </c>
    </row>
    <row r="68" spans="1:10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10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10">
      <c r="A70" s="15" t="s">
        <v>12</v>
      </c>
      <c r="B70" s="1"/>
      <c r="C70" s="1"/>
      <c r="D70" s="1"/>
      <c r="E70" s="18">
        <f>SUM(E66:E69)</f>
        <v>42800</v>
      </c>
      <c r="F70" s="4"/>
      <c r="G70" s="1" t="s">
        <v>30</v>
      </c>
      <c r="H70" s="1"/>
      <c r="I70" s="1"/>
    </row>
    <row r="71" spans="1:10" ht="15.75">
      <c r="A71" s="21" t="s">
        <v>13</v>
      </c>
      <c r="B71" s="21"/>
      <c r="C71" s="21"/>
      <c r="D71" s="21"/>
      <c r="E71" s="22">
        <f>E70-I71</f>
        <v>30150</v>
      </c>
      <c r="F71" s="4"/>
      <c r="G71" s="1"/>
      <c r="H71" s="1"/>
      <c r="I71" s="17">
        <f>SUM(I66:I70)</f>
        <v>12650</v>
      </c>
    </row>
    <row r="74" spans="1:10">
      <c r="A74" s="2"/>
      <c r="B74" s="3" t="s">
        <v>50</v>
      </c>
      <c r="C74" s="2"/>
      <c r="D74" s="2"/>
      <c r="E74" s="2"/>
      <c r="F74" s="4"/>
      <c r="G74" s="2"/>
      <c r="H74" s="2"/>
      <c r="I74" s="2"/>
    </row>
    <row r="75" spans="1:10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10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10">
      <c r="A77" s="2" t="s">
        <v>29</v>
      </c>
      <c r="B77" s="2">
        <v>1500</v>
      </c>
      <c r="C77" s="2"/>
      <c r="D77" s="2"/>
      <c r="E77" s="2"/>
      <c r="F77" s="4"/>
      <c r="G77" s="2"/>
      <c r="H77" s="2"/>
      <c r="I77" s="2"/>
    </row>
    <row r="78" spans="1:10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10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10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30000</v>
      </c>
      <c r="F81" s="4"/>
      <c r="G81" s="1" t="s">
        <v>11</v>
      </c>
      <c r="H81" s="14"/>
      <c r="I81" s="1">
        <v>25000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730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4270</v>
      </c>
      <c r="F86" s="4"/>
      <c r="G86" s="1"/>
      <c r="H86" s="1"/>
      <c r="I86" s="17">
        <f>SUM(I81:I85)</f>
        <v>25730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C10" sqref="C10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16</v>
      </c>
      <c r="D8" s="1"/>
      <c r="E8" s="1">
        <f>C8*B4</f>
        <v>40000</v>
      </c>
      <c r="G8" s="1" t="s">
        <v>11</v>
      </c>
      <c r="H8" s="14"/>
      <c r="I8" s="1">
        <v>20000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40000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20000</v>
      </c>
      <c r="G13" s="1" t="s">
        <v>31</v>
      </c>
      <c r="H13" s="1"/>
      <c r="I13" s="1">
        <v>20000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20</v>
      </c>
      <c r="D22" s="1"/>
      <c r="E22" s="1">
        <f>C22*B18</f>
        <v>38000</v>
      </c>
      <c r="G22" s="1" t="s">
        <v>11</v>
      </c>
      <c r="H22" s="14"/>
      <c r="I22" s="1">
        <v>30500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5650</v>
      </c>
    </row>
    <row r="24" spans="1:9">
      <c r="A24" s="15" t="s">
        <v>23</v>
      </c>
      <c r="B24" s="1"/>
      <c r="C24" s="1"/>
      <c r="D24" s="1"/>
      <c r="E24" s="16">
        <v>475</v>
      </c>
      <c r="G24" s="16" t="s">
        <v>26</v>
      </c>
      <c r="H24" s="1"/>
      <c r="I24" s="1">
        <v>210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43475</v>
      </c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4">
        <f>E26-I27</f>
        <v>7115</v>
      </c>
      <c r="G27" s="1" t="s">
        <v>31</v>
      </c>
      <c r="H27" s="1"/>
      <c r="I27" s="1">
        <f>SUM(I22:I26)</f>
        <v>36360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20</v>
      </c>
      <c r="D36" s="1"/>
      <c r="E36" s="1">
        <f>C36*B32</f>
        <v>38000</v>
      </c>
      <c r="G36" s="1" t="s">
        <v>11</v>
      </c>
      <c r="H36" s="14"/>
      <c r="I36" s="1">
        <v>33455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7667</v>
      </c>
    </row>
    <row r="38" spans="1:9">
      <c r="A38" s="15" t="s">
        <v>23</v>
      </c>
      <c r="B38" s="1"/>
      <c r="C38" s="1"/>
      <c r="D38" s="1"/>
      <c r="E38" s="16">
        <v>475</v>
      </c>
      <c r="G38" s="16" t="s">
        <v>26</v>
      </c>
      <c r="H38" s="1"/>
      <c r="I38" s="1">
        <v>210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1000</v>
      </c>
    </row>
    <row r="40" spans="1:9">
      <c r="A40" s="15" t="s">
        <v>12</v>
      </c>
      <c r="B40" s="1"/>
      <c r="C40" s="1"/>
      <c r="D40" s="1"/>
      <c r="E40" s="1">
        <f>SUM(E36:E39)</f>
        <v>43475</v>
      </c>
      <c r="G40" s="1" t="s">
        <v>30</v>
      </c>
      <c r="H40" s="1" t="s">
        <v>33</v>
      </c>
      <c r="I40" s="1">
        <v>925</v>
      </c>
    </row>
    <row r="41" spans="1:9">
      <c r="A41" s="1" t="s">
        <v>13</v>
      </c>
      <c r="B41" s="1"/>
      <c r="C41" s="1"/>
      <c r="D41" s="1"/>
      <c r="E41" s="14">
        <f>E40-I41</f>
        <v>218</v>
      </c>
      <c r="G41" s="1" t="s">
        <v>31</v>
      </c>
      <c r="H41" s="1"/>
      <c r="I41" s="1">
        <f>SUM(I36:I40)</f>
        <v>43257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19</v>
      </c>
      <c r="D50" s="1"/>
      <c r="E50" s="1">
        <f>C50*B46</f>
        <v>36100</v>
      </c>
      <c r="G50" s="1" t="s">
        <v>11</v>
      </c>
      <c r="H50" s="14"/>
      <c r="I50" s="1">
        <v>15000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2300</v>
      </c>
    </row>
    <row r="52" spans="1:9">
      <c r="A52" s="15" t="s">
        <v>23</v>
      </c>
      <c r="B52" s="1"/>
      <c r="C52" s="1"/>
      <c r="D52" s="1"/>
      <c r="E52" s="16">
        <v>475</v>
      </c>
      <c r="G52" s="16" t="s">
        <v>26</v>
      </c>
      <c r="H52" s="1"/>
      <c r="I52" s="1">
        <v>210</v>
      </c>
    </row>
    <row r="53" spans="1:9">
      <c r="A53" s="15" t="s">
        <v>24</v>
      </c>
      <c r="B53" s="16"/>
      <c r="C53" s="16"/>
      <c r="D53" s="16"/>
      <c r="E53" s="16">
        <v>2000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">
        <f>SUM(E50:E53)</f>
        <v>43575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4">
        <f>E54-I55</f>
        <v>26065</v>
      </c>
      <c r="G55" s="1"/>
      <c r="H55" s="1"/>
      <c r="I55" s="1">
        <f>SUM(I50:I54)</f>
        <v>17510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16</v>
      </c>
      <c r="D64" s="1"/>
      <c r="E64" s="1">
        <f>C64*B60</f>
        <v>30400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1836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210</v>
      </c>
    </row>
    <row r="67" spans="1:9">
      <c r="A67" s="15" t="s">
        <v>24</v>
      </c>
      <c r="B67" s="16"/>
      <c r="C67" s="16"/>
      <c r="D67" s="16"/>
      <c r="E67" s="16">
        <v>2000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37400</v>
      </c>
      <c r="G68" s="1" t="s">
        <v>30</v>
      </c>
      <c r="H68" s="1" t="s">
        <v>32</v>
      </c>
      <c r="I68" s="1">
        <v>83</v>
      </c>
    </row>
    <row r="69" spans="1:9">
      <c r="A69" s="1" t="s">
        <v>13</v>
      </c>
      <c r="B69" s="1"/>
      <c r="C69" s="1"/>
      <c r="D69" s="1"/>
      <c r="E69" s="14">
        <f>E68-I69</f>
        <v>14771</v>
      </c>
      <c r="G69" s="1"/>
      <c r="H69" s="1"/>
      <c r="I69" s="1">
        <f>SUM(I64:I68)</f>
        <v>22629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14</v>
      </c>
      <c r="D78" s="1"/>
      <c r="E78" s="1">
        <f>C78*B74</f>
        <v>26600</v>
      </c>
      <c r="G78" s="1" t="s">
        <v>11</v>
      </c>
      <c r="H78" s="14"/>
      <c r="I78" s="1">
        <v>22374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6960</v>
      </c>
    </row>
    <row r="80" spans="1:9">
      <c r="A80" s="15" t="s">
        <v>23</v>
      </c>
      <c r="B80" s="1"/>
      <c r="C80" s="1"/>
      <c r="D80" s="1"/>
      <c r="E80" s="16">
        <v>475</v>
      </c>
      <c r="G80" s="16" t="s">
        <v>26</v>
      </c>
      <c r="H80" s="1"/>
      <c r="I80" s="1">
        <v>210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32075</v>
      </c>
      <c r="G82" s="1" t="s">
        <v>30</v>
      </c>
      <c r="H82" s="1"/>
      <c r="I82" s="1">
        <v>1900</v>
      </c>
    </row>
    <row r="83" spans="1:9">
      <c r="A83" s="1" t="s">
        <v>13</v>
      </c>
      <c r="B83" s="1"/>
      <c r="C83" s="1"/>
      <c r="D83" s="1"/>
      <c r="E83" s="14">
        <f>E82-I83</f>
        <v>131</v>
      </c>
      <c r="G83" s="1"/>
      <c r="H83" s="1"/>
      <c r="I83" s="1">
        <f>SUM(I78:I82)</f>
        <v>31944</v>
      </c>
    </row>
  </sheetData>
  <pageMargins left="0" right="0" top="0" bottom="0" header="0.31496062992125984" footer="0.31496062992125984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86"/>
  <sheetViews>
    <sheetView topLeftCell="A55" workbookViewId="0">
      <selection activeCell="G52" sqref="G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49000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25510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44600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34600</v>
      </c>
      <c r="F71" s="4"/>
      <c r="G71" s="1"/>
      <c r="H71" s="1"/>
      <c r="I71" s="17">
        <f>SUM(I66:I70)</f>
        <v>10000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1600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23</v>
      </c>
      <c r="D81" s="1"/>
      <c r="E81" s="1">
        <f>C81*B77</f>
        <v>36800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7810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41800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13990</v>
      </c>
      <c r="F86" s="4"/>
      <c r="G86" s="1"/>
      <c r="H86" s="1"/>
      <c r="I86" s="17">
        <f>SUM(I81:I85)</f>
        <v>27810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6"/>
  <sheetViews>
    <sheetView topLeftCell="A31" workbookViewId="0">
      <selection activeCell="I69" sqref="I6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10000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3000</v>
      </c>
      <c r="F24" s="4"/>
      <c r="G24" s="16" t="s">
        <v>26</v>
      </c>
      <c r="H24" s="1"/>
      <c r="I24" s="1">
        <v>1199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28801</v>
      </c>
      <c r="F27" s="4"/>
      <c r="G27" s="1" t="s">
        <v>31</v>
      </c>
      <c r="H27" s="1"/>
      <c r="I27" s="17">
        <f>SUM(I22:I26)</f>
        <v>21199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11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7">
        <v>1199</v>
      </c>
      <c r="J39">
        <v>680</v>
      </c>
      <c r="K39" t="s">
        <v>87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5000</v>
      </c>
      <c r="F41" s="4"/>
      <c r="G41" s="1" t="s">
        <v>30</v>
      </c>
      <c r="H41" s="1" t="s">
        <v>85</v>
      </c>
      <c r="I41" s="1"/>
    </row>
    <row r="42" spans="1:11" ht="15.75">
      <c r="A42" s="21" t="s">
        <v>13</v>
      </c>
      <c r="B42" s="21"/>
      <c r="C42" s="21"/>
      <c r="D42" s="21"/>
      <c r="E42" s="22">
        <f>E41-I42</f>
        <v>-33389</v>
      </c>
      <c r="F42" s="4"/>
      <c r="G42" s="1"/>
      <c r="H42" s="1"/>
      <c r="I42" s="17">
        <f>SUM(I37:I41)</f>
        <v>38389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">
        <f>C51*B47</f>
        <v>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-18490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5450</v>
      </c>
    </row>
    <row r="68" spans="1:9">
      <c r="A68" s="15" t="s">
        <v>23</v>
      </c>
      <c r="B68" s="1"/>
      <c r="C68" s="1"/>
      <c r="D68" s="1"/>
      <c r="E68" s="16">
        <v>3000</v>
      </c>
      <c r="F68" s="4"/>
      <c r="G68" s="16" t="s">
        <v>26</v>
      </c>
      <c r="H68" s="1"/>
      <c r="I68" s="1">
        <v>1200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45800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29150</v>
      </c>
      <c r="F71" s="4"/>
      <c r="G71" s="1"/>
      <c r="H71" s="1"/>
      <c r="I71" s="17">
        <f>SUM(I66:I70)</f>
        <v>16650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1700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34000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7100</v>
      </c>
    </row>
    <row r="83" spans="1:9">
      <c r="A83" s="15" t="s">
        <v>23</v>
      </c>
      <c r="B83" s="1"/>
      <c r="C83" s="1"/>
      <c r="D83" s="1"/>
      <c r="E83" s="16">
        <v>3000</v>
      </c>
      <c r="F83" s="4"/>
      <c r="G83" s="16" t="s">
        <v>26</v>
      </c>
      <c r="H83" s="1"/>
      <c r="I83" s="1">
        <v>1000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>
        <v>3000</v>
      </c>
    </row>
    <row r="85" spans="1:9">
      <c r="A85" s="15" t="s">
        <v>12</v>
      </c>
      <c r="B85" s="1"/>
      <c r="C85" s="1"/>
      <c r="D85" s="1"/>
      <c r="E85" s="18">
        <f>SUM(E81:E84)</f>
        <v>42000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10900</v>
      </c>
      <c r="F86" s="4"/>
      <c r="G86" s="1"/>
      <c r="H86" s="1"/>
      <c r="I86" s="17">
        <f>SUM(I81:I85)</f>
        <v>31100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86"/>
  <sheetViews>
    <sheetView topLeftCell="A31" workbookViewId="0">
      <selection activeCell="E39" sqref="E3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1393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48300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26907</v>
      </c>
      <c r="F27" s="4"/>
      <c r="G27" s="1" t="s">
        <v>31</v>
      </c>
      <c r="H27" s="1"/>
      <c r="I27" s="17">
        <f>SUM(I22:I26)</f>
        <v>21393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1650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>
        <v>400</v>
      </c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2050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-35140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36000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17160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7">
        <v>2243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41000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16597</v>
      </c>
      <c r="F56" s="4"/>
      <c r="G56" s="1"/>
      <c r="H56" s="1"/>
      <c r="I56" s="17">
        <f>SUM(I51:I55)</f>
        <v>24403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1900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38000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1000</v>
      </c>
      <c r="F68" s="4"/>
      <c r="G68" s="16" t="s">
        <v>26</v>
      </c>
      <c r="H68" s="1"/>
      <c r="I68" s="1">
        <v>1393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44000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32607</v>
      </c>
      <c r="F71" s="4"/>
      <c r="G71" s="1"/>
      <c r="H71" s="1"/>
      <c r="I71" s="17">
        <f>SUM(I66:I70)</f>
        <v>11393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1800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10">
      <c r="A81" s="1" t="s">
        <v>10</v>
      </c>
      <c r="B81" s="1"/>
      <c r="C81" s="1">
        <v>22</v>
      </c>
      <c r="D81" s="1"/>
      <c r="E81" s="1">
        <f>C81*B77</f>
        <v>39600</v>
      </c>
      <c r="F81" s="4"/>
      <c r="G81" s="1" t="s">
        <v>11</v>
      </c>
      <c r="H81" s="14"/>
      <c r="I81" s="1">
        <v>20000</v>
      </c>
    </row>
    <row r="82" spans="1:10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4600</v>
      </c>
    </row>
    <row r="83" spans="1:10">
      <c r="A83" s="15" t="s">
        <v>23</v>
      </c>
      <c r="B83" s="1"/>
      <c r="C83" s="1"/>
      <c r="D83" s="1"/>
      <c r="E83" s="16">
        <v>1000</v>
      </c>
      <c r="F83" s="4"/>
      <c r="G83" s="16" t="s">
        <v>26</v>
      </c>
      <c r="H83" s="1"/>
      <c r="I83" s="1"/>
    </row>
    <row r="84" spans="1:10">
      <c r="A84" s="15" t="s">
        <v>24</v>
      </c>
      <c r="B84" s="16"/>
      <c r="C84" s="16"/>
      <c r="D84" s="16"/>
      <c r="E84" s="16">
        <v>1300</v>
      </c>
      <c r="F84" s="4"/>
      <c r="G84" s="16" t="s">
        <v>27</v>
      </c>
      <c r="H84" s="16" t="s">
        <v>88</v>
      </c>
      <c r="I84" s="16">
        <v>3000</v>
      </c>
      <c r="J84" t="s">
        <v>88</v>
      </c>
    </row>
    <row r="85" spans="1:10">
      <c r="A85" s="15" t="s">
        <v>12</v>
      </c>
      <c r="B85" s="1"/>
      <c r="C85" s="1"/>
      <c r="D85" s="1"/>
      <c r="E85" s="18">
        <f>SUM(E81:E84)</f>
        <v>46900</v>
      </c>
      <c r="F85" s="4"/>
      <c r="G85" s="1" t="s">
        <v>30</v>
      </c>
      <c r="H85" s="23" t="s">
        <v>89</v>
      </c>
      <c r="I85" s="1">
        <v>3000</v>
      </c>
    </row>
    <row r="86" spans="1:10" ht="15.75">
      <c r="A86" s="21" t="s">
        <v>13</v>
      </c>
      <c r="B86" s="21"/>
      <c r="C86" s="21"/>
      <c r="D86" s="21"/>
      <c r="E86" s="22">
        <f>E85-I86</f>
        <v>16300</v>
      </c>
      <c r="F86" s="4"/>
      <c r="G86" s="1"/>
      <c r="H86" s="1"/>
      <c r="I86" s="17">
        <f>SUM(I81:I85)</f>
        <v>30600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79"/>
  <sheetViews>
    <sheetView topLeftCell="A28" workbookViewId="0">
      <selection activeCell="I77" sqref="I77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7</v>
      </c>
      <c r="D22" s="1"/>
      <c r="E22" s="1">
        <f>B18*C22</f>
        <v>14000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1650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400</v>
      </c>
      <c r="F24" s="4"/>
      <c r="G24" s="16" t="s">
        <v>26</v>
      </c>
      <c r="H24" s="1"/>
      <c r="I24" s="1">
        <v>1020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16050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15030</v>
      </c>
      <c r="F27" s="4"/>
      <c r="G27" s="1" t="s">
        <v>31</v>
      </c>
      <c r="H27" s="1"/>
      <c r="I27" s="17">
        <f>SUM(I22:I26)</f>
        <v>1020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650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1770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26580</v>
      </c>
      <c r="F43" s="4"/>
      <c r="G43" s="1"/>
      <c r="H43" s="1"/>
      <c r="I43" s="17">
        <f>SUM(I38:I42)</f>
        <v>22420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4590</v>
      </c>
    </row>
    <row r="61" spans="1:9">
      <c r="A61" s="15" t="s">
        <v>23</v>
      </c>
      <c r="B61" s="1"/>
      <c r="C61" s="1"/>
      <c r="D61" s="1"/>
      <c r="E61" s="16">
        <v>1000</v>
      </c>
      <c r="F61" s="4"/>
      <c r="G61" s="16" t="s">
        <v>26</v>
      </c>
      <c r="H61" s="1"/>
      <c r="I61" s="1">
        <v>1082</v>
      </c>
    </row>
    <row r="62" spans="1:9">
      <c r="A62" s="15" t="s">
        <v>24</v>
      </c>
      <c r="B62" s="16"/>
      <c r="C62" s="16" t="s">
        <v>26</v>
      </c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45900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25228</v>
      </c>
      <c r="F64" s="4"/>
      <c r="G64" s="1"/>
      <c r="H64" s="1"/>
      <c r="I64" s="17">
        <f>SUM(I59:I63)</f>
        <v>20672</v>
      </c>
    </row>
    <row r="67" spans="1:10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10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10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10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10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10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10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10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10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4760</v>
      </c>
    </row>
    <row r="76" spans="1:10">
      <c r="A76" s="15" t="s">
        <v>23</v>
      </c>
      <c r="B76" s="1"/>
      <c r="C76" s="1"/>
      <c r="D76" s="1"/>
      <c r="E76" s="16">
        <v>1000</v>
      </c>
      <c r="F76" s="4"/>
      <c r="G76" s="16" t="s">
        <v>26</v>
      </c>
      <c r="H76" s="1"/>
      <c r="I76" s="1">
        <v>772</v>
      </c>
    </row>
    <row r="77" spans="1:10">
      <c r="A77" s="15" t="s">
        <v>24</v>
      </c>
      <c r="B77" s="16"/>
      <c r="C77" s="16"/>
      <c r="D77" s="16"/>
      <c r="E77" s="16"/>
      <c r="F77" s="4"/>
      <c r="G77" s="16" t="s">
        <v>27</v>
      </c>
      <c r="H77" s="16" t="s">
        <v>88</v>
      </c>
      <c r="I77" s="16">
        <v>2500</v>
      </c>
      <c r="J77" t="s">
        <v>88</v>
      </c>
    </row>
    <row r="78" spans="1:10">
      <c r="A78" s="15" t="s">
        <v>12</v>
      </c>
      <c r="B78" s="1"/>
      <c r="C78" s="1"/>
      <c r="D78" s="1"/>
      <c r="E78" s="18">
        <f>SUM(E74:E77)</f>
        <v>42000</v>
      </c>
      <c r="F78" s="4"/>
      <c r="G78" s="1" t="s">
        <v>30</v>
      </c>
      <c r="H78" s="23" t="s">
        <v>89</v>
      </c>
      <c r="I78" s="1"/>
    </row>
    <row r="79" spans="1:10" ht="15.75">
      <c r="A79" s="21" t="s">
        <v>13</v>
      </c>
      <c r="B79" s="21"/>
      <c r="C79" s="21"/>
      <c r="D79" s="21"/>
      <c r="E79" s="22">
        <f>E78-I79</f>
        <v>13968</v>
      </c>
      <c r="F79" s="4"/>
      <c r="G79" s="1"/>
      <c r="H79" s="1"/>
      <c r="I79" s="17">
        <f>SUM(I74:I77)</f>
        <v>28032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79"/>
  <sheetViews>
    <sheetView topLeftCell="A31" workbookViewId="0">
      <selection activeCell="E74" sqref="E74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170</v>
      </c>
    </row>
    <row r="24" spans="1:9">
      <c r="A24" s="15" t="s">
        <v>23</v>
      </c>
      <c r="B24" s="1"/>
      <c r="C24" s="1"/>
      <c r="D24" s="1"/>
      <c r="E24" s="16">
        <v>1500</v>
      </c>
      <c r="F24" s="4"/>
      <c r="G24" s="16" t="s">
        <v>26</v>
      </c>
      <c r="H24" s="1"/>
      <c r="I24" s="1">
        <v>3376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26954</v>
      </c>
      <c r="F27" s="4"/>
      <c r="G27" s="1" t="s">
        <v>31</v>
      </c>
      <c r="H27" s="1"/>
      <c r="I27" s="17">
        <f>SUM(I22:I26)</f>
        <v>23546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7030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3376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18594</v>
      </c>
      <c r="F43" s="4"/>
      <c r="G43" s="1"/>
      <c r="H43" s="1"/>
      <c r="I43" s="17">
        <f>SUM(I38:I42)</f>
        <v>30406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520</v>
      </c>
    </row>
    <row r="61" spans="1:9">
      <c r="A61" s="15" t="s">
        <v>23</v>
      </c>
      <c r="B61" s="1"/>
      <c r="C61" s="1"/>
      <c r="D61" s="1"/>
      <c r="E61" s="16">
        <v>1500</v>
      </c>
      <c r="F61" s="4"/>
      <c r="G61" s="16" t="s">
        <v>26</v>
      </c>
      <c r="H61" s="1"/>
      <c r="I61" s="1">
        <v>3376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46400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27504</v>
      </c>
      <c r="F64" s="4"/>
      <c r="G64" s="1"/>
      <c r="H64" s="1"/>
      <c r="I64" s="17">
        <f>SUM(I59:I63)</f>
        <v>18896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/>
    </row>
    <row r="76" spans="1:9">
      <c r="A76" s="15" t="s">
        <v>23</v>
      </c>
      <c r="B76" s="1"/>
      <c r="C76" s="1"/>
      <c r="D76" s="1"/>
      <c r="E76" s="16">
        <v>1500</v>
      </c>
      <c r="F76" s="4"/>
      <c r="G76" s="16" t="s">
        <v>26</v>
      </c>
      <c r="H76" s="1"/>
      <c r="I76" s="1">
        <v>3376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42500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19124</v>
      </c>
      <c r="F79" s="4"/>
      <c r="G79" s="1"/>
      <c r="H79" s="1"/>
      <c r="I79" s="17">
        <f>SUM(I74:I77)</f>
        <v>23376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79"/>
  <sheetViews>
    <sheetView topLeftCell="A52" workbookViewId="0">
      <selection activeCell="L48" sqref="L4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6720</v>
      </c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1485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21545</v>
      </c>
      <c r="F27" s="4"/>
      <c r="G27" s="1" t="s">
        <v>31</v>
      </c>
      <c r="H27" s="1"/>
      <c r="I27" s="17">
        <f>SUM(I22:I26)</f>
        <v>28205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170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2533</v>
      </c>
    </row>
    <row r="41" spans="1:9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50000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22297</v>
      </c>
      <c r="F43" s="4"/>
      <c r="G43" s="1"/>
      <c r="H43" s="1"/>
      <c r="I43" s="17">
        <f>SUM(I38:I42)</f>
        <v>27703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22</v>
      </c>
      <c r="D59" s="1"/>
      <c r="E59" s="1">
        <f>C59*B55</f>
        <v>41800</v>
      </c>
      <c r="F59" s="4"/>
      <c r="G59" s="1" t="s">
        <v>11</v>
      </c>
      <c r="H59" s="14"/>
      <c r="I59" s="1">
        <v>20000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670</v>
      </c>
    </row>
    <row r="61" spans="1:9">
      <c r="A61" s="15" t="s">
        <v>23</v>
      </c>
      <c r="B61" s="1"/>
      <c r="C61" s="1"/>
      <c r="D61" s="1"/>
      <c r="E61" s="16">
        <v>750</v>
      </c>
      <c r="F61" s="4"/>
      <c r="G61" s="16" t="s">
        <v>26</v>
      </c>
      <c r="H61" s="1"/>
      <c r="I61" s="1">
        <v>1605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47550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25275</v>
      </c>
      <c r="F64" s="4"/>
      <c r="G64" s="1"/>
      <c r="H64" s="1"/>
      <c r="I64" s="17">
        <f>SUM(I59:I63)</f>
        <v>22275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21</v>
      </c>
      <c r="D74" s="1"/>
      <c r="E74" s="1">
        <f>C74*B70</f>
        <v>37800</v>
      </c>
      <c r="F74" s="4"/>
      <c r="G74" s="1" t="s">
        <v>11</v>
      </c>
      <c r="H74" s="14"/>
      <c r="I74" s="1">
        <v>30000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>
        <v>750</v>
      </c>
      <c r="F76" s="4"/>
      <c r="G76" s="16" t="s">
        <v>26</v>
      </c>
      <c r="H76" s="1"/>
      <c r="I76" s="1">
        <v>1485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43550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6235</v>
      </c>
      <c r="F79" s="4"/>
      <c r="G79" s="1"/>
      <c r="H79" s="1"/>
      <c r="I79" s="17">
        <f>SUM(I74:I77)</f>
        <v>37315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79"/>
  <sheetViews>
    <sheetView topLeftCell="A46" workbookViewId="0">
      <selection activeCell="I59" sqref="I5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</row>
    <row r="48" spans="1:10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94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2000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20</v>
      </c>
      <c r="D59" s="1"/>
      <c r="E59" s="1">
        <f>C59*B55</f>
        <v>40000</v>
      </c>
      <c r="F59" s="4"/>
      <c r="G59" s="1" t="s">
        <v>11</v>
      </c>
      <c r="H59" s="14"/>
      <c r="I59" s="1">
        <v>20500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250</v>
      </c>
    </row>
    <row r="61" spans="1:9">
      <c r="A61" s="15" t="s">
        <v>23</v>
      </c>
      <c r="B61" s="1"/>
      <c r="C61" s="1"/>
      <c r="D61" s="1"/>
      <c r="E61" s="16"/>
      <c r="F61" s="4"/>
      <c r="G61" s="16" t="s">
        <v>26</v>
      </c>
      <c r="H61" s="1"/>
      <c r="I61" s="1"/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24250</v>
      </c>
      <c r="F64" s="4"/>
      <c r="G64" s="1"/>
      <c r="H64" s="1"/>
      <c r="I64" s="17">
        <f>SUM(I59:I63)</f>
        <v>20750</v>
      </c>
    </row>
    <row r="67" spans="1:9">
      <c r="A67" s="2"/>
      <c r="B67" s="3" t="s">
        <v>94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18</v>
      </c>
      <c r="D74" s="1">
        <v>4</v>
      </c>
      <c r="E74" s="1">
        <v>33300</v>
      </c>
      <c r="F74" s="4"/>
      <c r="G74" s="1" t="s">
        <v>11</v>
      </c>
      <c r="H74" s="14"/>
      <c r="I74" s="1">
        <v>25000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/>
      <c r="F76" s="4"/>
      <c r="G76" s="16" t="s">
        <v>26</v>
      </c>
      <c r="H76" s="1"/>
      <c r="I76" s="1">
        <v>1000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38300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6470</v>
      </c>
      <c r="F79" s="4"/>
      <c r="G79" s="1"/>
      <c r="H79" s="1"/>
      <c r="I79" s="17">
        <f>SUM(I74:I77)</f>
        <v>31830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58"/>
  <sheetViews>
    <sheetView topLeftCell="A34" workbookViewId="0">
      <selection activeCell="I55" sqref="I5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42000</v>
      </c>
      <c r="F53" s="4"/>
      <c r="G53" s="1" t="s">
        <v>11</v>
      </c>
      <c r="H53" s="14"/>
      <c r="I53" s="1">
        <v>23000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47000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24000</v>
      </c>
      <c r="F58" s="4"/>
      <c r="G58" s="1"/>
      <c r="H58" s="1"/>
      <c r="I58" s="17">
        <f>SUM(I53:I57)</f>
        <v>23000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58"/>
  <sheetViews>
    <sheetView workbookViewId="0">
      <selection activeCell="J23" sqref="J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10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  <c r="J23" t="s">
        <v>95</v>
      </c>
    </row>
    <row r="24" spans="1:10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10">
      <c r="A25" s="15" t="s">
        <v>24</v>
      </c>
      <c r="B25" s="16"/>
      <c r="C25" s="16"/>
      <c r="D25" s="16"/>
      <c r="E25" s="16">
        <v>1500</v>
      </c>
      <c r="F25" s="4"/>
      <c r="G25" s="16" t="s">
        <v>27</v>
      </c>
      <c r="H25" s="26" t="s">
        <v>98</v>
      </c>
      <c r="I25" s="16">
        <v>400</v>
      </c>
    </row>
    <row r="26" spans="1:10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30100</v>
      </c>
      <c r="F27" s="4"/>
      <c r="G27" s="1" t="s">
        <v>31</v>
      </c>
      <c r="H27" s="1"/>
      <c r="I27" s="17">
        <f>SUM(I22:I26)</f>
        <v>20400</v>
      </c>
    </row>
    <row r="28" spans="1:10">
      <c r="A28" s="4"/>
      <c r="B28" s="4"/>
      <c r="C28" s="4"/>
      <c r="D28" s="4"/>
      <c r="E28" s="4"/>
      <c r="F28" s="4"/>
      <c r="G28" s="4"/>
      <c r="H28" s="4"/>
      <c r="I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</row>
    <row r="31" spans="1:10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10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4230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22770</v>
      </c>
      <c r="F43" s="4"/>
      <c r="G43" s="1"/>
      <c r="H43" s="1"/>
      <c r="I43" s="17">
        <f>SUM(I38:I42)</f>
        <v>24230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>
        <v>5870</v>
      </c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23130</v>
      </c>
      <c r="F58" s="4"/>
      <c r="G58" s="1"/>
      <c r="H58" s="1"/>
      <c r="I58" s="17">
        <f>SUM(I53:I57)</f>
        <v>25870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73"/>
  <sheetViews>
    <sheetView topLeftCell="A16"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>
        <v>2000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1600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33600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/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23600</v>
      </c>
      <c r="F73" s="4"/>
      <c r="G73" s="1"/>
      <c r="H73" s="1"/>
      <c r="I73" s="17">
        <f>SUM(I68:I72)</f>
        <v>10000</v>
      </c>
    </row>
  </sheetData>
  <pageMargins left="0" right="0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E22" sqref="E2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20</v>
      </c>
      <c r="D8" s="1"/>
      <c r="E8" s="1">
        <f>C8*B4</f>
        <v>50000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G13" s="1" t="s">
        <v>31</v>
      </c>
      <c r="H13" s="1"/>
      <c r="I13" s="17"/>
    </row>
    <row r="15" spans="1:9">
      <c r="A15" s="2"/>
      <c r="B15" s="3" t="s">
        <v>35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5680</v>
      </c>
    </row>
    <row r="24" spans="1:9">
      <c r="A24" s="15" t="s">
        <v>23</v>
      </c>
      <c r="B24" s="1"/>
      <c r="C24" s="1"/>
      <c r="D24" s="1"/>
      <c r="E24" s="16">
        <v>1100</v>
      </c>
      <c r="G24" s="16" t="s">
        <v>26</v>
      </c>
      <c r="H24" s="1"/>
      <c r="I24" s="1">
        <v>764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 t="s">
        <v>32</v>
      </c>
      <c r="I25" s="16">
        <v>443</v>
      </c>
    </row>
    <row r="26" spans="1:9">
      <c r="A26" s="15" t="s">
        <v>12</v>
      </c>
      <c r="B26" s="1"/>
      <c r="C26" s="1"/>
      <c r="D26" s="1"/>
      <c r="E26" s="18">
        <f>SUM(E22:E25)</f>
        <v>46000</v>
      </c>
      <c r="G26" s="1" t="s">
        <v>30</v>
      </c>
      <c r="H26" s="1" t="s">
        <v>37</v>
      </c>
      <c r="I26" s="1">
        <v>1800</v>
      </c>
    </row>
    <row r="27" spans="1:9">
      <c r="A27" s="14" t="s">
        <v>13</v>
      </c>
      <c r="B27" s="1"/>
      <c r="C27" s="1"/>
      <c r="D27" s="1"/>
      <c r="E27" s="19">
        <f>E26-I27</f>
        <v>12313</v>
      </c>
      <c r="G27" s="1" t="s">
        <v>31</v>
      </c>
      <c r="H27" s="1"/>
      <c r="I27" s="17">
        <f>SUM(I22:I26)</f>
        <v>33687</v>
      </c>
    </row>
    <row r="29" spans="1:9">
      <c r="A29" s="2"/>
      <c r="B29" s="3" t="s">
        <v>35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19</v>
      </c>
      <c r="D36" s="1"/>
      <c r="E36" s="1">
        <f>C36*B32</f>
        <v>36100</v>
      </c>
      <c r="G36" s="1" t="s">
        <v>11</v>
      </c>
      <c r="H36" s="14"/>
      <c r="I36" s="1">
        <v>35209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4860</v>
      </c>
    </row>
    <row r="38" spans="1:9">
      <c r="A38" s="15" t="s">
        <v>23</v>
      </c>
      <c r="B38" s="1"/>
      <c r="C38" s="1"/>
      <c r="D38" s="1"/>
      <c r="E38" s="16">
        <v>1100</v>
      </c>
      <c r="G38" s="16" t="s">
        <v>26</v>
      </c>
      <c r="H38" s="1"/>
      <c r="I38" s="1">
        <v>1199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>
        <v>504</v>
      </c>
    </row>
    <row r="40" spans="1:9">
      <c r="A40" s="15" t="s">
        <v>12</v>
      </c>
      <c r="B40" s="1"/>
      <c r="C40" s="1"/>
      <c r="D40" s="1"/>
      <c r="E40" s="18">
        <f>SUM(E36:E39)</f>
        <v>42200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19">
        <f>E40-I41</f>
        <v>428</v>
      </c>
      <c r="G41" s="1" t="s">
        <v>31</v>
      </c>
      <c r="H41" s="1"/>
      <c r="I41" s="17">
        <f>SUM(I36:I40)</f>
        <v>41772</v>
      </c>
    </row>
    <row r="43" spans="1:9">
      <c r="A43" s="2"/>
      <c r="B43" s="3" t="s">
        <v>35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16</v>
      </c>
      <c r="D50" s="1"/>
      <c r="E50" s="1">
        <f>C50*B46</f>
        <v>30400</v>
      </c>
      <c r="G50" s="1" t="s">
        <v>11</v>
      </c>
      <c r="H50" s="14"/>
      <c r="I50" s="1">
        <v>4200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3712</v>
      </c>
    </row>
    <row r="52" spans="1:9">
      <c r="A52" s="15" t="s">
        <v>23</v>
      </c>
      <c r="B52" s="1"/>
      <c r="C52" s="1"/>
      <c r="D52" s="1"/>
      <c r="E52" s="16">
        <v>1100</v>
      </c>
      <c r="G52" s="16" t="s">
        <v>26</v>
      </c>
      <c r="H52" s="1"/>
      <c r="I52" s="1">
        <v>764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 t="s">
        <v>32</v>
      </c>
      <c r="I53" s="16">
        <v>267</v>
      </c>
    </row>
    <row r="54" spans="1:9">
      <c r="A54" s="15" t="s">
        <v>12</v>
      </c>
      <c r="B54" s="1"/>
      <c r="C54" s="1"/>
      <c r="D54" s="1"/>
      <c r="E54" s="18">
        <f>SUM(E50:E53)</f>
        <v>36500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9">
        <f>E54-I55</f>
        <v>27557</v>
      </c>
      <c r="G55" s="1"/>
      <c r="H55" s="1"/>
      <c r="I55" s="17">
        <f>SUM(I50:I54)</f>
        <v>8943</v>
      </c>
    </row>
    <row r="57" spans="1:9">
      <c r="A57" s="2"/>
      <c r="B57" s="3" t="s">
        <v>35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8">
        <f>C64*B60</f>
        <v>39900</v>
      </c>
      <c r="G64" s="1" t="s">
        <v>11</v>
      </c>
      <c r="H64" s="14"/>
      <c r="I64" s="1">
        <v>5125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2600</v>
      </c>
    </row>
    <row r="66" spans="1:9">
      <c r="A66" s="15" t="s">
        <v>23</v>
      </c>
      <c r="B66" s="1"/>
      <c r="C66" s="1"/>
      <c r="D66" s="1"/>
      <c r="E66" s="16"/>
      <c r="G66" s="16" t="s">
        <v>26</v>
      </c>
      <c r="H66" s="1"/>
      <c r="I66" s="1">
        <v>764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32</v>
      </c>
      <c r="I67" s="16">
        <v>504</v>
      </c>
    </row>
    <row r="68" spans="1:9">
      <c r="A68" s="15" t="s">
        <v>12</v>
      </c>
      <c r="B68" s="1"/>
      <c r="C68" s="1"/>
      <c r="D68" s="1"/>
      <c r="E68" s="18">
        <f>SUM(E64:E67)</f>
        <v>44900</v>
      </c>
      <c r="G68" s="1" t="s">
        <v>30</v>
      </c>
      <c r="H68" s="1" t="s">
        <v>36</v>
      </c>
      <c r="I68" s="1">
        <v>1600</v>
      </c>
    </row>
    <row r="69" spans="1:9">
      <c r="A69" s="1" t="s">
        <v>13</v>
      </c>
      <c r="B69" s="1"/>
      <c r="C69" s="1"/>
      <c r="D69" s="1"/>
      <c r="E69" s="19">
        <f>E68-I69</f>
        <v>34307</v>
      </c>
      <c r="G69" s="1"/>
      <c r="H69" s="1"/>
      <c r="I69" s="17">
        <f>SUM(I64:I68)</f>
        <v>10593</v>
      </c>
    </row>
    <row r="71" spans="1:9">
      <c r="A71" s="2"/>
      <c r="B71" s="3" t="s">
        <v>35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25414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12980</v>
      </c>
    </row>
    <row r="80" spans="1:9">
      <c r="A80" s="15" t="s">
        <v>23</v>
      </c>
      <c r="B80" s="1"/>
      <c r="C80" s="1"/>
      <c r="D80" s="1"/>
      <c r="E80" s="16">
        <v>1100</v>
      </c>
      <c r="G80" s="16" t="s">
        <v>26</v>
      </c>
      <c r="H80" s="1"/>
      <c r="I80" s="1">
        <v>764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400</v>
      </c>
    </row>
    <row r="82" spans="1:9">
      <c r="A82" s="15" t="s">
        <v>12</v>
      </c>
      <c r="B82" s="1"/>
      <c r="C82" s="1"/>
      <c r="D82" s="1"/>
      <c r="E82" s="18">
        <f>SUM(E78:E81)</f>
        <v>44100</v>
      </c>
      <c r="G82" s="1" t="s">
        <v>30</v>
      </c>
      <c r="H82" s="1" t="s">
        <v>32</v>
      </c>
      <c r="I82" s="1">
        <v>362</v>
      </c>
    </row>
    <row r="83" spans="1:9">
      <c r="A83" s="1" t="s">
        <v>13</v>
      </c>
      <c r="B83" s="1"/>
      <c r="C83" s="1"/>
      <c r="D83" s="1"/>
      <c r="E83" s="19">
        <f>E82-I83</f>
        <v>4180</v>
      </c>
      <c r="G83" s="1"/>
      <c r="H83" s="1"/>
      <c r="I83" s="17">
        <f>SUM(I78:I82)</f>
        <v>39920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73"/>
  <sheetViews>
    <sheetView topLeftCell="A35" workbookViewId="0">
      <selection activeCell="A35"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1700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34000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3" sqref="E1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1800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39600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44600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29600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1900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43700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48700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33700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L21" sqref="L2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23</v>
      </c>
      <c r="D53" s="1"/>
      <c r="E53" s="1">
        <f>C53*B49</f>
        <v>46000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51000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31000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112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112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112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38000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43000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23000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17</v>
      </c>
      <c r="D53" s="1"/>
      <c r="E53" s="1">
        <f>C53*B49</f>
        <v>34000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39000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19000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2" sqref="E2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116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116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116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14</v>
      </c>
      <c r="D68" s="1"/>
      <c r="E68" s="1">
        <f>C68*B64</f>
        <v>28000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23000</v>
      </c>
      <c r="F73" s="4"/>
      <c r="G73" s="1"/>
      <c r="H73" s="1"/>
      <c r="I73" s="17">
        <f>SUM(I68:I72)</f>
        <v>10000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K18" sqref="K1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118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24000</v>
      </c>
      <c r="F43" s="4"/>
      <c r="G43" s="1"/>
      <c r="H43" s="1"/>
      <c r="I43" s="17">
        <f>SUM(I38:I42)</f>
        <v>25000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118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118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3" sqref="E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94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40000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45000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30000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3"/>
  <sheetViews>
    <sheetView topLeftCell="A49" workbookViewId="0">
      <selection activeCell="E82" sqref="E8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38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22</v>
      </c>
      <c r="D8" s="1"/>
      <c r="E8" s="1">
        <f>C8*B4</f>
        <v>55000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25000</v>
      </c>
    </row>
    <row r="15" spans="1:9">
      <c r="A15" s="2"/>
      <c r="B15" s="3" t="s">
        <v>39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4750</v>
      </c>
    </row>
    <row r="24" spans="1:9">
      <c r="A24" s="15" t="s">
        <v>23</v>
      </c>
      <c r="B24" s="1"/>
      <c r="C24" s="1"/>
      <c r="D24" s="1"/>
      <c r="E24" s="16">
        <v>525</v>
      </c>
      <c r="G24" s="16" t="s">
        <v>26</v>
      </c>
      <c r="H24" s="1"/>
      <c r="I24" s="1">
        <v>2044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>
        <v>500</v>
      </c>
    </row>
    <row r="26" spans="1:9">
      <c r="A26" s="15" t="s">
        <v>12</v>
      </c>
      <c r="B26" s="1"/>
      <c r="C26" s="1"/>
      <c r="D26" s="1"/>
      <c r="E26" s="18">
        <f>SUM(E22:E25)</f>
        <v>45425</v>
      </c>
      <c r="G26" s="1" t="s">
        <v>30</v>
      </c>
      <c r="H26" s="1" t="s">
        <v>42</v>
      </c>
      <c r="I26" s="1">
        <v>1778</v>
      </c>
    </row>
    <row r="27" spans="1:9">
      <c r="A27" s="14" t="s">
        <v>13</v>
      </c>
      <c r="B27" s="1"/>
      <c r="C27" s="1"/>
      <c r="D27" s="1"/>
      <c r="E27" s="19">
        <f>E26-I27</f>
        <v>11353</v>
      </c>
      <c r="G27" s="1" t="s">
        <v>31</v>
      </c>
      <c r="H27" s="1"/>
      <c r="I27" s="17">
        <f>SUM(I22:I26)</f>
        <v>34072</v>
      </c>
    </row>
    <row r="29" spans="1:9">
      <c r="A29" s="2"/>
      <c r="B29" s="3" t="s">
        <v>39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12</v>
      </c>
      <c r="D36" s="1"/>
      <c r="E36" s="1">
        <f>C36*B32</f>
        <v>22800</v>
      </c>
      <c r="G36" s="1" t="s">
        <v>11</v>
      </c>
      <c r="H36" s="14"/>
      <c r="I36" s="1">
        <v>20022</v>
      </c>
    </row>
    <row r="37" spans="1:9">
      <c r="A37" s="15" t="s">
        <v>22</v>
      </c>
      <c r="B37" s="1"/>
      <c r="C37" s="1"/>
      <c r="D37" s="1"/>
      <c r="E37" s="1"/>
      <c r="G37" s="16" t="s">
        <v>25</v>
      </c>
      <c r="H37" s="1"/>
      <c r="I37" s="1">
        <v>19285</v>
      </c>
    </row>
    <row r="38" spans="1:9">
      <c r="A38" s="15" t="s">
        <v>23</v>
      </c>
      <c r="B38" s="1"/>
      <c r="C38" s="1"/>
      <c r="D38" s="1"/>
      <c r="E38" s="16">
        <v>525</v>
      </c>
      <c r="G38" s="16" t="s">
        <v>26</v>
      </c>
      <c r="H38" s="1"/>
      <c r="I38" s="1">
        <v>1864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/>
    </row>
    <row r="40" spans="1:9">
      <c r="A40" s="15" t="s">
        <v>12</v>
      </c>
      <c r="B40" s="1"/>
      <c r="C40" s="1"/>
      <c r="D40" s="1"/>
      <c r="E40" s="18">
        <f>SUM(E36:E39)</f>
        <v>23325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20">
        <f>E40-I41</f>
        <v>-17846</v>
      </c>
      <c r="G41" s="1" t="s">
        <v>31</v>
      </c>
      <c r="H41" s="1"/>
      <c r="I41" s="17">
        <f>SUM(I36:I40)</f>
        <v>41171</v>
      </c>
    </row>
    <row r="43" spans="1:9">
      <c r="A43" s="2"/>
      <c r="B43" s="3" t="s">
        <v>39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20</v>
      </c>
      <c r="D50" s="1"/>
      <c r="E50" s="1">
        <f>C50*B46</f>
        <v>38000</v>
      </c>
      <c r="G50" s="1" t="s">
        <v>11</v>
      </c>
      <c r="H50" s="14"/>
      <c r="I50" s="1">
        <v>26000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4540</v>
      </c>
    </row>
    <row r="52" spans="1:9">
      <c r="A52" s="15" t="s">
        <v>23</v>
      </c>
      <c r="B52" s="1"/>
      <c r="C52" s="1"/>
      <c r="D52" s="1"/>
      <c r="E52" s="16">
        <v>525</v>
      </c>
      <c r="G52" s="16" t="s">
        <v>26</v>
      </c>
      <c r="H52" s="1"/>
      <c r="I52" s="1">
        <v>1964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8">
        <f>SUM(E50:E53)</f>
        <v>43525</v>
      </c>
      <c r="G54" s="1" t="s">
        <v>30</v>
      </c>
      <c r="H54" s="1" t="s">
        <v>32</v>
      </c>
      <c r="I54" s="1">
        <v>297</v>
      </c>
    </row>
    <row r="55" spans="1:9">
      <c r="A55" s="1" t="s">
        <v>13</v>
      </c>
      <c r="B55" s="1"/>
      <c r="C55" s="1"/>
      <c r="D55" s="1"/>
      <c r="E55" s="19">
        <f>E54-I55</f>
        <v>10724</v>
      </c>
      <c r="G55" s="1"/>
      <c r="H55" s="1"/>
      <c r="I55" s="17">
        <f>SUM(I50:I54)</f>
        <v>32801</v>
      </c>
    </row>
    <row r="57" spans="1:9">
      <c r="A57" s="2"/>
      <c r="B57" s="3" t="s">
        <v>39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19</v>
      </c>
      <c r="D64" s="1"/>
      <c r="E64" s="18">
        <f>C64*B60</f>
        <v>36100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510</v>
      </c>
    </row>
    <row r="66" spans="1:9">
      <c r="A66" s="15" t="s">
        <v>23</v>
      </c>
      <c r="B66" s="1"/>
      <c r="C66" s="1"/>
      <c r="D66" s="1"/>
      <c r="E66" s="16">
        <v>525</v>
      </c>
      <c r="G66" s="16" t="s">
        <v>26</v>
      </c>
      <c r="H66" s="1"/>
      <c r="I66" s="1">
        <v>1964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40</v>
      </c>
      <c r="I67" s="16">
        <v>1000</v>
      </c>
    </row>
    <row r="68" spans="1:9">
      <c r="A68" s="15" t="s">
        <v>12</v>
      </c>
      <c r="B68" s="1"/>
      <c r="C68" s="1"/>
      <c r="D68" s="1"/>
      <c r="E68" s="18">
        <f>SUM(E64:E67)</f>
        <v>41625</v>
      </c>
      <c r="G68" s="1" t="s">
        <v>30</v>
      </c>
      <c r="H68" s="1" t="s">
        <v>32</v>
      </c>
      <c r="I68" s="1">
        <v>316</v>
      </c>
    </row>
    <row r="69" spans="1:9">
      <c r="A69" s="1" t="s">
        <v>13</v>
      </c>
      <c r="B69" s="1"/>
      <c r="C69" s="1"/>
      <c r="D69" s="1"/>
      <c r="E69" s="19">
        <f>E68-I69</f>
        <v>17835</v>
      </c>
      <c r="G69" s="1"/>
      <c r="H69" s="1"/>
      <c r="I69" s="17">
        <f>SUM(I64:I68)</f>
        <v>23790</v>
      </c>
    </row>
    <row r="71" spans="1:9">
      <c r="A71" s="2"/>
      <c r="B71" s="3" t="s">
        <v>39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10000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16950</v>
      </c>
    </row>
    <row r="80" spans="1:9">
      <c r="A80" s="15" t="s">
        <v>23</v>
      </c>
      <c r="B80" s="1"/>
      <c r="C80" s="1"/>
      <c r="D80" s="1"/>
      <c r="E80" s="16">
        <v>525</v>
      </c>
      <c r="G80" s="16" t="s">
        <v>26</v>
      </c>
      <c r="H80" s="1"/>
      <c r="I80" s="1">
        <v>1964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 t="s">
        <v>41</v>
      </c>
      <c r="I81" s="16">
        <v>700</v>
      </c>
    </row>
    <row r="82" spans="1:9">
      <c r="A82" s="15" t="s">
        <v>12</v>
      </c>
      <c r="B82" s="1"/>
      <c r="C82" s="1"/>
      <c r="D82" s="1"/>
      <c r="E82" s="18">
        <f>SUM(E78:E81)</f>
        <v>43525</v>
      </c>
      <c r="G82" s="1" t="s">
        <v>30</v>
      </c>
      <c r="H82" s="1" t="s">
        <v>32</v>
      </c>
      <c r="I82" s="1">
        <v>475</v>
      </c>
    </row>
    <row r="83" spans="1:9">
      <c r="A83" s="1" t="s">
        <v>13</v>
      </c>
      <c r="B83" s="1"/>
      <c r="C83" s="1"/>
      <c r="D83" s="1"/>
      <c r="E83" s="19">
        <f>E82-I83</f>
        <v>13436</v>
      </c>
      <c r="G83" s="1"/>
      <c r="H83" s="1"/>
      <c r="I83" s="17">
        <f>SUM(I78:I82)</f>
        <v>30089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6" sqref="E2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1667</v>
      </c>
      <c r="F24" s="4"/>
      <c r="G24" s="16" t="s">
        <v>26</v>
      </c>
      <c r="H24" s="1"/>
      <c r="I24" s="1">
        <v>1867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50667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28800</v>
      </c>
      <c r="F27" s="4"/>
      <c r="G27" s="1" t="s">
        <v>31</v>
      </c>
      <c r="H27" s="1"/>
      <c r="I27" s="17">
        <f>SUM(I22:I26)</f>
        <v>21867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1992</v>
      </c>
    </row>
    <row r="41" spans="1:10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48000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26008</v>
      </c>
      <c r="F43" s="4"/>
      <c r="G43" s="1"/>
      <c r="H43" s="1"/>
      <c r="I43" s="17">
        <f>SUM(I38:I42)</f>
        <v>21992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25000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>
        <v>1667</v>
      </c>
      <c r="F55" s="4"/>
      <c r="G55" s="16" t="s">
        <v>26</v>
      </c>
      <c r="H55" s="1"/>
      <c r="I55" s="1">
        <v>1992</v>
      </c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50667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23675</v>
      </c>
      <c r="F58" s="4"/>
      <c r="G58" s="1"/>
      <c r="H58" s="1"/>
      <c r="I58" s="17">
        <f>SUM(I53:I57)</f>
        <v>26992</v>
      </c>
    </row>
    <row r="61" spans="1:9">
      <c r="A61" s="2"/>
      <c r="B61" s="3" t="s">
        <v>97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>
        <v>1667</v>
      </c>
      <c r="F70" s="4"/>
      <c r="G70" s="16" t="s">
        <v>26</v>
      </c>
      <c r="H70" s="1"/>
      <c r="I70" s="1">
        <v>1091</v>
      </c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50667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34576</v>
      </c>
      <c r="F73" s="4"/>
      <c r="G73" s="1"/>
      <c r="H73" s="1"/>
      <c r="I73" s="17">
        <f>SUM(I68:I72)</f>
        <v>16091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1" sqref="E1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35300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21000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27300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53300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33300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21000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26300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52300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32300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27300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53300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38300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73"/>
  <sheetViews>
    <sheetView topLeftCell="A52" workbookViewId="0">
      <selection activeCell="E72" sqref="E7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28700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63700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33700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28300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20000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27100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52100</v>
      </c>
      <c r="F57" s="4"/>
      <c r="G57" s="1" t="s">
        <v>30</v>
      </c>
      <c r="H57" s="1"/>
      <c r="I57" s="1">
        <v>1200</v>
      </c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21200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42" sqref="E4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78200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48200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9400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67200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47200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22000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9400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30800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67200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47200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0" sqref="E10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7</v>
      </c>
      <c r="D8" s="1"/>
      <c r="E8" s="1">
        <f>B4*C8</f>
        <v>10500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1650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3325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10300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25775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25775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13675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30900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70575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50575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16</v>
      </c>
      <c r="D53" s="1"/>
      <c r="E53" s="1">
        <f>C53*B49</f>
        <v>16000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3800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7600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23500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50900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120</v>
      </c>
      <c r="B70" s="1"/>
      <c r="C70" s="1"/>
      <c r="D70" s="1"/>
      <c r="E70" s="16">
        <v>13675</v>
      </c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30900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70575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55575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60"/>
  <sheetViews>
    <sheetView topLeftCell="A43" workbookViewId="0">
      <selection activeCell="E25" sqref="E2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15</v>
      </c>
      <c r="D8" s="1"/>
      <c r="E8" s="1">
        <f>B4*C8</f>
        <v>22500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9750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58950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28950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4</v>
      </c>
      <c r="D22" s="1"/>
      <c r="E22" s="1">
        <f>B18*C22</f>
        <v>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1040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5800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11840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11840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107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21000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13650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30400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107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21000</v>
      </c>
      <c r="F55" s="4"/>
      <c r="G55" s="1" t="s">
        <v>11</v>
      </c>
      <c r="H55" s="14"/>
      <c r="I55" s="1">
        <v>15000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13650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55050</v>
      </c>
      <c r="F60" s="4"/>
      <c r="G60" s="1"/>
      <c r="H60" s="1"/>
      <c r="I60" s="17">
        <f>SUM(I55:I59)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60"/>
  <sheetViews>
    <sheetView topLeftCell="A13" workbookViewId="0">
      <selection activeCell="E58" sqref="E5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10950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16</v>
      </c>
      <c r="D22" s="1"/>
      <c r="E22" s="1">
        <f>B18*C22</f>
        <v>16000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3650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7950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23950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31550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122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6</v>
      </c>
      <c r="D40" s="1"/>
      <c r="E40" s="1">
        <f>C40*B36</f>
        <v>6000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1350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3000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8950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19300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19300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122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22000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10950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32900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70850</v>
      </c>
      <c r="F59" s="4"/>
      <c r="G59" s="1" t="s">
        <v>30</v>
      </c>
      <c r="H59" s="1"/>
      <c r="I59" s="1">
        <v>100</v>
      </c>
    </row>
    <row r="60" spans="1:9" ht="15.75">
      <c r="A60" s="21" t="s">
        <v>13</v>
      </c>
      <c r="B60" s="21"/>
      <c r="C60" s="21"/>
      <c r="D60" s="21"/>
      <c r="E60" s="22">
        <f>E59-I60</f>
        <v>50750</v>
      </c>
      <c r="F60" s="4"/>
      <c r="G60" s="1"/>
      <c r="H60" s="1"/>
      <c r="I60" s="17">
        <f>SUM(I55:I59)</f>
        <v>20100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64"/>
  <sheetViews>
    <sheetView topLeftCell="A49" workbookViewId="0">
      <selection activeCell="E10" sqref="E10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6150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6150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71500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51500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124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4050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27600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56900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36900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124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6150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34100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71500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51500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38000</v>
      </c>
      <c r="C64">
        <v>12000</v>
      </c>
      <c r="D64">
        <v>26000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64"/>
  <sheetViews>
    <sheetView topLeftCell="A22" workbookViewId="0">
      <selection activeCell="E27" sqref="E27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70050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50050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4800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34000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34000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50050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42000</v>
      </c>
      <c r="C64">
        <v>10000</v>
      </c>
      <c r="D64">
        <v>32000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64"/>
  <sheetViews>
    <sheetView topLeftCell="A52" workbookViewId="0">
      <selection activeCell="E25" sqref="E2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75200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67700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47700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129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4350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29000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64600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64600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129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27500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67700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47700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44100</v>
      </c>
      <c r="C64">
        <v>25000</v>
      </c>
      <c r="D64">
        <f>B64-C64</f>
        <v>19100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6"/>
  <sheetViews>
    <sheetView topLeftCell="A25" workbookViewId="0">
      <selection activeCell="E35" sqref="E35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G13" s="1" t="s">
        <v>31</v>
      </c>
      <c r="H13" s="1"/>
      <c r="I13" s="17">
        <v>30000</v>
      </c>
    </row>
    <row r="15" spans="1:9">
      <c r="A15" s="2"/>
      <c r="B15" s="3" t="s">
        <v>43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17">
      <c r="A17" s="2" t="s">
        <v>15</v>
      </c>
      <c r="B17" s="2"/>
      <c r="C17" s="2"/>
      <c r="D17" s="2"/>
      <c r="E17" s="2"/>
      <c r="G17" s="2"/>
      <c r="H17" s="2"/>
      <c r="I17" s="2"/>
    </row>
    <row r="18" spans="1:17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17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17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17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  <c r="K21" t="s">
        <v>25</v>
      </c>
      <c r="L21">
        <v>130</v>
      </c>
      <c r="M21">
        <v>120</v>
      </c>
      <c r="N21">
        <v>8540</v>
      </c>
      <c r="O21">
        <v>620</v>
      </c>
      <c r="P21">
        <v>990</v>
      </c>
      <c r="Q21">
        <f>SUM(L21:P21)</f>
        <v>10400</v>
      </c>
    </row>
    <row r="22" spans="1:17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17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10400</v>
      </c>
    </row>
    <row r="24" spans="1:17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/>
    </row>
    <row r="25" spans="1:17">
      <c r="A25" s="15" t="s">
        <v>24</v>
      </c>
      <c r="B25" s="16"/>
      <c r="C25" s="16"/>
      <c r="D25" s="16"/>
      <c r="E25" s="16">
        <v>130</v>
      </c>
      <c r="G25" s="16" t="s">
        <v>27</v>
      </c>
      <c r="H25" s="16"/>
      <c r="I25" s="16"/>
    </row>
    <row r="26" spans="1:17">
      <c r="A26" s="15" t="s">
        <v>12</v>
      </c>
      <c r="B26" s="1"/>
      <c r="C26" s="1"/>
      <c r="D26" s="1"/>
      <c r="E26" s="18">
        <f>SUM(E22:E25)</f>
        <v>51530</v>
      </c>
      <c r="G26" s="1" t="s">
        <v>30</v>
      </c>
      <c r="H26" s="1" t="s">
        <v>42</v>
      </c>
      <c r="I26" s="1"/>
    </row>
    <row r="27" spans="1:17">
      <c r="A27" s="14" t="s">
        <v>13</v>
      </c>
      <c r="B27" s="1"/>
      <c r="C27" s="1"/>
      <c r="D27" s="1"/>
      <c r="E27" s="19">
        <f>E26-I27</f>
        <v>16130</v>
      </c>
      <c r="G27" s="1" t="s">
        <v>31</v>
      </c>
      <c r="H27" s="1"/>
      <c r="I27" s="17">
        <f>SUM(I22:I26)</f>
        <v>35400</v>
      </c>
    </row>
    <row r="30" spans="1:17">
      <c r="A30" s="2"/>
      <c r="B30" s="3" t="s">
        <v>43</v>
      </c>
      <c r="C30" s="2"/>
      <c r="D30" s="2"/>
      <c r="E30" s="2"/>
      <c r="G30" s="2"/>
      <c r="H30" s="2"/>
      <c r="I30" s="2"/>
    </row>
    <row r="31" spans="1:17">
      <c r="A31" s="3" t="s">
        <v>17</v>
      </c>
      <c r="B31" s="3"/>
      <c r="C31" s="2"/>
      <c r="D31" s="2"/>
      <c r="E31" s="2"/>
      <c r="G31" s="2"/>
      <c r="H31" s="2"/>
      <c r="I31" s="2"/>
    </row>
    <row r="32" spans="1:17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22</v>
      </c>
      <c r="D37" s="1"/>
      <c r="E37" s="1">
        <f>C37*B33</f>
        <v>41800</v>
      </c>
      <c r="G37" s="1" t="s">
        <v>11</v>
      </c>
      <c r="H37" s="14"/>
      <c r="I37" s="1">
        <v>15000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7885</v>
      </c>
      <c r="K38">
        <v>220</v>
      </c>
      <c r="L38">
        <v>170</v>
      </c>
      <c r="M38">
        <v>1620</v>
      </c>
      <c r="N38">
        <v>350</v>
      </c>
      <c r="O38">
        <v>2140</v>
      </c>
      <c r="P38">
        <v>3385</v>
      </c>
      <c r="Q38">
        <f>SUM(K38:P38)</f>
        <v>7885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0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53300</v>
      </c>
      <c r="G41" s="1" t="s">
        <v>30</v>
      </c>
      <c r="H41" s="1" t="s">
        <v>32</v>
      </c>
      <c r="I41" s="1"/>
    </row>
    <row r="42" spans="1:17">
      <c r="A42" s="1" t="s">
        <v>13</v>
      </c>
      <c r="B42" s="1"/>
      <c r="C42" s="1"/>
      <c r="D42" s="1"/>
      <c r="E42" s="19">
        <f>E41-I42</f>
        <v>30415</v>
      </c>
      <c r="G42" s="1"/>
      <c r="H42" s="1"/>
      <c r="I42" s="17">
        <f>SUM(I37:I41)</f>
        <v>22885</v>
      </c>
    </row>
    <row r="44" spans="1:17">
      <c r="A44" s="2"/>
      <c r="B44" s="3" t="s">
        <v>43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6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6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6">
      <c r="A51" s="1" t="s">
        <v>10</v>
      </c>
      <c r="B51" s="1" t="s">
        <v>28</v>
      </c>
      <c r="C51" s="1">
        <v>21</v>
      </c>
      <c r="D51" s="1"/>
      <c r="E51" s="18">
        <f>C51*B47</f>
        <v>39900</v>
      </c>
      <c r="G51" s="1" t="s">
        <v>11</v>
      </c>
      <c r="H51" s="14"/>
      <c r="I51" s="1">
        <v>20000</v>
      </c>
    </row>
    <row r="52" spans="1:16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3110</v>
      </c>
      <c r="K52">
        <v>2160</v>
      </c>
      <c r="L52">
        <v>200</v>
      </c>
      <c r="M52">
        <v>350</v>
      </c>
      <c r="N52">
        <v>260</v>
      </c>
      <c r="O52">
        <v>140</v>
      </c>
      <c r="P52">
        <f>SUM(K52:O52)</f>
        <v>3110</v>
      </c>
    </row>
    <row r="53" spans="1:16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16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6">
      <c r="A55" s="15" t="s">
        <v>12</v>
      </c>
      <c r="B55" s="1"/>
      <c r="C55" s="1"/>
      <c r="D55" s="1"/>
      <c r="E55" s="18">
        <f>SUM(E51:E54)</f>
        <v>49900</v>
      </c>
      <c r="G55" s="1" t="s">
        <v>30</v>
      </c>
      <c r="H55" s="1" t="s">
        <v>32</v>
      </c>
      <c r="I55" s="1">
        <v>50</v>
      </c>
    </row>
    <row r="56" spans="1:16">
      <c r="A56" s="1" t="s">
        <v>13</v>
      </c>
      <c r="B56" s="1"/>
      <c r="C56" s="1"/>
      <c r="D56" s="1"/>
      <c r="E56" s="19">
        <f>E55-I56</f>
        <v>26740</v>
      </c>
      <c r="G56" s="1"/>
      <c r="H56" s="1"/>
      <c r="I56" s="17">
        <f>SUM(I51:I55)</f>
        <v>23160</v>
      </c>
    </row>
  </sheetData>
  <pageMargins left="0.70866141732283472" right="0.70866141732283472" top="0.74803149606299213" bottom="1.5748031496062993" header="0.31496062992125984" footer="0.31496062992125984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66"/>
  <sheetViews>
    <sheetView topLeftCell="A49" workbookViewId="0">
      <selection activeCell="I15" sqref="I1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4500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21950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59300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24300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3200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52150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32150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131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4250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2700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20750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48950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28950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131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13</v>
      </c>
      <c r="D55" s="1"/>
      <c r="E55" s="1">
        <f>C55*B51</f>
        <v>16250</v>
      </c>
      <c r="F55" s="4"/>
      <c r="G55" s="1" t="s">
        <v>11</v>
      </c>
      <c r="H55" s="14"/>
      <c r="I55" s="1">
        <v>15000</v>
      </c>
    </row>
    <row r="56" spans="1:11">
      <c r="A56" s="15" t="s">
        <v>22</v>
      </c>
      <c r="B56" s="1"/>
      <c r="C56" s="1"/>
      <c r="D56" s="1"/>
      <c r="E56" s="1">
        <v>3250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1600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18350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39450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24450</v>
      </c>
      <c r="F60" s="4"/>
      <c r="G60" s="1"/>
      <c r="H60" s="1"/>
      <c r="I60" s="17">
        <f>SUM(I55:I59)</f>
        <v>15000</v>
      </c>
    </row>
    <row r="62" spans="1:11">
      <c r="A62" s="28"/>
    </row>
    <row r="64" spans="1:11">
      <c r="A64" s="28" t="s">
        <v>125</v>
      </c>
      <c r="B64">
        <v>18</v>
      </c>
      <c r="C64">
        <v>2400</v>
      </c>
      <c r="D64">
        <f>B64*C64</f>
        <v>43200</v>
      </c>
      <c r="E64">
        <v>14000</v>
      </c>
      <c r="F64" s="29">
        <v>29200</v>
      </c>
      <c r="H64">
        <v>48950</v>
      </c>
      <c r="K64">
        <f>H64-D64</f>
        <v>5750</v>
      </c>
    </row>
    <row r="65" spans="8:11">
      <c r="H65">
        <v>21950</v>
      </c>
      <c r="J65">
        <v>18350</v>
      </c>
      <c r="K65">
        <f>H65-J65</f>
        <v>3600</v>
      </c>
    </row>
    <row r="66" spans="8:11">
      <c r="H66">
        <v>21950</v>
      </c>
      <c r="J66">
        <v>20750</v>
      </c>
      <c r="K66">
        <f>H66-J66</f>
        <v>1200</v>
      </c>
    </row>
  </sheetData>
  <pageMargins left="0.25" right="0.25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activeCell="F64" sqref="F64"/>
    </sheetView>
  </sheetViews>
  <sheetFormatPr defaultRowHeight="15"/>
  <cols>
    <col min="1" max="3" width="9.140625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19</v>
      </c>
      <c r="D8" s="1"/>
      <c r="E8" s="1">
        <f>B4*C8</f>
        <v>33250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4750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66850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23750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4750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57350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37350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133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19</v>
      </c>
      <c r="D40" s="1"/>
      <c r="E40" s="1">
        <f>C40*B36</f>
        <v>23750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4750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7250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21600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57350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37350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133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19</v>
      </c>
      <c r="D55" s="1"/>
      <c r="E55" s="1">
        <f>C55*B51</f>
        <v>23750</v>
      </c>
      <c r="F55" s="4"/>
      <c r="G55" s="1" t="s">
        <v>11</v>
      </c>
      <c r="H55" s="14"/>
      <c r="I55" s="1">
        <v>20000</v>
      </c>
    </row>
    <row r="56" spans="1:11">
      <c r="A56" s="15" t="s">
        <v>22</v>
      </c>
      <c r="B56" s="1"/>
      <c r="C56" s="1"/>
      <c r="D56" s="1"/>
      <c r="E56" s="1">
        <v>4750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7250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21600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57350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37350</v>
      </c>
      <c r="F60" s="4"/>
      <c r="G60" s="1"/>
      <c r="H60" s="1"/>
      <c r="I60" s="17">
        <f>SUM(I55:I59)</f>
        <v>20000</v>
      </c>
    </row>
    <row r="62" spans="1:11">
      <c r="A62" s="28"/>
    </row>
    <row r="64" spans="1:11">
      <c r="A64" s="28" t="s">
        <v>125</v>
      </c>
      <c r="B64">
        <v>15000</v>
      </c>
      <c r="C64" t="s">
        <v>134</v>
      </c>
      <c r="D64">
        <v>45600</v>
      </c>
      <c r="E64">
        <v>7250</v>
      </c>
      <c r="F64" s="29">
        <v>52850</v>
      </c>
      <c r="H64">
        <v>48950</v>
      </c>
      <c r="K64">
        <f>H64-D64</f>
        <v>3350</v>
      </c>
    </row>
    <row r="65" spans="1:11">
      <c r="H65">
        <v>21950</v>
      </c>
      <c r="J65">
        <v>18350</v>
      </c>
      <c r="K65">
        <f>H65-J65</f>
        <v>3600</v>
      </c>
    </row>
    <row r="66" spans="1:11">
      <c r="H66">
        <v>21950</v>
      </c>
      <c r="J66">
        <v>20750</v>
      </c>
      <c r="K66">
        <f>H66-J66</f>
        <v>1200</v>
      </c>
    </row>
    <row r="69" spans="1:11">
      <c r="A69" t="s">
        <v>135</v>
      </c>
      <c r="C69" t="s">
        <v>136</v>
      </c>
      <c r="D69">
        <v>27000</v>
      </c>
      <c r="H69">
        <v>50100</v>
      </c>
      <c r="I69">
        <v>27000</v>
      </c>
      <c r="J69">
        <v>23100</v>
      </c>
    </row>
    <row r="71" spans="1:11">
      <c r="H71">
        <v>50100</v>
      </c>
      <c r="I71">
        <v>45600</v>
      </c>
      <c r="J71">
        <v>4500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13000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33250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88000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33250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77500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57500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138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13000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33250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77500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57500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>
        <f>B45*C45</f>
        <v>50400</v>
      </c>
      <c r="E45">
        <v>8300</v>
      </c>
      <c r="F45" s="29"/>
      <c r="G45">
        <v>25000</v>
      </c>
      <c r="I45">
        <v>64500</v>
      </c>
      <c r="J45">
        <v>9100</v>
      </c>
      <c r="L45" s="29">
        <v>33700</v>
      </c>
    </row>
    <row r="50" spans="1:10">
      <c r="A50" t="s">
        <v>135</v>
      </c>
      <c r="B50">
        <v>20000</v>
      </c>
      <c r="J50">
        <v>33250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52"/>
  <sheetViews>
    <sheetView topLeftCell="A4"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11000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42550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11000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29800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72050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52050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3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3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3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3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3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3">
      <c r="A38" s="15" t="s">
        <v>120</v>
      </c>
      <c r="B38" s="1"/>
      <c r="C38" s="1"/>
      <c r="D38" s="1"/>
      <c r="E38" s="16">
        <v>29800</v>
      </c>
      <c r="F38" s="4"/>
      <c r="G38" s="16" t="s">
        <v>26</v>
      </c>
      <c r="H38" s="1"/>
      <c r="I38" s="1"/>
    </row>
    <row r="39" spans="1:13">
      <c r="A39" s="15" t="s">
        <v>119</v>
      </c>
      <c r="B39" s="16"/>
      <c r="C39" s="16"/>
      <c r="D39" s="16"/>
      <c r="E39" s="16">
        <v>11000</v>
      </c>
      <c r="F39" s="4"/>
      <c r="G39" s="16" t="s">
        <v>27</v>
      </c>
      <c r="H39" s="16"/>
      <c r="I39" s="16"/>
    </row>
    <row r="40" spans="1:13">
      <c r="A40" s="15" t="s">
        <v>12</v>
      </c>
      <c r="B40" s="1"/>
      <c r="C40" s="1"/>
      <c r="D40" s="1"/>
      <c r="E40" s="18">
        <f>SUM(E36:E39)</f>
        <v>72050</v>
      </c>
      <c r="F40" s="4"/>
      <c r="G40" s="1" t="s">
        <v>30</v>
      </c>
      <c r="H40" s="1"/>
      <c r="I40" s="1"/>
    </row>
    <row r="41" spans="1:13" ht="15.75">
      <c r="A41" s="21" t="s">
        <v>13</v>
      </c>
      <c r="B41" s="21"/>
      <c r="C41" s="21"/>
      <c r="D41" s="21"/>
      <c r="E41" s="22">
        <f>E40-I41</f>
        <v>52050</v>
      </c>
      <c r="F41" s="4"/>
      <c r="G41" s="1"/>
      <c r="H41" s="1"/>
      <c r="I41" s="17">
        <f>SUM(I36:I40)</f>
        <v>20000</v>
      </c>
    </row>
    <row r="43" spans="1:13">
      <c r="A43" s="28"/>
    </row>
    <row r="45" spans="1:13">
      <c r="A45" s="28" t="s">
        <v>125</v>
      </c>
      <c r="B45">
        <v>21</v>
      </c>
      <c r="C45">
        <v>2400</v>
      </c>
      <c r="D45">
        <f>B45*C45</f>
        <v>50400</v>
      </c>
      <c r="F45" s="29" t="s">
        <v>119</v>
      </c>
      <c r="G45">
        <v>7450</v>
      </c>
      <c r="I45" s="29">
        <v>37850</v>
      </c>
      <c r="L45" s="29"/>
    </row>
    <row r="46" spans="1:13">
      <c r="I46">
        <v>61050</v>
      </c>
      <c r="J46">
        <v>50400</v>
      </c>
      <c r="K46">
        <v>10650</v>
      </c>
      <c r="L46">
        <v>3</v>
      </c>
      <c r="M46">
        <v>3550</v>
      </c>
    </row>
    <row r="50" spans="1:4">
      <c r="A50" t="s">
        <v>139</v>
      </c>
      <c r="B50">
        <v>6</v>
      </c>
      <c r="C50">
        <v>1500</v>
      </c>
      <c r="D50">
        <v>9000</v>
      </c>
    </row>
    <row r="51" spans="1:4">
      <c r="B51">
        <v>10</v>
      </c>
      <c r="C51">
        <v>1750</v>
      </c>
      <c r="D51">
        <v>17500</v>
      </c>
    </row>
    <row r="52" spans="1:4">
      <c r="D52">
        <v>26500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E25" sqref="E25"/>
    </sheetView>
  </sheetViews>
  <sheetFormatPr defaultRowHeight="15"/>
  <cols>
    <col min="1" max="1" width="16" customWidth="1"/>
    <col min="6" max="6" width="11.42578125" customWidth="1"/>
    <col min="7" max="7" width="11" customWidth="1"/>
    <col min="8" max="8" width="10.7109375" customWidth="1"/>
    <col min="9" max="9" width="9.28515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76700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36700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67450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47450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149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4500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6"/>
      <c r="D38" s="16"/>
      <c r="E38" s="16">
        <v>6400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25000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59650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39650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 t="s">
        <v>140</v>
      </c>
      <c r="C45" t="s">
        <v>141</v>
      </c>
      <c r="D45">
        <v>19</v>
      </c>
      <c r="E45">
        <v>2400</v>
      </c>
      <c r="F45" s="29">
        <v>45600</v>
      </c>
      <c r="G45" t="s">
        <v>145</v>
      </c>
      <c r="H45">
        <v>850</v>
      </c>
      <c r="I45" s="30">
        <v>3650</v>
      </c>
      <c r="J45" t="s">
        <v>146</v>
      </c>
      <c r="K45" s="29">
        <v>30100</v>
      </c>
      <c r="L45" s="29"/>
    </row>
    <row r="46" spans="1:12">
      <c r="G46" t="s">
        <v>147</v>
      </c>
      <c r="H46">
        <v>5000</v>
      </c>
      <c r="J46">
        <v>55100</v>
      </c>
    </row>
    <row r="50" spans="1:6">
      <c r="A50" t="s">
        <v>139</v>
      </c>
      <c r="B50">
        <v>7</v>
      </c>
      <c r="C50">
        <v>1750</v>
      </c>
      <c r="D50">
        <f>B50*C50</f>
        <v>12250</v>
      </c>
    </row>
    <row r="51" spans="1:6">
      <c r="B51">
        <v>12</v>
      </c>
      <c r="C51">
        <v>2000</v>
      </c>
      <c r="D51">
        <f>B51*C51</f>
        <v>24000</v>
      </c>
    </row>
    <row r="52" spans="1:6">
      <c r="B52">
        <v>1</v>
      </c>
      <c r="C52">
        <v>3000</v>
      </c>
      <c r="D52">
        <f>B52*C52</f>
        <v>3000</v>
      </c>
      <c r="F52" t="s">
        <v>144</v>
      </c>
    </row>
    <row r="53" spans="1:6">
      <c r="D53">
        <f>SUM(D50:D52)</f>
        <v>39250</v>
      </c>
      <c r="F53" s="29">
        <v>37750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L63"/>
  <sheetViews>
    <sheetView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72150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32150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61650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41650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152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13</v>
      </c>
      <c r="D36" s="1"/>
      <c r="E36" s="1">
        <f>C36*B32</f>
        <v>16250</v>
      </c>
      <c r="F36" s="4"/>
      <c r="G36" s="1" t="s">
        <v>11</v>
      </c>
      <c r="H36" s="14"/>
      <c r="I36" s="1"/>
    </row>
    <row r="37" spans="1:12">
      <c r="A37" s="15" t="s">
        <v>22</v>
      </c>
      <c r="B37" s="1"/>
      <c r="C37" s="1"/>
      <c r="D37" s="1"/>
      <c r="E37" s="1">
        <v>3100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1150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16000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36500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36500</v>
      </c>
      <c r="F41" s="4"/>
      <c r="G41" s="1"/>
      <c r="H41" s="1"/>
      <c r="I41" s="17">
        <f>SUM(I36:I40)</f>
        <v>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 s="31">
        <f>B45*C45</f>
        <v>50400</v>
      </c>
      <c r="E45" s="32">
        <v>25</v>
      </c>
      <c r="F45" s="29">
        <v>5000</v>
      </c>
      <c r="G45">
        <v>57900</v>
      </c>
      <c r="H45" t="s">
        <v>153</v>
      </c>
      <c r="I45" s="29"/>
      <c r="J45">
        <v>32900</v>
      </c>
      <c r="L45" s="29"/>
    </row>
    <row r="50" spans="1:9">
      <c r="A50" t="s">
        <v>139</v>
      </c>
    </row>
    <row r="51" spans="1:9">
      <c r="A51" s="2"/>
      <c r="B51" s="3" t="s">
        <v>152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50000</v>
      </c>
    </row>
    <row r="59" spans="1:9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4400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26000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61650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11650</v>
      </c>
      <c r="F63" s="4"/>
      <c r="G63" s="1"/>
      <c r="H63" s="1"/>
      <c r="I63" s="17">
        <f>SUM(I58:I62)</f>
        <v>50000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L78"/>
  <sheetViews>
    <sheetView workbookViewId="0">
      <selection activeCell="A19" sqref="A1:XFD1048576"/>
    </sheetView>
  </sheetViews>
  <sheetFormatPr defaultRowHeight="15"/>
  <cols>
    <col min="1" max="1" width="16" customWidth="1"/>
    <col min="6" max="6" width="7.85546875" customWidth="1"/>
    <col min="8" max="8" width="7.71093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/>
      <c r="D8" s="1"/>
      <c r="E8" s="1">
        <f>B4*C8</f>
        <v>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35400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/>
      <c r="D22" s="1"/>
      <c r="E22" s="1">
        <f>B18*C22</f>
        <v>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35400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15400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156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4800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9600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28200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66350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46350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23</v>
      </c>
      <c r="C45">
        <v>2400</v>
      </c>
      <c r="D45" s="31">
        <f>B45*C45</f>
        <v>55200</v>
      </c>
      <c r="E45" s="32"/>
      <c r="F45" s="29">
        <v>5000</v>
      </c>
      <c r="H45" t="s">
        <v>153</v>
      </c>
      <c r="I45" s="29"/>
      <c r="J45" t="s">
        <v>119</v>
      </c>
      <c r="K45">
        <v>200</v>
      </c>
      <c r="L45" s="33">
        <v>500</v>
      </c>
    </row>
    <row r="50" spans="1:9">
      <c r="A50" t="s">
        <v>139</v>
      </c>
    </row>
    <row r="51" spans="1:9">
      <c r="A51" s="2"/>
      <c r="B51" s="3" t="s">
        <v>156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18</v>
      </c>
      <c r="D58" s="1"/>
      <c r="E58" s="1">
        <f>C58*B54</f>
        <v>22500</v>
      </c>
      <c r="F58" s="4"/>
      <c r="G58" s="1" t="s">
        <v>11</v>
      </c>
      <c r="H58" s="14"/>
      <c r="I58" s="1">
        <v>28000</v>
      </c>
    </row>
    <row r="59" spans="1:9">
      <c r="A59" s="15" t="s">
        <v>22</v>
      </c>
      <c r="B59" s="1"/>
      <c r="C59" s="1"/>
      <c r="D59" s="1"/>
      <c r="E59" s="1">
        <v>4300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8900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25450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61150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33150</v>
      </c>
      <c r="F63" s="4"/>
      <c r="G63" s="1"/>
      <c r="H63" s="1"/>
      <c r="I63" s="17">
        <f>SUM(I58:I62)</f>
        <v>28000</v>
      </c>
    </row>
    <row r="65" spans="1:9">
      <c r="A65" s="2"/>
      <c r="B65" s="3" t="s">
        <v>156</v>
      </c>
      <c r="C65" s="2"/>
      <c r="D65" s="2"/>
      <c r="E65" s="2"/>
      <c r="F65" s="4"/>
      <c r="G65" s="2"/>
      <c r="H65" s="2"/>
      <c r="I65" s="2"/>
    </row>
    <row r="66" spans="1:9">
      <c r="A66" s="3" t="s">
        <v>154</v>
      </c>
      <c r="B66" s="3"/>
      <c r="C66" s="2"/>
      <c r="D66" s="2"/>
      <c r="E66" s="2"/>
      <c r="F66" s="4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F67" s="4"/>
      <c r="G67" s="2"/>
      <c r="H67" s="2"/>
      <c r="I67" s="2"/>
    </row>
    <row r="68" spans="1:9">
      <c r="A68" s="2" t="s">
        <v>29</v>
      </c>
      <c r="B68" s="2">
        <v>1250</v>
      </c>
      <c r="C68" s="2"/>
      <c r="D68" s="2"/>
      <c r="E68" s="2"/>
      <c r="F68" s="4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F69" s="4"/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F70" s="4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F71" s="4"/>
      <c r="G71" s="11" t="s">
        <v>9</v>
      </c>
      <c r="H71" s="12"/>
      <c r="I71" s="13"/>
    </row>
    <row r="72" spans="1:9">
      <c r="A72" s="1" t="s">
        <v>10</v>
      </c>
      <c r="B72" s="1"/>
      <c r="C72" s="1">
        <v>23</v>
      </c>
      <c r="D72" s="1"/>
      <c r="E72" s="1">
        <f>C72*B68</f>
        <v>28750</v>
      </c>
      <c r="F72" s="4"/>
      <c r="G72" s="1" t="s">
        <v>11</v>
      </c>
      <c r="H72" s="14"/>
      <c r="I72" s="1">
        <v>25000</v>
      </c>
    </row>
    <row r="73" spans="1:9">
      <c r="A73" s="15" t="s">
        <v>22</v>
      </c>
      <c r="B73" s="1"/>
      <c r="C73" s="1"/>
      <c r="D73" s="1"/>
      <c r="E73" s="1">
        <v>5000</v>
      </c>
      <c r="F73" s="4"/>
      <c r="G73" s="16" t="s">
        <v>25</v>
      </c>
      <c r="H73" s="1"/>
      <c r="I73" s="1"/>
    </row>
    <row r="74" spans="1:9">
      <c r="A74" s="15" t="s">
        <v>120</v>
      </c>
      <c r="B74" s="1"/>
      <c r="C74" s="1"/>
      <c r="D74" s="1"/>
      <c r="E74" s="16">
        <v>17000</v>
      </c>
      <c r="F74" s="4"/>
      <c r="G74" s="16" t="s">
        <v>26</v>
      </c>
      <c r="H74" s="1"/>
      <c r="I74" s="1"/>
    </row>
    <row r="75" spans="1:9">
      <c r="A75" s="15" t="s">
        <v>119</v>
      </c>
      <c r="B75" s="16"/>
      <c r="C75" s="16"/>
      <c r="D75" s="16"/>
      <c r="E75" s="16">
        <v>29700</v>
      </c>
      <c r="F75" s="4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80450</v>
      </c>
      <c r="F76" s="4"/>
      <c r="G76" s="1" t="s">
        <v>30</v>
      </c>
      <c r="H76" s="1"/>
      <c r="I76" s="1"/>
    </row>
    <row r="77" spans="1:9" ht="15.75">
      <c r="A77" s="21" t="s">
        <v>13</v>
      </c>
      <c r="B77" s="21"/>
      <c r="C77" s="21"/>
      <c r="D77" s="21"/>
      <c r="E77" s="22">
        <f>E76-I77</f>
        <v>55450</v>
      </c>
      <c r="F77" s="4"/>
      <c r="G77" s="1"/>
      <c r="H77" s="1"/>
      <c r="I77" s="17">
        <f>SUM(I72:I76)</f>
        <v>25000</v>
      </c>
    </row>
    <row r="78" spans="1:9">
      <c r="E78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10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10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10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10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10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10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10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10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10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10">
      <c r="A10" s="15" t="s">
        <v>120</v>
      </c>
      <c r="B10" s="1"/>
      <c r="C10" s="1"/>
      <c r="D10" s="1"/>
      <c r="E10" s="16">
        <v>21600</v>
      </c>
      <c r="F10" s="4"/>
      <c r="G10" s="16" t="s">
        <v>26</v>
      </c>
      <c r="H10" s="1"/>
      <c r="I10" s="1"/>
      <c r="J10">
        <v>2625</v>
      </c>
    </row>
    <row r="11" spans="1:10">
      <c r="A11" s="15" t="s">
        <v>119</v>
      </c>
      <c r="B11" s="16"/>
      <c r="C11" s="16"/>
      <c r="D11" s="16"/>
      <c r="E11" s="16">
        <v>29350</v>
      </c>
      <c r="F11" s="4"/>
      <c r="G11" s="16" t="s">
        <v>27</v>
      </c>
      <c r="H11" s="16"/>
      <c r="I11" s="16"/>
    </row>
    <row r="12" spans="1:10">
      <c r="A12" s="15" t="s">
        <v>12</v>
      </c>
      <c r="B12" s="1"/>
      <c r="C12" s="1"/>
      <c r="D12" s="1"/>
      <c r="E12" s="18">
        <f>SUM(E8:E11)</f>
        <v>92700</v>
      </c>
      <c r="F12" s="4"/>
      <c r="G12" s="1" t="s">
        <v>30</v>
      </c>
      <c r="H12" s="1"/>
      <c r="I12" s="1"/>
    </row>
    <row r="13" spans="1:10" ht="15.75">
      <c r="A13" s="21" t="s">
        <v>13</v>
      </c>
      <c r="B13" s="21"/>
      <c r="C13" s="21"/>
      <c r="D13" s="21"/>
      <c r="E13" s="22">
        <f>E12-I8</f>
        <v>52700</v>
      </c>
      <c r="F13" s="4"/>
      <c r="G13" s="1" t="s">
        <v>31</v>
      </c>
      <c r="H13" s="1"/>
      <c r="I13" s="17"/>
    </row>
    <row r="14" spans="1:10">
      <c r="A14" s="4"/>
      <c r="B14" s="4"/>
      <c r="C14" s="4"/>
      <c r="D14" s="4"/>
      <c r="E14" s="4"/>
      <c r="F14" s="4"/>
      <c r="G14" s="4"/>
      <c r="H14" s="4"/>
      <c r="I14" s="4"/>
    </row>
    <row r="15" spans="1:10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10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10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10">
      <c r="A24" s="15" t="s">
        <v>120</v>
      </c>
      <c r="B24" s="1"/>
      <c r="C24" s="1"/>
      <c r="D24" s="1"/>
      <c r="E24" s="16">
        <v>11200</v>
      </c>
      <c r="F24" s="4"/>
      <c r="G24" s="16" t="s">
        <v>26</v>
      </c>
      <c r="H24" s="1"/>
      <c r="I24" s="1"/>
    </row>
    <row r="25" spans="1:10">
      <c r="A25" s="15" t="s">
        <v>119</v>
      </c>
      <c r="B25" s="16"/>
      <c r="C25" s="16"/>
      <c r="D25" s="16"/>
      <c r="E25" s="16">
        <v>14700</v>
      </c>
      <c r="F25" s="4"/>
      <c r="G25" s="16" t="s">
        <v>27</v>
      </c>
      <c r="H25" s="26"/>
      <c r="I25" s="16"/>
      <c r="J25">
        <v>1375</v>
      </c>
    </row>
    <row r="26" spans="1:10">
      <c r="A26" s="15" t="s">
        <v>12</v>
      </c>
      <c r="B26" s="1"/>
      <c r="C26" s="1"/>
      <c r="D26" s="1"/>
      <c r="E26" s="18">
        <f>SUM(E22:E25)</f>
        <v>42150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42150</v>
      </c>
      <c r="F27" s="4"/>
      <c r="G27" s="1" t="s">
        <v>31</v>
      </c>
      <c r="H27" s="1"/>
      <c r="I27" s="17">
        <f>SUM(I22:I26)</f>
        <v>0</v>
      </c>
    </row>
    <row r="29" spans="1:10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10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10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10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11</v>
      </c>
      <c r="D36" s="1"/>
      <c r="E36" s="1">
        <f>C36*B32</f>
        <v>13750</v>
      </c>
      <c r="F36" s="4"/>
      <c r="G36" s="1" t="s">
        <v>11</v>
      </c>
      <c r="H36" s="14"/>
      <c r="I36" s="1">
        <v>15000</v>
      </c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>
        <v>4450</v>
      </c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14700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32900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17900</v>
      </c>
      <c r="F41" s="4"/>
      <c r="G41" s="1"/>
      <c r="H41" s="1"/>
      <c r="I41" s="17">
        <f>SUM(I36:I40)</f>
        <v>15000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0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0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0">
      <c r="A51" s="1" t="s">
        <v>10</v>
      </c>
      <c r="B51" s="1"/>
      <c r="C51" s="1">
        <v>22</v>
      </c>
      <c r="D51" s="1"/>
      <c r="E51" s="1">
        <f>C51*B47</f>
        <v>27500</v>
      </c>
      <c r="F51" s="4"/>
      <c r="G51" s="1" t="s">
        <v>11</v>
      </c>
      <c r="H51" s="14"/>
      <c r="I51" s="1">
        <v>50000</v>
      </c>
      <c r="J51">
        <v>2750</v>
      </c>
    </row>
    <row r="52" spans="1:10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10">
      <c r="A53" s="15" t="s">
        <v>120</v>
      </c>
      <c r="B53" s="1"/>
      <c r="C53" s="1"/>
      <c r="D53" s="1"/>
      <c r="E53" s="16">
        <v>22600</v>
      </c>
      <c r="F53" s="4"/>
      <c r="G53" s="16" t="s">
        <v>26</v>
      </c>
      <c r="H53" s="1"/>
      <c r="I53" s="1"/>
    </row>
    <row r="54" spans="1:10">
      <c r="A54" s="15" t="s">
        <v>119</v>
      </c>
      <c r="B54" s="16"/>
      <c r="C54" s="16"/>
      <c r="D54" s="16"/>
      <c r="E54" s="16">
        <v>29350</v>
      </c>
      <c r="F54" s="4"/>
      <c r="G54" s="16" t="s">
        <v>27</v>
      </c>
      <c r="H54" s="16"/>
      <c r="I54" s="16"/>
    </row>
    <row r="55" spans="1:10">
      <c r="A55" s="15" t="s">
        <v>12</v>
      </c>
      <c r="B55" s="1"/>
      <c r="C55" s="1"/>
      <c r="D55" s="1"/>
      <c r="E55" s="18">
        <f>SUM(E51:E54)</f>
        <v>84450</v>
      </c>
      <c r="F55" s="4"/>
      <c r="G55" s="1" t="s">
        <v>30</v>
      </c>
      <c r="H55" s="1"/>
      <c r="I55" s="1"/>
    </row>
    <row r="56" spans="1:10" ht="15.75">
      <c r="A56" s="21" t="s">
        <v>13</v>
      </c>
      <c r="B56" s="21"/>
      <c r="C56" s="21"/>
      <c r="D56" s="21"/>
      <c r="E56" s="22">
        <f>E55-I56</f>
        <v>34450</v>
      </c>
      <c r="F56" s="4"/>
      <c r="G56" s="1"/>
      <c r="H56" s="1"/>
      <c r="I56" s="17">
        <f>SUM(I51:I55)</f>
        <v>50000</v>
      </c>
    </row>
    <row r="57" spans="1:10">
      <c r="E57" s="31"/>
    </row>
    <row r="61" spans="1:10">
      <c r="B61">
        <v>21</v>
      </c>
      <c r="C61">
        <v>1250</v>
      </c>
      <c r="D61">
        <f>B61*C61</f>
        <v>26250</v>
      </c>
      <c r="E61">
        <v>29350</v>
      </c>
      <c r="F61">
        <f>D61+E61</f>
        <v>55600</v>
      </c>
      <c r="G61">
        <v>5000</v>
      </c>
      <c r="H61">
        <f>F61+G61</f>
        <v>60600</v>
      </c>
    </row>
  </sheetData>
  <pageMargins left="0" right="0" top="0" bottom="0" header="0.31496062992125984" footer="0.31496062992125984"/>
  <pageSetup paperSize="9" orientation="portrait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60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49500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/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49500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62000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10</v>
      </c>
      <c r="D36" s="1"/>
      <c r="E36" s="1">
        <f>C36*B32</f>
        <v>12500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22500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35000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35000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22500</v>
      </c>
      <c r="F51" s="4"/>
      <c r="G51" s="1" t="s">
        <v>11</v>
      </c>
      <c r="H51" s="14"/>
      <c r="I51" s="1">
        <v>30000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120</v>
      </c>
      <c r="B53" s="1"/>
      <c r="C53" s="1"/>
      <c r="D53" s="1"/>
      <c r="E53" s="16">
        <v>5000</v>
      </c>
      <c r="F53" s="4"/>
      <c r="G53" s="16" t="s">
        <v>26</v>
      </c>
      <c r="H53" s="1"/>
      <c r="I53" s="1"/>
    </row>
    <row r="54" spans="1:9">
      <c r="A54" s="15" t="s">
        <v>119</v>
      </c>
      <c r="B54" s="16"/>
      <c r="C54" s="16"/>
      <c r="D54" s="16"/>
      <c r="E54" s="16">
        <v>40500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73000</v>
      </c>
      <c r="F55" s="4"/>
      <c r="G55" s="1" t="s">
        <v>30</v>
      </c>
      <c r="H55" s="1"/>
      <c r="I55" s="1"/>
    </row>
    <row r="56" spans="1:9" ht="15.75">
      <c r="A56" s="21" t="s">
        <v>13</v>
      </c>
      <c r="B56" s="21"/>
      <c r="C56" s="21"/>
      <c r="D56" s="21"/>
      <c r="E56" s="22">
        <f>E55-I56</f>
        <v>43000</v>
      </c>
      <c r="F56" s="4"/>
      <c r="G56" s="1"/>
      <c r="H56" s="1"/>
      <c r="I56" s="17">
        <f>SUM(I51:I55)</f>
        <v>30000</v>
      </c>
    </row>
    <row r="57" spans="1:9">
      <c r="E57" s="31"/>
    </row>
    <row r="58" spans="1:9">
      <c r="A58" s="28" t="s">
        <v>159</v>
      </c>
    </row>
    <row r="60" spans="1:9">
      <c r="A60" t="s">
        <v>160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M60"/>
  <sheetViews>
    <sheetView topLeftCell="A40" workbookViewId="0">
      <selection activeCell="E11" sqref="E11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34200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18100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34200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84800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64800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/>
      <c r="D36" s="1"/>
      <c r="E36" s="1">
        <f>C36*B32</f>
        <v>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/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3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3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3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30000</v>
      </c>
    </row>
    <row r="52" spans="1:13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3">
      <c r="A53" s="15" t="s">
        <v>120</v>
      </c>
      <c r="B53" s="1"/>
      <c r="C53" s="1"/>
      <c r="D53" s="1"/>
      <c r="E53" s="16">
        <v>16450</v>
      </c>
      <c r="F53" s="4"/>
      <c r="G53" s="16" t="s">
        <v>26</v>
      </c>
      <c r="H53" s="1"/>
      <c r="I53" s="1"/>
    </row>
    <row r="54" spans="1:13">
      <c r="A54" s="15" t="s">
        <v>119</v>
      </c>
      <c r="B54" s="16"/>
      <c r="C54" s="16"/>
      <c r="D54" s="16"/>
      <c r="E54" s="16">
        <v>34200</v>
      </c>
      <c r="F54" s="4"/>
      <c r="G54" s="16" t="s">
        <v>27</v>
      </c>
      <c r="H54" s="16"/>
      <c r="I54" s="16"/>
    </row>
    <row r="55" spans="1:13">
      <c r="A55" s="15" t="s">
        <v>12</v>
      </c>
      <c r="B55" s="1"/>
      <c r="C55" s="1"/>
      <c r="D55" s="1"/>
      <c r="E55" s="18">
        <f>SUM(E51:E54)</f>
        <v>85650</v>
      </c>
      <c r="F55" s="4"/>
      <c r="G55" s="1" t="s">
        <v>30</v>
      </c>
      <c r="H55" s="1"/>
      <c r="I55" s="1"/>
    </row>
    <row r="56" spans="1:13" ht="15.75">
      <c r="A56" s="21" t="s">
        <v>13</v>
      </c>
      <c r="B56" s="21"/>
      <c r="C56" s="21"/>
      <c r="D56" s="21"/>
      <c r="E56" s="22">
        <f>E55-I56</f>
        <v>55650</v>
      </c>
      <c r="F56" s="4"/>
      <c r="G56" s="1"/>
      <c r="H56" s="1"/>
      <c r="I56" s="17">
        <f>SUM(I51:I55)</f>
        <v>30000</v>
      </c>
    </row>
    <row r="57" spans="1:13">
      <c r="E57" s="31"/>
    </row>
    <row r="58" spans="1:13">
      <c r="A58" s="28" t="s">
        <v>159</v>
      </c>
      <c r="B58">
        <v>5</v>
      </c>
      <c r="C58">
        <v>1500</v>
      </c>
      <c r="D58">
        <v>7500</v>
      </c>
      <c r="F58">
        <v>15</v>
      </c>
      <c r="G58">
        <v>2000</v>
      </c>
      <c r="H58">
        <v>30000</v>
      </c>
      <c r="J58">
        <v>37500</v>
      </c>
      <c r="K58" t="s">
        <v>161</v>
      </c>
      <c r="L58">
        <v>20000</v>
      </c>
      <c r="M58">
        <v>17500</v>
      </c>
    </row>
    <row r="60" spans="1:13">
      <c r="A60" t="s">
        <v>160</v>
      </c>
      <c r="B60">
        <v>21</v>
      </c>
      <c r="C60">
        <v>1500</v>
      </c>
      <c r="D60">
        <f>B60*C60</f>
        <v>31500</v>
      </c>
      <c r="J60">
        <v>31500</v>
      </c>
      <c r="K60" t="s">
        <v>140</v>
      </c>
      <c r="L60">
        <v>20000</v>
      </c>
      <c r="M60">
        <v>11500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6"/>
  <sheetViews>
    <sheetView topLeftCell="A28" workbookViewId="0">
      <selection activeCell="H23" sqref="H23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45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46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20">
      <c r="A17" s="2" t="s">
        <v>15</v>
      </c>
      <c r="B17" s="2"/>
      <c r="C17" s="2"/>
      <c r="D17" s="2"/>
      <c r="E17" s="2"/>
      <c r="G17" s="2"/>
      <c r="H17" s="2"/>
      <c r="I17" s="2"/>
    </row>
    <row r="18" spans="1:20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20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20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20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20">
      <c r="A22" s="1" t="s">
        <v>10</v>
      </c>
      <c r="B22" s="1" t="s">
        <v>28</v>
      </c>
      <c r="C22" s="1">
        <v>23</v>
      </c>
      <c r="D22" s="1"/>
      <c r="E22" s="1">
        <f>B18*C22</f>
        <v>43700</v>
      </c>
      <c r="G22" s="1" t="s">
        <v>11</v>
      </c>
      <c r="H22" s="14"/>
      <c r="I22" s="1">
        <v>25000</v>
      </c>
    </row>
    <row r="23" spans="1:20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6155</v>
      </c>
      <c r="K23">
        <v>265</v>
      </c>
      <c r="L23">
        <v>170</v>
      </c>
      <c r="M23">
        <v>1770</v>
      </c>
      <c r="N23">
        <v>85</v>
      </c>
      <c r="O23">
        <v>180</v>
      </c>
      <c r="P23">
        <v>220</v>
      </c>
      <c r="Q23">
        <v>1100</v>
      </c>
      <c r="R23">
        <v>595</v>
      </c>
      <c r="S23">
        <v>1770</v>
      </c>
      <c r="T23">
        <f>SUM(K23:S23)</f>
        <v>6155</v>
      </c>
    </row>
    <row r="24" spans="1:20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>
        <v>1151</v>
      </c>
    </row>
    <row r="25" spans="1:20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20">
      <c r="A26" s="15" t="s">
        <v>12</v>
      </c>
      <c r="B26" s="1"/>
      <c r="C26" s="1"/>
      <c r="D26" s="1"/>
      <c r="E26" s="18">
        <f>SUM(E22:E25)</f>
        <v>55200</v>
      </c>
      <c r="G26" s="1" t="s">
        <v>30</v>
      </c>
      <c r="H26" s="1" t="s">
        <v>47</v>
      </c>
      <c r="I26" s="1">
        <v>1090</v>
      </c>
    </row>
    <row r="27" spans="1:20">
      <c r="A27" s="14" t="s">
        <v>13</v>
      </c>
      <c r="B27" s="1"/>
      <c r="C27" s="1"/>
      <c r="D27" s="1"/>
      <c r="E27" s="19">
        <f>E26-I27</f>
        <v>21804</v>
      </c>
      <c r="G27" s="1" t="s">
        <v>31</v>
      </c>
      <c r="H27" s="1"/>
      <c r="I27" s="17">
        <f>SUM(I22:I26)</f>
        <v>33396</v>
      </c>
    </row>
    <row r="30" spans="1:20">
      <c r="A30" s="2"/>
      <c r="B30" s="3" t="s">
        <v>46</v>
      </c>
      <c r="C30" s="2"/>
      <c r="D30" s="2"/>
      <c r="E30" s="2"/>
      <c r="G30" s="2"/>
      <c r="H30" s="2"/>
      <c r="I30" s="2"/>
    </row>
    <row r="31" spans="1:20">
      <c r="A31" s="3" t="s">
        <v>17</v>
      </c>
      <c r="B31" s="3"/>
      <c r="C31" s="2"/>
      <c r="D31" s="2"/>
      <c r="E31" s="2"/>
      <c r="G31" s="2"/>
      <c r="H31" s="2"/>
      <c r="I31" s="2"/>
    </row>
    <row r="32" spans="1:20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21</v>
      </c>
      <c r="D37" s="1"/>
      <c r="E37" s="1">
        <f>C37*B33</f>
        <v>39900</v>
      </c>
      <c r="G37" s="1" t="s">
        <v>11</v>
      </c>
      <c r="H37" s="14"/>
      <c r="I37" s="1">
        <v>20000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13700</v>
      </c>
      <c r="K38">
        <v>2727</v>
      </c>
      <c r="L38">
        <v>7830</v>
      </c>
      <c r="M38">
        <v>1860</v>
      </c>
      <c r="N38">
        <v>930</v>
      </c>
      <c r="O38">
        <v>380</v>
      </c>
      <c r="P38">
        <v>1650</v>
      </c>
      <c r="Q38">
        <f>SUM(K38:P38)</f>
        <v>15377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1483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51400</v>
      </c>
      <c r="G41" s="1" t="s">
        <v>30</v>
      </c>
      <c r="H41" s="1" t="s">
        <v>32</v>
      </c>
      <c r="I41" s="1">
        <v>490</v>
      </c>
    </row>
    <row r="42" spans="1:17">
      <c r="A42" s="1" t="s">
        <v>13</v>
      </c>
      <c r="B42" s="1"/>
      <c r="C42" s="1"/>
      <c r="D42" s="1"/>
      <c r="E42" s="19">
        <f>E41-I42</f>
        <v>15727</v>
      </c>
      <c r="G42" s="1"/>
      <c r="H42" s="1"/>
      <c r="I42" s="17">
        <f>SUM(I37:I41)</f>
        <v>35673</v>
      </c>
    </row>
    <row r="44" spans="1:17">
      <c r="A44" s="2"/>
      <c r="B44" s="3" t="s">
        <v>46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 t="s">
        <v>28</v>
      </c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4805</v>
      </c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1483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 t="s">
        <v>48</v>
      </c>
      <c r="I55" s="1">
        <v>1890</v>
      </c>
    </row>
    <row r="56" spans="1:14">
      <c r="A56" s="1" t="s">
        <v>13</v>
      </c>
      <c r="B56" s="1"/>
      <c r="C56" s="1"/>
      <c r="D56" s="1"/>
      <c r="E56" s="19">
        <f>E55-I56</f>
        <v>28622</v>
      </c>
      <c r="G56" s="1"/>
      <c r="H56" s="1"/>
      <c r="I56" s="17">
        <f>SUM(I51:I55)</f>
        <v>23178</v>
      </c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N60"/>
  <sheetViews>
    <sheetView topLeftCell="A43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162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38100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96350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56350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16500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38100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85850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65850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163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4">
      <c r="A51" s="1" t="s">
        <v>10</v>
      </c>
      <c r="B51" s="1"/>
      <c r="C51" s="1">
        <v>21</v>
      </c>
      <c r="D51" s="1"/>
      <c r="E51" s="1">
        <f>C51*B47</f>
        <v>26250</v>
      </c>
      <c r="F51" s="4"/>
      <c r="G51" s="1" t="s">
        <v>11</v>
      </c>
      <c r="H51" s="14"/>
      <c r="I51" s="1">
        <v>35000</v>
      </c>
    </row>
    <row r="52" spans="1:14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4">
      <c r="A53" s="15" t="s">
        <v>120</v>
      </c>
      <c r="B53" s="1"/>
      <c r="C53" s="1"/>
      <c r="D53" s="1"/>
      <c r="E53" s="16">
        <v>16500</v>
      </c>
      <c r="F53" s="4"/>
      <c r="G53" s="16" t="s">
        <v>26</v>
      </c>
      <c r="H53" s="1"/>
      <c r="I53" s="1"/>
    </row>
    <row r="54" spans="1:14">
      <c r="A54" s="15" t="s">
        <v>119</v>
      </c>
      <c r="B54" s="16"/>
      <c r="C54" s="16"/>
      <c r="D54" s="16"/>
      <c r="E54" s="16">
        <v>38100</v>
      </c>
      <c r="F54" s="4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90850</v>
      </c>
      <c r="F55" s="4"/>
      <c r="G55" s="1" t="s">
        <v>30</v>
      </c>
      <c r="H55" s="1"/>
      <c r="I55" s="1"/>
    </row>
    <row r="56" spans="1:14" ht="15.75">
      <c r="A56" s="21" t="s">
        <v>13</v>
      </c>
      <c r="B56" s="21"/>
      <c r="C56" s="21"/>
      <c r="D56" s="21"/>
      <c r="E56" s="22">
        <f>E55-I56</f>
        <v>55850</v>
      </c>
      <c r="F56" s="4"/>
      <c r="G56" s="1"/>
      <c r="H56" s="1"/>
      <c r="I56" s="17">
        <f>SUM(I51:I55)</f>
        <v>35000</v>
      </c>
    </row>
    <row r="57" spans="1:14">
      <c r="E57" s="31"/>
    </row>
    <row r="58" spans="1:14">
      <c r="A58" s="28" t="s">
        <v>159</v>
      </c>
      <c r="B58">
        <v>21</v>
      </c>
      <c r="C58">
        <v>2000</v>
      </c>
      <c r="D58">
        <f>B58*C58</f>
        <v>42000</v>
      </c>
      <c r="J58">
        <v>37500</v>
      </c>
      <c r="K58" t="s">
        <v>161</v>
      </c>
      <c r="L58">
        <v>20000</v>
      </c>
      <c r="M58">
        <v>17500</v>
      </c>
    </row>
    <row r="60" spans="1:14">
      <c r="A60" t="s">
        <v>160</v>
      </c>
      <c r="B60">
        <v>21</v>
      </c>
      <c r="C60">
        <v>2000</v>
      </c>
      <c r="D60">
        <f>B60*C60</f>
        <v>42000</v>
      </c>
      <c r="J60">
        <v>25000</v>
      </c>
      <c r="K60" t="s">
        <v>140</v>
      </c>
      <c r="L60">
        <v>17000</v>
      </c>
      <c r="M60">
        <v>5000</v>
      </c>
      <c r="N60">
        <v>22000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Q62"/>
  <sheetViews>
    <sheetView topLeftCell="A49" workbookViewId="0">
      <selection activeCell="E25" sqref="E25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167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50000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43500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17700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7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7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7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40000</v>
      </c>
    </row>
    <row r="52" spans="1:17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7">
      <c r="A53" s="15" t="s">
        <v>120</v>
      </c>
      <c r="B53" s="1"/>
      <c r="C53" s="1"/>
      <c r="D53" s="1"/>
      <c r="E53" s="16">
        <v>15400</v>
      </c>
      <c r="F53" s="4"/>
      <c r="G53" s="16" t="s">
        <v>26</v>
      </c>
      <c r="H53" s="1"/>
      <c r="I53" s="1"/>
    </row>
    <row r="54" spans="1:17">
      <c r="A54" s="15" t="s">
        <v>119</v>
      </c>
      <c r="B54" s="16"/>
      <c r="C54" s="16"/>
      <c r="D54" s="16"/>
      <c r="E54" s="16">
        <v>32300</v>
      </c>
      <c r="F54" s="4"/>
      <c r="G54" s="16" t="s">
        <v>27</v>
      </c>
      <c r="H54" s="16"/>
      <c r="I54" s="16"/>
    </row>
    <row r="55" spans="1:17">
      <c r="A55" s="15" t="s">
        <v>12</v>
      </c>
      <c r="B55" s="1"/>
      <c r="C55" s="1"/>
      <c r="D55" s="1"/>
      <c r="E55" s="18">
        <f>SUM(E51:E54)</f>
        <v>82700</v>
      </c>
      <c r="F55" s="4"/>
      <c r="G55" s="1" t="s">
        <v>30</v>
      </c>
      <c r="H55" s="1"/>
      <c r="I55" s="1"/>
    </row>
    <row r="56" spans="1:17" ht="15.75">
      <c r="A56" s="21" t="s">
        <v>13</v>
      </c>
      <c r="B56" s="21"/>
      <c r="C56" s="21"/>
      <c r="D56" s="21"/>
      <c r="E56" s="22">
        <f>E55-I56</f>
        <v>42700</v>
      </c>
      <c r="F56" s="4"/>
      <c r="G56" s="1"/>
      <c r="H56" s="1"/>
      <c r="I56" s="17">
        <f>SUM(I51:I55)</f>
        <v>40000</v>
      </c>
    </row>
    <row r="57" spans="1:17">
      <c r="E57" s="31"/>
    </row>
    <row r="58" spans="1:17">
      <c r="A58" s="28" t="s">
        <v>159</v>
      </c>
      <c r="B58">
        <v>18</v>
      </c>
      <c r="C58">
        <v>2000</v>
      </c>
      <c r="D58">
        <f>B58*C58</f>
        <v>36000</v>
      </c>
      <c r="J58">
        <v>36000</v>
      </c>
      <c r="K58" t="s">
        <v>161</v>
      </c>
      <c r="L58">
        <v>20000</v>
      </c>
      <c r="M58">
        <v>8200</v>
      </c>
      <c r="N58" t="s">
        <v>164</v>
      </c>
      <c r="O58" t="s">
        <v>165</v>
      </c>
      <c r="P58" t="s">
        <v>166</v>
      </c>
      <c r="Q58" s="31">
        <v>2620</v>
      </c>
    </row>
    <row r="60" spans="1:17">
      <c r="A60" t="s">
        <v>160</v>
      </c>
      <c r="B60">
        <v>21</v>
      </c>
      <c r="C60">
        <v>2000</v>
      </c>
      <c r="D60">
        <f>B60*C60</f>
        <v>42000</v>
      </c>
      <c r="J60">
        <v>30000</v>
      </c>
      <c r="K60" t="s">
        <v>140</v>
      </c>
      <c r="L60">
        <v>12000</v>
      </c>
    </row>
    <row r="62" spans="1:17">
      <c r="A62" t="s">
        <v>169</v>
      </c>
      <c r="B62">
        <v>3</v>
      </c>
      <c r="C62">
        <v>1500</v>
      </c>
      <c r="D62">
        <v>4500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Q49"/>
  <sheetViews>
    <sheetView topLeftCell="A40" workbookViewId="0">
      <selection activeCell="D49" sqref="D49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8200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72800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27800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24600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62800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42800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8200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24600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67800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27800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B45">
        <v>10000</v>
      </c>
      <c r="Q45" s="31"/>
    </row>
    <row r="47" spans="1:17">
      <c r="A47" t="s">
        <v>160</v>
      </c>
      <c r="B47">
        <v>20</v>
      </c>
      <c r="C47">
        <v>2000</v>
      </c>
      <c r="D47">
        <f>B47*C47</f>
        <v>40000</v>
      </c>
      <c r="E47">
        <v>5000</v>
      </c>
      <c r="F47">
        <v>45000</v>
      </c>
      <c r="H47" t="s">
        <v>140</v>
      </c>
      <c r="I47">
        <v>25000</v>
      </c>
    </row>
    <row r="49" spans="1:4">
      <c r="A49" t="s">
        <v>139</v>
      </c>
      <c r="B49">
        <v>2</v>
      </c>
      <c r="C49">
        <v>1500</v>
      </c>
      <c r="D49">
        <v>3000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Q49"/>
  <sheetViews>
    <sheetView topLeftCell="A25"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18</v>
      </c>
      <c r="D8" s="1"/>
      <c r="E8" s="1">
        <f>B4*C8</f>
        <v>31500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80600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40600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14</v>
      </c>
      <c r="D22" s="1"/>
      <c r="E22" s="1">
        <f>B18*C22</f>
        <v>17500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3500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18900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46900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46900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14</v>
      </c>
      <c r="D38" s="1"/>
      <c r="E38" s="1">
        <f>C38*B34</f>
        <v>17500</v>
      </c>
      <c r="F38" s="4"/>
      <c r="G38" s="1" t="s">
        <v>11</v>
      </c>
      <c r="H38" s="14"/>
      <c r="I38" s="1">
        <v>10000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8500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7000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18900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51900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41900</v>
      </c>
      <c r="F43" s="4"/>
      <c r="G43" s="1"/>
      <c r="H43" s="1"/>
      <c r="I43" s="17">
        <f>SUM(I38:I42)</f>
        <v>10000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f>B47*C47</f>
        <v>42000</v>
      </c>
      <c r="E47">
        <v>5000</v>
      </c>
      <c r="F47">
        <v>47000</v>
      </c>
      <c r="H47" t="s">
        <v>140</v>
      </c>
      <c r="I47">
        <v>25000</v>
      </c>
    </row>
    <row r="49" spans="1:4">
      <c r="A49" t="s">
        <v>139</v>
      </c>
      <c r="B49">
        <v>19</v>
      </c>
      <c r="C49">
        <v>1500</v>
      </c>
      <c r="D49">
        <v>28500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Q53"/>
  <sheetViews>
    <sheetView topLeftCell="A25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14300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25500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41550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4250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12250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21850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60850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40850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138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22</v>
      </c>
      <c r="D38" s="1"/>
      <c r="E38" s="1">
        <f>C38*B34</f>
        <v>27500</v>
      </c>
      <c r="F38" s="4"/>
      <c r="G38" s="1" t="s">
        <v>11</v>
      </c>
      <c r="H38" s="14"/>
      <c r="I38" s="1">
        <v>30000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14950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26700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79150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49150</v>
      </c>
      <c r="F43" s="4"/>
      <c r="G43" s="1"/>
      <c r="H43" s="1"/>
      <c r="I43" s="17">
        <f>SUM(I38:I42)</f>
        <v>30000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22</v>
      </c>
      <c r="C47">
        <v>2000</v>
      </c>
      <c r="D47">
        <f>B47*C47</f>
        <v>44000</v>
      </c>
      <c r="E47">
        <v>5000</v>
      </c>
      <c r="F47">
        <v>47000</v>
      </c>
      <c r="H47" t="s">
        <v>140</v>
      </c>
      <c r="I47">
        <v>25000</v>
      </c>
      <c r="J47">
        <v>22000</v>
      </c>
    </row>
    <row r="49" spans="1:4">
      <c r="A49" t="s">
        <v>139</v>
      </c>
      <c r="B49">
        <v>19</v>
      </c>
      <c r="C49">
        <v>1500</v>
      </c>
      <c r="D49">
        <v>28500</v>
      </c>
    </row>
    <row r="53" spans="1:4">
      <c r="A53">
        <v>26250</v>
      </c>
      <c r="B53">
        <v>25500</v>
      </c>
      <c r="C53">
        <v>51750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Q48"/>
  <sheetViews>
    <sheetView topLeftCell="A13" workbookViewId="0">
      <selection activeCell="F47" sqref="F47"/>
    </sheetView>
  </sheetViews>
  <sheetFormatPr defaultRowHeight="15"/>
  <cols>
    <col min="1" max="1" width="16" customWidth="1"/>
    <col min="6" max="6" width="7.14062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21800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35600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97400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57400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35600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87400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67400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143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21800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35600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92400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52400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20</v>
      </c>
      <c r="C47">
        <v>2000</v>
      </c>
      <c r="D47">
        <v>40000</v>
      </c>
      <c r="E47">
        <v>20000</v>
      </c>
      <c r="F47">
        <v>65600</v>
      </c>
      <c r="H47" t="s">
        <v>140</v>
      </c>
      <c r="I47">
        <v>25000</v>
      </c>
      <c r="J47">
        <v>40000</v>
      </c>
    </row>
    <row r="48" spans="1:17">
      <c r="E48" t="s">
        <v>170</v>
      </c>
      <c r="F48">
        <v>550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Q61"/>
  <sheetViews>
    <sheetView topLeftCell="A46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91600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51600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20160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32400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83810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58810</v>
      </c>
      <c r="F27" s="4"/>
      <c r="G27" s="1" t="s">
        <v>31</v>
      </c>
      <c r="H27" s="1"/>
      <c r="I27" s="17">
        <f>SUM(I22:I26)</f>
        <v>25000</v>
      </c>
    </row>
    <row r="31" spans="1:9">
      <c r="A31" s="2"/>
      <c r="B31" s="3" t="s">
        <v>149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19200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32400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86600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36600</v>
      </c>
      <c r="F43" s="4"/>
      <c r="G43" s="1"/>
      <c r="H43" s="1"/>
      <c r="I43" s="17">
        <f>SUM(I38:I42)</f>
        <v>50000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  <c r="J47">
        <v>33650</v>
      </c>
    </row>
    <row r="49" spans="1:9">
      <c r="A49" s="2" t="s">
        <v>172</v>
      </c>
      <c r="B49" s="3" t="s">
        <v>149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21</v>
      </c>
      <c r="D56" s="1"/>
      <c r="E56" s="1">
        <f>C56*B52</f>
        <v>26250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/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32400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63650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33650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Q61"/>
  <sheetViews>
    <sheetView topLeftCell="A40" workbookViewId="0">
      <selection activeCell="E59" sqref="E5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17850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82100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82100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2600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19700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44850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44850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152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24</v>
      </c>
      <c r="D38" s="1"/>
      <c r="E38" s="1">
        <f>C38*B34</f>
        <v>30000</v>
      </c>
      <c r="F38" s="4"/>
      <c r="G38" s="1" t="s">
        <v>11</v>
      </c>
      <c r="H38" s="14"/>
      <c r="I38" s="1">
        <v>40000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25200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36500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101700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61700</v>
      </c>
      <c r="F43" s="4"/>
      <c r="G43" s="1"/>
      <c r="H43" s="1"/>
      <c r="I43" s="17">
        <f>SUM(I38:I42)</f>
        <v>40000</v>
      </c>
    </row>
    <row r="44" spans="1:17">
      <c r="E44" s="31"/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</row>
    <row r="49" spans="1:9">
      <c r="A49" s="2" t="s">
        <v>172</v>
      </c>
      <c r="B49" s="3" t="s">
        <v>152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26</v>
      </c>
      <c r="D56" s="1"/>
      <c r="E56" s="1">
        <f>C56*B52</f>
        <v>32500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27300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36500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101300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71300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Q61"/>
  <sheetViews>
    <sheetView workbookViewId="0">
      <selection activeCell="C22" sqref="C22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4</v>
      </c>
      <c r="D8" s="1"/>
      <c r="E8" s="1">
        <f>B4*C8</f>
        <v>7000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4340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7500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19840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19840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37600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89300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87300</v>
      </c>
      <c r="F27" s="4"/>
      <c r="G27" s="1" t="s">
        <v>31</v>
      </c>
      <c r="H27" s="1"/>
      <c r="I27" s="17">
        <f>SUM(I22:I26)</f>
        <v>2000</v>
      </c>
    </row>
    <row r="31" spans="1:9">
      <c r="A31" s="2"/>
      <c r="B31" s="3" t="s">
        <v>156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21700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37600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94300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44300</v>
      </c>
      <c r="F43" s="4"/>
      <c r="G43" s="1"/>
      <c r="H43" s="1"/>
      <c r="I43" s="17">
        <f>SUM(I38:I42)</f>
        <v>50000</v>
      </c>
    </row>
    <row r="44" spans="1:17">
      <c r="E44" s="31"/>
    </row>
    <row r="45" spans="1:17">
      <c r="A45" s="28"/>
      <c r="Q45" s="31"/>
    </row>
    <row r="49" spans="1:9">
      <c r="A49" s="2" t="s">
        <v>172</v>
      </c>
      <c r="B49" s="3" t="s">
        <v>156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18</v>
      </c>
      <c r="D56" s="1"/>
      <c r="E56" s="1">
        <f>C56*B52</f>
        <v>22500</v>
      </c>
      <c r="F56" s="4"/>
      <c r="G56" s="1" t="s">
        <v>11</v>
      </c>
      <c r="H56" s="14"/>
      <c r="I56" s="1">
        <v>40000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18000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33840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79340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39340</v>
      </c>
      <c r="F61" s="4"/>
      <c r="G61" s="1"/>
      <c r="H61" s="1"/>
      <c r="I61" s="17">
        <f>SUM(I56:I60)</f>
        <v>40000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2:Q63"/>
  <sheetViews>
    <sheetView workbookViewId="0">
      <selection activeCell="E61" sqref="E61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157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35600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142400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1758.0246913580247</v>
      </c>
    </row>
    <row r="16" spans="1:17">
      <c r="A16" s="15" t="s">
        <v>120</v>
      </c>
      <c r="B16" s="1"/>
      <c r="C16" s="1"/>
      <c r="D16" s="1"/>
      <c r="E16" s="36">
        <f>FLOOR((C14*L17),50)</f>
        <v>17550</v>
      </c>
      <c r="F16" s="4"/>
      <c r="G16" s="16" t="s">
        <v>26</v>
      </c>
      <c r="H16" s="1"/>
      <c r="I16" s="1"/>
      <c r="K16" t="s">
        <v>178</v>
      </c>
      <c r="L16">
        <v>61850</v>
      </c>
    </row>
    <row r="17" spans="1:12">
      <c r="A17" s="15" t="s">
        <v>119</v>
      </c>
      <c r="B17" s="16"/>
      <c r="C17" s="16"/>
      <c r="D17" s="16"/>
      <c r="E17" s="36">
        <f>FLOOR((C14*L15),50)</f>
        <v>40400</v>
      </c>
      <c r="F17" s="4"/>
      <c r="G17" s="16" t="s">
        <v>27</v>
      </c>
      <c r="H17" s="16"/>
      <c r="I17" s="16"/>
      <c r="K17" t="s">
        <v>179</v>
      </c>
      <c r="L17">
        <f>L16/L11</f>
        <v>763.58024691358025</v>
      </c>
    </row>
    <row r="18" spans="1:12">
      <c r="A18" s="15" t="s">
        <v>12</v>
      </c>
      <c r="B18" s="1"/>
      <c r="C18" s="1"/>
      <c r="D18" s="1"/>
      <c r="E18" s="18">
        <f>SUM(E14:E17)</f>
        <v>103200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63200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158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16000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36900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84150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64150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158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13</v>
      </c>
      <c r="D43" s="1"/>
      <c r="E43" s="1">
        <f>C43*B39</f>
        <v>16250</v>
      </c>
      <c r="F43" s="4"/>
      <c r="G43" s="1" t="s">
        <v>11</v>
      </c>
      <c r="H43" s="14"/>
      <c r="I43" s="1">
        <v>20000</v>
      </c>
    </row>
    <row r="44" spans="1:11">
      <c r="A44" s="15" t="s">
        <v>22</v>
      </c>
      <c r="B44" s="1"/>
      <c r="C44" s="1"/>
      <c r="D44" s="1"/>
      <c r="E44" s="1">
        <v>7800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9900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22850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56800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E47-I48</f>
        <v>26800</v>
      </c>
      <c r="F48" s="4"/>
      <c r="G48" s="1"/>
      <c r="H48" s="1"/>
      <c r="I48" s="17">
        <f>SUM(I43:I47)</f>
        <v>30000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158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24</v>
      </c>
      <c r="D58" s="1"/>
      <c r="E58" s="1">
        <f>C58*B54</f>
        <v>30000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18300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42150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95450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55450</v>
      </c>
      <c r="F63" s="4"/>
      <c r="G63" s="1"/>
      <c r="H63" s="1"/>
      <c r="I63" s="17">
        <f>SUM(I58:I62)</f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topLeftCell="A22" workbookViewId="0">
      <selection activeCell="J64" sqref="J6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1160</v>
      </c>
      <c r="G24" s="16" t="s">
        <v>26</v>
      </c>
      <c r="H24" s="1"/>
      <c r="I24" s="1">
        <v>1556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51060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24504</v>
      </c>
      <c r="G27" s="1" t="s">
        <v>31</v>
      </c>
      <c r="H27" s="1"/>
      <c r="I27" s="17">
        <f>SUM(I22:I26)</f>
        <v>26556</v>
      </c>
    </row>
    <row r="30" spans="1:9">
      <c r="A30" s="2"/>
      <c r="B30" s="3" t="s">
        <v>50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36100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1160</v>
      </c>
      <c r="G39" s="16" t="s">
        <v>26</v>
      </c>
      <c r="H39" s="1"/>
      <c r="I39" s="1">
        <v>1434</v>
      </c>
    </row>
    <row r="40" spans="1:9">
      <c r="A40" s="15" t="s">
        <v>24</v>
      </c>
      <c r="B40" s="16"/>
      <c r="C40" s="16"/>
      <c r="D40" s="16"/>
      <c r="E40" s="16">
        <v>400</v>
      </c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47660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21434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/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1556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/>
      <c r="I55" s="1"/>
    </row>
    <row r="56" spans="1:14">
      <c r="A56" s="1" t="s">
        <v>13</v>
      </c>
      <c r="B56" s="1"/>
      <c r="C56" s="1"/>
      <c r="D56" s="1"/>
      <c r="E56" s="19">
        <f>E55-I56</f>
        <v>35244</v>
      </c>
      <c r="G56" s="1"/>
      <c r="H56" s="1"/>
      <c r="I56" s="17">
        <f>SUM(I51:I55)</f>
        <v>16556</v>
      </c>
    </row>
  </sheetData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2:Q63"/>
  <sheetViews>
    <sheetView topLeftCell="A4"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180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38400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153600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1828.5714285714287</v>
      </c>
    </row>
    <row r="16" spans="1:17">
      <c r="A16" s="15" t="s">
        <v>120</v>
      </c>
      <c r="B16" s="1"/>
      <c r="C16" s="1"/>
      <c r="D16" s="1"/>
      <c r="E16" s="36">
        <f>FLOOR((C14*L17),50)</f>
        <v>16150</v>
      </c>
      <c r="F16" s="4"/>
      <c r="G16" s="16" t="s">
        <v>26</v>
      </c>
      <c r="H16" s="1"/>
      <c r="I16" s="1"/>
      <c r="K16" t="s">
        <v>178</v>
      </c>
      <c r="L16">
        <v>64650</v>
      </c>
    </row>
    <row r="17" spans="1:12">
      <c r="A17" s="15" t="s">
        <v>119</v>
      </c>
      <c r="B17" s="16"/>
      <c r="C17" s="16"/>
      <c r="D17" s="16"/>
      <c r="E17" s="36">
        <f>FLOOR((C14*L15),50)</f>
        <v>38400</v>
      </c>
      <c r="F17" s="4"/>
      <c r="G17" s="16" t="s">
        <v>27</v>
      </c>
      <c r="H17" s="16"/>
      <c r="I17" s="16"/>
      <c r="K17" t="s">
        <v>179</v>
      </c>
      <c r="L17">
        <f>L16/L11</f>
        <v>769.64285714285711</v>
      </c>
    </row>
    <row r="18" spans="1:12">
      <c r="A18" s="15" t="s">
        <v>12</v>
      </c>
      <c r="B18" s="1"/>
      <c r="C18" s="1"/>
      <c r="D18" s="1"/>
      <c r="E18" s="18">
        <f>SUM(E14:E17)</f>
        <v>96300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56300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181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16150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38400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85800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65800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181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30000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16150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38400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90800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60800</v>
      </c>
      <c r="F48" s="4"/>
      <c r="G48" s="1"/>
      <c r="H48" s="1"/>
      <c r="I48" s="17">
        <f>SUM(I43:I47)</f>
        <v>40000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181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16150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38400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85800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55800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2:Q63"/>
  <sheetViews>
    <sheetView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46200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184800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2100</v>
      </c>
    </row>
    <row r="16" spans="1:17">
      <c r="A16" s="15" t="s">
        <v>120</v>
      </c>
      <c r="B16" s="1"/>
      <c r="C16" s="1"/>
      <c r="D16" s="1"/>
      <c r="E16" s="36">
        <f>FLOOR((C14*L17),50)</f>
        <v>18400</v>
      </c>
      <c r="F16" s="4"/>
      <c r="G16" s="16" t="s">
        <v>26</v>
      </c>
      <c r="H16" s="1"/>
      <c r="I16" s="1"/>
      <c r="K16" t="s">
        <v>178</v>
      </c>
      <c r="L16">
        <v>73700</v>
      </c>
    </row>
    <row r="17" spans="1:14">
      <c r="A17" s="15" t="s">
        <v>119</v>
      </c>
      <c r="B17" s="16"/>
      <c r="C17" s="16"/>
      <c r="D17" s="16"/>
      <c r="E17" s="36">
        <f>C14*L15</f>
        <v>46200</v>
      </c>
      <c r="F17" s="4"/>
      <c r="G17" s="16" t="s">
        <v>27</v>
      </c>
      <c r="H17" s="16"/>
      <c r="I17" s="16"/>
      <c r="K17" t="s">
        <v>179</v>
      </c>
      <c r="L17">
        <f>L16/L11</f>
        <v>837.5</v>
      </c>
    </row>
    <row r="18" spans="1:14">
      <c r="A18" s="15" t="s">
        <v>12</v>
      </c>
      <c r="B18" s="1"/>
      <c r="C18" s="1"/>
      <c r="D18" s="1"/>
      <c r="E18" s="18">
        <f>SUM(E14:E17)</f>
        <v>108100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68100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4">
      <c r="A30" s="15" t="s">
        <v>120</v>
      </c>
      <c r="B30" s="1"/>
      <c r="C30" s="1"/>
      <c r="D30" s="1"/>
      <c r="E30" s="36">
        <f>FLOOR((C28*L17),50)</f>
        <v>18400</v>
      </c>
      <c r="F30" s="4"/>
      <c r="G30" s="16" t="s">
        <v>26</v>
      </c>
      <c r="H30" s="1"/>
      <c r="I30" s="1"/>
      <c r="K30">
        <v>17672</v>
      </c>
    </row>
    <row r="31" spans="1:14">
      <c r="A31" s="15" t="s">
        <v>119</v>
      </c>
      <c r="B31" s="16"/>
      <c r="C31" s="16"/>
      <c r="D31" s="16"/>
      <c r="E31" s="16">
        <f>FLOOR((C28*L15),50)</f>
        <v>46200</v>
      </c>
      <c r="F31" s="4"/>
      <c r="G31" s="16" t="s">
        <v>27</v>
      </c>
      <c r="H31" s="26"/>
      <c r="I31" s="16"/>
      <c r="K31">
        <v>40685</v>
      </c>
    </row>
    <row r="32" spans="1:14" ht="15.75">
      <c r="A32" s="15" t="s">
        <v>12</v>
      </c>
      <c r="B32" s="1"/>
      <c r="C32" s="1"/>
      <c r="D32" s="1"/>
      <c r="E32" s="18">
        <f>SUM(E28:E31)</f>
        <v>97100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77100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17550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44100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97900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47900</v>
      </c>
      <c r="F48" s="4"/>
      <c r="G48" s="1"/>
      <c r="H48" s="1"/>
      <c r="I48" s="17">
        <f>SUM(I43:I47)</f>
        <v>60000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19250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48300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101300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71300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2:Q63"/>
  <sheetViews>
    <sheetView topLeftCell="A7" workbookViewId="0">
      <selection activeCell="E18" sqref="E1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77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43800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  <c r="M13">
        <v>1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175200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2275.3246753246754</v>
      </c>
    </row>
    <row r="16" spans="1:17">
      <c r="A16" s="15" t="s">
        <v>120</v>
      </c>
      <c r="B16" s="1"/>
      <c r="C16" s="1"/>
      <c r="D16" s="1"/>
      <c r="E16" s="36">
        <f>FLOOR((C14*L17),50)</f>
        <v>19100</v>
      </c>
      <c r="F16" s="4"/>
      <c r="G16" s="16" t="s">
        <v>26</v>
      </c>
      <c r="H16" s="1"/>
      <c r="I16" s="1"/>
      <c r="K16" t="s">
        <v>178</v>
      </c>
      <c r="L16">
        <v>70050</v>
      </c>
    </row>
    <row r="17" spans="1:14">
      <c r="A17" s="15" t="s">
        <v>119</v>
      </c>
      <c r="B17" s="16"/>
      <c r="C17" s="16"/>
      <c r="D17" s="16"/>
      <c r="E17" s="36">
        <v>47700</v>
      </c>
      <c r="F17" s="4"/>
      <c r="G17" s="16" t="s">
        <v>27</v>
      </c>
      <c r="H17" s="16"/>
      <c r="I17" s="16"/>
      <c r="K17" t="s">
        <v>179</v>
      </c>
      <c r="L17">
        <f>L16/L11</f>
        <v>909.74025974025972</v>
      </c>
    </row>
    <row r="18" spans="1:14">
      <c r="A18" s="15" t="s">
        <v>12</v>
      </c>
      <c r="B18" s="1"/>
      <c r="C18" s="1"/>
      <c r="D18" s="1"/>
      <c r="E18" s="39">
        <f>SUM(E14:E17)</f>
        <v>108550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68550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163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</row>
    <row r="30" spans="1:14">
      <c r="A30" s="15" t="s">
        <v>120</v>
      </c>
      <c r="B30" s="1"/>
      <c r="C30" s="1"/>
      <c r="D30" s="1"/>
      <c r="E30" s="36">
        <f>FLOOR((C28*L17),50)</f>
        <v>20000</v>
      </c>
      <c r="F30" s="4"/>
      <c r="G30" s="16" t="s">
        <v>26</v>
      </c>
      <c r="H30" s="1"/>
      <c r="I30" s="1"/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</row>
    <row r="32" spans="1:14" ht="15.75">
      <c r="A32" s="15" t="s">
        <v>12</v>
      </c>
      <c r="B32" s="1"/>
      <c r="C32" s="1"/>
      <c r="D32" s="1"/>
      <c r="E32" s="18">
        <f>SUM(E28:E31)</f>
        <v>98000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78000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24</v>
      </c>
      <c r="D43" s="1"/>
      <c r="E43" s="1">
        <f>C43*B39</f>
        <v>30000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21800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56850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118650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68650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10</v>
      </c>
      <c r="D58" s="1"/>
      <c r="E58" s="1">
        <f>C58*B54</f>
        <v>12500</v>
      </c>
      <c r="F58" s="4"/>
      <c r="G58" s="1" t="s">
        <v>11</v>
      </c>
      <c r="H58" s="14"/>
      <c r="I58" s="1">
        <v>15000</v>
      </c>
    </row>
    <row r="59" spans="1:17">
      <c r="A59" s="15" t="s">
        <v>22</v>
      </c>
      <c r="B59" s="1"/>
      <c r="C59" s="1"/>
      <c r="D59" s="1"/>
      <c r="E59" s="1">
        <v>2500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9050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22750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46800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31800</v>
      </c>
      <c r="F63" s="4"/>
      <c r="G63" s="1"/>
      <c r="H63" s="1"/>
      <c r="I63" s="17">
        <f>SUM(I58:I62)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2:Q67"/>
  <sheetViews>
    <sheetView workbookViewId="0">
      <selection activeCell="E18" sqref="E1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184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26700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15</v>
      </c>
      <c r="D14" s="1"/>
      <c r="E14" s="1">
        <f>B10*C14</f>
        <v>26250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80100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1313.1147540983607</v>
      </c>
    </row>
    <row r="16" spans="1:17">
      <c r="A16" s="15" t="s">
        <v>120</v>
      </c>
      <c r="B16" s="1"/>
      <c r="C16" s="1"/>
      <c r="D16" s="1"/>
      <c r="E16" s="36">
        <v>29600</v>
      </c>
      <c r="F16" s="4"/>
      <c r="G16" s="16" t="s">
        <v>26</v>
      </c>
      <c r="H16" s="1"/>
      <c r="I16" s="1"/>
      <c r="K16" t="s">
        <v>178</v>
      </c>
      <c r="L16">
        <v>79900</v>
      </c>
    </row>
    <row r="17" spans="1:14">
      <c r="A17" s="15" t="s">
        <v>119</v>
      </c>
      <c r="B17" s="16"/>
      <c r="C17" s="16"/>
      <c r="D17" s="16"/>
      <c r="E17" s="36">
        <v>19650</v>
      </c>
      <c r="F17" s="4"/>
      <c r="G17" s="16" t="s">
        <v>27</v>
      </c>
      <c r="H17" s="16"/>
      <c r="I17" s="16"/>
      <c r="K17" t="s">
        <v>179</v>
      </c>
      <c r="L17">
        <f>L16/L11</f>
        <v>1309.8360655737704</v>
      </c>
    </row>
    <row r="18" spans="1:14">
      <c r="A18" s="15" t="s">
        <v>12</v>
      </c>
      <c r="B18" s="1"/>
      <c r="C18" s="1"/>
      <c r="D18" s="1"/>
      <c r="E18" s="39">
        <f>SUM(E14:E17)</f>
        <v>80500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40500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185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18</v>
      </c>
      <c r="L29">
        <v>22500</v>
      </c>
    </row>
    <row r="30" spans="1:14">
      <c r="A30" s="15" t="s">
        <v>120</v>
      </c>
      <c r="B30" s="1"/>
      <c r="C30" s="1"/>
      <c r="D30" s="1"/>
      <c r="E30" s="36">
        <f>FLOOR((C28*L17),50)</f>
        <v>28800</v>
      </c>
      <c r="F30" s="4"/>
      <c r="G30" s="16" t="s">
        <v>26</v>
      </c>
      <c r="H30" s="1"/>
      <c r="I30" s="1"/>
      <c r="L30">
        <v>26700</v>
      </c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  <c r="L31">
        <f>SUM(L29:L30)</f>
        <v>49200</v>
      </c>
      <c r="M31">
        <v>49200</v>
      </c>
    </row>
    <row r="32" spans="1:14" ht="15.75">
      <c r="A32" s="15" t="s">
        <v>12</v>
      </c>
      <c r="B32" s="1"/>
      <c r="C32" s="1"/>
      <c r="D32" s="1"/>
      <c r="E32" s="18">
        <f>SUM(E28:E31)</f>
        <v>106800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86800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186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23</v>
      </c>
      <c r="D43" s="1"/>
      <c r="E43" s="1">
        <f>C43*B39</f>
        <v>28750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30100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30100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98950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48950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186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30100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30100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93950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53950</v>
      </c>
      <c r="F63" s="4"/>
      <c r="G63" s="1"/>
      <c r="H63" s="1"/>
      <c r="I63" s="17">
        <f>SUM(I58:I62)</f>
        <v>40000</v>
      </c>
    </row>
    <row r="67" spans="1:6">
      <c r="A67" t="s">
        <v>187</v>
      </c>
      <c r="B67">
        <v>4500</v>
      </c>
      <c r="C67">
        <v>14000</v>
      </c>
      <c r="D67" s="29">
        <v>18500</v>
      </c>
      <c r="F67" t="s">
        <v>188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E19" sqref="E1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189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33000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99000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1302.6315789473683</v>
      </c>
    </row>
    <row r="16" spans="1:17">
      <c r="A16" s="15" t="s">
        <v>120</v>
      </c>
      <c r="B16" s="1"/>
      <c r="C16" s="1"/>
      <c r="D16" s="1"/>
      <c r="E16" s="36">
        <v>29000</v>
      </c>
      <c r="F16" s="4"/>
      <c r="G16" s="16" t="s">
        <v>26</v>
      </c>
      <c r="H16" s="1"/>
      <c r="I16" s="1"/>
      <c r="K16" t="s">
        <v>178</v>
      </c>
      <c r="L16">
        <v>110000</v>
      </c>
    </row>
    <row r="17" spans="1:12">
      <c r="A17" s="15" t="s">
        <v>119</v>
      </c>
      <c r="B17" s="16"/>
      <c r="C17" s="16"/>
      <c r="D17" s="16"/>
      <c r="E17" s="36">
        <v>26000</v>
      </c>
      <c r="F17" s="4"/>
      <c r="G17" s="16" t="s">
        <v>27</v>
      </c>
      <c r="H17" s="16"/>
      <c r="I17" s="16"/>
      <c r="K17" t="s">
        <v>179</v>
      </c>
      <c r="L17">
        <f>L16/L11</f>
        <v>1447.3684210526317</v>
      </c>
    </row>
    <row r="18" spans="1:12">
      <c r="A18" s="15" t="s">
        <v>12</v>
      </c>
      <c r="B18" s="1"/>
      <c r="C18" s="1"/>
      <c r="D18" s="1"/>
      <c r="E18" s="39">
        <f>SUM(E14:E17)</f>
        <v>95000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55000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190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28</v>
      </c>
      <c r="D29" s="1"/>
      <c r="E29" s="1">
        <f>C29*B25</f>
        <v>35000</v>
      </c>
      <c r="F29" s="4"/>
      <c r="G29" s="1" t="s">
        <v>11</v>
      </c>
      <c r="H29" s="14"/>
      <c r="I29" s="1">
        <v>60000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40500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36500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122000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62000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190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28</v>
      </c>
      <c r="D44" s="1"/>
      <c r="E44" s="1">
        <f>C44*B40</f>
        <v>35000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40500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36500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117000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62000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1500</v>
      </c>
      <c r="C53">
        <v>4</v>
      </c>
      <c r="D53" s="29">
        <v>6000</v>
      </c>
      <c r="F53" t="s">
        <v>191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A25"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31300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93900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1322.5352112676057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71100</v>
      </c>
    </row>
    <row r="17" spans="1:12">
      <c r="A17" s="15" t="s">
        <v>119</v>
      </c>
      <c r="B17" s="16"/>
      <c r="C17" s="16"/>
      <c r="D17" s="16"/>
      <c r="E17" s="36">
        <v>20000</v>
      </c>
      <c r="F17" s="4"/>
      <c r="G17" s="16" t="s">
        <v>27</v>
      </c>
      <c r="H17" s="16"/>
      <c r="I17" s="16"/>
      <c r="K17" t="s">
        <v>179</v>
      </c>
      <c r="L17">
        <f>L16/L11</f>
        <v>1001.4084507042254</v>
      </c>
    </row>
    <row r="18" spans="1:12">
      <c r="A18" s="15" t="s">
        <v>12</v>
      </c>
      <c r="B18" s="1"/>
      <c r="C18" s="1"/>
      <c r="D18" s="1"/>
      <c r="E18" s="39">
        <f>SUM(E14:E17)</f>
        <v>86450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46450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26</v>
      </c>
      <c r="D29" s="1"/>
      <c r="E29" s="1">
        <f>C29*B25</f>
        <v>32500</v>
      </c>
      <c r="F29" s="4"/>
      <c r="G29" s="1" t="s">
        <v>11</v>
      </c>
      <c r="H29" s="14"/>
      <c r="I29" s="1">
        <v>70000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26000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34350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102850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32850</v>
      </c>
      <c r="F34" s="4"/>
      <c r="G34" s="1"/>
      <c r="H34" s="1"/>
      <c r="I34" s="17">
        <f>SUM(I29:I33)</f>
        <v>70000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  <c r="L42">
        <v>62550</v>
      </c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  <c r="L43">
        <v>62550</v>
      </c>
    </row>
    <row r="44" spans="1:17">
      <c r="A44" s="1" t="s">
        <v>10</v>
      </c>
      <c r="B44" s="1"/>
      <c r="C44" s="1">
        <v>25</v>
      </c>
      <c r="D44" s="1"/>
      <c r="E44" s="1">
        <f>C44*B40</f>
        <v>31250</v>
      </c>
      <c r="F44" s="4"/>
      <c r="G44" s="1" t="s">
        <v>11</v>
      </c>
      <c r="H44" s="14"/>
      <c r="I44" s="1">
        <v>50000</v>
      </c>
      <c r="L44">
        <f>SUM(L42:L43)</f>
        <v>125100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25000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34350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95600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45600</v>
      </c>
      <c r="F49" s="4"/>
      <c r="G49" s="1"/>
      <c r="H49" s="1"/>
      <c r="I49" s="17">
        <f>SUM(I44:I48)</f>
        <v>50000</v>
      </c>
    </row>
    <row r="53" spans="1:9">
      <c r="A53" t="s">
        <v>169</v>
      </c>
      <c r="B53">
        <v>2000</v>
      </c>
      <c r="C53">
        <v>27</v>
      </c>
      <c r="D53" s="29">
        <v>54000</v>
      </c>
      <c r="F53" t="s">
        <v>191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E17" sqref="E17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75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32600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97800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1304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63850</v>
      </c>
    </row>
    <row r="17" spans="1:12">
      <c r="A17" s="15" t="s">
        <v>119</v>
      </c>
      <c r="B17" s="16"/>
      <c r="C17" s="16"/>
      <c r="D17" s="16"/>
      <c r="E17" s="36">
        <v>17900</v>
      </c>
      <c r="F17" s="4"/>
      <c r="G17" s="16" t="s">
        <v>27</v>
      </c>
      <c r="H17" s="16"/>
      <c r="I17" s="16"/>
      <c r="K17" t="s">
        <v>179</v>
      </c>
      <c r="L17" s="41">
        <f>L16/L11</f>
        <v>851.33333333333337</v>
      </c>
    </row>
    <row r="18" spans="1:12">
      <c r="A18" s="15" t="s">
        <v>12</v>
      </c>
      <c r="B18" s="1"/>
      <c r="C18" s="1"/>
      <c r="D18" s="1"/>
      <c r="E18" s="39">
        <f>SUM(E14:E17)</f>
        <v>86100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41100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25</v>
      </c>
      <c r="D29" s="1"/>
      <c r="E29" s="1">
        <f>C29*B25</f>
        <v>31250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32600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95150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45150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29</v>
      </c>
      <c r="D44" s="1"/>
      <c r="E44" s="1">
        <f>C44*B40</f>
        <v>36250</v>
      </c>
      <c r="F44" s="4"/>
      <c r="G44" s="1" t="s">
        <v>11</v>
      </c>
      <c r="H44" s="14"/>
      <c r="I44" s="1">
        <v>40000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24650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37800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103700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63700</v>
      </c>
      <c r="F49" s="4"/>
      <c r="G49" s="1"/>
      <c r="H49" s="1"/>
      <c r="I49" s="17">
        <f>SUM(I44:I48)</f>
        <v>40000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55000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2:Q53"/>
  <sheetViews>
    <sheetView topLeftCell="A22" workbookViewId="0">
      <selection activeCell="E17" sqref="E17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75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32600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97800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1304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63850</v>
      </c>
    </row>
    <row r="17" spans="1:12">
      <c r="A17" s="15" t="s">
        <v>119</v>
      </c>
      <c r="B17" s="16"/>
      <c r="C17" s="16"/>
      <c r="D17" s="16"/>
      <c r="E17" s="36">
        <v>17900</v>
      </c>
      <c r="F17" s="4"/>
      <c r="G17" s="16" t="s">
        <v>27</v>
      </c>
      <c r="H17" s="16"/>
      <c r="I17" s="16"/>
      <c r="K17" t="s">
        <v>179</v>
      </c>
      <c r="L17" s="41">
        <f>L16/L11</f>
        <v>851.33333333333337</v>
      </c>
    </row>
    <row r="18" spans="1:12">
      <c r="A18" s="15" t="s">
        <v>12</v>
      </c>
      <c r="B18" s="1"/>
      <c r="C18" s="1"/>
      <c r="D18" s="1"/>
      <c r="E18" s="39">
        <f>SUM(E14:E17)</f>
        <v>86100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41100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25</v>
      </c>
      <c r="D29" s="1"/>
      <c r="E29" s="1">
        <f>C29*B25</f>
        <v>31250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32600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95150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45150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29</v>
      </c>
      <c r="D44" s="1"/>
      <c r="E44" s="1">
        <f>C44*B40</f>
        <v>36250</v>
      </c>
      <c r="F44" s="4"/>
      <c r="G44" s="1" t="s">
        <v>11</v>
      </c>
      <c r="H44" s="14"/>
      <c r="I44" s="1">
        <v>40000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24650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37800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103700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63700</v>
      </c>
      <c r="F49" s="4"/>
      <c r="G49" s="1"/>
      <c r="H49" s="1"/>
      <c r="I49" s="17">
        <f>SUM(I44:I48)</f>
        <v>40000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55000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2:Q53"/>
  <sheetViews>
    <sheetView topLeftCell="A28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34100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102300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1550</v>
      </c>
    </row>
    <row r="16" spans="1:17">
      <c r="A16" s="15" t="s">
        <v>120</v>
      </c>
      <c r="B16" s="1"/>
      <c r="C16" s="1"/>
      <c r="D16" s="1"/>
      <c r="E16" s="36">
        <v>19400</v>
      </c>
      <c r="F16" s="4"/>
      <c r="G16" s="16" t="s">
        <v>26</v>
      </c>
      <c r="H16" s="1"/>
      <c r="I16" s="1"/>
      <c r="K16" t="s">
        <v>178</v>
      </c>
      <c r="L16">
        <v>64100</v>
      </c>
    </row>
    <row r="17" spans="1:12">
      <c r="A17" s="15" t="s">
        <v>119</v>
      </c>
      <c r="B17" s="16"/>
      <c r="C17" s="16"/>
      <c r="D17" s="16"/>
      <c r="E17" s="36">
        <v>31000</v>
      </c>
      <c r="F17" s="4"/>
      <c r="G17" s="16" t="s">
        <v>27</v>
      </c>
      <c r="H17" s="16"/>
      <c r="I17" s="16"/>
      <c r="K17" t="s">
        <v>179</v>
      </c>
      <c r="L17" s="41">
        <f>L16/L11</f>
        <v>971.21212121212125</v>
      </c>
    </row>
    <row r="18" spans="1:12">
      <c r="A18" s="15" t="s">
        <v>12</v>
      </c>
      <c r="B18" s="1"/>
      <c r="C18" s="1"/>
      <c r="D18" s="1"/>
      <c r="E18" s="39">
        <f>SUM(E14:E17)</f>
        <v>90400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45400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22</v>
      </c>
      <c r="D29" s="1"/>
      <c r="E29" s="1">
        <f>C29*B25</f>
        <v>27500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34100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92900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42900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23300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37200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95500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40500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26</v>
      </c>
      <c r="D53" s="29">
        <v>65000</v>
      </c>
      <c r="E53">
        <v>25000</v>
      </c>
      <c r="G53"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>
  <dimension ref="A2:Q53"/>
  <sheetViews>
    <sheetView topLeftCell="A7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50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39200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2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78400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1568</v>
      </c>
    </row>
    <row r="16" spans="1:17">
      <c r="A16" s="15" t="s">
        <v>120</v>
      </c>
      <c r="B16" s="1"/>
      <c r="C16" s="1"/>
      <c r="D16" s="1"/>
      <c r="E16" s="36">
        <v>19400</v>
      </c>
      <c r="F16" s="4"/>
      <c r="G16" s="16" t="s">
        <v>26</v>
      </c>
      <c r="H16" s="1"/>
      <c r="I16" s="1"/>
      <c r="K16" t="s">
        <v>178</v>
      </c>
      <c r="L16">
        <v>65900</v>
      </c>
    </row>
    <row r="17" spans="1:12">
      <c r="A17" s="15" t="s">
        <v>119</v>
      </c>
      <c r="B17" s="16"/>
      <c r="C17" s="16"/>
      <c r="D17" s="16"/>
      <c r="E17" s="36">
        <v>31000</v>
      </c>
      <c r="F17" s="4"/>
      <c r="G17" s="16" t="s">
        <v>27</v>
      </c>
      <c r="H17" s="16"/>
      <c r="I17" s="16"/>
      <c r="K17" t="s">
        <v>179</v>
      </c>
      <c r="L17" s="41">
        <f>L16/L11</f>
        <v>1318</v>
      </c>
    </row>
    <row r="18" spans="1:12">
      <c r="A18" s="15" t="s">
        <v>12</v>
      </c>
      <c r="B18" s="1"/>
      <c r="C18" s="1"/>
      <c r="D18" s="1"/>
      <c r="E18" s="39">
        <f>SUM(E14:E17)</f>
        <v>95650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50650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28750</v>
      </c>
    </row>
    <row r="29" spans="1:12">
      <c r="A29" s="1" t="s">
        <v>10</v>
      </c>
      <c r="B29" s="1"/>
      <c r="C29" s="1">
        <v>24</v>
      </c>
      <c r="D29" s="1"/>
      <c r="E29" s="1">
        <f>C29*B25</f>
        <v>30000</v>
      </c>
      <c r="F29" s="4"/>
      <c r="G29" s="1" t="s">
        <v>11</v>
      </c>
      <c r="H29" s="14"/>
      <c r="I29" s="1">
        <v>70000</v>
      </c>
      <c r="K29">
        <v>39200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31600</v>
      </c>
      <c r="F31" s="4"/>
      <c r="G31" s="16" t="s">
        <v>26</v>
      </c>
      <c r="H31" s="1"/>
      <c r="I31" s="1"/>
      <c r="K31">
        <v>67950</v>
      </c>
    </row>
    <row r="32" spans="1:12" ht="15.75">
      <c r="A32" s="15" t="s">
        <v>119</v>
      </c>
      <c r="B32" s="16"/>
      <c r="C32" s="16"/>
      <c r="D32" s="16"/>
      <c r="E32" s="16">
        <v>37600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109200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39200</v>
      </c>
      <c r="F34" s="4"/>
      <c r="G34" s="1"/>
      <c r="H34" s="1"/>
      <c r="I34" s="17">
        <f>SUM(I29:I33)</f>
        <v>70000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26</v>
      </c>
      <c r="D44" s="1"/>
      <c r="E44" s="1">
        <f>C44*B40</f>
        <v>32500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34250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40750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112500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57500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45000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7"/>
  <sheetViews>
    <sheetView topLeftCell="A55" workbookViewId="0">
      <selection activeCell="I77" sqref="I77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52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38000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9000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625</v>
      </c>
      <c r="G24" s="16" t="s">
        <v>26</v>
      </c>
      <c r="H24" s="1"/>
      <c r="I24" s="1">
        <v>1260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47625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21365</v>
      </c>
      <c r="G27" s="1" t="s">
        <v>31</v>
      </c>
      <c r="H27" s="1"/>
      <c r="I27" s="17">
        <f>SUM(I22:I26)</f>
        <v>26260</v>
      </c>
    </row>
    <row r="30" spans="1:9">
      <c r="A30" s="2"/>
      <c r="B30" s="3" t="s">
        <v>53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10000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0</v>
      </c>
    </row>
    <row r="51" spans="1:9">
      <c r="A51" s="2"/>
      <c r="B51" s="3" t="s">
        <v>53</v>
      </c>
      <c r="C51" s="2"/>
      <c r="D51" s="2"/>
      <c r="E51" s="2"/>
      <c r="G51" s="2"/>
      <c r="H51" s="2"/>
      <c r="I51" s="2"/>
    </row>
    <row r="52" spans="1:9">
      <c r="A52" s="3" t="s">
        <v>18</v>
      </c>
      <c r="B52" s="3"/>
      <c r="C52" s="2"/>
      <c r="D52" s="2"/>
      <c r="E52" s="2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G53" s="2"/>
      <c r="H53" s="2"/>
      <c r="I53" s="2"/>
    </row>
    <row r="54" spans="1:9">
      <c r="A54" s="2" t="s">
        <v>29</v>
      </c>
      <c r="B54" s="2">
        <v>1900</v>
      </c>
      <c r="C54" s="2"/>
      <c r="D54" s="2"/>
      <c r="E54" s="2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8">
        <f>C58*B54</f>
        <v>39900</v>
      </c>
      <c r="G58" s="1" t="s">
        <v>11</v>
      </c>
      <c r="H58" s="14"/>
      <c r="I58" s="1">
        <v>15000</v>
      </c>
    </row>
    <row r="59" spans="1:9">
      <c r="A59" s="15" t="s">
        <v>22</v>
      </c>
      <c r="B59" s="1"/>
      <c r="C59" s="1"/>
      <c r="D59" s="1"/>
      <c r="E59" s="1">
        <v>10000</v>
      </c>
      <c r="G59" s="16" t="s">
        <v>25</v>
      </c>
      <c r="H59" s="1"/>
      <c r="I59" s="1"/>
    </row>
    <row r="60" spans="1:9">
      <c r="A60" s="15" t="s">
        <v>23</v>
      </c>
      <c r="B60" s="1"/>
      <c r="C60" s="1"/>
      <c r="D60" s="1"/>
      <c r="E60" s="16"/>
      <c r="G60" s="16" t="s">
        <v>26</v>
      </c>
      <c r="H60" s="1"/>
      <c r="I60" s="1">
        <v>1144</v>
      </c>
    </row>
    <row r="61" spans="1:9">
      <c r="A61" s="15" t="s">
        <v>24</v>
      </c>
      <c r="B61" s="16"/>
      <c r="C61" s="16"/>
      <c r="D61" s="16"/>
      <c r="E61" s="16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49900</v>
      </c>
      <c r="G62" s="1" t="s">
        <v>30</v>
      </c>
      <c r="H62" s="1"/>
      <c r="I62" s="1"/>
    </row>
    <row r="63" spans="1:9">
      <c r="A63" s="1" t="s">
        <v>13</v>
      </c>
      <c r="B63" s="1"/>
      <c r="C63" s="1"/>
      <c r="D63" s="1"/>
      <c r="E63" s="19">
        <f>E62-I63</f>
        <v>33756</v>
      </c>
      <c r="G63" s="1"/>
      <c r="H63" s="1"/>
      <c r="I63" s="17">
        <f>SUM(I58:I62)</f>
        <v>16144</v>
      </c>
    </row>
    <row r="65" spans="1:9">
      <c r="A65" s="2"/>
      <c r="B65" s="3" t="s">
        <v>53</v>
      </c>
      <c r="C65" s="2"/>
      <c r="D65" s="2"/>
      <c r="E65" s="2"/>
      <c r="G65" s="2"/>
      <c r="H65" s="2"/>
      <c r="I65" s="2"/>
    </row>
    <row r="66" spans="1:9">
      <c r="A66" s="3" t="s">
        <v>54</v>
      </c>
      <c r="B66" s="3"/>
      <c r="C66" s="2"/>
      <c r="D66" s="2"/>
      <c r="E66" s="2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G67" s="2"/>
      <c r="H67" s="2"/>
      <c r="I67" s="2"/>
    </row>
    <row r="68" spans="1:9">
      <c r="A68" s="2" t="s">
        <v>29</v>
      </c>
      <c r="B68" s="2">
        <v>1700</v>
      </c>
      <c r="C68" s="2"/>
      <c r="D68" s="2"/>
      <c r="E68" s="2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G71" s="11" t="s">
        <v>9</v>
      </c>
      <c r="H71" s="12"/>
      <c r="I71" s="13"/>
    </row>
    <row r="72" spans="1:9">
      <c r="A72" s="1" t="s">
        <v>10</v>
      </c>
      <c r="B72" s="1"/>
      <c r="C72" s="1">
        <v>21</v>
      </c>
      <c r="D72" s="1"/>
      <c r="E72" s="18">
        <f>C72*B68</f>
        <v>35700</v>
      </c>
      <c r="G72" s="1" t="s">
        <v>11</v>
      </c>
      <c r="H72" s="14"/>
      <c r="I72" s="1">
        <v>10000</v>
      </c>
    </row>
    <row r="73" spans="1:9">
      <c r="A73" s="15" t="s">
        <v>22</v>
      </c>
      <c r="B73" s="1"/>
      <c r="C73" s="1"/>
      <c r="D73" s="1"/>
      <c r="E73" s="1">
        <v>5000</v>
      </c>
      <c r="G73" s="16" t="s">
        <v>25</v>
      </c>
      <c r="H73" s="1"/>
      <c r="I73" s="1"/>
    </row>
    <row r="74" spans="1:9">
      <c r="A74" s="15" t="s">
        <v>23</v>
      </c>
      <c r="B74" s="1"/>
      <c r="C74" s="1"/>
      <c r="D74" s="1"/>
      <c r="E74" s="16"/>
      <c r="G74" s="16" t="s">
        <v>26</v>
      </c>
      <c r="H74" s="1"/>
      <c r="I74" s="1"/>
    </row>
    <row r="75" spans="1:9">
      <c r="A75" s="15" t="s">
        <v>24</v>
      </c>
      <c r="B75" s="16"/>
      <c r="C75" s="16"/>
      <c r="D75" s="16"/>
      <c r="E75" s="16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40700</v>
      </c>
      <c r="G76" s="1" t="s">
        <v>30</v>
      </c>
      <c r="H76" s="1"/>
      <c r="I76" s="1"/>
    </row>
    <row r="77" spans="1:9">
      <c r="A77" s="1" t="s">
        <v>13</v>
      </c>
      <c r="B77" s="1"/>
      <c r="C77" s="1"/>
      <c r="D77" s="1"/>
      <c r="E77" s="19">
        <f>E76-I77</f>
        <v>30700</v>
      </c>
      <c r="G77" s="1"/>
      <c r="H77" s="1"/>
      <c r="I77" s="17">
        <f>SUM(I72:I76)</f>
        <v>10000</v>
      </c>
    </row>
  </sheetData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>
  <dimension ref="A2:Q53"/>
  <sheetViews>
    <sheetView tabSelected="1" topLeftCell="A43" workbookViewId="0">
      <selection activeCell="E17" sqref="E17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42200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50000</v>
      </c>
      <c r="K14" t="s">
        <v>176</v>
      </c>
      <c r="L14">
        <f>L12*L13</f>
        <v>126600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1861.7647058823529</v>
      </c>
    </row>
    <row r="16" spans="1:17">
      <c r="A16" s="15" t="s">
        <v>120</v>
      </c>
      <c r="B16" s="1"/>
      <c r="C16" s="1"/>
      <c r="D16" s="1"/>
      <c r="E16" s="36">
        <v>22550</v>
      </c>
      <c r="F16" s="4"/>
      <c r="G16" s="16" t="s">
        <v>26</v>
      </c>
      <c r="H16" s="1"/>
      <c r="I16" s="1"/>
      <c r="K16" t="s">
        <v>178</v>
      </c>
      <c r="L16">
        <v>69700</v>
      </c>
    </row>
    <row r="17" spans="1:14">
      <c r="A17" s="15" t="s">
        <v>119</v>
      </c>
      <c r="B17" s="16"/>
      <c r="C17" s="16"/>
      <c r="D17" s="16"/>
      <c r="E17" s="36">
        <v>40950</v>
      </c>
      <c r="F17" s="4"/>
      <c r="G17" s="16" t="s">
        <v>27</v>
      </c>
      <c r="H17" s="16"/>
      <c r="I17" s="16"/>
      <c r="K17" t="s">
        <v>179</v>
      </c>
      <c r="L17" s="41">
        <f>L16/L11</f>
        <v>1025</v>
      </c>
    </row>
    <row r="18" spans="1:14">
      <c r="A18" s="15" t="s">
        <v>12</v>
      </c>
      <c r="B18" s="1"/>
      <c r="C18" s="1"/>
      <c r="D18" s="1"/>
      <c r="E18" s="39">
        <f>SUM(E14:E17)</f>
        <v>107000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57000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2" spans="1:14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4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4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4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4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4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N27">
        <v>27500</v>
      </c>
    </row>
    <row r="28" spans="1:14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28750</v>
      </c>
      <c r="N28">
        <v>42200</v>
      </c>
    </row>
    <row r="29" spans="1:14">
      <c r="A29" s="1" t="s">
        <v>10</v>
      </c>
      <c r="B29" s="1"/>
      <c r="C29" s="1">
        <v>22</v>
      </c>
      <c r="D29" s="1"/>
      <c r="E29" s="1">
        <f>C29*B25</f>
        <v>27500</v>
      </c>
      <c r="F29" s="4"/>
      <c r="G29" s="1" t="s">
        <v>11</v>
      </c>
      <c r="H29" s="14"/>
      <c r="I29" s="1">
        <v>60000</v>
      </c>
      <c r="K29">
        <v>39200</v>
      </c>
      <c r="N29">
        <f>SUM(N27:N28)</f>
        <v>69700</v>
      </c>
    </row>
    <row r="30" spans="1:14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4">
      <c r="A31" s="15" t="s">
        <v>120</v>
      </c>
      <c r="B31" s="1"/>
      <c r="C31" s="1"/>
      <c r="D31" s="1"/>
      <c r="E31" s="36">
        <v>22550</v>
      </c>
      <c r="F31" s="4"/>
      <c r="G31" s="16" t="s">
        <v>26</v>
      </c>
      <c r="H31" s="1"/>
      <c r="I31" s="1"/>
      <c r="K31">
        <v>67950</v>
      </c>
    </row>
    <row r="32" spans="1:14" ht="15.75">
      <c r="A32" s="15" t="s">
        <v>119</v>
      </c>
      <c r="B32" s="16"/>
      <c r="C32" s="16"/>
      <c r="D32" s="16"/>
      <c r="E32" s="16">
        <v>40900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100950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40950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24600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44650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104250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49250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29</v>
      </c>
      <c r="D53" s="29">
        <v>72500</v>
      </c>
      <c r="E53">
        <v>25000</v>
      </c>
      <c r="G53">
        <v>47500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6"/>
  <sheetViews>
    <sheetView topLeftCell="A25" workbookViewId="0">
      <selection activeCell="E14" sqref="E1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24</v>
      </c>
      <c r="D8" s="1"/>
      <c r="E8" s="1">
        <f>B4*C8</f>
        <v>60000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35000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1650</v>
      </c>
      <c r="G24" s="16" t="s">
        <v>26</v>
      </c>
      <c r="H24" s="1"/>
      <c r="I24" s="1">
        <v>1435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25115</v>
      </c>
      <c r="G27" s="1" t="s">
        <v>31</v>
      </c>
      <c r="H27" s="1"/>
      <c r="I27" s="17">
        <f>SUM(I22:I26)</f>
        <v>26435</v>
      </c>
    </row>
    <row r="30" spans="1:9">
      <c r="A30" s="2"/>
      <c r="B30" s="3" t="s">
        <v>55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20</v>
      </c>
      <c r="D37" s="1"/>
      <c r="E37" s="1">
        <f>C37*B33</f>
        <v>38000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1650</v>
      </c>
      <c r="G39" s="16" t="s">
        <v>26</v>
      </c>
      <c r="H39" s="1"/>
      <c r="I39" s="1">
        <v>1897</v>
      </c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49650</v>
      </c>
      <c r="G41" s="1" t="s">
        <v>30</v>
      </c>
      <c r="H41" s="1" t="s">
        <v>32</v>
      </c>
      <c r="I41" s="1">
        <v>270</v>
      </c>
    </row>
    <row r="42" spans="1:9">
      <c r="A42" s="1" t="s">
        <v>13</v>
      </c>
      <c r="B42" s="1"/>
      <c r="C42" s="1"/>
      <c r="D42" s="1"/>
      <c r="E42" s="19">
        <f>E41-I42</f>
        <v>27483</v>
      </c>
      <c r="G42" s="1"/>
      <c r="H42" s="1"/>
      <c r="I42" s="17">
        <f>SUM(I37:I41)</f>
        <v>22167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8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/>
      <c r="G55" s="1" t="s">
        <v>30</v>
      </c>
      <c r="H55" s="1"/>
      <c r="I55" s="1"/>
    </row>
    <row r="56" spans="1:9">
      <c r="A56" s="1" t="s">
        <v>13</v>
      </c>
      <c r="B56" s="1"/>
      <c r="C56" s="1"/>
      <c r="D56" s="1"/>
      <c r="E56" s="19"/>
      <c r="G56" s="1"/>
      <c r="H56" s="1"/>
      <c r="I56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80</vt:i4>
      </vt:variant>
    </vt:vector>
  </HeadingPairs>
  <TitlesOfParts>
    <vt:vector size="80" baseType="lpstr">
      <vt:lpstr>декабрь 2017</vt:lpstr>
      <vt:lpstr>ягнварь 2018</vt:lpstr>
      <vt:lpstr>февраль 2018</vt:lpstr>
      <vt:lpstr>март 2018</vt:lpstr>
      <vt:lpstr>апрель 2018</vt:lpstr>
      <vt:lpstr>май 2018</vt:lpstr>
      <vt:lpstr>июнь 2018</vt:lpstr>
      <vt:lpstr>июль 2018</vt:lpstr>
      <vt:lpstr>август 2018</vt:lpstr>
      <vt:lpstr>сентябрь 2018</vt:lpstr>
      <vt:lpstr>октябрь 2018</vt:lpstr>
      <vt:lpstr>ноябрь 2018</vt:lpstr>
      <vt:lpstr>декабрь 2018</vt:lpstr>
      <vt:lpstr>январь 2019</vt:lpstr>
      <vt:lpstr>февраль 2019</vt:lpstr>
      <vt:lpstr>за март 2019</vt:lpstr>
      <vt:lpstr>апрель 2019</vt:lpstr>
      <vt:lpstr>май 2019</vt:lpstr>
      <vt:lpstr>июнь 2019</vt:lpstr>
      <vt:lpstr>июль 2019</vt:lpstr>
      <vt:lpstr>Август 2019</vt:lpstr>
      <vt:lpstr>Сентябрь 2019</vt:lpstr>
      <vt:lpstr>Октябрь 2019</vt:lpstr>
      <vt:lpstr>Ноябрь 2019</vt:lpstr>
      <vt:lpstr>Декабрь 2019</vt:lpstr>
      <vt:lpstr>Январь 2020</vt:lpstr>
      <vt:lpstr>Февраль 2020</vt:lpstr>
      <vt:lpstr>Март 2020</vt:lpstr>
      <vt:lpstr>Апрель 2020</vt:lpstr>
      <vt:lpstr>Май 2020</vt:lpstr>
      <vt:lpstr>Июнь 2020</vt:lpstr>
      <vt:lpstr>Июль 2020</vt:lpstr>
      <vt:lpstr>Август 2020</vt:lpstr>
      <vt:lpstr>Сентябрь 2020</vt:lpstr>
      <vt:lpstr>Октябрь 2020</vt:lpstr>
      <vt:lpstr>Ноябрь 2020</vt:lpstr>
      <vt:lpstr>Декабрь 2020</vt:lpstr>
      <vt:lpstr>Январь 2021</vt:lpstr>
      <vt:lpstr>Лист1</vt:lpstr>
      <vt:lpstr>март 2021</vt:lpstr>
      <vt:lpstr>апрель 2021</vt:lpstr>
      <vt:lpstr>май 2021</vt:lpstr>
      <vt:lpstr>июнь 2021</vt:lpstr>
      <vt:lpstr>июль 2021</vt:lpstr>
      <vt:lpstr>август 2021</vt:lpstr>
      <vt:lpstr>сентябрь 2021</vt:lpstr>
      <vt:lpstr>октябрь 2021</vt:lpstr>
      <vt:lpstr>ноябрь 2021</vt:lpstr>
      <vt:lpstr>декабрь 2021</vt:lpstr>
      <vt:lpstr>январь 2022</vt:lpstr>
      <vt:lpstr>февраль 2022</vt:lpstr>
      <vt:lpstr>март 2022</vt:lpstr>
      <vt:lpstr>апрель 2022</vt:lpstr>
      <vt:lpstr>май 2022</vt:lpstr>
      <vt:lpstr>июнь 2022</vt:lpstr>
      <vt:lpstr>июль 2022</vt:lpstr>
      <vt:lpstr>август 2022</vt:lpstr>
      <vt:lpstr>сентябрь 2022</vt:lpstr>
      <vt:lpstr>октябрь 2022</vt:lpstr>
      <vt:lpstr>ноябрь 2022</vt:lpstr>
      <vt:lpstr>декабрь 2022</vt:lpstr>
      <vt:lpstr>январь 2023</vt:lpstr>
      <vt:lpstr>февраль 2023</vt:lpstr>
      <vt:lpstr>март 2023</vt:lpstr>
      <vt:lpstr>апрель 2023</vt:lpstr>
      <vt:lpstr>май 2023</vt:lpstr>
      <vt:lpstr>июнь 2023</vt:lpstr>
      <vt:lpstr>июль 2023</vt:lpstr>
      <vt:lpstr>август 2023</vt:lpstr>
      <vt:lpstr>сентябрь 2023</vt:lpstr>
      <vt:lpstr>октябрь 2023</vt:lpstr>
      <vt:lpstr>ноябрь 2023</vt:lpstr>
      <vt:lpstr>январь 2024</vt:lpstr>
      <vt:lpstr>февраль 2024</vt:lpstr>
      <vt:lpstr>март 2024</vt:lpstr>
      <vt:lpstr>апрель 2024</vt:lpstr>
      <vt:lpstr>май 2024</vt:lpstr>
      <vt:lpstr>июнь 2024</vt:lpstr>
      <vt:lpstr>июль 2024</vt:lpstr>
      <vt:lpstr>август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2024-09-13T07:10:03Z</dcterms:modified>
</cp:coreProperties>
</file>