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6" activeTab="83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  <sheet name=" сентябрь 2024" sheetId="82" r:id="rId81"/>
    <sheet name=" октябрь 2024" sheetId="83" r:id="rId82"/>
    <sheet name=" ноябрь 2024" sheetId="84" r:id="rId83"/>
    <sheet name=" декабрь 2024" sheetId="85" r:id="rId84"/>
  </sheets>
  <calcPr calcId="125725" refMode="R1C1"/>
</workbook>
</file>

<file path=xl/calcChain.xml><?xml version="1.0" encoding="utf-8"?>
<calcChain xmlns="http://schemas.openxmlformats.org/spreadsheetml/2006/main">
  <c r="O41" i="85"/>
  <c r="L41"/>
  <c r="M27" i="84"/>
  <c r="I64" i="85"/>
  <c r="E59"/>
  <c r="E63" s="1"/>
  <c r="I49"/>
  <c r="E44"/>
  <c r="E48" s="1"/>
  <c r="E49" s="1"/>
  <c r="I34"/>
  <c r="K29"/>
  <c r="E29"/>
  <c r="E33" s="1"/>
  <c r="E34" s="1"/>
  <c r="L17"/>
  <c r="L14"/>
  <c r="L15" s="1"/>
  <c r="E14"/>
  <c r="E18" s="1"/>
  <c r="E19" s="1"/>
  <c r="I64" i="84"/>
  <c r="E59"/>
  <c r="E63" s="1"/>
  <c r="E64" s="1"/>
  <c r="I49"/>
  <c r="E48"/>
  <c r="E49" s="1"/>
  <c r="E44"/>
  <c r="I34"/>
  <c r="E29"/>
  <c r="E33" s="1"/>
  <c r="E34" s="1"/>
  <c r="L17"/>
  <c r="L14"/>
  <c r="L15" s="1"/>
  <c r="E14"/>
  <c r="E18" s="1"/>
  <c r="E19" s="1"/>
  <c r="K29" i="83"/>
  <c r="I64"/>
  <c r="E59"/>
  <c r="E63" s="1"/>
  <c r="E64" s="1"/>
  <c r="I49"/>
  <c r="E48"/>
  <c r="E49" s="1"/>
  <c r="E44"/>
  <c r="I34"/>
  <c r="E29"/>
  <c r="E33" s="1"/>
  <c r="E34" s="1"/>
  <c r="L17"/>
  <c r="L14"/>
  <c r="L15" s="1"/>
  <c r="E14"/>
  <c r="E18" s="1"/>
  <c r="E19" s="1"/>
  <c r="L14" i="82"/>
  <c r="L15" s="1"/>
  <c r="I49"/>
  <c r="E44"/>
  <c r="E48" s="1"/>
  <c r="I34"/>
  <c r="N29"/>
  <c r="E29"/>
  <c r="E33" s="1"/>
  <c r="E34" s="1"/>
  <c r="L17"/>
  <c r="E14"/>
  <c r="E18" s="1"/>
  <c r="E19" s="1"/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64" i="85" l="1"/>
  <c r="E49" i="82"/>
  <c r="E48" i="79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<sst xmlns="http://schemas.openxmlformats.org/spreadsheetml/2006/main" count="10228" uniqueCount="204">
  <si>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</si>
  <si>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</si>
  <si>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</si>
  <si>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</si>
  <si>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</si>
  <si>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</si>
  <si>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</si>
  <si>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</si>
  <si>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</si>
  <si>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</si>
  <si>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</si>
  <si>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</si>
  <si>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</si>
  <si>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</si>
  <si>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</si>
  <si>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</si>
  <si>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</si>
  <si>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</si>
  <si>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</si>
  <si>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</si>
  <si>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</si>
  <si>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</si>
  <si>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</si>
  <si>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</si>
  <si>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</si>
  <si>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</si>
  <si>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</si>
  <si>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</si>
  <si>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</si>
  <si>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</si>
  <si>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</si>
  <si>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</si>
  <si>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</si>
  <si>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</si>
  <si>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</si>
  <si>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</si>
  <si>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</si>
  <si>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</si>
  <si>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</si>
  <si>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</si>
  <si>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</si>
  <si>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</si>
  <si>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</si>
  <si>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</si>
  <si>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</si>
  <si>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</si>
  <si>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</si>
  <si>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</si>
  <si>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</si>
  <si>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</si>
  <si>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</si>
  <si>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</si>
  <si>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</si>
  <si>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</si>
  <si>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</si>
  <si>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</si>
  <si>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</si>
  <si>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</si>
  <si>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</si>
  <si>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</si>
  <si>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</si>
  <si>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</si>
  <si>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</si>
  <si>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</si>
  <si>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</si>
  <si>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</si>
  <si>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</si>
  <si>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</si>
  <si>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</si>
  <si>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</si>
  <si>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</si>
  <si>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</si>
  <si>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</si>
  <si>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</si>
  <si>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</si>
  <si>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</si>
  <si>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</si>
  <si>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</si>
  <si>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</si>
  <si>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</si>
  <si>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</si>
  <si>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</si>
  <si>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</si>
  <si>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</si>
  <si>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</si>
  <si>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</si>
  <si>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</si>
  <si>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</si>
  <si>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</si>
  <si>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</si>
  <si>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</si>
  <si>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</si>
  <si>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</si>
  <si>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</si>
  <si>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</si>
  <si>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</si>
  <si>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</si>
  <si>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</si>
  <si>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</si>
  <si>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</si>
  <si>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</si>
  <si>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</si>
  <si>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</si>
  <si>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</si>
  <si>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</si>
  <si>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</si>
  <si>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</si>
  <si>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</si>
  <si>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</si>
  <si>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</si>
  <si>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</si>
  <si>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</si>
  <si>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</si>
  <si>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</si>
  <si>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</si>
  <si>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</si>
  <si>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</si>
  <si>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</si>
  <si>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</si>
  <si>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</si>
  <si>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</si>
  <si>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</si>
  <si>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</si>
  <si>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</si>
  <si>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</si>
  <si>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</si>
  <si>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</si>
  <si>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</si>
  <si>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</si>
  <si>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</si>
  <si>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</si>
  <si>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</si>
  <si>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</si>
  <si>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</si>
  <si>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</si>
  <si>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</si>
  <si>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</si>
  <si>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</si>
  <si>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</si>
  <si>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</si>
  <si>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</si>
  <si>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</si>
  <si>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</si>
  <si>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</si>
  <si>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</si>
  <si>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</si>
  <si>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</si>
  <si>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</si>
  <si>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</si>
  <si>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</si>
  <si>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</si>
  <si>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</si>
  <si>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</si>
  <si>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</si>
  <si>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</si>
  <si>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</si>
  <si>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</si>
  <si>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</si>
  <si>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</si>
  <si>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</si>
  <si>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</si>
  <si>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</si>
  <si>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</si>
  <si>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</si>
  <si>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</si>
  <si>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</si>
  <si>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</si>
  <si>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</si>
  <si>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</si>
  <si>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</si>
  <si>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</si>
  <si>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</si>
  <si>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</si>
  <si>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</si>
  <si>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</si>
  <si>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</si>
  <si>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</si>
  <si>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</si>
  <si>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</si>
  <si>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</si>
  <si>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</si>
  <si>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</si>
  <si>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</si>
  <si>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</si>
  <si>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</si>
  <si>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</si>
  <si>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</si>
  <si>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</si>
  <si>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</si>
  <si>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</si>
  <si>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</si>
  <si>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</si>
  <si>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</si>
  <si>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</si>
  <si>
    <t>РАСЧЕТНЫЙ ЛИСТ ЗА сентябрь -2024 г.</t>
  </si>
  <si>
    <t>РАСЧЕТНЫЙ ЛИСТ ЗА сентябрь-2024 г.</t>
  </si>
  <si>
    <t>О Артем</t>
  </si>
  <si>
    <t>РАСЧЕТНЫЙ ЛИСТ ЗА ноябрь -2024 г.</t>
  </si>
  <si>
    <t xml:space="preserve">недостача </t>
  </si>
  <si>
    <t>РАСЧЕТНЫЙ ЛИСТ ЗА декабрь -2024 г.</t>
  </si>
  <si>
    <t>РАСЧЕТНЫЙ ЛИСТ ЗА декабрь-2024 г.</t>
  </si>
  <si>
    <t>Илья</t>
  </si>
  <si>
    <t>Вова</t>
  </si>
  <si>
    <t>Виталина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</si>
</sst>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>B51*C51</f>
        <v>24000</v>
      </c>
    </row>
    <row r="52" spans="1:6">
      <c r="B52">
        <v>1</v>
      </c>
      <c r="C52">
        <v>3000</v>
      </c>
      <c r="D52">
        <f>B52*C52</f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3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topLeftCell="A3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22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K18" sqref="K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36900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110700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1729.6875</v>
      </c>
    </row>
    <row r="16" spans="1:17">
      <c r="A16" s="15" t="s">
        <v>120</v>
      </c>
      <c r="B16" s="1"/>
      <c r="C16" s="1"/>
      <c r="D16" s="1"/>
      <c r="E16" s="36">
        <v>20700</v>
      </c>
      <c r="F16" s="4"/>
      <c r="G16" s="16" t="s">
        <v>26</v>
      </c>
      <c r="H16" s="1"/>
      <c r="I16" s="1"/>
      <c r="K16" t="s">
        <v>178</v>
      </c>
      <c r="L16">
        <v>63150</v>
      </c>
    </row>
    <row r="17" spans="1:14">
      <c r="A17" s="15" t="s">
        <v>119</v>
      </c>
      <c r="B17" s="16"/>
      <c r="C17" s="16"/>
      <c r="D17" s="16"/>
      <c r="E17" s="36">
        <v>36300</v>
      </c>
      <c r="F17" s="4"/>
      <c r="G17" s="16" t="s">
        <v>27</v>
      </c>
      <c r="H17" s="16"/>
      <c r="I17" s="16"/>
      <c r="K17" t="s">
        <v>179</v>
      </c>
      <c r="L17" s="41">
        <f>L16/L11</f>
        <v>986.71875</v>
      </c>
    </row>
    <row r="18" spans="1:14">
      <c r="A18" s="15" t="s">
        <v>12</v>
      </c>
      <c r="B18" s="1"/>
      <c r="C18" s="1"/>
      <c r="D18" s="1"/>
      <c r="E18" s="39">
        <f>SUM(E14:E17)</f>
        <v>98750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48750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26250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  <c r="K29">
        <v>36900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  <c r="K30">
        <v>63150</v>
      </c>
    </row>
    <row r="31" spans="1:14">
      <c r="A31" s="15" t="s">
        <v>120</v>
      </c>
      <c r="B31" s="1"/>
      <c r="C31" s="1"/>
      <c r="D31" s="1"/>
      <c r="E31" s="36">
        <v>21700</v>
      </c>
      <c r="F31" s="4"/>
      <c r="G31" s="16" t="s">
        <v>26</v>
      </c>
      <c r="H31" s="1"/>
      <c r="I31" s="1"/>
    </row>
    <row r="32" spans="1:14" ht="15.75">
      <c r="A32" s="15" t="s">
        <v>119</v>
      </c>
      <c r="B32" s="16"/>
      <c r="C32" s="16"/>
      <c r="D32" s="16"/>
      <c r="E32" s="16">
        <v>38000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97200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47200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21</v>
      </c>
      <c r="D44" s="1"/>
      <c r="E44" s="1">
        <f>C44*B40</f>
        <v>26250</v>
      </c>
      <c r="F44" s="4"/>
      <c r="G44" s="1" t="s">
        <v>11</v>
      </c>
      <c r="H44" s="14"/>
      <c r="I44" s="1">
        <v>45000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20700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88250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43250</v>
      </c>
      <c r="F49" s="4"/>
      <c r="G49" s="1"/>
      <c r="H49" s="1"/>
      <c r="I49" s="17">
        <f>SUM(I44:I48)</f>
        <v>45000</v>
      </c>
    </row>
    <row r="53" spans="1:9">
      <c r="A53" t="s">
        <v>169</v>
      </c>
      <c r="B53">
        <v>2500</v>
      </c>
      <c r="C53">
        <v>27</v>
      </c>
      <c r="D53" s="29">
        <v>67500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2:Q64"/>
  <sheetViews>
    <sheetView workbookViewId="0">
      <selection activeCell="K32" sqref="K3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94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41900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167600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1782.9787234042553</v>
      </c>
    </row>
    <row r="16" spans="1:17">
      <c r="A16" s="15" t="s">
        <v>120</v>
      </c>
      <c r="B16" s="1"/>
      <c r="C16" s="1"/>
      <c r="D16" s="1"/>
      <c r="E16" s="36">
        <v>16950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41000</v>
      </c>
      <c r="F17" s="4"/>
      <c r="G17" s="16" t="s">
        <v>27</v>
      </c>
      <c r="H17" s="16"/>
      <c r="I17" s="16"/>
      <c r="K17" t="s">
        <v>179</v>
      </c>
      <c r="L17" s="41">
        <f>L16/L11</f>
        <v>738.29787234042556</v>
      </c>
    </row>
    <row r="18" spans="1:12">
      <c r="A18" s="15" t="s">
        <v>12</v>
      </c>
      <c r="B18" s="1"/>
      <c r="C18" s="1"/>
      <c r="D18" s="1"/>
      <c r="E18" s="39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60000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16950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41000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96700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36700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17700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42300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35000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195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2:Q68"/>
  <sheetViews>
    <sheetView topLeftCell="A7" workbookViewId="0">
      <selection activeCell="B10" sqref="B10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37200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111600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1641.1764705882354</v>
      </c>
    </row>
    <row r="16" spans="1:17">
      <c r="A16" s="15" t="s">
        <v>120</v>
      </c>
      <c r="B16" s="1"/>
      <c r="C16" s="1"/>
      <c r="D16" s="1"/>
      <c r="E16" s="36">
        <v>23050</v>
      </c>
      <c r="F16" s="4"/>
      <c r="G16" s="16" t="s">
        <v>26</v>
      </c>
      <c r="H16" s="1"/>
      <c r="I16" s="1"/>
      <c r="K16" t="s">
        <v>178</v>
      </c>
      <c r="L16">
        <v>74650</v>
      </c>
    </row>
    <row r="17" spans="1:13">
      <c r="A17" s="15" t="s">
        <v>119</v>
      </c>
      <c r="B17" s="16"/>
      <c r="C17" s="16"/>
      <c r="D17" s="16"/>
      <c r="E17" s="36">
        <v>34450</v>
      </c>
      <c r="F17" s="4"/>
      <c r="G17" s="16" t="s">
        <v>27</v>
      </c>
      <c r="H17" s="16"/>
      <c r="I17" s="16"/>
      <c r="K17" t="s">
        <v>179</v>
      </c>
      <c r="L17" s="41">
        <f>L16/L11</f>
        <v>1097.7941176470588</v>
      </c>
    </row>
    <row r="18" spans="1:13">
      <c r="A18" s="15" t="s">
        <v>12</v>
      </c>
      <c r="B18" s="1"/>
      <c r="C18" s="1"/>
      <c r="D18" s="1"/>
      <c r="E18" s="39">
        <f>SUM(E14:E17)</f>
        <v>99250</v>
      </c>
      <c r="F18" s="4"/>
      <c r="G18" s="1" t="s">
        <v>30</v>
      </c>
      <c r="H18" s="1"/>
      <c r="I18" s="1"/>
    </row>
    <row r="19" spans="1:13" ht="15.75">
      <c r="A19" s="21" t="s">
        <v>13</v>
      </c>
      <c r="B19" s="21"/>
      <c r="C19" s="21"/>
      <c r="D19" s="21"/>
      <c r="E19" s="40">
        <f>E18-I14</f>
        <v>49250</v>
      </c>
      <c r="F19" s="4"/>
      <c r="G19" s="1" t="s">
        <v>31</v>
      </c>
      <c r="H19" s="1"/>
      <c r="I19" s="17"/>
      <c r="K19" s="37"/>
    </row>
    <row r="20" spans="1:13">
      <c r="A20" s="4"/>
      <c r="B20" s="4"/>
      <c r="C20" s="4"/>
      <c r="D20" s="4"/>
      <c r="E20" s="4"/>
      <c r="F20" s="4"/>
      <c r="G20" s="4"/>
      <c r="H20" s="4"/>
      <c r="I20" s="4"/>
    </row>
    <row r="22" spans="1:13">
      <c r="A22" s="2"/>
      <c r="B22" s="3" t="s">
        <v>185</v>
      </c>
      <c r="C22" s="2"/>
      <c r="D22" s="2"/>
      <c r="E22" s="2"/>
      <c r="F22" s="4"/>
      <c r="G22" s="2"/>
      <c r="H22" s="2"/>
      <c r="I22" s="2"/>
    </row>
    <row r="23" spans="1:13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3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3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3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3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68450</v>
      </c>
      <c r="L27">
        <v>62250</v>
      </c>
      <c r="M27">
        <f>K27-L27</f>
        <v>6200</v>
      </c>
    </row>
    <row r="28" spans="1:13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3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70000</v>
      </c>
      <c r="K29">
        <v>68450</v>
      </c>
    </row>
    <row r="30" spans="1:13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3">
      <c r="A31" s="15" t="s">
        <v>120</v>
      </c>
      <c r="B31" s="1"/>
      <c r="C31" s="1"/>
      <c r="D31" s="1"/>
      <c r="E31" s="36">
        <v>25250</v>
      </c>
      <c r="F31" s="4"/>
      <c r="G31" s="16" t="s">
        <v>26</v>
      </c>
      <c r="H31" s="1"/>
      <c r="I31" s="1"/>
    </row>
    <row r="32" spans="1:13" ht="15.75">
      <c r="A32" s="15" t="s">
        <v>119</v>
      </c>
      <c r="B32" s="16"/>
      <c r="C32" s="16"/>
      <c r="D32" s="16"/>
      <c r="E32" s="16">
        <v>37700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101700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31700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185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26350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39350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100700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40700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185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  <row r="68" spans="1:3">
      <c r="A68" s="42">
        <v>45611</v>
      </c>
      <c r="B68" t="s">
        <v>198</v>
      </c>
      <c r="C68">
        <v>2000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2:Q68"/>
  <sheetViews>
    <sheetView tabSelected="1" topLeftCell="A37" workbookViewId="0">
      <selection activeCell="I62" sqref="I6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2000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42000</v>
      </c>
      <c r="F14" s="4"/>
      <c r="G14" s="1" t="s">
        <v>11</v>
      </c>
      <c r="H14" s="14"/>
      <c r="I14" s="17">
        <v>60000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10000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v>17350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38400</v>
      </c>
      <c r="F17" s="4"/>
      <c r="G17" s="16" t="s">
        <v>27</v>
      </c>
      <c r="H17" s="16"/>
      <c r="I17" s="16"/>
      <c r="K17" t="s">
        <v>179</v>
      </c>
      <c r="L17" s="41">
        <f>L16/L11</f>
        <v>826.19047619047615</v>
      </c>
    </row>
    <row r="18" spans="1:12">
      <c r="A18" s="15" t="s">
        <v>12</v>
      </c>
      <c r="B18" s="1"/>
      <c r="C18" s="1"/>
      <c r="D18" s="1"/>
      <c r="E18" s="39">
        <f>SUM(E14:E17)</f>
        <v>107750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47750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200</v>
      </c>
      <c r="C22" s="2"/>
      <c r="D22" s="2"/>
      <c r="E22" s="2"/>
      <c r="F22" s="4"/>
      <c r="G22" s="2"/>
      <c r="H22" s="2"/>
      <c r="I22" s="2"/>
    </row>
    <row r="23" spans="1:12">
      <c r="A23" s="3" t="s">
        <v>201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1500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24</v>
      </c>
      <c r="D29" s="1"/>
      <c r="E29" s="1">
        <f>C29*B25</f>
        <v>36000</v>
      </c>
      <c r="F29" s="4"/>
      <c r="G29" s="1" t="s">
        <v>11</v>
      </c>
      <c r="H29" s="14"/>
      <c r="I29" s="1">
        <v>80000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5000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19800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43900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104700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24700</v>
      </c>
      <c r="F34" s="4"/>
      <c r="G34" s="1"/>
      <c r="H34" s="1"/>
      <c r="I34" s="17">
        <f>SUM(I29:I33)</f>
        <v>80000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200</v>
      </c>
      <c r="C37" s="2"/>
      <c r="D37" s="2"/>
      <c r="E37" s="2"/>
      <c r="F37" s="4"/>
      <c r="G37" s="2"/>
      <c r="H37" s="2"/>
      <c r="I37" s="2"/>
    </row>
    <row r="38" spans="1:17">
      <c r="A38" s="3" t="s">
        <v>202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1500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  <c r="K41">
        <v>21</v>
      </c>
      <c r="L41">
        <f>K41*1250</f>
        <v>26250</v>
      </c>
      <c r="M41">
        <v>5000</v>
      </c>
      <c r="N41">
        <v>38400</v>
      </c>
      <c r="O41">
        <f>SUM(L41:N41)</f>
        <v>69650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20</v>
      </c>
      <c r="D44" s="1"/>
      <c r="E44" s="1">
        <f>C44*B40</f>
        <v>30000</v>
      </c>
      <c r="F44" s="4"/>
      <c r="G44" s="1" t="s">
        <v>11</v>
      </c>
      <c r="H44" s="14"/>
      <c r="I44" s="1">
        <v>59500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16500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88050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28550</v>
      </c>
      <c r="F49" s="4"/>
      <c r="G49" s="1"/>
      <c r="H49" s="1"/>
      <c r="I49" s="17">
        <f>SUM(I44:I48)</f>
        <v>59500</v>
      </c>
    </row>
    <row r="52" spans="1:9">
      <c r="A52" s="2" t="s">
        <v>172</v>
      </c>
      <c r="B52" s="3" t="s">
        <v>200</v>
      </c>
      <c r="C52" s="2"/>
      <c r="D52" s="2"/>
      <c r="E52" s="2"/>
      <c r="F52" s="4"/>
      <c r="G52" s="2"/>
      <c r="H52" s="2"/>
      <c r="I52" s="2"/>
    </row>
    <row r="53" spans="1:9">
      <c r="A53" s="3" t="s">
        <v>203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1500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19</v>
      </c>
      <c r="D59" s="1"/>
      <c r="E59" s="1">
        <f>C59*B55</f>
        <v>28500</v>
      </c>
      <c r="F59" s="4"/>
      <c r="G59" s="1" t="s">
        <v>11</v>
      </c>
      <c r="H59" s="14"/>
      <c r="I59" s="1">
        <v>40000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15700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34750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83950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43950</v>
      </c>
      <c r="F64" s="4"/>
      <c r="G64" s="1"/>
      <c r="H64" s="1"/>
      <c r="I64" s="17">
        <f>SUM(I59:I63)</f>
        <v>40000</v>
      </c>
    </row>
    <row r="68" spans="1:1">
      <c r="A68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84</vt:i4>
      </vt:variant>
    </vt:vector>
  </HeadingPairs>
  <TitlesOfParts>
    <vt:vector size="84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  <vt:lpstr> сентябрь 2024</vt:lpstr>
      <vt:lpstr> октябрь 2024</vt:lpstr>
      <vt:lpstr> ноябрь 2024</vt:lpstr>
      <vt:lpstr> декабрь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2025-01-10T06:41:27Z</dcterms:modified>
</cp:coreProperties>
</file>