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codeName="ThisWorkbook"/>
  <mc:AlternateContent xmlns:mc="http://schemas.openxmlformats.org/markup-compatibility/2006">
    <mc:Choice Requires="x15">
      <x15ac:absPath xmlns:x15ac="http://schemas.microsoft.com/office/spreadsheetml/2010/11/ac" url="D:\Work\como\wave1_2022\Scenario_B\susceptibility_B\NEW\"/>
    </mc:Choice>
  </mc:AlternateContent>
  <xr:revisionPtr revIDLastSave="0" documentId="13_ncr:1_{AF9F7A14-63CF-4F09-A5D1-A70289D740AE}"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7" i="14" l="1"/>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<sst xmlns="http://schemas.openxmlformats.org/spreadsheetml/2006/main" count="810" uniqueCount="502">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</sst>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topLeftCell="B4" zoomScale="150" zoomScaleNormal="150" workbookViewId="0">
      <selection activeCell="G14" sqref="A12: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23"/>
      <c r="F8" s="6" t="s">
        <v>501</v>
      </c>
      <c r="G8" t="s">
        <v>281</v>
      </c>
    </row>
    <row r="9" spans="1:7">
      <c r="A9" s="4" t="s">
        <v>360</v>
      </c>
      <c r="B9" s="122">
        <v>44378</v>
      </c>
      <c r="C9" s="122">
        <v>44408</v>
      </c>
      <c r="D9" s="4">
        <v>7</v>
      </c>
      <c r="F9" s="6" t="s">
        <v>501</v>
      </c>
      <c r="G9" t="s">
        <v>281</v>
      </c>
    </row>
    <row r="10" spans="1:7">
      <c r="A10" s="4" t="s">
        <v>360</v>
      </c>
      <c r="B10" s="122">
        <v>44409</v>
      </c>
      <c r="C10" s="122">
        <v>44439</v>
      </c>
      <c r="D10" s="4">
        <v>7</v>
      </c>
      <c r="F10" s="6" t="s">
        <v>501</v>
      </c>
      <c r="G10" t="s">
        <v>281</v>
      </c>
    </row>
    <row r="11" spans="1:7">
      <c r="A11" s="4" t="s">
        <v>360</v>
      </c>
      <c r="B11" s="122">
        <v>44440</v>
      </c>
      <c r="C11" s="122">
        <v>44469</v>
      </c>
      <c r="D11" s="4">
        <v>7</v>
      </c>
      <c r="F11" s="6" t="s">
        <v>501</v>
      </c>
      <c r="G11" t="s">
        <v>281</v>
      </c>
    </row>
    <row r="12" spans="1:7">
      <c r="A12" s="4" t="s">
        <v>360</v>
      </c>
      <c r="B12" s="122">
        <v>44470</v>
      </c>
      <c r="C12" s="122">
        <v>44500</v>
      </c>
      <c r="D12" s="4">
        <v>7</v>
      </c>
      <c r="F12" s="6" t="s">
        <v>501</v>
      </c>
      <c r="G12" t="s">
        <v>281</v>
      </c>
    </row>
    <row r="13" spans="1:7">
      <c r="A13" s="4" t="s">
        <v>360</v>
      </c>
      <c r="B13" s="122">
        <v>44501</v>
      </c>
      <c r="C13" s="122">
        <v>44530</v>
      </c>
      <c r="D13" s="4">
        <v>7</v>
      </c>
      <c r="F13" s="6" t="s">
        <v>501</v>
      </c>
      <c r="G13" t="s">
        <v>281</v>
      </c>
    </row>
    <row r="14" spans="1:7">
      <c r="A14" s="4" t="s">
        <v>360</v>
      </c>
      <c r="B14" s="122">
        <v>44531</v>
      </c>
      <c r="C14" s="122">
        <v>44561</v>
      </c>
      <c r="D14" s="4">
        <v>7</v>
      </c>
      <c r="F14" s="6" t="s">
        <v>501</v>
      </c>
      <c r="G14" t="s">
        <v>281</v>
      </c>
    </row>
    <row r="15" spans="1:7">
      <c r="A15" s="4" t="s">
        <v>360</v>
      </c>
      <c r="B15" s="122">
        <v>44562</v>
      </c>
      <c r="C15" s="122">
        <v>44592</v>
      </c>
      <c r="D15" s="4">
        <v>7</v>
      </c>
      <c r="F15" s="6" t="s">
        <v>501</v>
      </c>
      <c r="G15" t="s">
        <v>281</v>
      </c>
    </row>
    <row r="16" spans="1:7">
      <c r="A16" s="4" t="s">
        <v>360</v>
      </c>
      <c r="B16" s="122">
        <v>44593</v>
      </c>
      <c r="C16" s="122">
        <v>44620</v>
      </c>
      <c r="D16" s="4">
        <v>7</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2">
      <formula>NOT(OR($A17="Vaccination",$A17="School Closures",$A17="Partial School Closures",$A17="Mass Testing"))</formula>
    </cfRule>
  </conditionalFormatting>
  <conditionalFormatting sqref="F79:F92">
    <cfRule type="expression" dxfId="8" priority="11">
      <formula>NOT(OR($A79="Vaccination",$A79="School Closures",$A79="Partial School Closures",$A79="Mass Testing"))</formula>
    </cfRule>
  </conditionalFormatting>
  <conditionalFormatting sqref="F93">
    <cfRule type="expression" dxfId="7" priority="10">
      <formula>NOT(OR($A93="Vaccination",$A93="School Closures",$A93="Partial School Closures",$A93="Mass Testing"))</formula>
    </cfRule>
  </conditionalFormatting>
  <conditionalFormatting sqref="F2:F4">
    <cfRule type="expression" dxfId="6" priority="3">
      <formula>NOT(OR($A2="Vaccination",$A2="School Closures",$A2="Mass Testing"))</formula>
    </cfRule>
  </conditionalFormatting>
  <conditionalFormatting sqref="F5:F16">
    <cfRule type="expression" dxfId="0"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9A14DD16-259B-4B07-9CAA-45B78D135EAA}">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13" zoomScale="120" zoomScaleNormal="120" workbookViewId="0">
      <selection activeCell="A25" sqref="A25"/>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90</v>
      </c>
      <c r="C4" s="8">
        <v>20</v>
      </c>
      <c r="D4" s="8"/>
      <c r="E4" s="8"/>
    </row>
    <row r="5" spans="1:5">
      <c r="A5" s="51" t="s">
        <v>232</v>
      </c>
      <c r="B5" s="56">
        <f>100*(1-((1-B3/100)/(1-B4/100)))</f>
        <v>0</v>
      </c>
      <c r="C5" s="8"/>
      <c r="D5" s="8"/>
      <c r="E5" s="8"/>
    </row>
    <row r="6" spans="1:5">
      <c r="A6" s="51" t="s">
        <v>233</v>
      </c>
      <c r="B6" s="55">
        <v>0</v>
      </c>
      <c r="C6" s="8">
        <v>50</v>
      </c>
      <c r="D6" s="8"/>
      <c r="E6" s="8"/>
    </row>
    <row r="7" spans="1:5" ht="16">
      <c r="A7" s="57" t="s">
        <v>234</v>
      </c>
      <c r="B7" s="56">
        <f>'Virus Param'!B8*(1-B3/100)/(1-B4/100)</f>
        <v>50</v>
      </c>
      <c r="C7" s="8"/>
      <c r="D7" s="8"/>
      <c r="E7" s="8"/>
    </row>
    <row r="8" spans="1:5" s="50" customFormat="1" ht="16">
      <c r="A8" s="57" t="s">
        <v>235</v>
      </c>
      <c r="B8" s="56">
        <f>100-100*(1-(B7/'Virus Param'!B8)*(1-'Vaccination Param'!B6/100))</f>
        <v>100</v>
      </c>
      <c r="C8" s="58"/>
      <c r="D8" s="58"/>
      <c r="E8" s="58"/>
    </row>
    <row r="9" spans="1:5" s="50" customFormat="1" ht="51" customHeight="1">
      <c r="A9" s="57"/>
      <c r="B9" s="58"/>
      <c r="C9" s="58"/>
      <c r="D9" s="58"/>
      <c r="E9" s="58"/>
    </row>
    <row r="10" spans="1:5" s="51" customFormat="1" ht="16">
      <c r="A10" s="57" t="s">
        <v>236</v>
      </c>
      <c r="B10" s="59">
        <f>$B$7</f>
        <v>50</v>
      </c>
      <c r="C10" s="51" t="s">
        <v>112</v>
      </c>
      <c r="D10" s="53" t="s">
        <v>113</v>
      </c>
      <c r="E10" s="53" t="s">
        <v>237</v>
      </c>
    </row>
    <row r="11" spans="1:5" s="51" customFormat="1" ht="16">
      <c r="A11" s="57" t="s">
        <v>238</v>
      </c>
      <c r="B11" s="59">
        <f>$B$7</f>
        <v>50</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100</v>
      </c>
      <c r="C20" s="66" t="s">
        <v>112</v>
      </c>
      <c r="D20" s="67" t="s">
        <v>113</v>
      </c>
      <c r="E20" s="67" t="s">
        <v>257</v>
      </c>
    </row>
    <row r="21" spans="1:5" s="15" customFormat="1" ht="16">
      <c r="A21" s="64" t="s">
        <v>258</v>
      </c>
      <c r="B21" s="65">
        <f>$B$8</f>
        <v>100</v>
      </c>
      <c r="C21" s="66" t="s">
        <v>112</v>
      </c>
      <c r="D21" s="67" t="s">
        <v>113</v>
      </c>
      <c r="E21" s="67" t="s">
        <v>259</v>
      </c>
    </row>
    <row r="22" spans="1:5" s="15" customFormat="1" ht="16">
      <c r="A22" s="64" t="s">
        <v>260</v>
      </c>
      <c r="B22" s="65">
        <f>$B$8</f>
        <v>100</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90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2022-08-30T02:46:53Z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