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c58089de980b0a/Documents/NREL Work/AFDC/Maps-n-Data/10310/"/>
    </mc:Choice>
  </mc:AlternateContent>
  <xr:revisionPtr revIDLastSave="0" documentId="8_{57688BCE-CAC2-4439-BEC9-05E2AC43F21D}" xr6:coauthVersionLast="47" xr6:coauthVersionMax="47" xr10:uidLastSave="{00000000-0000-0000-0000-000000000000}"/>
  <bookViews>
    <workbookView xWindow="-24" yWindow="24" windowWidth="22356" windowHeight="11436" xr2:uid="{00000000-000D-0000-FFFF-FFFF00000000}"/>
  </bookViews>
  <sheets>
    <sheet name="Fuel Economy by Vehicle Type" sheetId="2" r:id="rId1"/>
    <sheet name="Calculations" sheetId="4" state="hidden" r:id="rId2"/>
    <sheet name="Condensed" sheetId="3" state="hidden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2" l="1"/>
  <c r="D6" i="4"/>
  <c r="E6" i="4"/>
  <c r="C6" i="4"/>
  <c r="D5" i="4"/>
  <c r="C5" i="4"/>
  <c r="E12" i="2"/>
  <c r="E13" i="2"/>
  <c r="E14" i="2"/>
  <c r="E11" i="2"/>
  <c r="D5" i="2"/>
  <c r="D6" i="2"/>
  <c r="D7" i="2"/>
  <c r="D8" i="2"/>
  <c r="D9" i="2"/>
  <c r="D4" i="2"/>
</calcChain>
</file>

<file path=xl/sharedStrings.xml><?xml version="1.0" encoding="utf-8"?>
<sst xmlns="http://schemas.openxmlformats.org/spreadsheetml/2006/main" count="74" uniqueCount="49">
  <si>
    <t>Average Fuel Economy by Major Vehicle Category</t>
  </si>
  <si>
    <t>Vehicle Type</t>
  </si>
  <si>
    <t>Source</t>
  </si>
  <si>
    <t>Refuse Truck</t>
  </si>
  <si>
    <t>G</t>
  </si>
  <si>
    <t>Transit Bus</t>
  </si>
  <si>
    <t>F</t>
  </si>
  <si>
    <t>Class 8 Truck</t>
  </si>
  <si>
    <t>A</t>
  </si>
  <si>
    <t>School Bus</t>
  </si>
  <si>
    <t>B, C</t>
  </si>
  <si>
    <t>Delivery Truck</t>
  </si>
  <si>
    <t>Demand Response</t>
  </si>
  <si>
    <t>Transit Vanpool</t>
  </si>
  <si>
    <t>Light Truck/Van</t>
  </si>
  <si>
    <t>Car</t>
  </si>
  <si>
    <t>Ridesourcing Vehicle</t>
  </si>
  <si>
    <t>E</t>
  </si>
  <si>
    <t>Motorcycle</t>
  </si>
  <si>
    <t>Data Sources:</t>
  </si>
  <si>
    <t>B</t>
  </si>
  <si>
    <t>C</t>
  </si>
  <si>
    <t>Notes:</t>
  </si>
  <si>
    <t>The metric used is gasoline gallon equivalents (GGEs), representing a quantity of fuel with the same amount of energy contained in a gallon of gasoline.</t>
  </si>
  <si>
    <t>Delivery trucks are single-unit trucks with 2 axles and 6 or more tires.</t>
  </si>
  <si>
    <t>Class 8 trucks are combined tractor/trailer trucks, also know as long-haul.</t>
  </si>
  <si>
    <t>Transit buses include both conventional diesel and hybrid-electric diesel.</t>
  </si>
  <si>
    <t>Acronyms:</t>
  </si>
  <si>
    <t>Worksheet available at afdc.energy.gov/data</t>
  </si>
  <si>
    <t>Last updated 01/19/2024</t>
  </si>
  <si>
    <t>APTA - Public Transportation Fact Book 2022</t>
  </si>
  <si>
    <t>Bus</t>
  </si>
  <si>
    <t>Tranist Vanpool</t>
  </si>
  <si>
    <t>Total Vehicle Miles (Millions)</t>
  </si>
  <si>
    <t>Diesel and other Fossil Fuel Consumed (Gallons, Millions)</t>
  </si>
  <si>
    <t>Fuel Economy (MPG Diesel)</t>
  </si>
  <si>
    <t>* 1 kWh = 0.027 DGE</t>
  </si>
  <si>
    <r>
      <t xml:space="preserve">Wenzel, Tom, Clement Rames, Eleftheria Kontou, and Alejandro Henao. "Travel and Energy Implications of Ridesourcing Service in Austin, Texas." </t>
    </r>
    <r>
      <rPr>
        <i/>
        <sz val="10"/>
        <color theme="1"/>
        <rFont val="Arial"/>
        <family val="2"/>
      </rPr>
      <t>Transportation Research Part D: Transport and Environment</t>
    </r>
    <r>
      <rPr>
        <sz val="10"/>
        <color theme="1"/>
        <rFont val="Arial"/>
        <family val="2"/>
      </rPr>
      <t xml:space="preserve"> 70 (2019): pp.18-34.			</t>
    </r>
  </si>
  <si>
    <t>Calculated from statistics found in American Public Transit Association's Public Transportation Fact Book 2022. (apta.com/wp-content/uploads/APTA-2022-Public-Transportation-Fact-Book.pdf)</t>
  </si>
  <si>
    <r>
      <t xml:space="preserve">Gordon, Deborah, Juliet Burdelski, and James S. Cannon. </t>
    </r>
    <r>
      <rPr>
        <i/>
        <sz val="10"/>
        <color rgb="FF000000"/>
        <rFont val="Arial"/>
        <family val="2"/>
      </rPr>
      <t>Greening Garbage Trucks: New Technologies for Cleaner Air</t>
    </r>
    <r>
      <rPr>
        <sz val="10"/>
        <color rgb="FF000000"/>
        <rFont val="Arial"/>
        <family val="2"/>
      </rPr>
      <t>.  Inform, Inc. 2003.  ISBN #0-918780-80-2.</t>
    </r>
  </si>
  <si>
    <t>Numbers in bold indicate that the measurements were taken using that fuel. They are the source of the non-bold energy based conversions.</t>
  </si>
  <si>
    <t>Federal Highway Administration. Highway Statistics 2021, Table VM-1 (fhwa.dot.gov/policyinformation/statistics/2018/pdf/vm1.pdf)</t>
  </si>
  <si>
    <t>World Resources Institute, Electric School Bus Initiative. Recommended total cost of ownership paramters for electric school buses, Table 1 (files.wri.org/d8/s3fs-public/2023-02/recommended-total-cost-ownership-esb-summary-methods-data.pdf?VersionId=dFh.syMjwVcYF9cBpomUkK5_hepMvyIB)</t>
  </si>
  <si>
    <t>Calculated from School Bus Fleet, Fact Book 2024, U.S. School Bus Sales by type (schoolbusfleet.mydigitalpublication.com/publication/?m=65919&amp;i=810506&amp;p=16&amp;search=school%20bus%20data&amp;ver=html5)</t>
  </si>
  <si>
    <t>Conversion between diesel and gasoline is 1 gallon gasoline = 0.88 gallons diesel (from the AFDC)</t>
  </si>
  <si>
    <t>Light-duty vehicles are a sales-weighted combination of cars, wagons, vans, sport utility vehicles, and pickups. Vehicles with short wheelbases (&lt;121") are generalized as cars and vehicles with long wheelbases are generalized as light trucks.</t>
  </si>
  <si>
    <t>mpg Gasoline</t>
  </si>
  <si>
    <t>mpg Diesel</t>
  </si>
  <si>
    <t>mpg: miles per gallon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</si>
</sst>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  <numFmt numFmtId="165" formatCode="0.0_)"/>
    <numFmt numFmtId="166" formatCode="0.0"/>
    <numFmt numFmtId="167" formatCode="0.0%"/>
    <numFmt numFmtId="168" formatCode="_(* #,##0_);_(* \(#,##0\);_(* &quot;-&quot;??_);_(@_)"/>
  </numFmts>
  <fonts count="22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8"/>
      <name val="P-AVGARD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theme="1"/>
      <name val="Arial"/>
      <family val="2"/>
    </font>
    <font>
      <i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0">
    <xf numFmtId="0" fontId="0" fillId="0" borderId="0"/>
    <xf numFmtId="0" fontId="6" fillId="0" borderId="0"/>
    <xf numFmtId="43" fontId="3" fillId="0" borderId="0" applyFont="0" applyFill="0" applyBorder="0" applyAlignment="0" applyProtection="0"/>
    <xf numFmtId="0" fontId="10" fillId="0" borderId="0"/>
    <xf numFmtId="43" fontId="6" fillId="0" borderId="0" applyFont="0" applyFill="0" applyBorder="0" applyAlignment="0" applyProtection="0"/>
    <xf numFmtId="0" fontId="6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11" fillId="0" borderId="0" applyFont="0" applyFill="0" applyBorder="0" applyAlignment="0" applyProtection="0"/>
    <xf numFmtId="0" fontId="2" fillId="0" borderId="0"/>
    <xf numFmtId="0" fontId="6" fillId="0" borderId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0" fontId="6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2" fillId="0" borderId="0"/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2" xfId="0" applyBorder="1"/>
    <xf numFmtId="164" fontId="8" fillId="0" borderId="3" xfId="0" applyNumberFormat="1" applyFont="1" applyBorder="1" applyAlignment="1">
      <alignment horizontal="center"/>
    </xf>
    <xf numFmtId="0" fontId="0" fillId="0" borderId="5" xfId="0" applyBorder="1"/>
    <xf numFmtId="0" fontId="9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65" fontId="13" fillId="0" borderId="3" xfId="26" applyNumberFormat="1" applyFont="1" applyBorder="1" applyAlignment="1">
      <alignment horizontal="center"/>
    </xf>
    <xf numFmtId="0" fontId="7" fillId="0" borderId="10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164" fontId="8" fillId="0" borderId="7" xfId="0" applyNumberFormat="1" applyFont="1" applyBorder="1" applyAlignment="1">
      <alignment horizontal="center"/>
    </xf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5" xfId="0" applyFont="1" applyBorder="1"/>
    <xf numFmtId="164" fontId="6" fillId="0" borderId="4" xfId="0" applyNumberFormat="1" applyFont="1" applyBorder="1" applyAlignment="1">
      <alignment horizontal="center"/>
    </xf>
    <xf numFmtId="166" fontId="15" fillId="0" borderId="4" xfId="0" applyNumberFormat="1" applyFont="1" applyBorder="1" applyAlignment="1">
      <alignment horizontal="center"/>
    </xf>
    <xf numFmtId="0" fontId="6" fillId="0" borderId="3" xfId="0" applyFont="1" applyBorder="1"/>
    <xf numFmtId="166" fontId="6" fillId="0" borderId="4" xfId="0" applyNumberFormat="1" applyFont="1" applyBorder="1" applyAlignment="1">
      <alignment horizontal="center"/>
    </xf>
    <xf numFmtId="0" fontId="6" fillId="0" borderId="2" xfId="0" applyFont="1" applyBorder="1"/>
    <xf numFmtId="166" fontId="6" fillId="0" borderId="1" xfId="0" applyNumberFormat="1" applyFont="1" applyBorder="1" applyAlignment="1">
      <alignment horizontal="center"/>
    </xf>
    <xf numFmtId="0" fontId="6" fillId="0" borderId="7" xfId="0" applyFont="1" applyBorder="1"/>
    <xf numFmtId="0" fontId="6" fillId="0" borderId="16" xfId="0" applyFont="1" applyBorder="1"/>
    <xf numFmtId="0" fontId="6" fillId="0" borderId="18" xfId="0" applyFont="1" applyBorder="1"/>
    <xf numFmtId="167" fontId="0" fillId="0" borderId="0" xfId="28" applyNumberFormat="1" applyFont="1"/>
    <xf numFmtId="168" fontId="0" fillId="0" borderId="0" xfId="27" applyNumberFormat="1" applyFont="1"/>
    <xf numFmtId="166" fontId="0" fillId="0" borderId="0" xfId="0" applyNumberFormat="1"/>
    <xf numFmtId="165" fontId="15" fillId="0" borderId="4" xfId="11" applyNumberFormat="1" applyFont="1" applyBorder="1" applyAlignment="1">
      <alignment horizontal="center"/>
    </xf>
    <xf numFmtId="165" fontId="15" fillId="0" borderId="1" xfId="11" applyNumberFormat="1" applyFont="1" applyBorder="1" applyAlignment="1">
      <alignment horizontal="center"/>
    </xf>
    <xf numFmtId="166" fontId="15" fillId="0" borderId="4" xfId="11" applyNumberFormat="1" applyFont="1" applyBorder="1" applyAlignment="1">
      <alignment horizontal="center"/>
    </xf>
    <xf numFmtId="164" fontId="15" fillId="0" borderId="4" xfId="0" applyNumberFormat="1" applyFont="1" applyBorder="1" applyAlignment="1">
      <alignment horizontal="center"/>
    </xf>
    <xf numFmtId="165" fontId="15" fillId="0" borderId="17" xfId="11" applyNumberFormat="1" applyFont="1" applyBorder="1" applyAlignment="1">
      <alignment horizontal="center"/>
    </xf>
    <xf numFmtId="168" fontId="0" fillId="0" borderId="0" xfId="0" applyNumberFormat="1"/>
    <xf numFmtId="0" fontId="17" fillId="0" borderId="0" xfId="29"/>
    <xf numFmtId="0" fontId="15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15" fillId="0" borderId="0" xfId="0" applyFont="1" applyAlignment="1">
      <alignment vertical="top"/>
    </xf>
    <xf numFmtId="0" fontId="7" fillId="0" borderId="0" xfId="0" applyFont="1"/>
    <xf numFmtId="0" fontId="6" fillId="0" borderId="0" xfId="0" applyFont="1" applyAlignment="1">
      <alignment horizontal="left" wrapText="1"/>
    </xf>
    <xf numFmtId="0" fontId="0" fillId="0" borderId="4" xfId="0" applyBorder="1"/>
    <xf numFmtId="0" fontId="0" fillId="0" borderId="4" xfId="0" applyBorder="1" applyAlignment="1">
      <alignment wrapText="1"/>
    </xf>
    <xf numFmtId="0" fontId="17" fillId="0" borderId="4" xfId="29" applyBorder="1"/>
    <xf numFmtId="0" fontId="6" fillId="0" borderId="0" xfId="0" applyFont="1" applyAlignment="1">
      <alignment horizontal="left" wrapText="1"/>
    </xf>
    <xf numFmtId="0" fontId="0" fillId="0" borderId="0" xfId="0" applyAlignment="1">
      <alignment vertical="top" wrapText="1"/>
    </xf>
    <xf numFmtId="0" fontId="18" fillId="0" borderId="0" xfId="0" applyFont="1" applyAlignment="1">
      <alignment wrapText="1"/>
    </xf>
    <xf numFmtId="0" fontId="14" fillId="0" borderId="11" xfId="0" applyFont="1" applyBorder="1" applyAlignment="1">
      <alignment horizontal="center" wrapText="1"/>
    </xf>
    <xf numFmtId="0" fontId="14" fillId="0" borderId="12" xfId="0" applyFont="1" applyBorder="1" applyAlignment="1">
      <alignment horizontal="center" wrapText="1"/>
    </xf>
    <xf numFmtId="0" fontId="14" fillId="0" borderId="13" xfId="0" applyFont="1" applyBorder="1" applyAlignment="1">
      <alignment horizontal="center" wrapText="1"/>
    </xf>
    <xf numFmtId="0" fontId="7" fillId="0" borderId="0" xfId="0" applyFont="1"/>
    <xf numFmtId="0" fontId="1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7" fillId="0" borderId="19" xfId="29" applyBorder="1" applyAlignment="1">
      <alignment horizontal="center"/>
    </xf>
    <xf numFmtId="0" fontId="17" fillId="0" borderId="20" xfId="29" applyBorder="1" applyAlignment="1">
      <alignment horizontal="center"/>
    </xf>
    <xf numFmtId="0" fontId="17" fillId="0" borderId="21" xfId="29" applyBorder="1" applyAlignment="1">
      <alignment horizontal="center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</cellXfs>
  <cellStyles count="30">
    <cellStyle name="Comma" xfId="27" builtinId="3"/>
    <cellStyle name="Comma 2" xfId="2" xr:uid="{00000000-0005-0000-0000-000001000000}"/>
    <cellStyle name="Comma 2 2" xfId="14" xr:uid="{00000000-0005-0000-0000-000002000000}"/>
    <cellStyle name="Comma 2 3" xfId="7" xr:uid="{00000000-0005-0000-0000-000003000000}"/>
    <cellStyle name="Comma 3" xfId="10" xr:uid="{00000000-0005-0000-0000-000004000000}"/>
    <cellStyle name="Comma 4" xfId="13" xr:uid="{00000000-0005-0000-0000-000005000000}"/>
    <cellStyle name="Comma 5" xfId="22" xr:uid="{00000000-0005-0000-0000-000006000000}"/>
    <cellStyle name="Comma 6" xfId="4" xr:uid="{00000000-0005-0000-0000-000007000000}"/>
    <cellStyle name="Currency 2" xfId="23" xr:uid="{00000000-0005-0000-0000-000008000000}"/>
    <cellStyle name="Hyperlink" xfId="29" builtinId="8"/>
    <cellStyle name="Normal" xfId="0" builtinId="0"/>
    <cellStyle name="Normal 2" xfId="5" xr:uid="{00000000-0005-0000-0000-00000B000000}"/>
    <cellStyle name="Normal 2 2" xfId="15" xr:uid="{00000000-0005-0000-0000-00000C000000}"/>
    <cellStyle name="Normal 2 3" xfId="25" xr:uid="{00000000-0005-0000-0000-00000D000000}"/>
    <cellStyle name="Normal 3" xfId="1" xr:uid="{00000000-0005-0000-0000-00000E000000}"/>
    <cellStyle name="Normal 3 2" xfId="16" xr:uid="{00000000-0005-0000-0000-00000F000000}"/>
    <cellStyle name="Normal 4" xfId="6" xr:uid="{00000000-0005-0000-0000-000010000000}"/>
    <cellStyle name="Normal 4 2" xfId="17" xr:uid="{00000000-0005-0000-0000-000011000000}"/>
    <cellStyle name="Normal 5" xfId="9" xr:uid="{00000000-0005-0000-0000-000012000000}"/>
    <cellStyle name="Normal 5 2" xfId="18" xr:uid="{00000000-0005-0000-0000-000013000000}"/>
    <cellStyle name="Normal 6" xfId="12" xr:uid="{00000000-0005-0000-0000-000014000000}"/>
    <cellStyle name="Normal 7" xfId="11" xr:uid="{00000000-0005-0000-0000-000015000000}"/>
    <cellStyle name="Normal 7 2" xfId="26" xr:uid="{00000000-0005-0000-0000-000016000000}"/>
    <cellStyle name="Normal 8" xfId="21" xr:uid="{00000000-0005-0000-0000-000017000000}"/>
    <cellStyle name="Normal 9" xfId="3" xr:uid="{00000000-0005-0000-0000-000018000000}"/>
    <cellStyle name="Percent" xfId="28" builtinId="5"/>
    <cellStyle name="Percent 2" xfId="8" xr:uid="{00000000-0005-0000-0000-00001A000000}"/>
    <cellStyle name="Percent 2 2" xfId="19" xr:uid="{00000000-0005-0000-0000-00001B000000}"/>
    <cellStyle name="Percent 3" xfId="20" xr:uid="{00000000-0005-0000-0000-00001C000000}"/>
    <cellStyle name="Percent 4" xfId="24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Average Fuel Economy by Major Vehicle Category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181164472441257E-2"/>
          <c:y val="0.11595076619702736"/>
          <c:w val="0.91343558809584091"/>
          <c:h val="0.710685062152723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'Fuel Economy by Vehicle Type'!$D$3</c:f>
              <c:strCache>
                <c:ptCount val="1"/>
                <c:pt idx="0">
                  <c:v>mpg Gasoline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'Fuel Economy by Vehicle Type'!$C$4:$C$14</c:f>
              <c:strCache>
                <c:ptCount val="11"/>
                <c:pt idx="0">
                  <c:v>Refuse Truck</c:v>
                </c:pt>
                <c:pt idx="1">
                  <c:v>Transit Bus</c:v>
                </c:pt>
                <c:pt idx="2">
                  <c:v>Class 8 Truck</c:v>
                </c:pt>
                <c:pt idx="3">
                  <c:v>School Bus</c:v>
                </c:pt>
                <c:pt idx="4">
                  <c:v>Delivery Truck</c:v>
                </c:pt>
                <c:pt idx="5">
                  <c:v>Demand Response</c:v>
                </c:pt>
                <c:pt idx="6">
                  <c:v>Transit Vanpool</c:v>
                </c:pt>
                <c:pt idx="7">
                  <c:v>Light Truck/Van</c:v>
                </c:pt>
                <c:pt idx="8">
                  <c:v>Car</c:v>
                </c:pt>
                <c:pt idx="9">
                  <c:v>Ridesourcing Vehicle</c:v>
                </c:pt>
                <c:pt idx="10">
                  <c:v>Motorcycle</c:v>
                </c:pt>
              </c:strCache>
            </c:strRef>
          </c:cat>
          <c:val>
            <c:numRef>
              <c:f>'Fuel Economy by Vehicle Type'!$D$4:$D$14</c:f>
              <c:numCache>
                <c:formatCode>#,##0.0</c:formatCode>
                <c:ptCount val="11"/>
                <c:pt idx="0">
                  <c:v>2.4779999999999998</c:v>
                </c:pt>
                <c:pt idx="1">
                  <c:v>3.3895500000000003</c:v>
                </c:pt>
                <c:pt idx="2">
                  <c:v>5.6640000000000006</c:v>
                </c:pt>
                <c:pt idx="3">
                  <c:v>6.4604999999999997</c:v>
                </c:pt>
                <c:pt idx="4">
                  <c:v>6.8145000000000007</c:v>
                </c:pt>
                <c:pt idx="5">
                  <c:v>5.5843499999999997</c:v>
                </c:pt>
                <c:pt idx="6">
                  <c:v>11.115600000000001</c:v>
                </c:pt>
                <c:pt idx="7" formatCode="0.0_)">
                  <c:v>17.8</c:v>
                </c:pt>
                <c:pt idx="8" formatCode="0.0_)">
                  <c:v>24.4</c:v>
                </c:pt>
                <c:pt idx="9" formatCode="0.0_)">
                  <c:v>25.5</c:v>
                </c:pt>
                <c:pt idx="10" formatCode="0.0_)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0-4E5B-AD5B-2D98A61C5F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13816672"/>
        <c:axId val="313819416"/>
      </c:barChart>
      <c:catAx>
        <c:axId val="31381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3819416"/>
        <c:crosses val="autoZero"/>
        <c:auto val="1"/>
        <c:lblAlgn val="ctr"/>
        <c:lblOffset val="100"/>
        <c:noMultiLvlLbl val="0"/>
      </c:catAx>
      <c:valAx>
        <c:axId val="313819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Miles per Gasoline</a:t>
                </a:r>
                <a:r>
                  <a:rPr lang="en-US" baseline="0"/>
                  <a:t> G</a:t>
                </a:r>
                <a:r>
                  <a:rPr lang="en-US"/>
                  <a:t>allon Equivalent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13816672"/>
        <c:crossesAt val="1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4" l="0.70000000000000095" r="0.70000000000000095" t="0.750000000000004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91880</xdr:colOff>
      <xdr:row>1</xdr:row>
      <xdr:rowOff>78680</xdr:rowOff>
    </xdr:from>
    <xdr:to>
      <xdr:col>22</xdr:col>
      <xdr:colOff>281940</xdr:colOff>
      <xdr:row>19</xdr:row>
      <xdr:rowOff>444500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0.79922</cdr:x>
      <cdr:y>0.93418</cdr:y>
    </cdr:from>
    <cdr:to>
      <cdr:x>0.99259</cdr:x>
      <cdr:y>0.99594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50954" y="3860297"/>
          <a:ext cx="1657579" cy="25521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pta.com/wp-content/uploads/APTA-2022-Public-Transportation-Fact-Book.pdf" TargetMode="External"/><Relationship Id="rId2" Type="http://schemas.openxmlformats.org/officeDocument/2006/relationships/hyperlink" Target="https://afdc.energy.gov/fuels/properties?fuels=DS,ELEC&amp;properties=energy_ratio" TargetMode="External"/><Relationship Id="rId1" Type="http://schemas.openxmlformats.org/officeDocument/2006/relationships/hyperlink" Target="https://www.apta.com/wp-content/uploads/APTA-2022-Public-Transportation-Fact-Book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3"/>
  <sheetViews>
    <sheetView tabSelected="1" zoomScale="70" zoomScaleNormal="70" zoomScalePageLayoutView="130" workbookViewId="0">
      <selection activeCell="V22" sqref="V22"/>
    </sheetView>
  </sheetViews>
  <sheetFormatPr defaultColWidth="8.44140625" defaultRowHeight="13.2"/>
  <cols>
    <col min="1" max="1" width="6.109375" customWidth="1"/>
    <col min="2" max="2" width="4.33203125" customWidth="1"/>
    <col min="3" max="3" width="21.109375" customWidth="1"/>
    <col min="4" max="4" width="13" customWidth="1"/>
    <col min="5" max="6" width="11.44140625" customWidth="1"/>
    <col min="8" max="8" width="9.44140625" customWidth="1"/>
    <col min="13" max="16" width="9.44140625" customWidth="1"/>
  </cols>
  <sheetData>
    <row r="1" spans="3:15" ht="13.8" thickBot="1">
      <c r="M1" s="35"/>
    </row>
    <row r="2" spans="3:15" ht="18" customHeight="1" thickBot="1">
      <c r="C2" s="47" t="s">
        <v>0</v>
      </c>
      <c r="D2" s="48"/>
      <c r="E2" s="48"/>
      <c r="F2" s="49"/>
    </row>
    <row r="3" spans="3:15">
      <c r="C3" s="13" t="s">
        <v>1</v>
      </c>
      <c r="D3" s="14" t="s">
        <v>46</v>
      </c>
      <c r="E3" s="14" t="s">
        <v>47</v>
      </c>
      <c r="F3" s="15" t="s">
        <v>2</v>
      </c>
    </row>
    <row r="4" spans="3:15">
      <c r="C4" s="16" t="s">
        <v>3</v>
      </c>
      <c r="D4" s="17">
        <f>E4*0.885</f>
        <v>2.4779999999999998</v>
      </c>
      <c r="E4" s="18">
        <v>2.8</v>
      </c>
      <c r="F4" s="19" t="s">
        <v>4</v>
      </c>
      <c r="N4" s="26"/>
      <c r="O4" s="26"/>
    </row>
    <row r="5" spans="3:15">
      <c r="C5" s="16" t="s">
        <v>5</v>
      </c>
      <c r="D5" s="17">
        <f t="shared" ref="D5:D10" si="0">E5*0.885</f>
        <v>3.3895500000000003</v>
      </c>
      <c r="E5" s="18">
        <v>3.83</v>
      </c>
      <c r="F5" s="19" t="s">
        <v>6</v>
      </c>
      <c r="N5" s="27"/>
      <c r="O5" s="27"/>
    </row>
    <row r="6" spans="3:15">
      <c r="C6" s="16" t="s">
        <v>7</v>
      </c>
      <c r="D6" s="17">
        <f t="shared" si="0"/>
        <v>5.6640000000000006</v>
      </c>
      <c r="E6" s="31">
        <v>6.4</v>
      </c>
      <c r="F6" s="19" t="s">
        <v>8</v>
      </c>
      <c r="N6" s="27"/>
      <c r="O6" s="27"/>
    </row>
    <row r="7" spans="3:15">
      <c r="C7" s="16" t="s">
        <v>9</v>
      </c>
      <c r="D7" s="17">
        <f t="shared" si="0"/>
        <v>6.4604999999999997</v>
      </c>
      <c r="E7" s="18">
        <v>7.3</v>
      </c>
      <c r="F7" s="19" t="s">
        <v>10</v>
      </c>
      <c r="N7" s="27"/>
      <c r="O7" s="27"/>
    </row>
    <row r="8" spans="3:15">
      <c r="C8" s="16" t="s">
        <v>11</v>
      </c>
      <c r="D8" s="17">
        <f t="shared" si="0"/>
        <v>6.8145000000000007</v>
      </c>
      <c r="E8" s="31">
        <v>7.7</v>
      </c>
      <c r="F8" s="19" t="s">
        <v>8</v>
      </c>
      <c r="N8" s="28"/>
      <c r="O8" s="28"/>
    </row>
    <row r="9" spans="3:15">
      <c r="C9" s="16" t="s">
        <v>12</v>
      </c>
      <c r="D9" s="17">
        <f t="shared" si="0"/>
        <v>5.5843499999999997</v>
      </c>
      <c r="E9" s="32">
        <v>6.31</v>
      </c>
      <c r="F9" s="19" t="s">
        <v>6</v>
      </c>
      <c r="N9" s="34"/>
      <c r="O9" s="34"/>
    </row>
    <row r="10" spans="3:15">
      <c r="C10" s="16" t="s">
        <v>13</v>
      </c>
      <c r="D10" s="17">
        <f t="shared" si="0"/>
        <v>11.115600000000001</v>
      </c>
      <c r="E10" s="32">
        <v>12.56</v>
      </c>
      <c r="F10" s="19" t="s">
        <v>6</v>
      </c>
      <c r="N10" s="34"/>
      <c r="O10" s="34"/>
    </row>
    <row r="11" spans="3:15">
      <c r="C11" s="16" t="s">
        <v>14</v>
      </c>
      <c r="D11" s="29">
        <v>17.8</v>
      </c>
      <c r="E11" s="20">
        <f>D11/0.885</f>
        <v>20.112994350282488</v>
      </c>
      <c r="F11" s="19" t="s">
        <v>8</v>
      </c>
      <c r="N11" s="34"/>
      <c r="O11" s="34"/>
    </row>
    <row r="12" spans="3:15">
      <c r="C12" s="16" t="s">
        <v>15</v>
      </c>
      <c r="D12" s="29">
        <v>24.4</v>
      </c>
      <c r="E12" s="20">
        <f t="shared" ref="E12:E14" si="1">D12/0.885</f>
        <v>27.57062146892655</v>
      </c>
      <c r="F12" s="19" t="s">
        <v>8</v>
      </c>
    </row>
    <row r="13" spans="3:15">
      <c r="C13" s="24" t="s">
        <v>16</v>
      </c>
      <c r="D13" s="33">
        <v>25.5</v>
      </c>
      <c r="E13" s="20">
        <f t="shared" si="1"/>
        <v>28.8135593220339</v>
      </c>
      <c r="F13" s="25" t="s">
        <v>17</v>
      </c>
    </row>
    <row r="14" spans="3:15" ht="13.8" thickBot="1">
      <c r="C14" s="21" t="s">
        <v>18</v>
      </c>
      <c r="D14" s="30">
        <v>44</v>
      </c>
      <c r="E14" s="22">
        <f t="shared" si="1"/>
        <v>49.717514124293785</v>
      </c>
      <c r="F14" s="23" t="s">
        <v>8</v>
      </c>
    </row>
    <row r="16" spans="3:15">
      <c r="C16" s="40"/>
      <c r="D16" s="40"/>
      <c r="E16" s="40"/>
      <c r="F16" s="40"/>
      <c r="G16" s="40"/>
      <c r="H16" s="40"/>
      <c r="I16" s="40"/>
    </row>
    <row r="17" spans="1:15" ht="13.05" customHeight="1">
      <c r="B17" s="38" t="s">
        <v>19</v>
      </c>
      <c r="C17" s="39"/>
      <c r="D17" s="39"/>
      <c r="E17" s="39"/>
      <c r="F17" s="39"/>
      <c r="G17" s="39"/>
      <c r="H17" s="39"/>
      <c r="I17" s="40"/>
    </row>
    <row r="18" spans="1:15" ht="30.6" customHeight="1">
      <c r="A18" s="3"/>
      <c r="B18" t="s">
        <v>8</v>
      </c>
      <c r="C18" s="45" t="s">
        <v>41</v>
      </c>
      <c r="D18" s="45"/>
      <c r="E18" s="45"/>
      <c r="F18" s="45"/>
      <c r="G18" s="45"/>
      <c r="H18" s="45"/>
      <c r="I18" s="40"/>
    </row>
    <row r="19" spans="1:15" ht="54" customHeight="1">
      <c r="A19" s="3"/>
      <c r="B19" t="s">
        <v>20</v>
      </c>
      <c r="C19" s="45" t="s">
        <v>42</v>
      </c>
      <c r="D19" s="45"/>
      <c r="E19" s="45"/>
      <c r="F19" s="45"/>
      <c r="G19" s="45"/>
      <c r="H19" s="45"/>
      <c r="I19" s="40"/>
    </row>
    <row r="20" spans="1:15" ht="40.799999999999997" customHeight="1">
      <c r="A20" s="3"/>
      <c r="B20" t="s">
        <v>21</v>
      </c>
      <c r="C20" s="45" t="s">
        <v>43</v>
      </c>
      <c r="D20" s="45"/>
      <c r="E20" s="45"/>
      <c r="F20" s="45"/>
      <c r="G20" s="45"/>
      <c r="H20" s="45"/>
      <c r="I20" s="40"/>
    </row>
    <row r="21" spans="1:15" ht="40.799999999999997" customHeight="1">
      <c r="A21" s="3"/>
      <c r="B21" t="s">
        <v>17</v>
      </c>
      <c r="C21" s="45" t="s">
        <v>37</v>
      </c>
      <c r="D21" s="45"/>
      <c r="E21" s="45"/>
      <c r="F21" s="45"/>
      <c r="G21" s="45"/>
      <c r="H21" s="45"/>
      <c r="I21" s="40"/>
    </row>
    <row r="22" spans="1:15" ht="39" customHeight="1">
      <c r="A22" s="3"/>
      <c r="B22" t="s">
        <v>6</v>
      </c>
      <c r="C22" s="46" t="s">
        <v>38</v>
      </c>
      <c r="D22" s="51"/>
      <c r="E22" s="51"/>
      <c r="F22" s="51"/>
      <c r="G22" s="51"/>
      <c r="H22" s="51"/>
      <c r="I22" s="40"/>
    </row>
    <row r="23" spans="1:15" ht="25.8" customHeight="1">
      <c r="B23" t="s">
        <v>4</v>
      </c>
      <c r="C23" s="46" t="s">
        <v>39</v>
      </c>
      <c r="D23" s="46"/>
      <c r="E23" s="46"/>
      <c r="F23" s="46"/>
      <c r="G23" s="46"/>
      <c r="H23" s="46"/>
    </row>
    <row r="24" spans="1:15">
      <c r="C24" s="50" t="s">
        <v>22</v>
      </c>
      <c r="D24" s="50"/>
      <c r="E24" s="50"/>
      <c r="F24" s="50"/>
    </row>
    <row r="25" spans="1:15" ht="27.6" customHeight="1">
      <c r="C25" s="52" t="s">
        <v>23</v>
      </c>
      <c r="D25" s="52"/>
      <c r="E25" s="52"/>
      <c r="F25" s="52"/>
      <c r="G25" s="52"/>
      <c r="H25" s="52"/>
    </row>
    <row r="26" spans="1:15" ht="28.2" customHeight="1">
      <c r="C26" s="52" t="s">
        <v>40</v>
      </c>
      <c r="D26" s="52"/>
      <c r="E26" s="52"/>
      <c r="F26" s="52"/>
      <c r="G26" s="52"/>
      <c r="H26" s="52"/>
      <c r="I26" s="40"/>
      <c r="O26" s="37"/>
    </row>
    <row r="27" spans="1:15" ht="25.2" customHeight="1">
      <c r="C27" s="52" t="s">
        <v>44</v>
      </c>
      <c r="D27" s="52"/>
      <c r="E27" s="52"/>
      <c r="F27" s="52"/>
      <c r="G27" s="52"/>
      <c r="H27" s="52"/>
      <c r="I27" s="40"/>
    </row>
    <row r="28" spans="1:15" ht="40.200000000000003" customHeight="1">
      <c r="C28" s="52" t="s">
        <v>45</v>
      </c>
      <c r="D28" s="52"/>
      <c r="E28" s="52"/>
      <c r="F28" s="52"/>
      <c r="G28" s="52"/>
      <c r="H28" s="52"/>
      <c r="I28" s="40"/>
    </row>
    <row r="29" spans="1:15" ht="13.2" customHeight="1">
      <c r="C29" s="52" t="s">
        <v>24</v>
      </c>
      <c r="D29" s="52"/>
      <c r="E29" s="52"/>
      <c r="F29" s="52"/>
      <c r="G29" s="52"/>
      <c r="H29" s="52"/>
      <c r="I29" s="40"/>
    </row>
    <row r="30" spans="1:15" ht="14.4" customHeight="1">
      <c r="C30" s="52" t="s">
        <v>25</v>
      </c>
      <c r="D30" s="52"/>
      <c r="E30" s="52"/>
      <c r="F30" s="52"/>
      <c r="G30" s="52"/>
      <c r="H30" s="52"/>
      <c r="I30" s="40"/>
    </row>
    <row r="31" spans="1:15" ht="14.4" customHeight="1">
      <c r="C31" s="52" t="s">
        <v>26</v>
      </c>
      <c r="D31" s="52"/>
      <c r="E31" s="52"/>
      <c r="F31" s="52"/>
      <c r="G31" s="52"/>
      <c r="H31" s="52"/>
      <c r="I31" s="40"/>
    </row>
    <row r="32" spans="1:15">
      <c r="C32" s="40"/>
      <c r="D32" s="40"/>
      <c r="E32" s="40"/>
      <c r="F32" s="40"/>
      <c r="G32" s="40"/>
      <c r="H32" s="40"/>
      <c r="I32" s="40"/>
    </row>
    <row r="33" spans="3:9">
      <c r="C33" s="36" t="s">
        <v>27</v>
      </c>
      <c r="D33" s="40"/>
      <c r="E33" s="40"/>
      <c r="F33" s="40"/>
      <c r="G33" s="40"/>
      <c r="H33" s="40"/>
      <c r="I33" s="40"/>
    </row>
    <row r="34" spans="3:9">
      <c r="C34" s="52" t="s">
        <v>48</v>
      </c>
      <c r="D34" s="52"/>
      <c r="E34" s="52"/>
      <c r="F34" s="40"/>
      <c r="G34" s="40"/>
      <c r="H34" s="40"/>
      <c r="I34" s="40"/>
    </row>
    <row r="35" spans="3:9">
      <c r="C35" s="40"/>
      <c r="D35" s="40"/>
      <c r="E35" s="40"/>
      <c r="F35" s="40"/>
      <c r="G35" s="40"/>
      <c r="H35" s="40"/>
      <c r="I35" s="40"/>
    </row>
    <row r="36" spans="3:9" ht="13.2" customHeight="1">
      <c r="C36" s="44" t="s">
        <v>28</v>
      </c>
      <c r="D36" s="44"/>
      <c r="E36" s="44"/>
      <c r="F36" s="44"/>
      <c r="G36" s="40"/>
      <c r="H36" s="40"/>
      <c r="I36" s="40"/>
    </row>
    <row r="37" spans="3:9" ht="13.2" customHeight="1">
      <c r="C37" s="44" t="s">
        <v>29</v>
      </c>
      <c r="D37" s="44"/>
      <c r="E37" s="44"/>
      <c r="F37" s="44"/>
      <c r="G37" s="40"/>
      <c r="H37" s="40"/>
      <c r="I37" s="40"/>
    </row>
    <row r="66" spans="3:3" ht="15.6">
      <c r="C66" s="2"/>
    </row>
    <row r="69" spans="3:3" ht="15.6">
      <c r="C69" s="1"/>
    </row>
    <row r="70" spans="3:3" ht="15.6">
      <c r="C70" s="2"/>
    </row>
    <row r="71" spans="3:3" ht="15.6">
      <c r="C71" s="1"/>
    </row>
    <row r="72" spans="3:3" ht="15.6">
      <c r="C72" s="2"/>
    </row>
    <row r="73" spans="3:3" ht="15.6">
      <c r="C73" s="1"/>
    </row>
  </sheetData>
  <sortState xmlns:xlrd2="http://schemas.microsoft.com/office/spreadsheetml/2017/richdata2" ref="C4:F15">
    <sortCondition ref="D5"/>
  </sortState>
  <mergeCells count="18">
    <mergeCell ref="C2:F2"/>
    <mergeCell ref="C24:F24"/>
    <mergeCell ref="C22:H22"/>
    <mergeCell ref="C34:E34"/>
    <mergeCell ref="C25:H25"/>
    <mergeCell ref="C26:H26"/>
    <mergeCell ref="C27:H27"/>
    <mergeCell ref="C28:H28"/>
    <mergeCell ref="C29:H29"/>
    <mergeCell ref="C30:H30"/>
    <mergeCell ref="C31:H31"/>
    <mergeCell ref="C37:F37"/>
    <mergeCell ref="C36:F36"/>
    <mergeCell ref="C21:H21"/>
    <mergeCell ref="C18:H18"/>
    <mergeCell ref="C19:H19"/>
    <mergeCell ref="C20:H20"/>
    <mergeCell ref="C23:H23"/>
  </mergeCells>
  <phoneticPr fontId="16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F2FDF-F429-4CE0-9883-06F5A0B3219B}">
  <dimension ref="B2:E7"/>
  <sheetViews>
    <sheetView workbookViewId="0">
      <selection activeCell="B2" sqref="B2:E2"/>
    </sheetView>
  </sheetViews>
  <sheetFormatPr defaultColWidth="8.77734375" defaultRowHeight="13.2"/>
  <cols>
    <col min="2" max="2" width="50.6640625" customWidth="1"/>
  </cols>
  <sheetData>
    <row r="2" spans="2:5">
      <c r="B2" s="53" t="s">
        <v>30</v>
      </c>
      <c r="C2" s="54"/>
      <c r="D2" s="54"/>
      <c r="E2" s="55"/>
    </row>
    <row r="3" spans="2:5" ht="39.6">
      <c r="B3" s="41"/>
      <c r="C3" s="42" t="s">
        <v>31</v>
      </c>
      <c r="D3" s="42" t="s">
        <v>12</v>
      </c>
      <c r="E3" s="42" t="s">
        <v>32</v>
      </c>
    </row>
    <row r="4" spans="2:5">
      <c r="B4" s="41" t="s">
        <v>33</v>
      </c>
      <c r="C4" s="41">
        <v>2135.5</v>
      </c>
      <c r="D4" s="41">
        <v>1350</v>
      </c>
      <c r="E4" s="41">
        <v>178.4</v>
      </c>
    </row>
    <row r="5" spans="2:5">
      <c r="B5" s="41" t="s">
        <v>34</v>
      </c>
      <c r="C5" s="41">
        <f>311.6+244.7+(23.5*0.027)</f>
        <v>556.93449999999996</v>
      </c>
      <c r="D5" s="41">
        <f>11+202.8</f>
        <v>213.8</v>
      </c>
      <c r="E5" s="41">
        <v>14.2</v>
      </c>
    </row>
    <row r="6" spans="2:5">
      <c r="B6" s="41" t="s">
        <v>35</v>
      </c>
      <c r="C6" s="41">
        <f>C4/C5</f>
        <v>3.8343826787530673</v>
      </c>
      <c r="D6" s="41">
        <f t="shared" ref="D6:E6" si="0">D4/D5</f>
        <v>6.3143124415341436</v>
      </c>
      <c r="E6" s="41">
        <f t="shared" si="0"/>
        <v>12.563380281690142</v>
      </c>
    </row>
    <row r="7" spans="2:5">
      <c r="B7" s="43" t="s">
        <v>36</v>
      </c>
      <c r="C7" s="41"/>
      <c r="D7" s="41"/>
      <c r="E7" s="41"/>
    </row>
  </sheetData>
  <mergeCells count="1">
    <mergeCell ref="B2:E2"/>
  </mergeCells>
  <hyperlinks>
    <hyperlink ref="B2" r:id="rId1" xr:uid="{73DEAB3B-8392-4BE6-A0AD-997E3B54A47E}"/>
    <hyperlink ref="B7" r:id="rId2" xr:uid="{A7A9B197-5055-436E-A76A-03CFF5862A84}"/>
    <hyperlink ref="B2:E2" r:id="rId3" display="APTA - Public Transportation Fact Book 2022" xr:uid="{5D4BFBED-C95A-A745-8842-AD07A9BA0A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53"/>
  <sheetViews>
    <sheetView zoomScale="80" zoomScaleNormal="80" workbookViewId="0">
      <selection activeCell="E8" sqref="E8"/>
    </sheetView>
  </sheetViews>
  <sheetFormatPr defaultColWidth="8.44140625" defaultRowHeight="13.2"/>
  <cols>
    <col min="1" max="1" width="6.109375" customWidth="1"/>
    <col min="2" max="2" width="18.44140625" customWidth="1"/>
    <col min="3" max="3" width="13.6640625" customWidth="1"/>
    <col min="4" max="5" width="11.44140625" customWidth="1"/>
    <col min="6" max="6" width="21.109375" customWidth="1"/>
    <col min="7" max="7" width="10.44140625" customWidth="1"/>
    <col min="8" max="8" width="11.44140625" customWidth="1"/>
  </cols>
  <sheetData>
    <row r="1" spans="2:8" ht="13.8" thickBot="1"/>
    <row r="2" spans="2:8" ht="39.75" customHeight="1" thickBot="1">
      <c r="B2" s="56" t="s">
        <v>0</v>
      </c>
      <c r="C2" s="57"/>
      <c r="D2" s="8"/>
      <c r="E2" s="7"/>
      <c r="F2" s="7"/>
      <c r="G2" s="7"/>
      <c r="H2" s="7"/>
    </row>
    <row r="3" spans="2:8" ht="18" customHeight="1">
      <c r="B3" s="11" t="s">
        <v>1</v>
      </c>
      <c r="C3" s="10" t="s">
        <v>46</v>
      </c>
      <c r="D3" s="8"/>
      <c r="E3" s="7"/>
      <c r="F3" s="7"/>
      <c r="G3" s="7"/>
      <c r="H3" s="7"/>
    </row>
    <row r="4" spans="2:8">
      <c r="B4" s="6" t="s">
        <v>18</v>
      </c>
      <c r="C4" s="9">
        <v>44</v>
      </c>
    </row>
    <row r="5" spans="2:8">
      <c r="B5" s="24" t="s">
        <v>16</v>
      </c>
      <c r="C5" s="33">
        <v>25.5</v>
      </c>
    </row>
    <row r="6" spans="2:8">
      <c r="B6" s="6" t="s">
        <v>15</v>
      </c>
      <c r="C6" s="9">
        <v>24.4</v>
      </c>
    </row>
    <row r="7" spans="2:8">
      <c r="B7" s="6" t="s">
        <v>14</v>
      </c>
      <c r="C7" s="9">
        <v>17.8</v>
      </c>
    </row>
    <row r="8" spans="2:8">
      <c r="B8" s="6" t="s">
        <v>13</v>
      </c>
      <c r="C8" s="5">
        <v>11.1</v>
      </c>
    </row>
    <row r="9" spans="2:8">
      <c r="B9" s="6" t="s">
        <v>12</v>
      </c>
      <c r="C9" s="5">
        <v>5.6</v>
      </c>
    </row>
    <row r="10" spans="2:8">
      <c r="B10" s="6" t="s">
        <v>11</v>
      </c>
      <c r="C10" s="5">
        <v>6.8</v>
      </c>
    </row>
    <row r="11" spans="2:8">
      <c r="B11" s="6" t="s">
        <v>9</v>
      </c>
      <c r="C11" s="5">
        <v>6.5</v>
      </c>
    </row>
    <row r="12" spans="2:8">
      <c r="B12" s="6" t="s">
        <v>7</v>
      </c>
      <c r="C12" s="5">
        <v>5.7</v>
      </c>
    </row>
    <row r="13" spans="2:8">
      <c r="B13" s="6" t="s">
        <v>5</v>
      </c>
      <c r="C13" s="5">
        <v>3.4</v>
      </c>
    </row>
    <row r="14" spans="2:8" ht="13.8" thickBot="1">
      <c r="B14" s="4" t="s">
        <v>3</v>
      </c>
      <c r="C14" s="12">
        <v>2.5312000000000001</v>
      </c>
    </row>
    <row r="46" spans="2:2" ht="15.6">
      <c r="B46" s="2"/>
    </row>
    <row r="47" spans="2:2" ht="15.6">
      <c r="B47" s="1"/>
    </row>
    <row r="48" spans="2:2" ht="15.6">
      <c r="B48" s="2"/>
    </row>
    <row r="49" spans="2:2" ht="15.6">
      <c r="B49" s="1"/>
    </row>
    <row r="52" spans="2:2" ht="15.6">
      <c r="B52" s="2"/>
    </row>
    <row r="53" spans="2:2" ht="15.6">
      <c r="B53" s="1"/>
    </row>
  </sheetData>
  <mergeCells count="1">
    <mergeCell ref="B2:C2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6" ma:contentTypeDescription="Create a new document." ma:contentTypeScope="" ma:versionID="9cc2db64959b897941669c9a637ae385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2123bef41287925158cd301937cb8332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F96EA1-EBF3-4E2F-8E15-DC3D3AA800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D0A427-3879-4764-9345-FD5C613DC4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69B0C1-7EDE-4263-B0A4-8A0D14155CD8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9073c3f8-2855-48ea-b895-d99d76b52c59"/>
    <ds:schemaRef ds:uri="1b167cac-9da6-43f0-b7e7-4775de4a2f66"/>
    <ds:schemaRef ds:uri="http://schemas.microsoft.com/office/infopath/2007/PartnerControls"/>
    <ds:schemaRef ds:uri="http://www.w3.org/XML/1998/namespace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Fuel Economy by Vehicle Type</vt:lpstr>
      <vt:lpstr>Calculations</vt:lpstr>
      <vt:lpstr>Condensed</vt:lpstr>
    </vt:vector>
  </TitlesOfParts>
  <Manager/>
  <Company>NREL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cgussenh</dc:creator>
  <cp:keywords/>
  <dc:description/>
  <cp:lastModifiedBy>Erik Nelsen</cp:lastModifiedBy>
  <cp:revision/>
  <dcterms:created xsi:type="dcterms:W3CDTF">2012-05-24T17:02:19Z</dcterms:created>
  <dcterms:modified xsi:type="dcterms:W3CDTF">2024-04-02T21:41:07Z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  <property fmtid="{D5CDD505-2E9C-101B-9397-08002B2CF9AE}" pid="3" name="MSIP_Label_95965d95-ecc0-4720-b759-1f33c42ed7da_Enabled">
    <vt:lpwstr>true</vt:lpwstr>
  </property>
  <property fmtid="{D5CDD505-2E9C-101B-9397-08002B2CF9AE}" pid="4" name="MSIP_Label_95965d95-ecc0-4720-b759-1f33c42ed7da_SetDate">
    <vt:lpwstr>2024-01-19T19:11:56Z</vt:lpwstr>
  </property>
  <property fmtid="{D5CDD505-2E9C-101B-9397-08002B2CF9AE}" pid="5" name="MSIP_Label_95965d95-ecc0-4720-b759-1f33c42ed7da_Method">
    <vt:lpwstr>Standard</vt:lpwstr>
  </property>
  <property fmtid="{D5CDD505-2E9C-101B-9397-08002B2CF9AE}" pid="6" name="MSIP_Label_95965d95-ecc0-4720-b759-1f33c42ed7da_Name">
    <vt:lpwstr>General</vt:lpwstr>
  </property>
  <property fmtid="{D5CDD505-2E9C-101B-9397-08002B2CF9AE}" pid="7" name="MSIP_Label_95965d95-ecc0-4720-b759-1f33c42ed7da_SiteId">
    <vt:lpwstr>a0f29d7e-28cd-4f54-8442-7885aee7c080</vt:lpwstr>
  </property>
  <property fmtid="{D5CDD505-2E9C-101B-9397-08002B2CF9AE}" pid="8" name="MSIP_Label_95965d95-ecc0-4720-b759-1f33c42ed7da_ActionId">
    <vt:lpwstr>bd13ef35-3ddc-4671-b00f-0e684c71ff97</vt:lpwstr>
  </property>
  <property fmtid="{D5CDD505-2E9C-101B-9397-08002B2CF9AE}" pid="9" name="MSIP_Label_95965d95-ecc0-4720-b759-1f33c42ed7da_ContentBits">
    <vt:lpwstr>0</vt:lpwstr>
  </property>
</Properties>
</file>