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tKaguya\itmo\itmo\physics\"/>
    </mc:Choice>
  </mc:AlternateContent>
  <xr:revisionPtr revIDLastSave="0" documentId="13_ncr:1_{34A1A71B-3D45-4AEF-9273-DA37DA863BF8}" xr6:coauthVersionLast="47" xr6:coauthVersionMax="47" xr10:uidLastSave="{00000000-0000-0000-0000-000000000000}"/>
  <bookViews>
    <workbookView xWindow="1860" yWindow="1860" windowWidth="21600" windowHeight="11295" xr2:uid="{210973FF-B844-43BC-8076-E15D30824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P55" i="1"/>
  <c r="P53" i="1"/>
  <c r="P50" i="1"/>
  <c r="P35" i="1"/>
  <c r="P16" i="1"/>
  <c r="P6" i="1"/>
  <c r="K6" i="1"/>
  <c r="K5" i="1"/>
  <c r="K7" i="1"/>
  <c r="K8" i="1"/>
  <c r="K9" i="1"/>
  <c r="K10" i="1"/>
  <c r="K11" i="1"/>
  <c r="J5" i="1"/>
  <c r="G5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G7" i="1"/>
  <c r="H7" i="1" s="1"/>
  <c r="F5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D07F-3BE8-4C37-82EB-FCFE13D71107}">
  <dimension ref="E3:P56"/>
  <sheetViews>
    <sheetView tabSelected="1" workbookViewId="0">
      <selection activeCell="Q6" sqref="Q6:Q54"/>
    </sheetView>
  </sheetViews>
  <sheetFormatPr defaultRowHeight="15" x14ac:dyDescent="0.25"/>
  <cols>
    <col min="6" max="6" width="15.5703125" customWidth="1"/>
    <col min="7" max="7" width="13" customWidth="1"/>
    <col min="8" max="8" width="12" customWidth="1"/>
    <col min="10" max="10" width="10.5703125" bestFit="1" customWidth="1"/>
  </cols>
  <sheetData>
    <row r="3" spans="5:16" x14ac:dyDescent="0.25">
      <c r="G3" s="2">
        <f>F5+(3*0.0986)</f>
        <v>5.3946000000000014</v>
      </c>
    </row>
    <row r="5" spans="5:16" ht="15.75" thickBot="1" x14ac:dyDescent="0.3">
      <c r="F5" s="2">
        <f>SUM(F7:F56)/50</f>
        <v>5.0988000000000016</v>
      </c>
      <c r="G5" s="2">
        <f>SUM(G7:G56)</f>
        <v>9.7699626167013776E-15</v>
      </c>
      <c r="J5" s="4">
        <f>SUM(H7:H56)</f>
        <v>0.47652800000000017</v>
      </c>
      <c r="K5" s="1">
        <f>COUNTIF(F7:F56,"&lt;5.02")</f>
        <v>10</v>
      </c>
    </row>
    <row r="6" spans="5:16" ht="15.75" thickBot="1" x14ac:dyDescent="0.3">
      <c r="K6" s="1">
        <f>COUNTIF(F7:F56, AND("&gt;5.020", "&lt;5.100"))</f>
        <v>0</v>
      </c>
      <c r="N6" s="7">
        <v>10</v>
      </c>
      <c r="O6" s="6">
        <v>4.96</v>
      </c>
      <c r="P6" s="3">
        <f>SUM(O6:O15)/10</f>
        <v>4.984</v>
      </c>
    </row>
    <row r="7" spans="5:16" ht="15.75" thickBot="1" x14ac:dyDescent="0.3">
      <c r="E7">
        <v>1</v>
      </c>
      <c r="F7" s="5">
        <v>5.1100000000000003</v>
      </c>
      <c r="G7" s="2">
        <f>F7-(5.0988)</f>
        <v>1.1200000000000543E-2</v>
      </c>
      <c r="H7" s="4">
        <f>G7*G7</f>
        <v>1.2544000000001216E-4</v>
      </c>
      <c r="K7" s="1">
        <f t="shared" ref="K7:K11" si="0">COUNTIFS(F9:F58,"&lt;5.02")</f>
        <v>10</v>
      </c>
      <c r="N7" s="7"/>
      <c r="O7" s="5">
        <v>4.96</v>
      </c>
    </row>
    <row r="8" spans="5:16" ht="15.75" thickBot="1" x14ac:dyDescent="0.3">
      <c r="E8">
        <v>2</v>
      </c>
      <c r="F8" s="5">
        <v>5.09</v>
      </c>
      <c r="G8" s="2">
        <f t="shared" ref="G8:G56" si="1">F8-5.0988</f>
        <v>-8.799999999999919E-3</v>
      </c>
      <c r="H8" s="4">
        <f t="shared" ref="H8:H56" si="2">G8*G8</f>
        <v>7.7439999999998581E-5</v>
      </c>
      <c r="K8" s="1">
        <f t="shared" si="0"/>
        <v>10</v>
      </c>
      <c r="N8" s="7"/>
      <c r="O8" s="5">
        <v>4.96</v>
      </c>
    </row>
    <row r="9" spans="5:16" ht="15.75" thickBot="1" x14ac:dyDescent="0.3">
      <c r="E9">
        <v>3</v>
      </c>
      <c r="F9" s="5">
        <v>5.09</v>
      </c>
      <c r="G9" s="2">
        <f t="shared" si="1"/>
        <v>-8.799999999999919E-3</v>
      </c>
      <c r="H9" s="4">
        <f t="shared" si="2"/>
        <v>7.7439999999998581E-5</v>
      </c>
      <c r="K9" s="1">
        <f t="shared" si="0"/>
        <v>10</v>
      </c>
      <c r="N9" s="7"/>
      <c r="O9" s="5">
        <v>4.9800000000000004</v>
      </c>
    </row>
    <row r="10" spans="5:16" ht="15.75" thickBot="1" x14ac:dyDescent="0.3">
      <c r="E10">
        <v>4</v>
      </c>
      <c r="F10" s="5">
        <v>5.0599999999999996</v>
      </c>
      <c r="G10" s="2">
        <f t="shared" si="1"/>
        <v>-3.8800000000000168E-2</v>
      </c>
      <c r="H10" s="4">
        <f t="shared" si="2"/>
        <v>1.505440000000013E-3</v>
      </c>
      <c r="K10" s="1">
        <f t="shared" si="0"/>
        <v>10</v>
      </c>
      <c r="N10" s="7"/>
      <c r="O10" s="5">
        <v>4.9800000000000004</v>
      </c>
    </row>
    <row r="11" spans="5:16" ht="15.75" thickBot="1" x14ac:dyDescent="0.3">
      <c r="E11">
        <v>5</v>
      </c>
      <c r="F11" s="5">
        <v>5.03</v>
      </c>
      <c r="G11" s="2">
        <f t="shared" si="1"/>
        <v>-6.8799999999999528E-2</v>
      </c>
      <c r="H11" s="4">
        <f t="shared" si="2"/>
        <v>4.7334399999999352E-3</v>
      </c>
      <c r="K11" s="1">
        <f t="shared" si="0"/>
        <v>10</v>
      </c>
      <c r="N11" s="7"/>
      <c r="O11" s="5">
        <v>4.9800000000000004</v>
      </c>
    </row>
    <row r="12" spans="5:16" ht="15.75" thickBot="1" x14ac:dyDescent="0.3">
      <c r="E12">
        <v>6</v>
      </c>
      <c r="F12" s="5">
        <v>5.26</v>
      </c>
      <c r="G12" s="2">
        <f t="shared" si="1"/>
        <v>0.16120000000000001</v>
      </c>
      <c r="H12" s="4">
        <f t="shared" si="2"/>
        <v>2.5985440000000002E-2</v>
      </c>
      <c r="N12" s="7"/>
      <c r="O12" s="5">
        <v>4.99</v>
      </c>
    </row>
    <row r="13" spans="5:16" ht="15.75" thickBot="1" x14ac:dyDescent="0.3">
      <c r="E13">
        <v>7</v>
      </c>
      <c r="F13" s="5">
        <v>5.2</v>
      </c>
      <c r="G13" s="2">
        <f t="shared" si="1"/>
        <v>0.1012000000000004</v>
      </c>
      <c r="H13" s="4">
        <f t="shared" si="2"/>
        <v>1.0241440000000081E-2</v>
      </c>
      <c r="N13" s="7"/>
      <c r="O13" s="5">
        <v>5.01</v>
      </c>
    </row>
    <row r="14" spans="5:16" ht="15.75" thickBot="1" x14ac:dyDescent="0.3">
      <c r="E14">
        <v>8</v>
      </c>
      <c r="F14" s="5">
        <v>5.27</v>
      </c>
      <c r="G14" s="2">
        <f t="shared" si="1"/>
        <v>0.1711999999999998</v>
      </c>
      <c r="H14" s="4">
        <f t="shared" si="2"/>
        <v>2.930943999999993E-2</v>
      </c>
      <c r="N14" s="7"/>
      <c r="O14" s="5">
        <v>5.01</v>
      </c>
    </row>
    <row r="15" spans="5:16" ht="15.75" thickBot="1" x14ac:dyDescent="0.3">
      <c r="E15">
        <v>9</v>
      </c>
      <c r="F15" s="5">
        <v>4.9800000000000004</v>
      </c>
      <c r="G15" s="2">
        <f t="shared" si="1"/>
        <v>-0.11879999999999935</v>
      </c>
      <c r="H15" s="4">
        <f t="shared" si="2"/>
        <v>1.4113439999999845E-2</v>
      </c>
      <c r="N15" s="7"/>
      <c r="O15" s="5">
        <v>5.01</v>
      </c>
    </row>
    <row r="16" spans="5:16" ht="15.75" thickBot="1" x14ac:dyDescent="0.3">
      <c r="E16">
        <v>10</v>
      </c>
      <c r="F16" s="5">
        <v>5.01</v>
      </c>
      <c r="G16" s="2">
        <f t="shared" si="1"/>
        <v>-8.879999999999999E-2</v>
      </c>
      <c r="H16" s="4">
        <f t="shared" si="2"/>
        <v>7.8854399999999988E-3</v>
      </c>
      <c r="N16" s="7">
        <v>19</v>
      </c>
      <c r="O16" s="5">
        <v>5.03</v>
      </c>
      <c r="P16">
        <f>SUM(O16:O34)/19</f>
        <v>5.0647368421052645</v>
      </c>
    </row>
    <row r="17" spans="5:15" ht="15.75" thickBot="1" x14ac:dyDescent="0.3">
      <c r="E17">
        <v>11</v>
      </c>
      <c r="F17" s="5">
        <v>5.09</v>
      </c>
      <c r="G17" s="2">
        <f t="shared" si="1"/>
        <v>-8.799999999999919E-3</v>
      </c>
      <c r="H17" s="4">
        <f t="shared" si="2"/>
        <v>7.7439999999998581E-5</v>
      </c>
      <c r="N17" s="7"/>
      <c r="O17" s="5">
        <v>5.03</v>
      </c>
    </row>
    <row r="18" spans="5:15" ht="15.75" thickBot="1" x14ac:dyDescent="0.3">
      <c r="E18">
        <v>12</v>
      </c>
      <c r="F18" s="5">
        <v>5.09</v>
      </c>
      <c r="G18" s="2">
        <f t="shared" si="1"/>
        <v>-8.799999999999919E-3</v>
      </c>
      <c r="H18" s="4">
        <f t="shared" si="2"/>
        <v>7.7439999999998581E-5</v>
      </c>
      <c r="N18" s="7"/>
      <c r="O18" s="5">
        <v>5.03</v>
      </c>
    </row>
    <row r="19" spans="5:15" ht="15.75" thickBot="1" x14ac:dyDescent="0.3">
      <c r="E19">
        <v>13</v>
      </c>
      <c r="F19" s="5">
        <v>5.16</v>
      </c>
      <c r="G19" s="2">
        <f t="shared" si="1"/>
        <v>6.1200000000000365E-2</v>
      </c>
      <c r="H19" s="4">
        <f t="shared" si="2"/>
        <v>3.7454400000000447E-3</v>
      </c>
      <c r="N19" s="7"/>
      <c r="O19" s="5">
        <v>5.04</v>
      </c>
    </row>
    <row r="20" spans="5:15" ht="15.75" thickBot="1" x14ac:dyDescent="0.3">
      <c r="E20">
        <v>14</v>
      </c>
      <c r="F20" s="5">
        <v>5.0599999999999996</v>
      </c>
      <c r="G20" s="2">
        <f t="shared" si="1"/>
        <v>-3.8800000000000168E-2</v>
      </c>
      <c r="H20" s="4">
        <f t="shared" si="2"/>
        <v>1.505440000000013E-3</v>
      </c>
      <c r="N20" s="7"/>
      <c r="O20" s="5">
        <v>5.04</v>
      </c>
    </row>
    <row r="21" spans="5:15" ht="15.75" thickBot="1" x14ac:dyDescent="0.3">
      <c r="E21">
        <v>15</v>
      </c>
      <c r="F21" s="5">
        <v>5.48</v>
      </c>
      <c r="G21" s="2">
        <f t="shared" si="1"/>
        <v>0.38120000000000065</v>
      </c>
      <c r="H21" s="4">
        <f t="shared" si="2"/>
        <v>0.14531344000000049</v>
      </c>
      <c r="N21" s="7"/>
      <c r="O21" s="5">
        <v>5.0599999999999996</v>
      </c>
    </row>
    <row r="22" spans="5:15" ht="15.75" thickBot="1" x14ac:dyDescent="0.3">
      <c r="E22">
        <v>16</v>
      </c>
      <c r="F22" s="5">
        <v>5.17</v>
      </c>
      <c r="G22" s="2">
        <f t="shared" si="1"/>
        <v>7.1200000000000152E-2</v>
      </c>
      <c r="H22" s="4">
        <f t="shared" si="2"/>
        <v>5.0694400000000214E-3</v>
      </c>
      <c r="N22" s="7"/>
      <c r="O22" s="5">
        <v>5.0599999999999996</v>
      </c>
    </row>
    <row r="23" spans="5:15" ht="15.75" thickBot="1" x14ac:dyDescent="0.3">
      <c r="E23">
        <v>17</v>
      </c>
      <c r="F23" s="5">
        <v>5.09</v>
      </c>
      <c r="G23" s="2">
        <f t="shared" si="1"/>
        <v>-8.799999999999919E-3</v>
      </c>
      <c r="H23" s="4">
        <f t="shared" si="2"/>
        <v>7.7439999999998581E-5</v>
      </c>
      <c r="N23" s="7"/>
      <c r="O23" s="5">
        <v>5.0599999999999996</v>
      </c>
    </row>
    <row r="24" spans="5:15" ht="15.75" thickBot="1" x14ac:dyDescent="0.3">
      <c r="E24">
        <v>18</v>
      </c>
      <c r="F24" s="5">
        <v>5.13</v>
      </c>
      <c r="G24" s="2">
        <f t="shared" si="1"/>
        <v>3.1200000000000117E-2</v>
      </c>
      <c r="H24" s="4">
        <f t="shared" si="2"/>
        <v>9.7344000000000727E-4</v>
      </c>
      <c r="N24" s="7"/>
      <c r="O24" s="5">
        <v>5.0599999999999996</v>
      </c>
    </row>
    <row r="25" spans="5:15" ht="15.75" thickBot="1" x14ac:dyDescent="0.3">
      <c r="E25">
        <v>19</v>
      </c>
      <c r="F25" s="5">
        <v>5.1100000000000003</v>
      </c>
      <c r="G25" s="2">
        <f t="shared" si="1"/>
        <v>1.1200000000000543E-2</v>
      </c>
      <c r="H25" s="4">
        <f t="shared" si="2"/>
        <v>1.2544000000001216E-4</v>
      </c>
      <c r="N25" s="7"/>
      <c r="O25" s="5">
        <v>5.0599999999999996</v>
      </c>
    </row>
    <row r="26" spans="5:15" ht="15.75" thickBot="1" x14ac:dyDescent="0.3">
      <c r="E26">
        <v>20</v>
      </c>
      <c r="F26" s="5">
        <v>5.04</v>
      </c>
      <c r="G26" s="2">
        <f t="shared" si="1"/>
        <v>-5.8799999999999741E-2</v>
      </c>
      <c r="H26" s="4">
        <f t="shared" si="2"/>
        <v>3.4574399999999696E-3</v>
      </c>
      <c r="N26" s="7"/>
      <c r="O26" s="5">
        <v>5.0599999999999996</v>
      </c>
    </row>
    <row r="27" spans="5:15" ht="15.75" thickBot="1" x14ac:dyDescent="0.3">
      <c r="E27">
        <v>21</v>
      </c>
      <c r="F27" s="5">
        <v>5.0599999999999996</v>
      </c>
      <c r="G27" s="2">
        <f t="shared" si="1"/>
        <v>-3.8800000000000168E-2</v>
      </c>
      <c r="H27" s="4">
        <f t="shared" si="2"/>
        <v>1.505440000000013E-3</v>
      </c>
      <c r="N27" s="7"/>
      <c r="O27" s="5">
        <v>5.08</v>
      </c>
    </row>
    <row r="28" spans="5:15" ht="15.75" thickBot="1" x14ac:dyDescent="0.3">
      <c r="E28">
        <v>22</v>
      </c>
      <c r="F28" s="5">
        <v>5.0599999999999996</v>
      </c>
      <c r="G28" s="2">
        <f t="shared" si="1"/>
        <v>-3.8800000000000168E-2</v>
      </c>
      <c r="H28" s="4">
        <f t="shared" si="2"/>
        <v>1.505440000000013E-3</v>
      </c>
      <c r="N28" s="7"/>
      <c r="O28" s="5">
        <v>5.08</v>
      </c>
    </row>
    <row r="29" spans="5:15" ht="15.75" thickBot="1" x14ac:dyDescent="0.3">
      <c r="E29">
        <v>23</v>
      </c>
      <c r="F29" s="5">
        <v>4.9800000000000004</v>
      </c>
      <c r="G29" s="2">
        <f t="shared" si="1"/>
        <v>-0.11879999999999935</v>
      </c>
      <c r="H29" s="4">
        <f t="shared" si="2"/>
        <v>1.4113439999999845E-2</v>
      </c>
      <c r="N29" s="7"/>
      <c r="O29" s="5">
        <v>5.09</v>
      </c>
    </row>
    <row r="30" spans="5:15" ht="15.75" thickBot="1" x14ac:dyDescent="0.3">
      <c r="E30">
        <v>24</v>
      </c>
      <c r="F30" s="5">
        <v>5.18</v>
      </c>
      <c r="G30" s="2">
        <f t="shared" si="1"/>
        <v>8.1199999999999939E-2</v>
      </c>
      <c r="H30" s="4">
        <f t="shared" si="2"/>
        <v>6.5934399999999904E-3</v>
      </c>
      <c r="N30" s="7"/>
      <c r="O30" s="5">
        <v>5.09</v>
      </c>
    </row>
    <row r="31" spans="5:15" ht="15.75" thickBot="1" x14ac:dyDescent="0.3">
      <c r="E31">
        <v>25</v>
      </c>
      <c r="F31" s="5">
        <v>5.03</v>
      </c>
      <c r="G31" s="2">
        <f t="shared" si="1"/>
        <v>-6.8799999999999528E-2</v>
      </c>
      <c r="H31" s="4">
        <f t="shared" si="2"/>
        <v>4.7334399999999352E-3</v>
      </c>
      <c r="N31" s="7"/>
      <c r="O31" s="5">
        <v>5.09</v>
      </c>
    </row>
    <row r="32" spans="5:15" ht="15.75" thickBot="1" x14ac:dyDescent="0.3">
      <c r="E32">
        <v>26</v>
      </c>
      <c r="F32" s="5">
        <v>5.24</v>
      </c>
      <c r="G32" s="2">
        <f t="shared" si="1"/>
        <v>0.14120000000000044</v>
      </c>
      <c r="H32" s="4">
        <f t="shared" si="2"/>
        <v>1.9937440000000122E-2</v>
      </c>
      <c r="N32" s="7"/>
      <c r="O32" s="5">
        <v>5.09</v>
      </c>
    </row>
    <row r="33" spans="5:16" ht="15.75" thickBot="1" x14ac:dyDescent="0.3">
      <c r="E33">
        <v>27</v>
      </c>
      <c r="F33" s="5">
        <v>5.14</v>
      </c>
      <c r="G33" s="2">
        <f t="shared" si="1"/>
        <v>4.1199999999999903E-2</v>
      </c>
      <c r="H33" s="4">
        <f t="shared" si="2"/>
        <v>1.6974399999999921E-3</v>
      </c>
      <c r="N33" s="7"/>
      <c r="O33" s="5">
        <v>5.09</v>
      </c>
    </row>
    <row r="34" spans="5:16" ht="15.75" thickBot="1" x14ac:dyDescent="0.3">
      <c r="E34">
        <v>28</v>
      </c>
      <c r="F34" s="5">
        <v>5.18</v>
      </c>
      <c r="G34" s="2">
        <f t="shared" si="1"/>
        <v>8.1199999999999939E-2</v>
      </c>
      <c r="H34" s="4">
        <f t="shared" si="2"/>
        <v>6.5934399999999904E-3</v>
      </c>
      <c r="N34" s="7"/>
      <c r="O34" s="5">
        <v>5.09</v>
      </c>
    </row>
    <row r="35" spans="5:16" ht="15.75" thickBot="1" x14ac:dyDescent="0.3">
      <c r="E35">
        <v>29</v>
      </c>
      <c r="F35" s="5">
        <v>5.1100000000000003</v>
      </c>
      <c r="G35" s="2">
        <f t="shared" si="1"/>
        <v>1.1200000000000543E-2</v>
      </c>
      <c r="H35" s="4">
        <f t="shared" si="2"/>
        <v>1.2544000000001216E-4</v>
      </c>
      <c r="N35" s="7">
        <v>15</v>
      </c>
      <c r="O35" s="5">
        <v>5.1100000000000003</v>
      </c>
      <c r="P35">
        <f>SUM(O35:O49)/15</f>
        <v>5.1413333333333338</v>
      </c>
    </row>
    <row r="36" spans="5:16" ht="15.75" thickBot="1" x14ac:dyDescent="0.3">
      <c r="E36">
        <v>30</v>
      </c>
      <c r="F36" s="5">
        <v>5.01</v>
      </c>
      <c r="G36" s="2">
        <f t="shared" si="1"/>
        <v>-8.879999999999999E-2</v>
      </c>
      <c r="H36" s="4">
        <f t="shared" si="2"/>
        <v>7.8854399999999988E-3</v>
      </c>
      <c r="N36" s="7"/>
      <c r="O36" s="5">
        <v>5.1100000000000003</v>
      </c>
    </row>
    <row r="37" spans="5:16" ht="15.75" thickBot="1" x14ac:dyDescent="0.3">
      <c r="E37">
        <v>31</v>
      </c>
      <c r="F37" s="5">
        <v>5.01</v>
      </c>
      <c r="G37" s="2">
        <f t="shared" si="1"/>
        <v>-8.879999999999999E-2</v>
      </c>
      <c r="H37" s="4">
        <f t="shared" si="2"/>
        <v>7.8854399999999988E-3</v>
      </c>
      <c r="N37" s="7"/>
      <c r="O37" s="5">
        <v>5.1100000000000003</v>
      </c>
    </row>
    <row r="38" spans="5:16" ht="15.75" thickBot="1" x14ac:dyDescent="0.3">
      <c r="E38">
        <v>32</v>
      </c>
      <c r="F38" s="5">
        <v>5.16</v>
      </c>
      <c r="G38" s="2">
        <f t="shared" si="1"/>
        <v>6.1200000000000365E-2</v>
      </c>
      <c r="H38" s="4">
        <f t="shared" si="2"/>
        <v>3.7454400000000447E-3</v>
      </c>
      <c r="N38" s="7"/>
      <c r="O38" s="5">
        <v>5.1100000000000003</v>
      </c>
    </row>
    <row r="39" spans="5:16" ht="15.75" thickBot="1" x14ac:dyDescent="0.3">
      <c r="E39">
        <v>33</v>
      </c>
      <c r="F39" s="5">
        <v>5.09</v>
      </c>
      <c r="G39" s="2">
        <f t="shared" si="1"/>
        <v>-8.799999999999919E-3</v>
      </c>
      <c r="H39" s="4">
        <f t="shared" si="2"/>
        <v>7.7439999999998581E-5</v>
      </c>
      <c r="N39" s="7"/>
      <c r="O39" s="5">
        <v>5.1100000000000003</v>
      </c>
    </row>
    <row r="40" spans="5:16" ht="15.75" thickBot="1" x14ac:dyDescent="0.3">
      <c r="E40">
        <v>34</v>
      </c>
      <c r="F40" s="5">
        <v>4.96</v>
      </c>
      <c r="G40" s="2">
        <f t="shared" si="1"/>
        <v>-0.13879999999999981</v>
      </c>
      <c r="H40" s="4">
        <f t="shared" si="2"/>
        <v>1.9265439999999946E-2</v>
      </c>
      <c r="N40" s="7"/>
      <c r="O40" s="5">
        <v>5.13</v>
      </c>
    </row>
    <row r="41" spans="5:16" ht="15.75" thickBot="1" x14ac:dyDescent="0.3">
      <c r="E41">
        <v>35</v>
      </c>
      <c r="F41" s="5">
        <v>5.08</v>
      </c>
      <c r="G41" s="2">
        <f t="shared" si="1"/>
        <v>-1.8799999999999706E-2</v>
      </c>
      <c r="H41" s="4">
        <f t="shared" si="2"/>
        <v>3.5343999999998895E-4</v>
      </c>
      <c r="N41" s="7"/>
      <c r="O41" s="5">
        <v>5.13</v>
      </c>
    </row>
    <row r="42" spans="5:16" ht="15.75" thickBot="1" x14ac:dyDescent="0.3">
      <c r="E42">
        <v>36</v>
      </c>
      <c r="F42" s="5">
        <v>5.13</v>
      </c>
      <c r="G42" s="2">
        <f t="shared" si="1"/>
        <v>3.1200000000000117E-2</v>
      </c>
      <c r="H42" s="4">
        <f t="shared" si="2"/>
        <v>9.7344000000000727E-4</v>
      </c>
      <c r="N42" s="7"/>
      <c r="O42" s="5">
        <v>5.14</v>
      </c>
    </row>
    <row r="43" spans="5:16" ht="15.75" thickBot="1" x14ac:dyDescent="0.3">
      <c r="E43">
        <v>37</v>
      </c>
      <c r="F43" s="5">
        <v>5.14</v>
      </c>
      <c r="G43" s="2">
        <f t="shared" si="1"/>
        <v>4.1199999999999903E-2</v>
      </c>
      <c r="H43" s="4">
        <f t="shared" si="2"/>
        <v>1.6974399999999921E-3</v>
      </c>
      <c r="N43" s="7"/>
      <c r="O43" s="5">
        <v>5.14</v>
      </c>
    </row>
    <row r="44" spans="5:16" ht="15.75" thickBot="1" x14ac:dyDescent="0.3">
      <c r="E44">
        <v>38</v>
      </c>
      <c r="F44" s="5">
        <v>4.96</v>
      </c>
      <c r="G44" s="2">
        <f t="shared" si="1"/>
        <v>-0.13879999999999981</v>
      </c>
      <c r="H44" s="4">
        <f t="shared" si="2"/>
        <v>1.9265439999999946E-2</v>
      </c>
      <c r="N44" s="7"/>
      <c r="O44" s="5">
        <v>5.16</v>
      </c>
    </row>
    <row r="45" spans="5:16" ht="15.75" thickBot="1" x14ac:dyDescent="0.3">
      <c r="E45">
        <v>39</v>
      </c>
      <c r="F45" s="5">
        <v>5.18</v>
      </c>
      <c r="G45" s="2">
        <f t="shared" si="1"/>
        <v>8.1199999999999939E-2</v>
      </c>
      <c r="H45" s="4">
        <f t="shared" si="2"/>
        <v>6.5934399999999904E-3</v>
      </c>
      <c r="N45" s="7"/>
      <c r="O45" s="5">
        <v>5.16</v>
      </c>
    </row>
    <row r="46" spans="5:16" ht="15.75" thickBot="1" x14ac:dyDescent="0.3">
      <c r="E46">
        <v>40</v>
      </c>
      <c r="F46" s="5">
        <v>5.0599999999999996</v>
      </c>
      <c r="G46" s="2">
        <f t="shared" si="1"/>
        <v>-3.8800000000000168E-2</v>
      </c>
      <c r="H46" s="4">
        <f t="shared" si="2"/>
        <v>1.505440000000013E-3</v>
      </c>
      <c r="N46" s="7"/>
      <c r="O46" s="5">
        <v>5.17</v>
      </c>
    </row>
    <row r="47" spans="5:16" ht="15.75" thickBot="1" x14ac:dyDescent="0.3">
      <c r="E47">
        <v>41</v>
      </c>
      <c r="F47" s="5">
        <v>5.08</v>
      </c>
      <c r="G47" s="2">
        <f t="shared" si="1"/>
        <v>-1.8799999999999706E-2</v>
      </c>
      <c r="H47" s="4">
        <f t="shared" si="2"/>
        <v>3.5343999999998895E-4</v>
      </c>
      <c r="N47" s="7"/>
      <c r="O47" s="5">
        <v>5.18</v>
      </c>
    </row>
    <row r="48" spans="5:16" ht="15.75" thickBot="1" x14ac:dyDescent="0.3">
      <c r="E48">
        <v>42</v>
      </c>
      <c r="F48" s="5">
        <v>4.96</v>
      </c>
      <c r="G48" s="2">
        <f t="shared" si="1"/>
        <v>-0.13879999999999981</v>
      </c>
      <c r="H48" s="4">
        <f t="shared" si="2"/>
        <v>1.9265439999999946E-2</v>
      </c>
      <c r="N48" s="7"/>
      <c r="O48" s="5">
        <v>5.18</v>
      </c>
    </row>
    <row r="49" spans="5:16" ht="15.75" thickBot="1" x14ac:dyDescent="0.3">
      <c r="E49">
        <v>43</v>
      </c>
      <c r="F49" s="5">
        <v>5.03</v>
      </c>
      <c r="G49" s="2">
        <f t="shared" si="1"/>
        <v>-6.8799999999999528E-2</v>
      </c>
      <c r="H49" s="4">
        <f t="shared" si="2"/>
        <v>4.7334399999999352E-3</v>
      </c>
      <c r="N49" s="7"/>
      <c r="O49" s="5">
        <v>5.18</v>
      </c>
    </row>
    <row r="50" spans="5:16" ht="15.75" thickBot="1" x14ac:dyDescent="0.3">
      <c r="E50">
        <v>44</v>
      </c>
      <c r="F50" s="5">
        <v>5.3</v>
      </c>
      <c r="G50" s="2">
        <f t="shared" si="1"/>
        <v>0.20120000000000005</v>
      </c>
      <c r="H50" s="4">
        <f t="shared" si="2"/>
        <v>4.0481440000000021E-2</v>
      </c>
      <c r="N50" s="7">
        <v>3</v>
      </c>
      <c r="O50" s="5">
        <v>5.2</v>
      </c>
      <c r="P50">
        <f>SUM(O50:O52)/3</f>
        <v>5.2333333333333334</v>
      </c>
    </row>
    <row r="51" spans="5:16" ht="15.75" thickBot="1" x14ac:dyDescent="0.3">
      <c r="E51">
        <v>45</v>
      </c>
      <c r="F51" s="5">
        <v>5.1100000000000003</v>
      </c>
      <c r="G51" s="2">
        <f t="shared" si="1"/>
        <v>1.1200000000000543E-2</v>
      </c>
      <c r="H51" s="4">
        <f t="shared" si="2"/>
        <v>1.2544000000001216E-4</v>
      </c>
      <c r="N51" s="7"/>
      <c r="O51" s="5">
        <v>5.24</v>
      </c>
    </row>
    <row r="52" spans="5:16" ht="15.75" thickBot="1" x14ac:dyDescent="0.3">
      <c r="E52">
        <v>46</v>
      </c>
      <c r="F52" s="5">
        <v>4.99</v>
      </c>
      <c r="G52" s="2">
        <f t="shared" si="1"/>
        <v>-0.10879999999999956</v>
      </c>
      <c r="H52" s="4">
        <f t="shared" si="2"/>
        <v>1.1837439999999906E-2</v>
      </c>
      <c r="N52" s="7"/>
      <c r="O52" s="5">
        <v>5.26</v>
      </c>
    </row>
    <row r="53" spans="5:16" ht="15.75" thickBot="1" x14ac:dyDescent="0.3">
      <c r="E53">
        <v>47</v>
      </c>
      <c r="F53" s="5">
        <v>5.1100000000000003</v>
      </c>
      <c r="G53" s="2">
        <f t="shared" si="1"/>
        <v>1.1200000000000543E-2</v>
      </c>
      <c r="H53" s="4">
        <f t="shared" si="2"/>
        <v>1.2544000000001216E-4</v>
      </c>
      <c r="N53" s="7">
        <v>2</v>
      </c>
      <c r="O53" s="5">
        <v>5.27</v>
      </c>
      <c r="P53">
        <f>SUM(O53:O54)/2</f>
        <v>5.2850000000000001</v>
      </c>
    </row>
    <row r="54" spans="5:16" ht="15.75" thickBot="1" x14ac:dyDescent="0.3">
      <c r="E54">
        <v>48</v>
      </c>
      <c r="F54" s="5">
        <v>4.9800000000000004</v>
      </c>
      <c r="G54" s="2">
        <f t="shared" si="1"/>
        <v>-0.11879999999999935</v>
      </c>
      <c r="H54" s="4">
        <f t="shared" si="2"/>
        <v>1.4113439999999845E-2</v>
      </c>
      <c r="N54" s="7"/>
      <c r="O54" s="5">
        <v>5.3</v>
      </c>
    </row>
    <row r="55" spans="5:16" ht="15.75" thickBot="1" x14ac:dyDescent="0.3">
      <c r="E55">
        <v>49</v>
      </c>
      <c r="F55" s="5">
        <v>5.0599999999999996</v>
      </c>
      <c r="G55" s="2">
        <f t="shared" si="1"/>
        <v>-3.8800000000000168E-2</v>
      </c>
      <c r="H55" s="4">
        <f t="shared" si="2"/>
        <v>1.505440000000013E-3</v>
      </c>
      <c r="N55">
        <v>1</v>
      </c>
      <c r="O55" s="5">
        <v>5.48</v>
      </c>
      <c r="P55" s="1">
        <f>O55</f>
        <v>5.48</v>
      </c>
    </row>
    <row r="56" spans="5:16" ht="15.75" thickBot="1" x14ac:dyDescent="0.3">
      <c r="E56">
        <v>50</v>
      </c>
      <c r="F56" s="5">
        <v>5.04</v>
      </c>
      <c r="G56" s="2">
        <f t="shared" si="1"/>
        <v>-5.8799999999999741E-2</v>
      </c>
      <c r="H56" s="4">
        <f t="shared" si="2"/>
        <v>3.4574399999999696E-3</v>
      </c>
    </row>
  </sheetData>
  <sortState xmlns:xlrd2="http://schemas.microsoft.com/office/spreadsheetml/2017/richdata2" ref="O6:O55">
    <sortCondition ref="O6:O55"/>
  </sortState>
  <mergeCells count="5">
    <mergeCell ref="N6:N15"/>
    <mergeCell ref="N16:N34"/>
    <mergeCell ref="N35:N49"/>
    <mergeCell ref="N50:N52"/>
    <mergeCell ref="N53:N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Bott</dc:creator>
  <cp:lastModifiedBy>Boris Bott</cp:lastModifiedBy>
  <dcterms:created xsi:type="dcterms:W3CDTF">2022-02-23T15:47:31Z</dcterms:created>
  <dcterms:modified xsi:type="dcterms:W3CDTF">2022-02-23T23:39:55Z</dcterms:modified>
</cp:coreProperties>
</file>