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base\"/>
    </mc:Choice>
  </mc:AlternateContent>
  <xr:revisionPtr revIDLastSave="0" documentId="13_ncr:1_{5CBFB090-8613-4669-A3D9-B70698FB7F5D}" xr6:coauthVersionLast="47" xr6:coauthVersionMax="47" xr10:uidLastSave="{00000000-0000-0000-0000-000000000000}"/>
  <bookViews>
    <workbookView xWindow="2952" yWindow="2508" windowWidth="17280" windowHeight="9420" activeTab="2" xr2:uid="{00000000-000D-0000-FFFF-FFFF00000000}"/>
  </bookViews>
  <sheets>
    <sheet name="Брекетты" sheetId="1" r:id="rId1"/>
    <sheet name="Мкбук" sheetId="2" r:id="rId2"/>
    <sheet name="Лист1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C8" i="3"/>
  <c r="K12" i="2"/>
  <c r="H3" i="2"/>
  <c r="E5" i="2"/>
  <c r="E6" i="2"/>
  <c r="E3" i="2"/>
  <c r="F3" i="2" s="1"/>
  <c r="G3" i="2" s="1"/>
  <c r="C10" i="2"/>
  <c r="C11" i="2"/>
  <c r="C12" i="2" s="1"/>
  <c r="C13" i="2" s="1"/>
  <c r="C14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C4" i="2"/>
  <c r="C5" i="2" s="1"/>
  <c r="C6" i="2" s="1"/>
  <c r="C7" i="2" s="1"/>
  <c r="C8" i="2" s="1"/>
  <c r="C9" i="2" s="1"/>
  <c r="B4" i="2"/>
  <c r="B5" i="2" s="1"/>
  <c r="B6" i="2" s="1"/>
  <c r="F4" i="1"/>
  <c r="F3" i="1"/>
  <c r="B6" i="1"/>
  <c r="B7" i="1" s="1"/>
  <c r="B5" i="1"/>
  <c r="F5" i="1" s="1"/>
  <c r="C5" i="1"/>
  <c r="C6" i="1" s="1"/>
  <c r="C7" i="1" s="1"/>
  <c r="C8" i="1" s="1"/>
  <c r="C9" i="1" s="1"/>
  <c r="C10" i="1" s="1"/>
  <c r="D6" i="1"/>
  <c r="D7" i="1" s="1"/>
  <c r="D8" i="1" s="1"/>
  <c r="D9" i="1" s="1"/>
  <c r="D10" i="1" s="1"/>
  <c r="D5" i="1"/>
  <c r="F7" i="1" l="1"/>
  <c r="B8" i="1"/>
  <c r="F6" i="1"/>
  <c r="E4" i="2"/>
  <c r="F4" i="2" s="1"/>
  <c r="G4" i="2" s="1"/>
  <c r="G5" i="2" s="1"/>
  <c r="G6" i="2" s="1"/>
  <c r="B7" i="2"/>
  <c r="E7" i="2" s="1"/>
  <c r="F6" i="2"/>
  <c r="F5" i="2"/>
  <c r="F8" i="1" l="1"/>
  <c r="B9" i="1"/>
  <c r="H4" i="2"/>
  <c r="H5" i="2" s="1"/>
  <c r="H6" i="2" s="1"/>
  <c r="H7" i="2" s="1"/>
  <c r="B8" i="2"/>
  <c r="E8" i="2" s="1"/>
  <c r="F7" i="2"/>
  <c r="G7" i="2" s="1"/>
  <c r="B10" i="1" l="1"/>
  <c r="F10" i="1" s="1"/>
  <c r="F9" i="1"/>
  <c r="F1" i="1" s="1"/>
  <c r="J13" i="1" s="1"/>
  <c r="J15" i="1" s="1"/>
  <c r="B9" i="2"/>
  <c r="F8" i="2"/>
  <c r="G8" i="2" s="1"/>
  <c r="H8" i="2" l="1"/>
  <c r="E9" i="2"/>
  <c r="F9" i="2" s="1"/>
  <c r="G9" i="2" s="1"/>
  <c r="B10" i="2"/>
  <c r="H9" i="2" l="1"/>
  <c r="E10" i="2"/>
  <c r="F10" i="2" s="1"/>
  <c r="G10" i="2" s="1"/>
  <c r="B11" i="2"/>
  <c r="H10" i="2" l="1"/>
  <c r="B12" i="2"/>
  <c r="E11" i="2"/>
  <c r="F11" i="2" s="1"/>
  <c r="G11" i="2" s="1"/>
  <c r="H11" i="2" l="1"/>
  <c r="B13" i="2"/>
  <c r="E12" i="2"/>
  <c r="F12" i="2" s="1"/>
  <c r="G12" i="2" s="1"/>
  <c r="H12" i="2" l="1"/>
  <c r="B14" i="2"/>
  <c r="E14" i="2" s="1"/>
  <c r="F14" i="2" s="1"/>
  <c r="E13" i="2"/>
  <c r="F13" i="2" s="1"/>
  <c r="G13" i="2" s="1"/>
  <c r="G14" i="2" s="1"/>
  <c r="H13" i="2" l="1"/>
  <c r="H14" i="2" s="1"/>
  <c r="F1" i="2"/>
</calcChain>
</file>

<file path=xl/sharedStrings.xml><?xml version="1.0" encoding="utf-8"?>
<sst xmlns="http://schemas.openxmlformats.org/spreadsheetml/2006/main" count="51" uniqueCount="38">
  <si>
    <t>Январь</t>
  </si>
  <si>
    <t>Февраль</t>
  </si>
  <si>
    <t>Март</t>
  </si>
  <si>
    <t>Апрель</t>
  </si>
  <si>
    <t>Май</t>
  </si>
  <si>
    <t>Июнь</t>
  </si>
  <si>
    <t>Июль</t>
  </si>
  <si>
    <t>Декабрь</t>
  </si>
  <si>
    <t>Доход</t>
  </si>
  <si>
    <t>Еда</t>
  </si>
  <si>
    <t>ТСЖ</t>
  </si>
  <si>
    <t>Проч</t>
  </si>
  <si>
    <t>Стоимость:</t>
  </si>
  <si>
    <t>Остаток</t>
  </si>
  <si>
    <t>Осталось:</t>
  </si>
  <si>
    <t xml:space="preserve">Накопленно: </t>
  </si>
  <si>
    <t>Август</t>
  </si>
  <si>
    <t>Сентябрь</t>
  </si>
  <si>
    <t>Уже есть:</t>
  </si>
  <si>
    <t>Октябрь</t>
  </si>
  <si>
    <t>Ноябрь</t>
  </si>
  <si>
    <t>Квартира</t>
  </si>
  <si>
    <t>Накоплено</t>
  </si>
  <si>
    <t>Стоимость</t>
  </si>
  <si>
    <t>Ставка</t>
  </si>
  <si>
    <t>Счет</t>
  </si>
  <si>
    <t>Взнос</t>
  </si>
  <si>
    <t>Срок</t>
  </si>
  <si>
    <t>Пополнения</t>
  </si>
  <si>
    <t>Сумма</t>
  </si>
  <si>
    <t>https://thecode.media/excel-4/</t>
  </si>
  <si>
    <t>покупка</t>
  </si>
  <si>
    <t>продажа</t>
  </si>
  <si>
    <t>Цена</t>
  </si>
  <si>
    <t>Дата</t>
  </si>
  <si>
    <t>Доход%</t>
  </si>
  <si>
    <t xml:space="preserve"> 3.10.2011</t>
  </si>
  <si>
    <t xml:space="preserve"> 3.10.2012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</si>
</sst>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160" zoomScaleNormal="160" workbookViewId="0">
      <selection activeCell="K17" sqref="A1:K17"/>
    </sheetView>
  </sheetViews>
  <sheetFormatPr defaultRowHeight="14.4" x14ac:dyDescent="0.3"/>
  <cols>
    <col min="7" max="7" width="10.77734375" customWidth="1"/>
    <col min="9" max="9" width="12.5546875" bestFit="1" customWidth="1"/>
  </cols>
  <sheetData>
    <row r="1" spans="1:10" x14ac:dyDescent="0.3">
      <c r="F1">
        <f>SUM(F3:F15)</f>
        <v>45000</v>
      </c>
    </row>
    <row r="2" spans="1:10" x14ac:dyDescent="0.3">
      <c r="B2" t="s">
        <v>8</v>
      </c>
      <c r="C2" t="s">
        <v>9</v>
      </c>
      <c r="D2" t="s">
        <v>10</v>
      </c>
      <c r="E2" t="s">
        <v>11</v>
      </c>
      <c r="F2" t="s">
        <v>13</v>
      </c>
    </row>
    <row r="3" spans="1:10" x14ac:dyDescent="0.3">
      <c r="A3" t="s">
        <v>7</v>
      </c>
      <c r="B3">
        <v>10000</v>
      </c>
      <c r="D3">
        <v>0</v>
      </c>
      <c r="F3">
        <f>B3-(C3+D3+E3)</f>
        <v>10000</v>
      </c>
    </row>
    <row r="4" spans="1:10" x14ac:dyDescent="0.3">
      <c r="A4" t="s">
        <v>0</v>
      </c>
      <c r="B4">
        <v>10000</v>
      </c>
      <c r="C4">
        <v>2500</v>
      </c>
      <c r="D4">
        <v>2500</v>
      </c>
      <c r="F4">
        <f t="shared" ref="F4:F10" si="0">B4-(C4+D4+E4)</f>
        <v>5000</v>
      </c>
    </row>
    <row r="5" spans="1:10" x14ac:dyDescent="0.3">
      <c r="A5" t="s">
        <v>1</v>
      </c>
      <c r="B5">
        <f>B4</f>
        <v>10000</v>
      </c>
      <c r="C5">
        <f>C4</f>
        <v>2500</v>
      </c>
      <c r="D5">
        <f>D4</f>
        <v>2500</v>
      </c>
      <c r="F5">
        <f t="shared" si="0"/>
        <v>5000</v>
      </c>
    </row>
    <row r="6" spans="1:10" x14ac:dyDescent="0.3">
      <c r="A6" t="s">
        <v>2</v>
      </c>
      <c r="B6">
        <f t="shared" ref="B6:B10" si="1">B5</f>
        <v>10000</v>
      </c>
      <c r="C6">
        <f t="shared" ref="C6:C10" si="2">C5</f>
        <v>2500</v>
      </c>
      <c r="D6">
        <f t="shared" ref="D6:D10" si="3">D5</f>
        <v>2500</v>
      </c>
      <c r="F6">
        <f t="shared" si="0"/>
        <v>5000</v>
      </c>
    </row>
    <row r="7" spans="1:10" x14ac:dyDescent="0.3">
      <c r="A7" t="s">
        <v>3</v>
      </c>
      <c r="B7">
        <f t="shared" si="1"/>
        <v>10000</v>
      </c>
      <c r="C7">
        <f t="shared" si="2"/>
        <v>2500</v>
      </c>
      <c r="D7">
        <f t="shared" si="3"/>
        <v>2500</v>
      </c>
      <c r="F7">
        <f t="shared" si="0"/>
        <v>5000</v>
      </c>
    </row>
    <row r="8" spans="1:10" x14ac:dyDescent="0.3">
      <c r="A8" t="s">
        <v>4</v>
      </c>
      <c r="B8">
        <f t="shared" si="1"/>
        <v>10000</v>
      </c>
      <c r="C8">
        <f t="shared" si="2"/>
        <v>2500</v>
      </c>
      <c r="D8">
        <f t="shared" si="3"/>
        <v>2500</v>
      </c>
      <c r="F8">
        <f t="shared" si="0"/>
        <v>5000</v>
      </c>
    </row>
    <row r="9" spans="1:10" x14ac:dyDescent="0.3">
      <c r="A9" t="s">
        <v>5</v>
      </c>
      <c r="B9">
        <f t="shared" si="1"/>
        <v>10000</v>
      </c>
      <c r="C9">
        <f t="shared" si="2"/>
        <v>2500</v>
      </c>
      <c r="D9">
        <f t="shared" si="3"/>
        <v>2500</v>
      </c>
      <c r="F9">
        <f t="shared" si="0"/>
        <v>5000</v>
      </c>
    </row>
    <row r="10" spans="1:10" x14ac:dyDescent="0.3">
      <c r="A10" t="s">
        <v>6</v>
      </c>
      <c r="B10">
        <f t="shared" si="1"/>
        <v>10000</v>
      </c>
      <c r="C10">
        <f t="shared" si="2"/>
        <v>2500</v>
      </c>
      <c r="D10">
        <f t="shared" si="3"/>
        <v>2500</v>
      </c>
      <c r="F10">
        <f t="shared" si="0"/>
        <v>5000</v>
      </c>
    </row>
    <row r="12" spans="1:10" x14ac:dyDescent="0.3">
      <c r="I12" t="s">
        <v>18</v>
      </c>
      <c r="J12">
        <v>10000</v>
      </c>
    </row>
    <row r="13" spans="1:10" x14ac:dyDescent="0.3">
      <c r="I13" t="s">
        <v>15</v>
      </c>
      <c r="J13">
        <f>F1+J12</f>
        <v>55000</v>
      </c>
    </row>
    <row r="14" spans="1:10" x14ac:dyDescent="0.3">
      <c r="I14" t="s">
        <v>12</v>
      </c>
      <c r="J14">
        <v>50000</v>
      </c>
    </row>
    <row r="15" spans="1:10" x14ac:dyDescent="0.3">
      <c r="I15" t="s">
        <v>14</v>
      </c>
      <c r="J15">
        <f>J14-J13</f>
        <v>-5000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258F-DB2B-4DA8-9219-906F0C04B404}">
  <dimension ref="A1:K21"/>
  <sheetViews>
    <sheetView topLeftCell="A4" zoomScale="145" zoomScaleNormal="145" workbookViewId="0">
      <selection activeCell="C23" sqref="C23"/>
    </sheetView>
  </sheetViews>
  <sheetFormatPr defaultRowHeight="14.4" x14ac:dyDescent="0.3"/>
  <cols>
    <col min="1" max="1" width="10.109375" bestFit="1" customWidth="1"/>
    <col min="4" max="4" width="9.109375" bestFit="1" customWidth="1"/>
    <col min="7" max="7" width="10.5546875" bestFit="1" customWidth="1"/>
    <col min="9" max="9" width="12.5546875" bestFit="1" customWidth="1"/>
    <col min="10" max="10" width="11.77734375" bestFit="1" customWidth="1"/>
    <col min="11" max="11" width="11.5546875" bestFit="1" customWidth="1"/>
  </cols>
  <sheetData>
    <row r="1" spans="1:11" x14ac:dyDescent="0.3">
      <c r="F1">
        <f>SUM(F3:F14)</f>
        <v>120000</v>
      </c>
    </row>
    <row r="2" spans="1:11" x14ac:dyDescent="0.3">
      <c r="B2" t="s">
        <v>8</v>
      </c>
      <c r="C2" t="s">
        <v>9</v>
      </c>
      <c r="D2" t="s">
        <v>21</v>
      </c>
      <c r="E2" t="s">
        <v>11</v>
      </c>
      <c r="F2" t="s">
        <v>13</v>
      </c>
      <c r="G2" t="s">
        <v>22</v>
      </c>
      <c r="H2" t="s">
        <v>25</v>
      </c>
    </row>
    <row r="3" spans="1:11" x14ac:dyDescent="0.3">
      <c r="A3" t="s">
        <v>0</v>
      </c>
      <c r="B3">
        <v>20000</v>
      </c>
      <c r="C3">
        <v>2500</v>
      </c>
      <c r="D3">
        <v>2500</v>
      </c>
      <c r="E3">
        <f>B3/4</f>
        <v>5000</v>
      </c>
      <c r="F3">
        <f t="shared" ref="F3:F14" si="0">B3-(C3+D3+E3)</f>
        <v>10000</v>
      </c>
      <c r="G3">
        <f>F3</f>
        <v>10000</v>
      </c>
      <c r="H3">
        <f>G3+G3*B19/12</f>
        <v>10083.333333333334</v>
      </c>
    </row>
    <row r="4" spans="1:11" x14ac:dyDescent="0.3">
      <c r="A4" t="s">
        <v>1</v>
      </c>
      <c r="B4">
        <f>B3</f>
        <v>20000</v>
      </c>
      <c r="C4">
        <f>C3</f>
        <v>2500</v>
      </c>
      <c r="D4">
        <f>D3</f>
        <v>2500</v>
      </c>
      <c r="E4">
        <f t="shared" ref="E4:E14" si="1">B4/4</f>
        <v>5000</v>
      </c>
      <c r="F4">
        <f t="shared" si="0"/>
        <v>10000</v>
      </c>
      <c r="G4">
        <f>G3+F4</f>
        <v>20000</v>
      </c>
      <c r="H4">
        <f>H3+F4+(H3+F4)*$B$19/12</f>
        <v>20250.694444444445</v>
      </c>
    </row>
    <row r="5" spans="1:11" x14ac:dyDescent="0.3">
      <c r="A5" t="s">
        <v>2</v>
      </c>
      <c r="B5">
        <f t="shared" ref="B5:D14" si="2">B4</f>
        <v>20000</v>
      </c>
      <c r="C5">
        <f t="shared" si="2"/>
        <v>2500</v>
      </c>
      <c r="D5">
        <f t="shared" si="2"/>
        <v>2500</v>
      </c>
      <c r="E5">
        <f t="shared" si="1"/>
        <v>5000</v>
      </c>
      <c r="F5">
        <f t="shared" si="0"/>
        <v>10000</v>
      </c>
      <c r="G5">
        <f t="shared" ref="G5:G14" si="3">G4+F5</f>
        <v>30000</v>
      </c>
      <c r="H5">
        <f t="shared" ref="H5:H14" si="4">H4+F5+(H4+F5)*$B$19/12</f>
        <v>30502.783564814814</v>
      </c>
    </row>
    <row r="6" spans="1:11" x14ac:dyDescent="0.3">
      <c r="A6" t="s">
        <v>3</v>
      </c>
      <c r="B6">
        <f t="shared" si="2"/>
        <v>20000</v>
      </c>
      <c r="C6">
        <f t="shared" si="2"/>
        <v>2500</v>
      </c>
      <c r="D6">
        <f t="shared" si="2"/>
        <v>2500</v>
      </c>
      <c r="E6">
        <f t="shared" si="1"/>
        <v>5000</v>
      </c>
      <c r="F6">
        <f t="shared" si="0"/>
        <v>10000</v>
      </c>
      <c r="G6">
        <f t="shared" si="3"/>
        <v>40000</v>
      </c>
      <c r="H6">
        <f t="shared" si="4"/>
        <v>40840.306761188273</v>
      </c>
      <c r="J6" t="s">
        <v>26</v>
      </c>
      <c r="K6">
        <v>10000</v>
      </c>
    </row>
    <row r="7" spans="1:11" x14ac:dyDescent="0.3">
      <c r="A7" t="s">
        <v>4</v>
      </c>
      <c r="B7">
        <f t="shared" si="2"/>
        <v>20000</v>
      </c>
      <c r="C7">
        <f t="shared" si="2"/>
        <v>2500</v>
      </c>
      <c r="D7">
        <f t="shared" si="2"/>
        <v>2500</v>
      </c>
      <c r="E7">
        <f t="shared" si="1"/>
        <v>5000</v>
      </c>
      <c r="F7">
        <f t="shared" si="0"/>
        <v>10000</v>
      </c>
      <c r="G7">
        <f t="shared" si="3"/>
        <v>50000</v>
      </c>
      <c r="H7">
        <f t="shared" si="4"/>
        <v>51263.975984198172</v>
      </c>
      <c r="J7" t="s">
        <v>24</v>
      </c>
      <c r="K7" s="1">
        <v>0.08</v>
      </c>
    </row>
    <row r="8" spans="1:11" x14ac:dyDescent="0.3">
      <c r="A8" t="s">
        <v>5</v>
      </c>
      <c r="B8">
        <f t="shared" si="2"/>
        <v>20000</v>
      </c>
      <c r="C8">
        <f t="shared" si="2"/>
        <v>2500</v>
      </c>
      <c r="D8">
        <f t="shared" si="2"/>
        <v>2500</v>
      </c>
      <c r="E8">
        <f t="shared" si="1"/>
        <v>5000</v>
      </c>
      <c r="F8">
        <f t="shared" si="0"/>
        <v>10000</v>
      </c>
      <c r="G8">
        <f t="shared" si="3"/>
        <v>60000</v>
      </c>
      <c r="H8">
        <f t="shared" si="4"/>
        <v>61774.509117399823</v>
      </c>
      <c r="J8" t="s">
        <v>27</v>
      </c>
      <c r="K8">
        <v>12</v>
      </c>
    </row>
    <row r="9" spans="1:11" x14ac:dyDescent="0.3">
      <c r="A9" t="s">
        <v>6</v>
      </c>
      <c r="B9">
        <f t="shared" si="2"/>
        <v>20000</v>
      </c>
      <c r="C9">
        <f t="shared" si="2"/>
        <v>2500</v>
      </c>
      <c r="D9">
        <f t="shared" si="2"/>
        <v>2500</v>
      </c>
      <c r="E9">
        <f t="shared" si="1"/>
        <v>5000</v>
      </c>
      <c r="F9">
        <f t="shared" si="0"/>
        <v>10000</v>
      </c>
      <c r="G9">
        <f t="shared" si="3"/>
        <v>70000</v>
      </c>
      <c r="H9">
        <f t="shared" si="4"/>
        <v>72372.630026711486</v>
      </c>
    </row>
    <row r="10" spans="1:11" x14ac:dyDescent="0.3">
      <c r="A10" t="s">
        <v>16</v>
      </c>
      <c r="B10">
        <f t="shared" si="2"/>
        <v>20000</v>
      </c>
      <c r="C10">
        <f t="shared" si="2"/>
        <v>2500</v>
      </c>
      <c r="D10">
        <f t="shared" si="2"/>
        <v>2500</v>
      </c>
      <c r="E10">
        <f t="shared" si="1"/>
        <v>5000</v>
      </c>
      <c r="F10">
        <f t="shared" si="0"/>
        <v>10000</v>
      </c>
      <c r="G10">
        <f t="shared" si="3"/>
        <v>80000</v>
      </c>
      <c r="H10">
        <f t="shared" si="4"/>
        <v>83059.068610267408</v>
      </c>
      <c r="J10" t="s">
        <v>28</v>
      </c>
      <c r="K10">
        <v>3547.812642177314</v>
      </c>
    </row>
    <row r="11" spans="1:11" x14ac:dyDescent="0.3">
      <c r="A11" t="s">
        <v>17</v>
      </c>
      <c r="B11">
        <f t="shared" si="2"/>
        <v>20000</v>
      </c>
      <c r="C11">
        <f t="shared" si="2"/>
        <v>2500</v>
      </c>
      <c r="D11">
        <f t="shared" si="2"/>
        <v>2500</v>
      </c>
      <c r="E11">
        <f t="shared" si="1"/>
        <v>5000</v>
      </c>
      <c r="F11">
        <f t="shared" si="0"/>
        <v>10000</v>
      </c>
      <c r="G11">
        <f t="shared" si="3"/>
        <v>90000</v>
      </c>
      <c r="H11">
        <f t="shared" si="4"/>
        <v>93834.560848686306</v>
      </c>
    </row>
    <row r="12" spans="1:11" x14ac:dyDescent="0.3">
      <c r="A12" t="s">
        <v>19</v>
      </c>
      <c r="B12">
        <f t="shared" si="2"/>
        <v>20000</v>
      </c>
      <c r="C12">
        <f t="shared" si="2"/>
        <v>2500</v>
      </c>
      <c r="D12">
        <f t="shared" si="2"/>
        <v>2500</v>
      </c>
      <c r="E12">
        <f t="shared" si="1"/>
        <v>5000</v>
      </c>
      <c r="F12">
        <f t="shared" si="0"/>
        <v>10000</v>
      </c>
      <c r="G12">
        <f t="shared" si="3"/>
        <v>100000</v>
      </c>
      <c r="H12">
        <f t="shared" si="4"/>
        <v>104699.8488557587</v>
      </c>
      <c r="J12" t="s">
        <v>29</v>
      </c>
      <c r="K12" s="2">
        <f>FV(K7/K8,K8,-K10,-K6)</f>
        <v>55000</v>
      </c>
    </row>
    <row r="13" spans="1:11" x14ac:dyDescent="0.3">
      <c r="A13" t="s">
        <v>20</v>
      </c>
      <c r="B13">
        <f t="shared" si="2"/>
        <v>20000</v>
      </c>
      <c r="C13">
        <f t="shared" si="2"/>
        <v>2500</v>
      </c>
      <c r="D13">
        <f t="shared" si="2"/>
        <v>2500</v>
      </c>
      <c r="E13">
        <f t="shared" si="1"/>
        <v>5000</v>
      </c>
      <c r="F13">
        <f t="shared" si="0"/>
        <v>10000</v>
      </c>
      <c r="G13">
        <f t="shared" si="3"/>
        <v>110000</v>
      </c>
      <c r="H13">
        <f t="shared" si="4"/>
        <v>115655.68092955669</v>
      </c>
    </row>
    <row r="14" spans="1:11" x14ac:dyDescent="0.3">
      <c r="A14" t="s">
        <v>7</v>
      </c>
      <c r="B14">
        <f t="shared" si="2"/>
        <v>20000</v>
      </c>
      <c r="C14">
        <f t="shared" si="2"/>
        <v>2500</v>
      </c>
      <c r="D14">
        <f t="shared" si="2"/>
        <v>2500</v>
      </c>
      <c r="E14">
        <f t="shared" si="1"/>
        <v>5000</v>
      </c>
      <c r="F14">
        <f t="shared" si="0"/>
        <v>10000</v>
      </c>
      <c r="G14">
        <f t="shared" si="3"/>
        <v>120000</v>
      </c>
      <c r="H14">
        <f t="shared" si="4"/>
        <v>126702.81160396966</v>
      </c>
    </row>
    <row r="17" spans="1:2" x14ac:dyDescent="0.3">
      <c r="A17" t="s">
        <v>23</v>
      </c>
      <c r="B17">
        <v>50000</v>
      </c>
    </row>
    <row r="19" spans="1:2" x14ac:dyDescent="0.3">
      <c r="A19" t="s">
        <v>24</v>
      </c>
      <c r="B19" s="1">
        <v>0.1</v>
      </c>
    </row>
    <row r="21" spans="1:2" x14ac:dyDescent="0.3">
      <c r="A21" t="s">
        <v>30</v>
      </c>
    </row>
  </sheetData>
  <phoneticPr fontId="1" type="noConversion"/>
  <conditionalFormatting sqref="G3:G14">
    <cfRule type="cellIs" dxfId="1" priority="2" operator="greaterThanOrEqual">
      <formula>$B$17</formula>
    </cfRule>
  </conditionalFormatting>
  <conditionalFormatting sqref="H3:H14">
    <cfRule type="cellIs" dxfId="0" priority="1" operator="greaterThanOrEqual">
      <formula>$B$17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6D2-A5A9-46C2-A0E1-387971876A72}">
  <dimension ref="A2:C8"/>
  <sheetViews>
    <sheetView tabSelected="1" workbookViewId="0">
      <selection activeCell="D12" sqref="D12"/>
    </sheetView>
  </sheetViews>
  <sheetFormatPr defaultRowHeight="14.4" x14ac:dyDescent="0.3"/>
  <cols>
    <col min="1" max="1" width="10.33203125" customWidth="1"/>
    <col min="2" max="2" width="14.21875" customWidth="1"/>
    <col min="3" max="3" width="14.5546875" customWidth="1"/>
  </cols>
  <sheetData>
    <row r="2" spans="1:3" x14ac:dyDescent="0.3">
      <c r="B2" t="s">
        <v>33</v>
      </c>
      <c r="C2" t="s">
        <v>34</v>
      </c>
    </row>
    <row r="3" spans="1:3" x14ac:dyDescent="0.3">
      <c r="A3" t="s">
        <v>31</v>
      </c>
      <c r="B3">
        <v>175</v>
      </c>
      <c r="C3" s="3" t="s">
        <v>36</v>
      </c>
    </row>
    <row r="4" spans="1:3" x14ac:dyDescent="0.3">
      <c r="A4" t="s">
        <v>32</v>
      </c>
      <c r="B4">
        <v>248</v>
      </c>
      <c r="C4" s="3" t="s">
        <v>37</v>
      </c>
    </row>
    <row r="6" spans="1:3" x14ac:dyDescent="0.3">
      <c r="A6" t="s">
        <v>35</v>
      </c>
    </row>
    <row r="8" spans="1:3" x14ac:dyDescent="0.3">
      <c r="B8" s="4">
        <f>((B4-B3)/B3)/C8*365</f>
        <v>0.41600312256049959</v>
      </c>
      <c r="C8">
        <f>_xlfn.DAYS( C4,C3)</f>
        <v>366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Брекетты</vt:lpstr>
      <vt:lpstr>Мкбук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2015-06-05T18:19:34Z</dcterms:created>
  <dcterms:modified xsi:type="dcterms:W3CDTF">2021-12-24T13:03:44Z</dcterms:modified>
</cp:coreProperties>
</file>