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ourpublicservice-my.sharepoint.com/personal/smekonnen_ourpublicservice_org/Documents/PPS Documents/Sammies Demographics/"/>
    </mc:Choice>
  </mc:AlternateContent>
  <xr:revisionPtr revIDLastSave="365" documentId="11_F25DC773A252ABDACC1048EA39DE41D45BDE58E4" xr6:coauthVersionLast="47" xr6:coauthVersionMax="47" xr10:uidLastSave="{9C32EC65-5DD8-48EA-BFB7-70B6245DFB5D}"/>
  <bookViews>
    <workbookView xWindow="-108" yWindow="-108" windowWidth="23256" windowHeight="12456" activeTab="1" xr2:uid="{00000000-000D-0000-FFFF-FFFF00000000}"/>
  </bookViews>
  <sheets>
    <sheet name="Fedscope" sheetId="1" r:id="rId1"/>
    <sheet name="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O5" i="1"/>
  <c r="O4" i="1"/>
  <c r="O3" i="1"/>
  <c r="D34" i="1"/>
  <c r="D33" i="1"/>
  <c r="D32" i="1"/>
  <c r="D17" i="1"/>
  <c r="I18" i="1"/>
  <c r="I16" i="1"/>
  <c r="I17" i="1"/>
  <c r="I19" i="1"/>
  <c r="I11" i="1"/>
  <c r="I13" i="1"/>
  <c r="I12" i="1"/>
  <c r="D19" i="1"/>
  <c r="D18" i="1"/>
  <c r="D14" i="1"/>
  <c r="D10" i="1"/>
  <c r="D9" i="1"/>
  <c r="D8" i="1"/>
  <c r="D7" i="1"/>
  <c r="D6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Selam M</author>
  </authors>
  <commentList>
    <comment ref="A13" authorId="0" shapeId="0" xr:uid="{DCEA73DF-0C64-481A-A311-C5F2F9B9FBB4}">
      <text>
        <r>
          <rPr>
            <b/>
            <sz val="9"/>
            <color indexed="81"/>
            <rFont val="Tahoma"/>
            <family val="2"/>
          </rPr>
          <t>Selam M:</t>
        </r>
        <r>
          <rPr>
            <sz val="9"/>
            <color indexed="81"/>
            <rFont val="Tahoma"/>
            <family val="2"/>
          </rPr>
          <t xml:space="preserve">
Not the most accurate bc - sammies had H/L  for both racial and ethnic categories and fedscope only has it as a racial group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Selam M</author>
  </authors>
  <commentList>
    <comment ref="A1" authorId="0" shapeId="0" xr:uid="{4173242E-481D-4CFB-A0C4-827255317FF9}">
      <text>
        <r>
          <rPr>
            <b/>
            <sz val="9"/>
            <color indexed="81"/>
            <rFont val="Tahoma"/>
            <family val="2"/>
          </rPr>
          <t>Selam M:</t>
        </r>
        <r>
          <rPr>
            <sz val="9"/>
            <color indexed="81"/>
            <rFont val="Tahoma"/>
            <family val="2"/>
          </rPr>
          <t xml:space="preserve">
Not the most accurate bc - sammies had H/L  for both racial and ethnic categories and fedscope only has it as a racial group
</t>
        </r>
      </text>
    </comment>
  </commentList>
</comments>
</file>

<file path=xl/sharedStrings.xml><?xml version="1.0" encoding="utf-8"?>
<sst xmlns="http://schemas.openxmlformats.org/spreadsheetml/2006/main" count="111" uniqueCount="64">
  <si>
    <t>Race</t>
  </si>
  <si>
    <t>Difference</t>
  </si>
  <si>
    <t>American Indian/Alaskan Native</t>
  </si>
  <si>
    <t>Asian</t>
  </si>
  <si>
    <t>Black/African American</t>
  </si>
  <si>
    <t>Hispanic/Latino</t>
  </si>
  <si>
    <t>Native Hawaiian/Pacific Islander</t>
  </si>
  <si>
    <t>Two or more races</t>
  </si>
  <si>
    <t>White</t>
  </si>
  <si>
    <t>Unspecified</t>
  </si>
  <si>
    <t>Other</t>
  </si>
  <si>
    <t>Sammies 2023</t>
  </si>
  <si>
    <t>Federal  Workforce 2022</t>
  </si>
  <si>
    <t xml:space="preserve">Ethnicity </t>
  </si>
  <si>
    <t>Hispanic or Latino</t>
  </si>
  <si>
    <t>Federal Workforce 2022</t>
  </si>
  <si>
    <t>Minority Groups</t>
  </si>
  <si>
    <t>Prefer not to answer</t>
  </si>
  <si>
    <t>Minorities</t>
  </si>
  <si>
    <t>Age</t>
  </si>
  <si>
    <t>25 years or less</t>
  </si>
  <si>
    <t>Less than 20 years</t>
  </si>
  <si>
    <t>20 to 24 years</t>
  </si>
  <si>
    <t>25 to 34 years</t>
  </si>
  <si>
    <t>35 to 44 years</t>
  </si>
  <si>
    <t>45 to 54 years</t>
  </si>
  <si>
    <t>55 to 64 years</t>
  </si>
  <si>
    <t>Greater than 65 years</t>
  </si>
  <si>
    <t>26 to 29 years</t>
  </si>
  <si>
    <t>30 to 39 years</t>
  </si>
  <si>
    <t>40 to 49 years</t>
  </si>
  <si>
    <t>50 to 59 years</t>
  </si>
  <si>
    <t xml:space="preserve">Greater than 60 years </t>
  </si>
  <si>
    <t>Sex</t>
  </si>
  <si>
    <t>Male</t>
  </si>
  <si>
    <t>Female</t>
  </si>
  <si>
    <t xml:space="preserve">Disability </t>
  </si>
  <si>
    <t>Yes</t>
  </si>
  <si>
    <t>No</t>
  </si>
  <si>
    <t>Unknown</t>
  </si>
  <si>
    <t>Years in Service</t>
  </si>
  <si>
    <t>1 to 3 years</t>
  </si>
  <si>
    <t>4 to 5 years</t>
  </si>
  <si>
    <t>6 to 10 years</t>
  </si>
  <si>
    <t>11 to 14 years</t>
  </si>
  <si>
    <t>15 to 20 years</t>
  </si>
  <si>
    <t>Less than 1 year</t>
  </si>
  <si>
    <t>More than 20 years</t>
  </si>
  <si>
    <t>1 - 2 years</t>
  </si>
  <si>
    <t>3 - 4 years</t>
  </si>
  <si>
    <t>5 - 9 years</t>
  </si>
  <si>
    <t>10 - 14 years</t>
  </si>
  <si>
    <t>15 - 19 years</t>
  </si>
  <si>
    <t>20 - 24 years</t>
  </si>
  <si>
    <t>25 - 29 years</t>
  </si>
  <si>
    <t>30 - 34 years</t>
  </si>
  <si>
    <t>35 years or more</t>
  </si>
  <si>
    <t xml:space="preserve">Retirement </t>
  </si>
  <si>
    <t>Retirement</t>
  </si>
  <si>
    <t>Voluntary</t>
  </si>
  <si>
    <t>Early Out</t>
  </si>
  <si>
    <t>Disability</t>
  </si>
  <si>
    <t>Military Service</t>
  </si>
  <si>
    <t>FEVS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</si>
</sst>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9" fontId="2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6" fillId="0" borderId="1" xfId="0" applyFont="1" applyBorder="1"/>
    <xf numFmtId="0" fontId="7" fillId="2" borderId="2" xfId="0" applyFont="1" applyFill="1" applyBorder="1"/>
    <xf numFmtId="0" fontId="7" fillId="0" borderId="2" xfId="0" applyFont="1" applyBorder="1"/>
    <xf numFmtId="9" fontId="2" fillId="0" borderId="1" xfId="1" applyFont="1" applyBorder="1" applyAlignment="1">
      <alignment horizontal="center" vertical="center"/>
    </xf>
    <xf numFmtId="10" fontId="7" fillId="2" borderId="2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0" borderId="1" xfId="1" applyFont="1" applyBorder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10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0" fontId="7" fillId="2" borderId="2" xfId="1" applyNumberFormat="1" applyFont="1" applyFill="1" applyBorder="1"/>
    <xf numFmtId="10" fontId="7" fillId="0" borderId="2" xfId="1" applyNumberFormat="1" applyFont="1" applyBorder="1"/>
  </cellXfs>
  <cellStyles count="2">
    <cellStyle name="Normal" xfId="0" builtinId="0"/>
    <cellStyle name="Percent" xfId="1" builtinId="5"/>
  </cellStyles>
  <dxfs count="29">
    <dxf>
      <numFmt numFmtId="164" formatCode="0.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2442E0-06C1-4990-960C-94C7578B3EA2}" name="Table23" displayName="Table23" ref="A1:D10" totalsRowShown="0" headerRowDxfId="28">
  <tableColumns count="4">
    <tableColumn id="1" xr3:uid="{C154577F-9764-4BCD-9FA0-F233E0BDF478}" name="Race"/>
    <tableColumn id="2" xr3:uid="{97FF1AF3-A55F-43B6-B5E4-B8347DC42456}" name="Federal  Workforce 2022" dataDxfId="27" dataCellStyle="Percent"/>
    <tableColumn id="3" xr3:uid="{31E558B8-BB40-4173-93E1-D90545B9ADD4}" name="Sammies 2023" dataDxfId="26" dataCellStyle="Percent"/>
    <tableColumn id="4" xr3:uid="{0BBD7E21-300A-4F0D-9FD3-29FC45307BD1}" name="Difference" dataDxfId="25" dataCellStyle="Percent">
      <calculatedColumnFormula>Table23[[#This Row],[Sammies 2023]]-Table23[[#This Row],[Federal  Workforce 2022]]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65E9DC9-0EAB-4BB8-A516-FF66F6A1C1D6}" name="Table37" displayName="Table37" ref="G28:H31" totalsRowShown="0" headerRowDxfId="5">
  <sortState xmlns:xlrd2="http://schemas.microsoft.com/office/spreadsheetml/2017/richdata2" ref="G29:H31">
    <sortCondition ref="G20:G22" customList="Yes,No,Prefer not to say"/>
  </sortState>
  <tableColumns count="2">
    <tableColumn id="1" xr3:uid="{5BBD8776-FB2C-4118-B4EC-130AF789ED7D}" name="Retirement "/>
    <tableColumn id="3" xr3:uid="{D1B33FB8-BC53-497E-A544-C3DB25AC55EE}" name="Sammies 2023" dataDxfId="4" dataCellStyle="Percent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5CCAFD-CACC-4BB6-8DFB-8D21DBAA7D51}" name="Table39" displayName="Table39" ref="L2:O5" totalsRowShown="0" headerRowDxfId="3">
  <sortState xmlns:xlrd2="http://schemas.microsoft.com/office/spreadsheetml/2017/richdata2" ref="L3:O5">
    <sortCondition ref="L21:L23" customList="Yes,No,Prefer not to say"/>
  </sortState>
  <tableColumns count="4">
    <tableColumn id="1" xr3:uid="{19B29C7D-F6B5-4C64-A5B0-4A4AAA6D55E4}" name="Military Service"/>
    <tableColumn id="2" xr3:uid="{473F68B5-71BA-46DC-B881-AEDAF46563DB}" name="Federal  Workforce 2022" dataDxfId="2" dataCellStyle="Percent"/>
    <tableColumn id="3" xr3:uid="{A5BCD58B-E532-4906-A2EF-D6F819A5A375}" name="Sammies 2023" dataDxfId="1" dataCellStyle="Percent"/>
    <tableColumn id="4" xr3:uid="{7AE46959-97C5-45F2-9D86-808B5F4DF57F}" name="Difference" dataDxfId="0" dataCellStyle="Percent">
      <calculatedColumnFormula>Table39[[#This Row],[Sammies 2023]]-Table39[[#This Row],[Federal  Workforce 2022]]</calculatedColumnFormula>
    </tableColumn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6ACDA-37FC-4CFA-ADBA-A0C63C691DEA}" name="Table293" displayName="Table293" ref="A1:B3" totalsRowShown="0">
  <sortState xmlns:xlrd2="http://schemas.microsoft.com/office/spreadsheetml/2017/richdata2" ref="A2:B2">
    <sortCondition ref="A14:A15"/>
  </sortState>
  <tableColumns count="2">
    <tableColumn id="1" xr3:uid="{A8D079E9-C865-48A5-B23C-BD61E8590899}" name="Ethnicity "/>
    <tableColumn id="4" xr3:uid="{91D9071A-8188-4A60-B779-7F60D0418002}" name="Hispanic or Latino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8FAD1C-F0F5-4D97-98BB-524644704985}" name="Table29" displayName="Table29" ref="A13:D14" totalsRowShown="0">
  <sortState xmlns:xlrd2="http://schemas.microsoft.com/office/spreadsheetml/2017/richdata2" ref="A14:D14">
    <sortCondition ref="A14:A15"/>
  </sortState>
  <tableColumns count="4">
    <tableColumn id="1" xr3:uid="{8476F1F1-2E20-4AFB-9340-553FE9A326F6}" name="Ethnicity "/>
    <tableColumn id="2" xr3:uid="{296FF72C-92B1-4A15-B582-F8A3F79E97AD}" name="Federal Workforce 2022" dataDxfId="24"/>
    <tableColumn id="3" xr3:uid="{379D9ACF-03C6-4DB3-916C-9A7D6A8921BF}" name="Sammies 2023" dataDxfId="23" dataCellStyle="Percent"/>
    <tableColumn id="4" xr3:uid="{ED99D2BF-D3BB-42AA-87F0-6FDB5D463064}" name="Difference" dataDxfId="22" dataCellStyle="Percent">
      <calculatedColumnFormula>Table29[[#This Row],[Sammies 2023]]-Table29[[#This Row],[Federal Workforce 2022]]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229BC4-BFF8-4F98-BB42-C8C81464B299}" name="Table3" displayName="Table3" ref="A16:D19" totalsRowShown="0">
  <autoFilter ref="A16:D19" xr:uid="{CB229BC4-BFF8-4F98-BB42-C8C81464B299}"/>
  <tableColumns count="4">
    <tableColumn id="1" xr3:uid="{08F0BA93-5645-4A5E-B553-C7095F5DD2EF}" name="Minorities"/>
    <tableColumn id="2" xr3:uid="{CA67EADB-FEA9-4092-9151-E43D88FF3890}" name="Federal Workforce 2022" dataDxfId="21"/>
    <tableColumn id="3" xr3:uid="{232FFF99-6F48-4B64-BE5F-2465FD1C3FCA}" name="Sammies 2023" dataDxfId="20" dataCellStyle="Percent"/>
    <tableColumn id="4" xr3:uid="{5392620A-72DF-4901-AAC4-11A339C36BC8}" name="Difference" dataDxfId="19">
      <calculatedColumnFormula>Table3[[#This Row],[Sammies 2023]]-Table3[[#This Row],[Federal Workforce 2022]]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D74182-D024-44DF-A808-D368B32E976C}" name="Table26" displayName="Table26" ref="F1:G8" totalsRowShown="0">
  <tableColumns count="2">
    <tableColumn id="1" xr3:uid="{6F48BE31-AB69-48DB-B9F0-01037946162F}" name="Age"/>
    <tableColumn id="3" xr3:uid="{8B13BC5A-00A1-4AEE-B8D9-24E229DDA13F}" name="Sammies 2023" dataDxfId="18" dataCellStyle="Percent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6882EE-4A7F-401D-9E94-102473D25150}" name="Table531" displayName="Table531" ref="F10:I13" totalsRowShown="0">
  <tableColumns count="4">
    <tableColumn id="1" xr3:uid="{1D30E6B8-75FF-4A8B-B33C-58A86615E31A}" name="Sex"/>
    <tableColumn id="2" xr3:uid="{72C9E1B4-5DD9-46AB-9FD2-112A3290DB45}" name="Federal  Workforce 2022" dataDxfId="17"/>
    <tableColumn id="3" xr3:uid="{DF409B10-5DF4-4ED5-8AD1-57A41F2AC2C7}" name="Sammies 2023" dataDxfId="16" dataCellStyle="Percent"/>
    <tableColumn id="4" xr3:uid="{1B019AA4-4F8A-485F-9A4C-8ED97458395E}" name="Difference" dataDxfId="15">
      <calculatedColumnFormula>Table531[[#This Row],[Sammies 2023]]-Table531[[#This Row],[Federal  Workforce 2022]]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6F254C-655F-426C-BD23-7D8C2D6C7EC6}" name="Table36" displayName="Table36" ref="F15:I19" totalsRowShown="0" headerRowDxfId="14">
  <sortState xmlns:xlrd2="http://schemas.microsoft.com/office/spreadsheetml/2017/richdata2" ref="F16:H19">
    <sortCondition ref="F9:F11" customList="Yes,No,Prefer not to say"/>
  </sortState>
  <tableColumns count="4">
    <tableColumn id="1" xr3:uid="{1CEE6531-7C0F-4896-8148-4BB8BD1DE0EA}" name="Disability "/>
    <tableColumn id="2" xr3:uid="{A7C512E7-859E-409D-95D4-0C227EB99FB7}" name="Federal  Workforce 2022" dataDxfId="13" dataCellStyle="Percent"/>
    <tableColumn id="3" xr3:uid="{FAC6AA37-69C2-45E0-AA99-3B68F4918174}" name="Sammies 2023" dataDxfId="12" dataCellStyle="Percent"/>
    <tableColumn id="4" xr3:uid="{684C08C5-04DE-4704-B665-216AEBC1EECC}" name="Difference" dataDxfId="11">
      <calculatedColumnFormula>Table36[[#This Row],[Sammies 2023]]-Table36[[#This Row],[Federal  Workforce 2022]]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B09889C-D07A-4FEC-9821-97A168E487CF}" name="Table34" displayName="Table34" ref="A21:B29" totalsRowShown="0">
  <tableColumns count="2">
    <tableColumn id="1" xr3:uid="{3C7CF885-206F-4E0C-A4BB-A2C91856137D}" name="Years in Service"/>
    <tableColumn id="3" xr3:uid="{E66A153C-41C4-40B0-A590-F6BDD68702B6}" name="Sammies 2023" dataDxfId="10" dataCellStyle="Percent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B7C6E5A-E102-4390-8F8B-67F9A3C7999C}" name="Table3413" displayName="Table3413" ref="A31:D34" totalsRowShown="0">
  <tableColumns count="4">
    <tableColumn id="1" xr3:uid="{AF8721DD-0857-4BD0-AFA2-72751C9FE777}" name="Years in Service"/>
    <tableColumn id="2" xr3:uid="{62008CCE-24F5-48D2-84F0-45C154DA4435}" name="Federal Workforce 2022" dataDxfId="9" dataCellStyle="Percent"/>
    <tableColumn id="3" xr3:uid="{232F2FD5-4F5B-450F-B838-E0A38F70A708}" name="Sammies 2023" dataDxfId="8" dataCellStyle="Percent"/>
    <tableColumn id="4" xr3:uid="{1D46CBAD-C5DB-4D05-A831-7C8455F400D7}" name="Difference" dataDxfId="7">
      <calculatedColumnFormula>Table3413[[#This Row],[Sammies 2023]]-Table3413[[#This Row],[Federal Workforce 2022]]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5D2765-3EAF-4D28-B88E-15F75388DF4C}" name="Table3414" displayName="Table3414" ref="A36:B47" totalsRowShown="0">
  <tableColumns count="2">
    <tableColumn id="1" xr3:uid="{5856399E-C1C1-47BE-A4B8-0E75E3571384}" name="Years in Service"/>
    <tableColumn id="3" xr3:uid="{AE9B3F1F-8164-4EE7-B625-A1DE7D7BE92E}" name="Federal Workforce 2022" dataDxfId="6" dataCellStyle="Perc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workbookViewId="0">
      <selection activeCell="A13" sqref="A13:D14"/>
    </sheetView>
  </sheetViews>
  <sheetFormatPr defaultRowHeight="15" customHeight="1" x14ac:dyDescent="0.3"/>
  <cols>
    <col min="1" max="1" width="27.77734375" bestFit="1" customWidth="1"/>
    <col min="2" max="2" width="21.6640625" style="12" bestFit="1" customWidth="1"/>
    <col min="3" max="3" width="17.5546875" bestFit="1" customWidth="1"/>
    <col min="4" max="4" width="16.88671875" bestFit="1" customWidth="1"/>
    <col min="5" max="5" width="21.109375" bestFit="1" customWidth="1"/>
    <col min="6" max="6" width="21.77734375" customWidth="1"/>
    <col min="7" max="7" width="21.6640625" bestFit="1" customWidth="1"/>
    <col min="8" max="8" width="21.109375" bestFit="1" customWidth="1"/>
    <col min="9" max="9" width="18.77734375" style="25" bestFit="1" customWidth="1"/>
    <col min="10" max="10" width="21.6640625" style="13" bestFit="1" customWidth="1"/>
    <col min="11" max="11" width="18" bestFit="1" customWidth="1"/>
    <col min="12" max="12" width="21.6640625" bestFit="1" customWidth="1"/>
    <col min="13" max="13" width="13.109375" bestFit="1" customWidth="1"/>
    <col min="14" max="14" width="14.6640625" customWidth="1"/>
  </cols>
  <sheetData>
    <row r="1" spans="1:15" ht="15" customHeight="1" thickBot="1" x14ac:dyDescent="0.35">
      <c r="A1" s="1" t="s">
        <v>0</v>
      </c>
      <c r="B1" s="10" t="s">
        <v>12</v>
      </c>
      <c r="C1" s="2" t="s">
        <v>11</v>
      </c>
      <c r="D1" s="2" t="s">
        <v>1</v>
      </c>
      <c r="F1" s="1" t="s">
        <v>19</v>
      </c>
      <c r="G1" s="2" t="s">
        <v>11</v>
      </c>
      <c r="I1" s="24" t="s">
        <v>19</v>
      </c>
      <c r="J1" s="26" t="s">
        <v>12</v>
      </c>
      <c r="L1" t="s">
        <v>63</v>
      </c>
    </row>
    <row r="2" spans="1:15" ht="15" customHeight="1" x14ac:dyDescent="0.3">
      <c r="A2" s="3" t="s">
        <v>2</v>
      </c>
      <c r="B2" s="11">
        <v>1.5800000000000002E-2</v>
      </c>
      <c r="C2" s="8">
        <v>2.8400000000000001E-3</v>
      </c>
      <c r="D2" s="8">
        <f>Table23[[#This Row],[Sammies 2023]]-Table23[[#This Row],[Federal  Workforce 2022]]</f>
        <v>-1.2960000000000001E-2</v>
      </c>
      <c r="F2" t="s">
        <v>20</v>
      </c>
      <c r="G2" s="17">
        <v>1.14E-2</v>
      </c>
      <c r="I2" s="27" t="s">
        <v>21</v>
      </c>
      <c r="J2" s="22">
        <v>1E-3</v>
      </c>
      <c r="L2" s="25" t="s">
        <v>62</v>
      </c>
      <c r="M2" s="10" t="s">
        <v>12</v>
      </c>
      <c r="N2" s="2" t="s">
        <v>11</v>
      </c>
      <c r="O2" s="2" t="s">
        <v>1</v>
      </c>
    </row>
    <row r="3" spans="1:15" ht="15" customHeight="1" x14ac:dyDescent="0.3">
      <c r="A3" t="s">
        <v>3</v>
      </c>
      <c r="B3" s="11">
        <v>6.7699999999999996E-2</v>
      </c>
      <c r="C3" s="8">
        <v>4.5449999999999997E-2</v>
      </c>
      <c r="D3" s="8">
        <f>Table23[[#This Row],[Sammies 2023]]-Table23[[#This Row],[Federal  Workforce 2022]]</f>
        <v>-2.2249999999999999E-2</v>
      </c>
      <c r="F3" t="s">
        <v>28</v>
      </c>
      <c r="G3" s="17">
        <v>1.14E-2</v>
      </c>
      <c r="I3" s="28" t="s">
        <v>22</v>
      </c>
      <c r="J3" s="23">
        <v>2.0799999999999999E-2</v>
      </c>
      <c r="L3" t="s">
        <v>37</v>
      </c>
      <c r="M3" s="17">
        <v>0.27479999999999999</v>
      </c>
      <c r="N3" s="17">
        <v>0.23499999999999999</v>
      </c>
      <c r="O3" s="7">
        <f>Table39[[#This Row],[Sammies 2023]]-Table39[[#This Row],[Federal  Workforce 2022]]</f>
        <v>-3.9800000000000002E-2</v>
      </c>
    </row>
    <row r="4" spans="1:15" ht="15" customHeight="1" x14ac:dyDescent="0.3">
      <c r="A4" t="s">
        <v>4</v>
      </c>
      <c r="B4" s="11">
        <v>0.18429999999999999</v>
      </c>
      <c r="C4" s="8">
        <v>0.13636000000000001</v>
      </c>
      <c r="D4" s="8">
        <f>Table23[[#This Row],[Sammies 2023]]-Table23[[#This Row],[Federal  Workforce 2022]]</f>
        <v>-4.7939999999999983E-2</v>
      </c>
      <c r="F4" t="s">
        <v>29</v>
      </c>
      <c r="G4" s="17">
        <v>0.19139999999999999</v>
      </c>
      <c r="I4" s="27" t="s">
        <v>23</v>
      </c>
      <c r="J4" s="22">
        <v>0.15110000000000001</v>
      </c>
      <c r="L4" t="s">
        <v>38</v>
      </c>
      <c r="M4" s="17">
        <v>0.72519999999999996</v>
      </c>
      <c r="N4" s="17">
        <v>0.75639999999999996</v>
      </c>
      <c r="O4" s="7">
        <f>Table39[[#This Row],[Sammies 2023]]-Table39[[#This Row],[Federal  Workforce 2022]]</f>
        <v>3.1200000000000006E-2</v>
      </c>
    </row>
    <row r="5" spans="1:15" ht="15" customHeight="1" x14ac:dyDescent="0.3">
      <c r="A5" t="s">
        <v>5</v>
      </c>
      <c r="B5" s="11">
        <v>9.9299999999999999E-2</v>
      </c>
      <c r="C5" s="8">
        <v>5.7000000000000002E-3</v>
      </c>
      <c r="D5" s="8">
        <f>Table23[[#This Row],[Sammies 2023]]-Table23[[#This Row],[Federal  Workforce 2022]]</f>
        <v>-9.3600000000000003E-2</v>
      </c>
      <c r="F5" t="s">
        <v>30</v>
      </c>
      <c r="G5" s="17">
        <v>0.25430000000000003</v>
      </c>
      <c r="I5" s="29" t="s">
        <v>24</v>
      </c>
      <c r="J5" s="23">
        <v>0.2717</v>
      </c>
      <c r="L5" t="s">
        <v>17</v>
      </c>
      <c r="M5" s="17">
        <v>0</v>
      </c>
      <c r="N5" s="17">
        <v>8.6E-3</v>
      </c>
      <c r="O5" s="7">
        <f>Table39[[#This Row],[Sammies 2023]]-Table39[[#This Row],[Federal  Workforce 2022]]</f>
        <v>8.6E-3</v>
      </c>
    </row>
    <row r="6" spans="1:15" ht="15" customHeight="1" x14ac:dyDescent="0.3">
      <c r="A6" s="3" t="s">
        <v>6</v>
      </c>
      <c r="B6" s="11">
        <v>5.7999999999999996E-3</v>
      </c>
      <c r="C6" s="8">
        <v>0</v>
      </c>
      <c r="D6" s="8">
        <f>Table23[[#This Row],[Sammies 2023]]-Table23[[#This Row],[Federal  Workforce 2022]]</f>
        <v>-5.7999999999999996E-3</v>
      </c>
      <c r="F6" t="s">
        <v>31</v>
      </c>
      <c r="G6" s="17">
        <v>0.28570000000000001</v>
      </c>
      <c r="I6" s="30" t="s">
        <v>25</v>
      </c>
      <c r="J6" s="22">
        <v>0.26939999999999997</v>
      </c>
    </row>
    <row r="7" spans="1:15" ht="15" customHeight="1" x14ac:dyDescent="0.3">
      <c r="A7" t="s">
        <v>7</v>
      </c>
      <c r="B7" s="11">
        <v>2.18E-2</v>
      </c>
      <c r="C7" s="8">
        <v>5.6809999999999999E-2</v>
      </c>
      <c r="D7" s="8">
        <f>Table23[[#This Row],[Sammies 2023]]-Table23[[#This Row],[Federal  Workforce 2022]]</f>
        <v>3.5009999999999999E-2</v>
      </c>
      <c r="F7" t="s">
        <v>32</v>
      </c>
      <c r="G7" s="17">
        <v>0.24</v>
      </c>
      <c r="I7" s="29" t="s">
        <v>26</v>
      </c>
      <c r="J7" s="23">
        <v>0.2311</v>
      </c>
    </row>
    <row r="8" spans="1:15" ht="15" customHeight="1" x14ac:dyDescent="0.3">
      <c r="A8" t="s">
        <v>8</v>
      </c>
      <c r="B8" s="11">
        <v>0.5998</v>
      </c>
      <c r="C8" s="8">
        <v>0.70169999999999999</v>
      </c>
      <c r="D8" s="8">
        <f>Table23[[#This Row],[Sammies 2023]]-Table23[[#This Row],[Federal  Workforce 2022]]</f>
        <v>0.10189999999999999</v>
      </c>
      <c r="F8" t="s">
        <v>9</v>
      </c>
      <c r="G8" s="17">
        <v>5.7000000000000002E-3</v>
      </c>
      <c r="I8" s="30" t="s">
        <v>27</v>
      </c>
      <c r="J8" s="22">
        <v>5.4899999999999997E-2</v>
      </c>
    </row>
    <row r="9" spans="1:15" ht="15" customHeight="1" x14ac:dyDescent="0.3">
      <c r="A9" t="s">
        <v>9</v>
      </c>
      <c r="B9" s="11">
        <v>5.5999999999999999E-3</v>
      </c>
      <c r="C9" s="8">
        <v>4.5449999999999997E-2</v>
      </c>
      <c r="D9" s="8">
        <f>Table23[[#This Row],[Sammies 2023]]-Table23[[#This Row],[Federal  Workforce 2022]]</f>
        <v>3.9849999999999997E-2</v>
      </c>
    </row>
    <row r="10" spans="1:15" ht="15" customHeight="1" x14ac:dyDescent="0.3">
      <c r="A10" t="s">
        <v>10</v>
      </c>
      <c r="B10" s="12">
        <v>0</v>
      </c>
      <c r="C10" s="8">
        <v>5.5999999999999999E-3</v>
      </c>
      <c r="D10" s="8">
        <f>Table23[[#This Row],[Sammies 2023]]-Table23[[#This Row],[Federal  Workforce 2022]]</f>
        <v>5.5999999999999999E-3</v>
      </c>
      <c r="F10" s="13" t="s">
        <v>33</v>
      </c>
      <c r="G10" s="10" t="s">
        <v>12</v>
      </c>
      <c r="H10" s="2" t="s">
        <v>11</v>
      </c>
      <c r="I10" s="2" t="s">
        <v>1</v>
      </c>
    </row>
    <row r="11" spans="1:15" ht="15" customHeight="1" x14ac:dyDescent="0.3">
      <c r="F11" t="s">
        <v>34</v>
      </c>
      <c r="G11" s="17">
        <v>0.54550071899999997</v>
      </c>
      <c r="H11" s="17">
        <v>0.52839999999999998</v>
      </c>
      <c r="I11" s="11">
        <f>Table531[[#This Row],[Sammies 2023]]-Table531[[#This Row],[Federal  Workforce 2022]]</f>
        <v>-1.7100718999999986E-2</v>
      </c>
    </row>
    <row r="12" spans="1:15" ht="15" customHeight="1" x14ac:dyDescent="0.3">
      <c r="F12" t="s">
        <v>35</v>
      </c>
      <c r="G12" s="17">
        <v>0.45449836900000001</v>
      </c>
      <c r="H12" s="17">
        <v>0.4375</v>
      </c>
      <c r="I12" s="11">
        <f>Table531[[#This Row],[Sammies 2023]]-Table531[[#This Row],[Federal  Workforce 2022]]</f>
        <v>-1.6998369000000013E-2</v>
      </c>
    </row>
    <row r="13" spans="1:15" ht="15" customHeight="1" x14ac:dyDescent="0.3">
      <c r="A13" s="13" t="s">
        <v>13</v>
      </c>
      <c r="B13" s="4" t="s">
        <v>15</v>
      </c>
      <c r="C13" s="4" t="s">
        <v>11</v>
      </c>
      <c r="D13" s="4" t="s">
        <v>1</v>
      </c>
      <c r="F13" t="s">
        <v>9</v>
      </c>
      <c r="G13" s="12">
        <v>0</v>
      </c>
      <c r="H13" s="17">
        <v>2.2700000000000001E-2</v>
      </c>
      <c r="I13" s="11">
        <f>Table531[[#This Row],[Sammies 2023]]-Table531[[#This Row],[Federal  Workforce 2022]]</f>
        <v>2.2700000000000001E-2</v>
      </c>
    </row>
    <row r="14" spans="1:15" ht="15" customHeight="1" x14ac:dyDescent="0.3">
      <c r="A14" t="s">
        <v>14</v>
      </c>
      <c r="B14" s="11">
        <v>9.9299999999999999E-2</v>
      </c>
      <c r="C14" s="8">
        <v>0.10290000000000001</v>
      </c>
      <c r="D14" s="6">
        <f>Table29[[#This Row],[Sammies 2023]]-Table29[[#This Row],[Federal Workforce 2022]]</f>
        <v>3.600000000000006E-3</v>
      </c>
    </row>
    <row r="15" spans="1:15" ht="15" customHeight="1" x14ac:dyDescent="0.3">
      <c r="F15" s="25" t="s">
        <v>36</v>
      </c>
      <c r="G15" s="10" t="s">
        <v>12</v>
      </c>
      <c r="H15" s="2" t="s">
        <v>11</v>
      </c>
      <c r="I15" s="2" t="s">
        <v>1</v>
      </c>
    </row>
    <row r="16" spans="1:15" ht="15" customHeight="1" thickBot="1" x14ac:dyDescent="0.35">
      <c r="A16" s="14" t="s">
        <v>18</v>
      </c>
      <c r="B16" s="4" t="s">
        <v>15</v>
      </c>
      <c r="C16" s="4" t="s">
        <v>11</v>
      </c>
      <c r="D16" s="13" t="s">
        <v>1</v>
      </c>
      <c r="F16" t="s">
        <v>37</v>
      </c>
      <c r="G16" s="17">
        <v>0.19495738000000001</v>
      </c>
      <c r="H16" s="17">
        <v>9.4E-2</v>
      </c>
      <c r="I16" s="11">
        <f>Table36[[#This Row],[Sammies 2023]]-Table36[[#This Row],[Federal  Workforce 2022]]</f>
        <v>-0.10095738000000001</v>
      </c>
    </row>
    <row r="17" spans="1:10" ht="15" customHeight="1" x14ac:dyDescent="0.3">
      <c r="A17" t="s">
        <v>8</v>
      </c>
      <c r="B17" s="9">
        <v>0.5998</v>
      </c>
      <c r="C17" s="8">
        <v>0.70170454999999998</v>
      </c>
      <c r="D17" s="5">
        <f>Table3[[#This Row],[Sammies 2023]]-Table3[[#This Row],[Federal Workforce 2022]]</f>
        <v>0.10190454999999998</v>
      </c>
      <c r="F17" t="s">
        <v>38</v>
      </c>
      <c r="G17" s="17">
        <v>0.78399861999999998</v>
      </c>
      <c r="H17" s="17">
        <v>0.84619999999999995</v>
      </c>
      <c r="I17" s="11">
        <f>Table36[[#This Row],[Sammies 2023]]-Table36[[#This Row],[Federal  Workforce 2022]]</f>
        <v>6.2201379999999973E-2</v>
      </c>
    </row>
    <row r="18" spans="1:10" ht="15" customHeight="1" x14ac:dyDescent="0.3">
      <c r="A18" t="s">
        <v>16</v>
      </c>
      <c r="B18" s="16">
        <v>0.39469999999999994</v>
      </c>
      <c r="C18" s="8">
        <v>0.29829547000000001</v>
      </c>
      <c r="D18" s="5">
        <f>Table3[[#This Row],[Sammies 2023]]-Table3[[#This Row],[Federal Workforce 2022]]</f>
        <v>-9.6404529999999933E-2</v>
      </c>
      <c r="F18" t="s">
        <v>39</v>
      </c>
      <c r="G18" s="31">
        <v>2.100658E-2</v>
      </c>
      <c r="H18" s="17">
        <v>0</v>
      </c>
      <c r="I18" s="11">
        <f>Table36[[#This Row],[Sammies 2023]]-Table36[[#This Row],[Federal  Workforce 2022]]</f>
        <v>-2.100658E-2</v>
      </c>
    </row>
    <row r="19" spans="1:10" ht="15" customHeight="1" x14ac:dyDescent="0.3">
      <c r="A19" t="s">
        <v>9</v>
      </c>
      <c r="B19" s="9">
        <v>5.5999999999999999E-3</v>
      </c>
      <c r="C19" s="8">
        <v>4.5454550000000003E-2</v>
      </c>
      <c r="D19" s="5">
        <f>Table3[[#This Row],[Sammies 2023]]-Table3[[#This Row],[Federal Workforce 2022]]</f>
        <v>3.9854550000000002E-2</v>
      </c>
      <c r="F19" t="s">
        <v>9</v>
      </c>
      <c r="G19" s="32">
        <v>3.7419999999999997E-5</v>
      </c>
      <c r="H19" s="17">
        <v>5.9799999999999999E-2</v>
      </c>
      <c r="I19" s="11">
        <f>Table36[[#This Row],[Sammies 2023]]-Table36[[#This Row],[Federal  Workforce 2022]]</f>
        <v>5.9762579999999996E-2</v>
      </c>
    </row>
    <row r="20" spans="1:10" ht="15" customHeight="1" x14ac:dyDescent="0.3">
      <c r="G20" s="25"/>
      <c r="H20" s="13"/>
      <c r="I20"/>
      <c r="J20"/>
    </row>
    <row r="21" spans="1:10" ht="15" customHeight="1" x14ac:dyDescent="0.3">
      <c r="A21" s="1" t="s">
        <v>40</v>
      </c>
      <c r="B21" s="4" t="s">
        <v>11</v>
      </c>
      <c r="H21" s="13"/>
      <c r="I21"/>
      <c r="J21"/>
    </row>
    <row r="22" spans="1:10" ht="15" customHeight="1" thickBot="1" x14ac:dyDescent="0.35">
      <c r="A22" t="s">
        <v>46</v>
      </c>
      <c r="B22" s="8">
        <v>2.8E-3</v>
      </c>
      <c r="F22" s="13"/>
      <c r="G22" s="18" t="s">
        <v>58</v>
      </c>
      <c r="H22" s="21" t="s">
        <v>12</v>
      </c>
      <c r="I22"/>
      <c r="J22"/>
    </row>
    <row r="23" spans="1:10" ht="15" customHeight="1" x14ac:dyDescent="0.3">
      <c r="A23" t="s">
        <v>41</v>
      </c>
      <c r="B23" s="8">
        <v>4.8399999999999999E-2</v>
      </c>
      <c r="F23" s="13"/>
      <c r="G23" s="19" t="s">
        <v>59</v>
      </c>
      <c r="H23" s="33">
        <v>0.93977968199999995</v>
      </c>
      <c r="I23"/>
      <c r="J23"/>
    </row>
    <row r="24" spans="1:10" ht="15" customHeight="1" x14ac:dyDescent="0.3">
      <c r="A24" t="s">
        <v>42</v>
      </c>
      <c r="B24" s="8">
        <v>3.4200000000000001E-2</v>
      </c>
      <c r="F24" s="13"/>
      <c r="G24" s="20" t="s">
        <v>60</v>
      </c>
      <c r="H24" s="34">
        <v>3.518972E-3</v>
      </c>
      <c r="I24"/>
      <c r="J24"/>
    </row>
    <row r="25" spans="1:10" ht="15" customHeight="1" x14ac:dyDescent="0.3">
      <c r="A25" t="s">
        <v>43</v>
      </c>
      <c r="B25" s="8">
        <v>0.1368</v>
      </c>
      <c r="F25" s="13"/>
      <c r="G25" s="19" t="s">
        <v>61</v>
      </c>
      <c r="H25" s="33">
        <v>3.9443084000000003E-2</v>
      </c>
      <c r="I25"/>
      <c r="J25"/>
    </row>
    <row r="26" spans="1:10" ht="15" customHeight="1" x14ac:dyDescent="0.3">
      <c r="A26" t="s">
        <v>44</v>
      </c>
      <c r="B26" s="8">
        <v>0.16520000000000001</v>
      </c>
      <c r="G26" s="20" t="s">
        <v>10</v>
      </c>
      <c r="H26" s="34">
        <v>1.7258262E-2</v>
      </c>
      <c r="I26"/>
      <c r="J26"/>
    </row>
    <row r="27" spans="1:10" ht="15" customHeight="1" x14ac:dyDescent="0.3">
      <c r="A27" t="s">
        <v>45</v>
      </c>
      <c r="B27" s="8">
        <v>0.16239999999999999</v>
      </c>
      <c r="G27" s="25"/>
      <c r="H27" s="13"/>
      <c r="I27"/>
      <c r="J27"/>
    </row>
    <row r="28" spans="1:10" ht="15" customHeight="1" x14ac:dyDescent="0.3">
      <c r="A28" t="s">
        <v>47</v>
      </c>
      <c r="B28" s="8">
        <v>0.44729999999999998</v>
      </c>
      <c r="G28" s="25" t="s">
        <v>57</v>
      </c>
      <c r="H28" s="4" t="s">
        <v>11</v>
      </c>
      <c r="I28"/>
      <c r="J28"/>
    </row>
    <row r="29" spans="1:10" ht="15" customHeight="1" x14ac:dyDescent="0.3">
      <c r="A29" t="s">
        <v>9</v>
      </c>
      <c r="B29" s="8">
        <v>2.8E-3</v>
      </c>
      <c r="G29" t="s">
        <v>37</v>
      </c>
      <c r="H29" s="17">
        <v>5.1400000000000001E-2</v>
      </c>
    </row>
    <row r="30" spans="1:10" ht="15" customHeight="1" x14ac:dyDescent="0.3">
      <c r="G30" t="s">
        <v>38</v>
      </c>
      <c r="H30" s="17">
        <v>0.9143</v>
      </c>
    </row>
    <row r="31" spans="1:10" ht="15" customHeight="1" x14ac:dyDescent="0.3">
      <c r="A31" s="1" t="s">
        <v>40</v>
      </c>
      <c r="B31" s="4" t="s">
        <v>15</v>
      </c>
      <c r="C31" s="4" t="s">
        <v>11</v>
      </c>
      <c r="D31" s="4" t="s">
        <v>1</v>
      </c>
      <c r="G31" t="s">
        <v>9</v>
      </c>
      <c r="H31" s="17">
        <v>3.4299999999999997E-2</v>
      </c>
    </row>
    <row r="32" spans="1:10" ht="15" customHeight="1" x14ac:dyDescent="0.3">
      <c r="A32" t="s">
        <v>46</v>
      </c>
      <c r="B32" s="17">
        <v>8.9159659000000002E-2</v>
      </c>
      <c r="C32" s="8">
        <v>2.8E-3</v>
      </c>
      <c r="D32" s="15">
        <f>Table3413[[#This Row],[Sammies 2023]]-Table3413[[#This Row],[Federal Workforce 2022]]</f>
        <v>-8.6359659000000005E-2</v>
      </c>
    </row>
    <row r="33" spans="1:4" ht="15" customHeight="1" x14ac:dyDescent="0.3">
      <c r="A33" t="s">
        <v>47</v>
      </c>
      <c r="B33" s="17">
        <v>0.1958</v>
      </c>
      <c r="C33" s="8">
        <v>0.44729999999999998</v>
      </c>
      <c r="D33" s="15">
        <f>Table3413[[#This Row],[Sammies 2023]]-Table3413[[#This Row],[Federal Workforce 2022]]</f>
        <v>0.25149999999999995</v>
      </c>
    </row>
    <row r="34" spans="1:4" ht="15" customHeight="1" x14ac:dyDescent="0.3">
      <c r="A34" t="s">
        <v>9</v>
      </c>
      <c r="B34" s="17">
        <v>0</v>
      </c>
      <c r="C34" s="8">
        <v>2.8E-3</v>
      </c>
      <c r="D34" s="15">
        <f>Table3413[[#This Row],[Sammies 2023]]-Table3413[[#This Row],[Federal Workforce 2022]]</f>
        <v>2.8E-3</v>
      </c>
    </row>
    <row r="36" spans="1:4" ht="15" customHeight="1" x14ac:dyDescent="0.3">
      <c r="A36" s="1" t="s">
        <v>40</v>
      </c>
      <c r="B36" s="4" t="s">
        <v>15</v>
      </c>
    </row>
    <row r="37" spans="1:4" ht="15" customHeight="1" x14ac:dyDescent="0.3">
      <c r="A37" t="s">
        <v>46</v>
      </c>
      <c r="B37" s="17">
        <v>8.9159659000000002E-2</v>
      </c>
    </row>
    <row r="38" spans="1:4" ht="15" customHeight="1" x14ac:dyDescent="0.3">
      <c r="A38" t="s">
        <v>48</v>
      </c>
      <c r="B38" s="17">
        <v>0.117639221</v>
      </c>
    </row>
    <row r="39" spans="1:4" ht="15" customHeight="1" x14ac:dyDescent="0.3">
      <c r="A39" t="s">
        <v>49</v>
      </c>
      <c r="B39" s="17">
        <v>0.10787268699999999</v>
      </c>
    </row>
    <row r="40" spans="1:4" ht="15" customHeight="1" x14ac:dyDescent="0.3">
      <c r="A40" t="s">
        <v>50</v>
      </c>
      <c r="B40" s="17">
        <v>0.17796109399999999</v>
      </c>
    </row>
    <row r="41" spans="1:4" ht="15" customHeight="1" x14ac:dyDescent="0.3">
      <c r="A41" t="s">
        <v>51</v>
      </c>
      <c r="B41" s="17">
        <v>0.17872728399999999</v>
      </c>
    </row>
    <row r="42" spans="1:4" ht="15" customHeight="1" x14ac:dyDescent="0.3">
      <c r="A42" t="s">
        <v>52</v>
      </c>
      <c r="B42" s="17">
        <v>0.13281837199999999</v>
      </c>
    </row>
    <row r="43" spans="1:4" ht="15" customHeight="1" x14ac:dyDescent="0.3">
      <c r="A43" t="s">
        <v>53</v>
      </c>
      <c r="B43" s="17">
        <v>8.4648308000000005E-2</v>
      </c>
    </row>
    <row r="44" spans="1:4" ht="15" customHeight="1" x14ac:dyDescent="0.3">
      <c r="A44" t="s">
        <v>54</v>
      </c>
      <c r="B44" s="17">
        <v>3.7825351E-2</v>
      </c>
    </row>
    <row r="45" spans="1:4" ht="15" customHeight="1" x14ac:dyDescent="0.3">
      <c r="A45" t="s">
        <v>55</v>
      </c>
      <c r="B45" s="17">
        <v>3.9174740999999999E-2</v>
      </c>
    </row>
    <row r="46" spans="1:4" ht="15" customHeight="1" x14ac:dyDescent="0.3">
      <c r="A46" t="s">
        <v>56</v>
      </c>
      <c r="B46" s="17">
        <v>3.4171913999999998E-2</v>
      </c>
    </row>
    <row r="47" spans="1:4" ht="15" customHeight="1" x14ac:dyDescent="0.3">
      <c r="A47" t="s">
        <v>9</v>
      </c>
      <c r="B47" s="17"/>
    </row>
  </sheetData>
  <conditionalFormatting sqref="D2:D10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D1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D17:D1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D32:D34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I11:I13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16:I19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O3:O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416E-6337-4833-9155-26257FF1F66C}">
  <dimension ref="A1:B3"/>
  <sheetViews>
    <sheetView tabSelected="1" workbookViewId="0">
      <selection activeCell="H6" sqref="H6"/>
    </sheetView>
  </sheetViews>
  <sheetFormatPr defaultRowHeight="14.4" x14ac:dyDescent="0.3"/>
  <cols>
    <col min="1" max="1" width="20.88671875" bestFit="1" customWidth="1"/>
    <col min="2" max="2" width="16" bestFit="1" customWidth="1"/>
  </cols>
  <sheetData>
    <row r="1" spans="1:2" x14ac:dyDescent="0.3">
      <c r="A1" s="13" t="s">
        <v>13</v>
      </c>
      <c r="B1" s="13" t="s">
        <v>14</v>
      </c>
    </row>
    <row r="2" spans="1:2" x14ac:dyDescent="0.3">
      <c r="A2" t="s">
        <v>15</v>
      </c>
      <c r="B2" s="11">
        <v>9.9299999999999999E-2</v>
      </c>
    </row>
    <row r="3" spans="1:2" x14ac:dyDescent="0.3">
      <c r="A3" t="s">
        <v>11</v>
      </c>
      <c r="B3" s="8">
        <v>0.10290000000000001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Fedscope</vt:lpstr>
      <vt:lpstr>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Selam M</dc:creator>
  <cp:lastModifiedBy>Selam Mekonnen</cp:lastModifiedBy>
  <dcterms:created xsi:type="dcterms:W3CDTF">2015-06-05T18:17:20Z</dcterms:created>
  <dcterms:modified xsi:type="dcterms:W3CDTF">2023-11-17T17:19:18Z</dcterms:modified>
</cp:coreProperties>
</file>