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200" windowHeight="24990"/>
  </bookViews>
  <sheets>
    <sheet name="전체" sheetId="1" r:id="rId1"/>
  </sheets>
  <calcPr calcId="152511"/>
</workbook>
</file>

<file path=xl/calcChain.xml><?xml version="1.0" encoding="utf-8"?>
<calcChain xmlns="http://schemas.openxmlformats.org/spreadsheetml/2006/main">
  <c r="L62" i="1" l="1"/>
  <c r="L52" i="1"/>
  <c r="L42" i="1"/>
  <c r="L33" i="1"/>
  <c r="L22" i="1"/>
  <c r="L44" i="1"/>
  <c r="L45" i="1"/>
  <c r="L46" i="1"/>
  <c r="L47" i="1"/>
  <c r="L48" i="1"/>
  <c r="L49" i="1"/>
  <c r="L50" i="1"/>
  <c r="L51" i="1"/>
  <c r="L43" i="1"/>
  <c r="L35" i="1"/>
  <c r="L36" i="1"/>
  <c r="L37" i="1"/>
  <c r="L38" i="1"/>
  <c r="L39" i="1"/>
  <c r="L40" i="1"/>
  <c r="L41" i="1"/>
  <c r="L34" i="1"/>
  <c r="L24" i="1"/>
  <c r="L25" i="1"/>
  <c r="L26" i="1"/>
  <c r="L27" i="1"/>
  <c r="L28" i="1"/>
  <c r="L29" i="1"/>
  <c r="L30" i="1"/>
  <c r="L31" i="1"/>
  <c r="L32" i="1"/>
  <c r="L23" i="1"/>
  <c r="L54" i="1"/>
  <c r="L55" i="1"/>
  <c r="L56" i="1"/>
  <c r="L57" i="1"/>
  <c r="L58" i="1"/>
  <c r="L61" i="1" s="1"/>
  <c r="L59" i="1"/>
  <c r="L60" i="1"/>
  <c r="L53" i="1"/>
  <c r="L19" i="1"/>
  <c r="L20" i="1"/>
  <c r="L21" i="1"/>
  <c r="L18" i="1"/>
  <c r="L17" i="1"/>
  <c r="L5" i="1"/>
  <c r="L6" i="1"/>
  <c r="L7" i="1"/>
  <c r="L8" i="1"/>
  <c r="L9" i="1"/>
  <c r="L10" i="1"/>
  <c r="L11" i="1"/>
  <c r="L12" i="1"/>
  <c r="L13" i="1"/>
  <c r="L14" i="1"/>
  <c r="L15" i="1"/>
  <c r="L16" i="1"/>
  <c r="L4" i="1"/>
  <c r="F62" i="1"/>
  <c r="F52" i="1"/>
  <c r="F42" i="1"/>
  <c r="F33" i="1"/>
  <c r="F22" i="1"/>
  <c r="F17" i="1"/>
  <c r="I62" i="1"/>
  <c r="I52" i="1"/>
  <c r="I40" i="1"/>
  <c r="I38" i="1"/>
  <c r="I33" i="1"/>
  <c r="I26" i="1"/>
  <c r="I25" i="1"/>
  <c r="I22" i="1"/>
  <c r="I17" i="1"/>
  <c r="P52" i="1"/>
  <c r="N52" i="1"/>
  <c r="P51" i="1"/>
  <c r="P44" i="1"/>
  <c r="P45" i="1"/>
  <c r="P46" i="1"/>
  <c r="P47" i="1"/>
  <c r="P48" i="1"/>
  <c r="P49" i="1"/>
  <c r="P50" i="1"/>
  <c r="P43" i="1"/>
  <c r="N44" i="1"/>
  <c r="N51" i="1"/>
  <c r="I51" i="1"/>
  <c r="F51" i="1"/>
  <c r="I44" i="1"/>
  <c r="F44" i="1"/>
  <c r="N45" i="1"/>
  <c r="N46" i="1"/>
  <c r="N47" i="1"/>
  <c r="N48" i="1"/>
  <c r="N49" i="1"/>
  <c r="N50" i="1"/>
  <c r="N43" i="1"/>
  <c r="N35" i="1"/>
  <c r="N36" i="1"/>
  <c r="N37" i="1"/>
  <c r="N38" i="1"/>
  <c r="N39" i="1"/>
  <c r="N40" i="1"/>
  <c r="N41" i="1"/>
  <c r="N34" i="1"/>
  <c r="P26" i="1"/>
  <c r="N26" i="1"/>
  <c r="F26" i="1"/>
  <c r="P24" i="1"/>
  <c r="P25" i="1"/>
  <c r="P27" i="1"/>
  <c r="P28" i="1"/>
  <c r="P29" i="1"/>
  <c r="P30" i="1"/>
  <c r="P31" i="1"/>
  <c r="P32" i="1"/>
  <c r="P23" i="1"/>
  <c r="N24" i="1"/>
  <c r="N25" i="1"/>
  <c r="N27" i="1"/>
  <c r="N28" i="1"/>
  <c r="N29" i="1"/>
  <c r="N30" i="1"/>
  <c r="N31" i="1"/>
  <c r="N32" i="1"/>
  <c r="N23" i="1"/>
  <c r="N19" i="1"/>
  <c r="N22" i="1" s="1"/>
  <c r="N20" i="1"/>
  <c r="N21" i="1"/>
  <c r="N18" i="1"/>
  <c r="N7" i="1"/>
  <c r="F7" i="1"/>
  <c r="R5" i="1"/>
  <c r="R6" i="1"/>
  <c r="R7" i="1"/>
  <c r="R8" i="1"/>
  <c r="R9" i="1"/>
  <c r="R10" i="1"/>
  <c r="R11" i="1"/>
  <c r="R12" i="1"/>
  <c r="R13" i="1"/>
  <c r="R14" i="1"/>
  <c r="R15" i="1"/>
  <c r="R16" i="1"/>
  <c r="R4" i="1"/>
  <c r="F25" i="1"/>
  <c r="N5" i="1"/>
  <c r="N6" i="1"/>
  <c r="N8" i="1"/>
  <c r="N9" i="1"/>
  <c r="N10" i="1"/>
  <c r="N11" i="1"/>
  <c r="N12" i="1"/>
  <c r="N13" i="1"/>
  <c r="N14" i="1"/>
  <c r="N15" i="1"/>
  <c r="N16" i="1"/>
  <c r="N4" i="1"/>
  <c r="I5" i="1"/>
  <c r="F5" i="1"/>
  <c r="F6" i="1"/>
  <c r="F8" i="1"/>
  <c r="F9" i="1"/>
  <c r="F10" i="1"/>
  <c r="F11" i="1"/>
  <c r="F12" i="1"/>
  <c r="F13" i="1"/>
  <c r="F14" i="1"/>
  <c r="F15" i="1"/>
  <c r="F16" i="1"/>
  <c r="F18" i="1"/>
  <c r="F19" i="1"/>
  <c r="F20" i="1"/>
  <c r="F21" i="1"/>
  <c r="F23" i="1"/>
  <c r="F24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3" i="1"/>
  <c r="F45" i="1"/>
  <c r="F46" i="1"/>
  <c r="F47" i="1"/>
  <c r="F48" i="1"/>
  <c r="F49" i="1"/>
  <c r="F50" i="1"/>
  <c r="F53" i="1"/>
  <c r="F54" i="1"/>
  <c r="F55" i="1"/>
  <c r="F56" i="1"/>
  <c r="F57" i="1"/>
  <c r="F58" i="1"/>
  <c r="F61" i="1" s="1"/>
  <c r="F59" i="1"/>
  <c r="F60" i="1"/>
  <c r="F4" i="1"/>
  <c r="I46" i="1"/>
  <c r="I47" i="1"/>
  <c r="I48" i="1"/>
  <c r="I50" i="1"/>
  <c r="I30" i="1"/>
  <c r="I31" i="1"/>
  <c r="I32" i="1"/>
  <c r="N42" i="1" l="1"/>
  <c r="R17" i="1"/>
  <c r="N33" i="1"/>
  <c r="P33" i="1"/>
  <c r="N17" i="1"/>
  <c r="I19" i="1"/>
  <c r="I15" i="1"/>
  <c r="I16" i="1"/>
  <c r="I59" i="1" l="1"/>
  <c r="I60" i="1"/>
  <c r="I11" i="1"/>
  <c r="I12" i="1"/>
  <c r="I13" i="1"/>
  <c r="I14" i="1"/>
  <c r="I18" i="1"/>
  <c r="I21" i="1"/>
  <c r="I20" i="1"/>
  <c r="I23" i="1"/>
  <c r="I24" i="1"/>
  <c r="I27" i="1"/>
  <c r="I28" i="1"/>
  <c r="I29" i="1"/>
  <c r="I34" i="1"/>
  <c r="I35" i="1"/>
  <c r="I36" i="1"/>
  <c r="I37" i="1"/>
  <c r="I39" i="1"/>
  <c r="I42" i="1" s="1"/>
  <c r="I41" i="1"/>
  <c r="I43" i="1"/>
  <c r="I45" i="1"/>
  <c r="I49" i="1"/>
  <c r="I53" i="1"/>
  <c r="I56" i="1"/>
  <c r="I57" i="1"/>
  <c r="I58" i="1"/>
  <c r="I61" i="1" s="1"/>
  <c r="I6" i="1"/>
  <c r="I8" i="1"/>
  <c r="I9" i="1"/>
  <c r="I10" i="1"/>
  <c r="I4" i="1"/>
</calcChain>
</file>

<file path=xl/sharedStrings.xml><?xml version="1.0" encoding="utf-8"?>
<sst xmlns="http://schemas.openxmlformats.org/spreadsheetml/2006/main" count="144" uniqueCount="102">
  <si>
    <t>라즈베리파이</t>
    <phoneticPr fontId="1" type="noConversion"/>
  </si>
  <si>
    <t>전원 또는 배터리</t>
    <phoneticPr fontId="1" type="noConversion"/>
  </si>
  <si>
    <t>Zigbee 모듈</t>
    <phoneticPr fontId="1" type="noConversion"/>
  </si>
  <si>
    <t>ZigBee 인터페이스 모듈</t>
    <phoneticPr fontId="1" type="noConversion"/>
  </si>
  <si>
    <t>케이스</t>
    <phoneticPr fontId="1" type="noConversion"/>
  </si>
  <si>
    <t>GPS 모듈</t>
    <phoneticPr fontId="1" type="noConversion"/>
  </si>
  <si>
    <t>보트단말기</t>
    <phoneticPr fontId="1" type="noConversion"/>
  </si>
  <si>
    <t>중계기</t>
    <phoneticPr fontId="1" type="noConversion"/>
  </si>
  <si>
    <t>수량</t>
    <phoneticPr fontId="1" type="noConversion"/>
  </si>
  <si>
    <t>모델</t>
    <phoneticPr fontId="1" type="noConversion"/>
  </si>
  <si>
    <t>단가</t>
    <phoneticPr fontId="1" type="noConversion"/>
  </si>
  <si>
    <t>정박지 단말기</t>
    <phoneticPr fontId="1" type="noConversion"/>
  </si>
  <si>
    <t>아두이노</t>
    <phoneticPr fontId="1" type="noConversion"/>
  </si>
  <si>
    <t>ethernet with peo</t>
    <phoneticPr fontId="1" type="noConversion"/>
  </si>
  <si>
    <t>추돌방지</t>
    <phoneticPr fontId="1" type="noConversion"/>
  </si>
  <si>
    <t>근접센서</t>
    <phoneticPr fontId="1" type="noConversion"/>
  </si>
  <si>
    <t>경광등</t>
    <phoneticPr fontId="1" type="noConversion"/>
  </si>
  <si>
    <t>네트워크</t>
    <phoneticPr fontId="1" type="noConversion"/>
  </si>
  <si>
    <t>POE</t>
    <phoneticPr fontId="1" type="noConversion"/>
  </si>
  <si>
    <t>Network Cable</t>
    <phoneticPr fontId="1" type="noConversion"/>
  </si>
  <si>
    <t>노출 케이블 관</t>
    <phoneticPr fontId="1" type="noConversion"/>
  </si>
  <si>
    <t>서버</t>
    <phoneticPr fontId="1" type="noConversion"/>
  </si>
  <si>
    <t>기타</t>
    <phoneticPr fontId="1" type="noConversion"/>
  </si>
  <si>
    <t>보조배터리</t>
    <phoneticPr fontId="1" type="noConversion"/>
  </si>
  <si>
    <t>케이스</t>
    <phoneticPr fontId="1" type="noConversion"/>
  </si>
  <si>
    <t>합계</t>
    <phoneticPr fontId="1" type="noConversion"/>
  </si>
  <si>
    <t>RPSMA 안테나</t>
    <phoneticPr fontId="1" type="noConversion"/>
  </si>
  <si>
    <t>케이스</t>
    <phoneticPr fontId="1" type="noConversion"/>
  </si>
  <si>
    <t>ZigBee 2.1dBi 안테나 A24-HASM-450</t>
    <phoneticPr fontId="1" type="noConversion"/>
  </si>
  <si>
    <t>XB3-24Z8ST-J</t>
    <phoneticPr fontId="1" type="noConversion"/>
  </si>
  <si>
    <t>XB3-24Z8ST-J</t>
    <phoneticPr fontId="1" type="noConversion"/>
  </si>
  <si>
    <t xml:space="preserve"> NEO-6M NEO 6M V2멀티콥터</t>
    <phoneticPr fontId="1" type="noConversion"/>
  </si>
  <si>
    <t>라즈베리파이4B , Raspberry pi 4 Model B 4GB + 방열판
라즈베리파이,1.5GHz 쿼드코어 64-bit ARM Cortex-A72 CPU/4GB RAM/Gigabit Ehernet/USB3.0/4K@60Hz Dual</t>
    <phoneticPr fontId="1" type="noConversion"/>
  </si>
  <si>
    <t>[엔티렉스] 5V 3A 라즈베리파이4 C타입 아답터 KC인증 [SZH-PSU04]</t>
    <phoneticPr fontId="1" type="noConversion"/>
  </si>
  <si>
    <t>지그비 USB 어댑터(xbee USB adapter) [SZH-CH058]</t>
    <phoneticPr fontId="1" type="noConversion"/>
  </si>
  <si>
    <t>XBTB-U</t>
    <phoneticPr fontId="1" type="noConversion"/>
  </si>
  <si>
    <t>2차 구매 일자</t>
    <phoneticPr fontId="1" type="noConversion"/>
  </si>
  <si>
    <t>2차 구매 수량</t>
    <phoneticPr fontId="1" type="noConversion"/>
  </si>
  <si>
    <t>ARPI600 라즈베리파이 확장보드
https://www.eleparts.co.kr/goods/view?no=3020199</t>
    <phoneticPr fontId="1" type="noConversion"/>
  </si>
  <si>
    <t xml:space="preserve">보조배터리 충전용 USB </t>
    <phoneticPr fontId="1" type="noConversion"/>
  </si>
  <si>
    <t>5pinUSB 케이블</t>
    <phoneticPr fontId="1" type="noConversion"/>
  </si>
  <si>
    <t>https://www.iwastec.com/shop/goods/goods_list.php?category=001002007</t>
    <phoneticPr fontId="1" type="noConversion"/>
  </si>
  <si>
    <t>방수 랜커플러</t>
    <phoneticPr fontId="1" type="noConversion"/>
  </si>
  <si>
    <t>POE 리피터</t>
    <phoneticPr fontId="1" type="noConversion"/>
  </si>
  <si>
    <t xml:space="preserve">NEXT-POE1001EX : </t>
    <phoneticPr fontId="1" type="noConversion"/>
  </si>
  <si>
    <t>EFM ipTIME PoE24000 스위치허브 24port
450w, 1port 15.4w, max 30w</t>
    <phoneticPr fontId="1" type="noConversion"/>
  </si>
  <si>
    <t>cat6 300m</t>
    <phoneticPr fontId="1" type="noConversion"/>
  </si>
  <si>
    <t>cat6 커넥터, 캡</t>
    <phoneticPr fontId="1" type="noConversion"/>
  </si>
  <si>
    <t xml:space="preserve">100ea, </t>
    <phoneticPr fontId="1" type="noConversion"/>
  </si>
  <si>
    <t>노출 케이블 케이스 연결 커넥터</t>
    <phoneticPr fontId="1" type="noConversion"/>
  </si>
  <si>
    <t>온습도 센서</t>
    <phoneticPr fontId="1" type="noConversion"/>
  </si>
  <si>
    <t>SD 카드</t>
    <phoneticPr fontId="1" type="noConversion"/>
  </si>
  <si>
    <t>임대</t>
    <phoneticPr fontId="1" type="noConversion"/>
  </si>
  <si>
    <t>카메라</t>
    <phoneticPr fontId="1" type="noConversion"/>
  </si>
  <si>
    <t>기울기 센서</t>
    <phoneticPr fontId="1" type="noConversion"/>
  </si>
  <si>
    <t>방수 주름관 100m</t>
    <phoneticPr fontId="1" type="noConversion"/>
  </si>
  <si>
    <t>방수커넥터</t>
    <phoneticPr fontId="1" type="noConversion"/>
  </si>
  <si>
    <t>아두이노 SHT10 온습도 센서 모듈 [KY0139]</t>
    <phoneticPr fontId="1" type="noConversion"/>
  </si>
  <si>
    <t>전원 인가</t>
    <phoneticPr fontId="1" type="noConversion"/>
  </si>
  <si>
    <t>[Arduino] Arduino Mega 2560 (R3)</t>
    <phoneticPr fontId="1" type="noConversion"/>
  </si>
  <si>
    <t>W5500 이더넷 / POE 컨트롤 보드(아두이노 호환) [DFR0342]</t>
    <phoneticPr fontId="1" type="noConversion"/>
  </si>
  <si>
    <t>SMG] 아두이노 MicroSD 카드 소켓 모듈 [SZH-EKBZ-005]</t>
    <phoneticPr fontId="1" type="noConversion"/>
  </si>
  <si>
    <t>MicroSDHC, EVO, Class10, UHS-I 신형 MicroSDHC 32GB (U1) [공식인증] [SD어댑터포함] [MB-MP32GA/KR]</t>
    <phoneticPr fontId="1" type="noConversion"/>
  </si>
  <si>
    <t>-</t>
    <phoneticPr fontId="1" type="noConversion"/>
  </si>
  <si>
    <t>라즈베리용</t>
    <phoneticPr fontId="1" type="noConversion"/>
  </si>
  <si>
    <t>USB 4포트 멀티 충전기</t>
    <phoneticPr fontId="1" type="noConversion"/>
  </si>
  <si>
    <t>랜스타</t>
    <phoneticPr fontId="1" type="noConversion"/>
  </si>
  <si>
    <t>SWM-80 SET 12V 80W 단결정/ 세트 모듈</t>
    <phoneticPr fontId="1" type="noConversion"/>
  </si>
  <si>
    <t>태양광모듈/태양광 모듈 충전 컨트롤러 세트</t>
    <phoneticPr fontId="1" type="noConversion"/>
  </si>
  <si>
    <t xml:space="preserve">알루미늄 지지대 </t>
    <phoneticPr fontId="1" type="noConversion"/>
  </si>
  <si>
    <t>TP-AD01 태양광 지지대 높이 조절 각도 조절</t>
    <phoneticPr fontId="1" type="noConversion"/>
  </si>
  <si>
    <t xml:space="preserve">TP-LKR01 태양광 알류미늄 브라켓 4pc 1조 </t>
    <phoneticPr fontId="1" type="noConversion"/>
  </si>
  <si>
    <t>브라켓</t>
    <phoneticPr fontId="1" type="noConversion"/>
  </si>
  <si>
    <t>A02YYUW 방수 초음파 센서 [SEN0311]</t>
  </si>
  <si>
    <t>https://kr.c.misumi-ec.com/book/QLG1_KOR_E02/digitalcatalog.html?page_num=166
http://www.safen.co.kr/m_mall_detail.php?ps_ctid=04041300&amp;ps_goid=1134&amp;ps_page=1</t>
    <phoneticPr fontId="1" type="noConversion"/>
  </si>
  <si>
    <t>방수커플러</t>
    <phoneticPr fontId="1" type="noConversion"/>
  </si>
  <si>
    <t>2개</t>
    <phoneticPr fontId="1" type="noConversion"/>
  </si>
  <si>
    <t>스텐 2중 박스 https://hsbox.co.kr/goods/goods_view.php?goodsNo=1000000855</t>
    <phoneticPr fontId="1" type="noConversion"/>
  </si>
  <si>
    <t>합계</t>
    <phoneticPr fontId="1" type="noConversion"/>
  </si>
  <si>
    <t>1차 선 
구매수량</t>
    <phoneticPr fontId="1" type="noConversion"/>
  </si>
  <si>
    <t>아두이노
POE 사용시</t>
    <phoneticPr fontId="1" type="noConversion"/>
  </si>
  <si>
    <t>아두이노
일반 LAN선</t>
    <phoneticPr fontId="1" type="noConversion"/>
  </si>
  <si>
    <t xml:space="preserve"> ZigBee 인터페이스 모듈, 아두이노 (Arduino) 호환 XBee 쉴드 XBee Shield 3.0</t>
    <phoneticPr fontId="1" type="noConversion"/>
  </si>
  <si>
    <t>ethernet module</t>
    <phoneticPr fontId="1" type="noConversion"/>
  </si>
  <si>
    <t>ENC28J60</t>
    <phoneticPr fontId="1" type="noConversion"/>
  </si>
  <si>
    <t>[엔티렉스] 5V 3A 라즈베리파이4 C타입 아답터 KC인증 [SZH-PSU04] 전원</t>
    <phoneticPr fontId="1" type="noConversion"/>
  </si>
  <si>
    <t>배터리</t>
    <phoneticPr fontId="1" type="noConversion"/>
  </si>
  <si>
    <t>9V</t>
    <phoneticPr fontId="1" type="noConversion"/>
  </si>
  <si>
    <t>전원 아답터</t>
    <phoneticPr fontId="1" type="noConversion"/>
  </si>
  <si>
    <t>일반 S/W</t>
    <phoneticPr fontId="1" type="noConversion"/>
  </si>
  <si>
    <t>IPTIME 24000</t>
    <phoneticPr fontId="1" type="noConversion"/>
  </si>
  <si>
    <t>일반 S/W 리피터</t>
    <phoneticPr fontId="1" type="noConversion"/>
  </si>
  <si>
    <t>라즈베리파이 
혼합 사용,
POE 사용</t>
    <phoneticPr fontId="1" type="noConversion"/>
  </si>
  <si>
    <t>라즈베리파이
혼합 사용,
일반 LAN</t>
    <phoneticPr fontId="1" type="noConversion"/>
  </si>
  <si>
    <t>수량</t>
    <phoneticPr fontId="1" type="noConversion"/>
  </si>
  <si>
    <t>단가</t>
    <phoneticPr fontId="1" type="noConversion"/>
  </si>
  <si>
    <t>전체 합계</t>
    <phoneticPr fontId="1" type="noConversion"/>
  </si>
  <si>
    <t>MPU-9250 아두이노 9축 자이로 센서 모듈 GY-9250 [SZH-EK037]</t>
    <phoneticPr fontId="1" type="noConversion"/>
  </si>
  <si>
    <t>1차 선 
구매 일자</t>
    <phoneticPr fontId="1" type="noConversion"/>
  </si>
  <si>
    <t>2차 선 
구매 일자</t>
    <phoneticPr fontId="1" type="noConversion"/>
  </si>
  <si>
    <t>'https://www.iwastec.com/shop/goods/goods_list.php?category=001002007''</t>
    <phoneticPr fontId="1" type="noConversion"/>
  </si>
  <si>
    <t xml:space="preserve">4000mAh
http://itempage3.auction.co.kr/DetailView.aspx?ItemNo=B800280694&amp;frm3=V2
MCU : 42ma, GPS 35mA, Zigbee 25mA
etc.. Max = 100mA
1Hour 100mA =&gt; 25Hour 2500mA
Sleep Mode =&gt; 59S Sleep 1S Wake up And Send 25*60시간 
GPS 신호는 5분 또는 10분에 한번씩만 수집한다.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</si>
</sst>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#,##0_);[Red]\(#,##0\)"/>
  </numFmts>
  <fonts count="8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/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5">
    <xf numFmtId="0" fontId="0" fillId="0" borderId="0" xfId="0"/>
    <xf numFmtId="176" fontId="3" fillId="0" borderId="1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horizontal="center"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 wrapText="1"/>
    </xf>
    <xf numFmtId="176" fontId="3" fillId="0" borderId="8" xfId="0" applyNumberFormat="1" applyFont="1" applyFill="1" applyBorder="1" applyAlignment="1">
      <alignment horizontal="center" vertical="center" wrapText="1"/>
    </xf>
    <xf numFmtId="176" fontId="3" fillId="0" borderId="13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 applyAlignment="1">
      <alignment horizontal="center" vertical="center" wrapText="1"/>
    </xf>
    <xf numFmtId="176" fontId="3" fillId="0" borderId="3" xfId="0" applyNumberFormat="1" applyFont="1" applyFill="1" applyBorder="1" applyAlignment="1">
      <alignment horizontal="center" vertical="center" wrapText="1"/>
    </xf>
    <xf numFmtId="176" fontId="3" fillId="0" borderId="12" xfId="0" applyNumberFormat="1" applyFont="1" applyFill="1" applyBorder="1" applyAlignment="1">
      <alignment horizontal="center" vertical="center"/>
    </xf>
    <xf numFmtId="176" fontId="3" fillId="0" borderId="18" xfId="0" applyNumberFormat="1" applyFon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177" fontId="3" fillId="0" borderId="0" xfId="0" applyNumberFormat="1" applyFont="1" applyFill="1" applyAlignment="1">
      <alignment vertical="center"/>
    </xf>
    <xf numFmtId="177" fontId="3" fillId="0" borderId="1" xfId="0" applyNumberFormat="1" applyFont="1" applyFill="1" applyBorder="1" applyAlignment="1">
      <alignment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6" xfId="0" applyNumberFormat="1" applyFont="1" applyFill="1" applyBorder="1" applyAlignment="1">
      <alignment vertical="center"/>
    </xf>
    <xf numFmtId="177" fontId="3" fillId="0" borderId="18" xfId="0" applyNumberFormat="1" applyFont="1" applyFill="1" applyBorder="1" applyAlignment="1">
      <alignment vertical="center"/>
    </xf>
    <xf numFmtId="177" fontId="3" fillId="0" borderId="22" xfId="0" applyNumberFormat="1" applyFont="1" applyFill="1" applyBorder="1" applyAlignment="1">
      <alignment vertical="center"/>
    </xf>
    <xf numFmtId="177" fontId="3" fillId="0" borderId="19" xfId="0" applyNumberFormat="1" applyFont="1" applyFill="1" applyBorder="1" applyAlignment="1">
      <alignment vertical="center"/>
    </xf>
    <xf numFmtId="177" fontId="3" fillId="0" borderId="24" xfId="0" applyNumberFormat="1" applyFont="1" applyFill="1" applyBorder="1" applyAlignment="1">
      <alignment vertical="center"/>
    </xf>
    <xf numFmtId="176" fontId="3" fillId="0" borderId="24" xfId="0" applyNumberFormat="1" applyFont="1" applyFill="1" applyBorder="1" applyAlignment="1">
      <alignment vertical="center"/>
    </xf>
    <xf numFmtId="177" fontId="3" fillId="0" borderId="25" xfId="0" applyNumberFormat="1" applyFont="1" applyFill="1" applyBorder="1" applyAlignment="1">
      <alignment vertical="center"/>
    </xf>
    <xf numFmtId="177" fontId="3" fillId="0" borderId="15" xfId="0" applyNumberFormat="1" applyFont="1" applyFill="1" applyBorder="1" applyAlignment="1">
      <alignment vertical="center"/>
    </xf>
    <xf numFmtId="177" fontId="3" fillId="0" borderId="21" xfId="0" applyNumberFormat="1" applyFont="1" applyFill="1" applyBorder="1" applyAlignment="1">
      <alignment vertical="center"/>
    </xf>
    <xf numFmtId="176" fontId="6" fillId="0" borderId="3" xfId="0" applyNumberFormat="1" applyFont="1" applyFill="1" applyBorder="1" applyAlignment="1">
      <alignment horizontal="center" vertical="center" wrapText="1"/>
    </xf>
    <xf numFmtId="177" fontId="6" fillId="0" borderId="4" xfId="0" applyNumberFormat="1" applyFont="1" applyFill="1" applyBorder="1" applyAlignment="1">
      <alignment horizontal="center" vertical="center" wrapText="1"/>
    </xf>
    <xf numFmtId="177" fontId="6" fillId="0" borderId="23" xfId="0" applyNumberFormat="1" applyFont="1" applyFill="1" applyBorder="1" applyAlignment="1">
      <alignment horizontal="center" vertical="center" wrapText="1"/>
    </xf>
    <xf numFmtId="177" fontId="6" fillId="0" borderId="14" xfId="0" applyNumberFormat="1" applyFont="1" applyFill="1" applyBorder="1" applyAlignment="1">
      <alignment horizontal="center" vertical="center" wrapText="1"/>
    </xf>
    <xf numFmtId="176" fontId="6" fillId="0" borderId="3" xfId="0" applyNumberFormat="1" applyFont="1" applyFill="1" applyBorder="1" applyAlignment="1">
      <alignment horizontal="center" vertical="center" wrapText="1"/>
    </xf>
    <xf numFmtId="176" fontId="6" fillId="0" borderId="2" xfId="0" applyNumberFormat="1" applyFont="1" applyFill="1" applyBorder="1" applyAlignment="1">
      <alignment horizontal="center" vertical="center" wrapText="1"/>
    </xf>
    <xf numFmtId="176" fontId="3" fillId="0" borderId="5" xfId="0" applyNumberFormat="1" applyFont="1" applyFill="1" applyBorder="1" applyAlignment="1">
      <alignment horizontal="center" vertical="center"/>
    </xf>
    <xf numFmtId="176" fontId="3" fillId="0" borderId="12" xfId="0" applyNumberFormat="1" applyFont="1" applyFill="1" applyBorder="1" applyAlignment="1">
      <alignment vertical="center"/>
    </xf>
    <xf numFmtId="177" fontId="3" fillId="0" borderId="7" xfId="0" applyNumberFormat="1" applyFont="1" applyFill="1" applyBorder="1" applyAlignment="1">
      <alignment vertical="center"/>
    </xf>
    <xf numFmtId="177" fontId="3" fillId="0" borderId="9" xfId="0" applyNumberFormat="1" applyFont="1" applyFill="1" applyBorder="1" applyAlignment="1">
      <alignment vertical="center"/>
    </xf>
    <xf numFmtId="177" fontId="3" fillId="0" borderId="30" xfId="0" applyNumberFormat="1" applyFont="1" applyFill="1" applyBorder="1" applyAlignment="1">
      <alignment vertical="center"/>
    </xf>
    <xf numFmtId="177" fontId="3" fillId="0" borderId="16" xfId="0" applyNumberFormat="1" applyFont="1" applyFill="1" applyBorder="1" applyAlignment="1">
      <alignment vertical="center"/>
    </xf>
    <xf numFmtId="177" fontId="3" fillId="0" borderId="12" xfId="0" applyNumberFormat="1" applyFont="1" applyFill="1" applyBorder="1" applyAlignment="1">
      <alignment vertical="center"/>
    </xf>
    <xf numFmtId="177" fontId="3" fillId="0" borderId="27" xfId="0" applyNumberFormat="1" applyFont="1" applyFill="1" applyBorder="1" applyAlignment="1">
      <alignment vertical="center"/>
    </xf>
    <xf numFmtId="177" fontId="3" fillId="0" borderId="28" xfId="0" applyNumberFormat="1" applyFont="1" applyFill="1" applyBorder="1" applyAlignment="1">
      <alignment vertical="center"/>
    </xf>
    <xf numFmtId="177" fontId="3" fillId="0" borderId="26" xfId="0" applyNumberFormat="1" applyFont="1" applyFill="1" applyBorder="1" applyAlignment="1">
      <alignment vertical="center"/>
    </xf>
    <xf numFmtId="176" fontId="3" fillId="0" borderId="30" xfId="0" applyNumberFormat="1" applyFont="1" applyFill="1" applyBorder="1" applyAlignment="1">
      <alignment vertical="center"/>
    </xf>
    <xf numFmtId="176" fontId="3" fillId="0" borderId="13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177" fontId="3" fillId="0" borderId="23" xfId="0" applyNumberFormat="1" applyFont="1" applyFill="1" applyBorder="1" applyAlignment="1">
      <alignment vertical="center"/>
    </xf>
    <xf numFmtId="176" fontId="3" fillId="0" borderId="22" xfId="0" applyNumberFormat="1" applyFont="1" applyFill="1" applyBorder="1" applyAlignment="1">
      <alignment vertical="center"/>
    </xf>
    <xf numFmtId="177" fontId="3" fillId="0" borderId="2" xfId="0" applyNumberFormat="1" applyFont="1" applyFill="1" applyBorder="1" applyAlignment="1">
      <alignment vertical="center"/>
    </xf>
    <xf numFmtId="177" fontId="3" fillId="0" borderId="14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177" fontId="6" fillId="0" borderId="3" xfId="0" applyNumberFormat="1" applyFont="1" applyFill="1" applyBorder="1" applyAlignment="1">
      <alignment horizontal="center" vertical="center" wrapText="1"/>
    </xf>
    <xf numFmtId="176" fontId="6" fillId="0" borderId="7" xfId="0" applyNumberFormat="1" applyFont="1" applyFill="1" applyBorder="1" applyAlignment="1">
      <alignment horizontal="center" vertical="center" wrapText="1"/>
    </xf>
    <xf numFmtId="176" fontId="6" fillId="0" borderId="8" xfId="0" applyNumberFormat="1" applyFont="1" applyFill="1" applyBorder="1" applyAlignment="1">
      <alignment horizontal="center" vertical="center" wrapText="1"/>
    </xf>
    <xf numFmtId="177" fontId="6" fillId="0" borderId="8" xfId="0" applyNumberFormat="1" applyFont="1" applyFill="1" applyBorder="1" applyAlignment="1">
      <alignment horizontal="center" vertical="center" wrapText="1"/>
    </xf>
    <xf numFmtId="177" fontId="6" fillId="0" borderId="9" xfId="0" applyNumberFormat="1" applyFont="1" applyFill="1" applyBorder="1" applyAlignment="1">
      <alignment horizontal="center" vertical="center" wrapText="1"/>
    </xf>
    <xf numFmtId="177" fontId="3" fillId="0" borderId="13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horizontal="center" vertical="center"/>
    </xf>
    <xf numFmtId="177" fontId="3" fillId="0" borderId="3" xfId="0" applyNumberFormat="1" applyFont="1" applyFill="1" applyBorder="1" applyAlignment="1">
      <alignment vertical="center"/>
    </xf>
    <xf numFmtId="176" fontId="3" fillId="0" borderId="18" xfId="0" applyNumberFormat="1" applyFont="1" applyFill="1" applyBorder="1" applyAlignment="1">
      <alignment horizontal="center" vertical="center"/>
    </xf>
    <xf numFmtId="176" fontId="3" fillId="0" borderId="22" xfId="0" applyNumberFormat="1" applyFont="1" applyFill="1" applyBorder="1" applyAlignment="1">
      <alignment horizontal="center" vertical="center" wrapText="1"/>
    </xf>
    <xf numFmtId="177" fontId="3" fillId="0" borderId="8" xfId="0" applyNumberFormat="1" applyFont="1" applyFill="1" applyBorder="1" applyAlignment="1">
      <alignment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6" fillId="2" borderId="10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vertical="center"/>
    </xf>
    <xf numFmtId="177" fontId="5" fillId="2" borderId="11" xfId="0" applyNumberFormat="1" applyFont="1" applyFill="1" applyBorder="1" applyAlignment="1">
      <alignment vertical="center"/>
    </xf>
    <xf numFmtId="177" fontId="5" fillId="2" borderId="31" xfId="0" applyNumberFormat="1" applyFont="1" applyFill="1" applyBorder="1" applyAlignment="1">
      <alignment vertical="center"/>
    </xf>
    <xf numFmtId="176" fontId="6" fillId="2" borderId="33" xfId="0" applyNumberFormat="1" applyFont="1" applyFill="1" applyBorder="1" applyAlignment="1">
      <alignment vertical="center"/>
    </xf>
    <xf numFmtId="177" fontId="6" fillId="2" borderId="11" xfId="0" applyNumberFormat="1" applyFont="1" applyFill="1" applyBorder="1" applyAlignment="1">
      <alignment vertical="center"/>
    </xf>
    <xf numFmtId="177" fontId="6" fillId="2" borderId="31" xfId="0" applyNumberFormat="1" applyFont="1" applyFill="1" applyBorder="1" applyAlignment="1">
      <alignment vertical="center"/>
    </xf>
    <xf numFmtId="176" fontId="6" fillId="2" borderId="10" xfId="0" applyNumberFormat="1" applyFont="1" applyFill="1" applyBorder="1" applyAlignment="1">
      <alignment horizontal="center" vertical="center"/>
    </xf>
    <xf numFmtId="176" fontId="6" fillId="2" borderId="11" xfId="0" applyNumberFormat="1" applyFont="1" applyFill="1" applyBorder="1" applyAlignment="1">
      <alignment horizontal="center" vertical="center" wrapText="1"/>
    </xf>
    <xf numFmtId="177" fontId="6" fillId="0" borderId="8" xfId="0" applyNumberFormat="1" applyFont="1" applyFill="1" applyBorder="1" applyAlignment="1">
      <alignment horizontal="center" vertical="center" wrapText="1"/>
    </xf>
    <xf numFmtId="177" fontId="6" fillId="0" borderId="16" xfId="0" applyNumberFormat="1" applyFont="1" applyFill="1" applyBorder="1" applyAlignment="1">
      <alignment horizontal="center" vertical="center" wrapText="1"/>
    </xf>
    <xf numFmtId="177" fontId="6" fillId="2" borderId="17" xfId="0" applyNumberFormat="1" applyFont="1" applyFill="1" applyBorder="1" applyAlignment="1">
      <alignment vertical="center"/>
    </xf>
    <xf numFmtId="177" fontId="6" fillId="0" borderId="30" xfId="0" applyNumberFormat="1" applyFont="1" applyFill="1" applyBorder="1" applyAlignment="1">
      <alignment horizontal="center" vertical="center" wrapText="1"/>
    </xf>
    <xf numFmtId="176" fontId="3" fillId="0" borderId="23" xfId="0" applyNumberFormat="1" applyFont="1" applyFill="1" applyBorder="1" applyAlignment="1">
      <alignment vertical="center"/>
    </xf>
    <xf numFmtId="176" fontId="3" fillId="0" borderId="28" xfId="0" applyNumberFormat="1" applyFont="1" applyFill="1" applyBorder="1" applyAlignment="1">
      <alignment vertical="center"/>
    </xf>
    <xf numFmtId="177" fontId="6" fillId="0" borderId="4" xfId="0" applyNumberFormat="1" applyFont="1" applyFill="1" applyBorder="1" applyAlignment="1">
      <alignment horizontal="center" vertical="center" wrapText="1"/>
    </xf>
    <xf numFmtId="176" fontId="6" fillId="2" borderId="10" xfId="0" applyNumberFormat="1" applyFont="1" applyFill="1" applyBorder="1" applyAlignment="1">
      <alignment vertical="center"/>
    </xf>
    <xf numFmtId="177" fontId="5" fillId="2" borderId="32" xfId="0" applyNumberFormat="1" applyFont="1" applyFill="1" applyBorder="1" applyAlignment="1">
      <alignment vertical="center"/>
    </xf>
    <xf numFmtId="177" fontId="6" fillId="2" borderId="32" xfId="0" applyNumberFormat="1" applyFont="1" applyFill="1" applyBorder="1" applyAlignment="1">
      <alignment vertical="center"/>
    </xf>
    <xf numFmtId="177" fontId="6" fillId="0" borderId="29" xfId="0" applyNumberFormat="1" applyFont="1" applyFill="1" applyBorder="1" applyAlignment="1">
      <alignment horizontal="center" vertical="center" wrapText="1"/>
    </xf>
    <xf numFmtId="177" fontId="6" fillId="0" borderId="20" xfId="0" applyNumberFormat="1" applyFont="1" applyFill="1" applyBorder="1" applyAlignment="1">
      <alignment horizontal="center" vertical="center" wrapText="1"/>
    </xf>
    <xf numFmtId="177" fontId="6" fillId="2" borderId="10" xfId="0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 wrapText="1"/>
    </xf>
    <xf numFmtId="176" fontId="5" fillId="0" borderId="3" xfId="0" applyNumberFormat="1" applyFont="1" applyFill="1" applyBorder="1" applyAlignment="1">
      <alignment horizontal="center" vertical="center" wrapText="1"/>
    </xf>
    <xf numFmtId="176" fontId="5" fillId="0" borderId="8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Fill="1" applyBorder="1" applyAlignment="1">
      <alignment vertical="center" wrapText="1"/>
    </xf>
    <xf numFmtId="176" fontId="4" fillId="0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wrapText="1"/>
    </xf>
    <xf numFmtId="0" fontId="4" fillId="0" borderId="1" xfId="0" quotePrefix="1" applyFont="1" applyFill="1" applyBorder="1"/>
    <xf numFmtId="176" fontId="7" fillId="0" borderId="1" xfId="1" applyNumberFormat="1" applyFont="1" applyFill="1" applyBorder="1" applyAlignment="1">
      <alignment vertical="center" wrapText="1"/>
    </xf>
    <xf numFmtId="176" fontId="7" fillId="0" borderId="8" xfId="1" applyNumberFormat="1" applyFont="1" applyFill="1" applyBorder="1" applyAlignment="1">
      <alignment vertical="center" wrapText="1"/>
    </xf>
    <xf numFmtId="176" fontId="4" fillId="0" borderId="13" xfId="0" applyNumberFormat="1" applyFont="1" applyFill="1" applyBorder="1" applyAlignment="1">
      <alignment vertical="center" wrapText="1"/>
    </xf>
    <xf numFmtId="176" fontId="4" fillId="0" borderId="8" xfId="0" applyNumberFormat="1" applyFont="1" applyFill="1" applyBorder="1" applyAlignment="1">
      <alignment vertical="center" wrapText="1"/>
    </xf>
    <xf numFmtId="176" fontId="4" fillId="0" borderId="22" xfId="0" applyNumberFormat="1" applyFont="1" applyFill="1" applyBorder="1" applyAlignment="1">
      <alignment vertical="center" wrapText="1"/>
    </xf>
    <xf numFmtId="176" fontId="5" fillId="2" borderId="11" xfId="0" applyNumberFormat="1" applyFont="1" applyFill="1" applyBorder="1" applyAlignment="1">
      <alignment vertical="center" wrapText="1"/>
    </xf>
    <xf numFmtId="0" fontId="0" fillId="0" borderId="0" xfId="0" quotePrefix="1" applyAlignment="1">
      <alignment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2"/>
  <sheetViews>
    <sheetView tabSelected="1" workbookViewId="0">
      <selection activeCell="I6" sqref="I6"/>
    </sheetView>
  </sheetViews>
  <sheetFormatPr defaultColWidth="9" defaultRowHeight="13.5" x14ac:dyDescent="0.3"/>
  <cols>
    <col min="1" max="1" width="13.75" style="12" bestFit="1" customWidth="1"/>
    <col min="2" max="2" width="19.25" style="13" customWidth="1"/>
    <col min="3" max="3" width="32.25" style="91" customWidth="1"/>
    <col min="4" max="4" width="9" style="18" customWidth="1"/>
    <col min="5" max="5" width="9" style="3"/>
    <col min="6" max="6" width="9" style="18" customWidth="1"/>
    <col min="7" max="7" width="9.875" style="3" customWidth="1"/>
    <col min="8" max="8" width="9" style="3" customWidth="1"/>
    <col min="9" max="10" width="9.125" style="18" customWidth="1"/>
    <col min="11" max="11" width="7.875" style="3" customWidth="1"/>
    <col min="12" max="12" width="9.875" style="18" bestFit="1" customWidth="1"/>
    <col min="13" max="13" width="4.75" style="18" hidden="1" customWidth="1"/>
    <col min="14" max="14" width="9.875" style="18" hidden="1" customWidth="1"/>
    <col min="15" max="15" width="4.75" style="18" hidden="1" customWidth="1"/>
    <col min="16" max="16" width="9.875" style="18" hidden="1" customWidth="1"/>
    <col min="17" max="17" width="6.625" style="18" hidden="1" customWidth="1"/>
    <col min="18" max="18" width="9.875" style="18" hidden="1" customWidth="1"/>
    <col min="19" max="19" width="6" style="18" hidden="1" customWidth="1"/>
    <col min="20" max="20" width="9.875" style="18" hidden="1" customWidth="1"/>
    <col min="21" max="16384" width="9" style="3"/>
  </cols>
  <sheetData>
    <row r="1" spans="1:20" ht="14.25" thickBot="1" x14ac:dyDescent="0.35"/>
    <row r="2" spans="1:20" s="13" customFormat="1" ht="50.25" customHeight="1" x14ac:dyDescent="0.3">
      <c r="A2" s="35"/>
      <c r="B2" s="34"/>
      <c r="C2" s="92" t="s">
        <v>9</v>
      </c>
      <c r="D2" s="56" t="s">
        <v>10</v>
      </c>
      <c r="E2" s="34" t="s">
        <v>8</v>
      </c>
      <c r="F2" s="33" t="s">
        <v>78</v>
      </c>
      <c r="G2" s="35" t="s">
        <v>98</v>
      </c>
      <c r="H2" s="30" t="s">
        <v>79</v>
      </c>
      <c r="I2" s="84" t="s">
        <v>25</v>
      </c>
      <c r="J2" s="88" t="s">
        <v>99</v>
      </c>
      <c r="K2" s="30" t="s">
        <v>36</v>
      </c>
      <c r="L2" s="84" t="s">
        <v>37</v>
      </c>
      <c r="M2" s="32" t="s">
        <v>80</v>
      </c>
      <c r="N2" s="56"/>
      <c r="O2" s="56" t="s">
        <v>81</v>
      </c>
      <c r="P2" s="56"/>
      <c r="Q2" s="56" t="s">
        <v>92</v>
      </c>
      <c r="R2" s="56"/>
      <c r="S2" s="56" t="s">
        <v>93</v>
      </c>
      <c r="T2" s="31"/>
    </row>
    <row r="3" spans="1:20" s="13" customFormat="1" ht="21" customHeight="1" thickBot="1" x14ac:dyDescent="0.35">
      <c r="A3" s="57"/>
      <c r="B3" s="58"/>
      <c r="C3" s="93"/>
      <c r="D3" s="78"/>
      <c r="E3" s="58"/>
      <c r="F3" s="79"/>
      <c r="G3" s="57"/>
      <c r="H3" s="59" t="s">
        <v>94</v>
      </c>
      <c r="I3" s="60" t="s">
        <v>95</v>
      </c>
      <c r="J3" s="89"/>
      <c r="K3" s="59" t="s">
        <v>94</v>
      </c>
      <c r="L3" s="60" t="s">
        <v>95</v>
      </c>
      <c r="M3" s="81" t="s">
        <v>94</v>
      </c>
      <c r="N3" s="59" t="s">
        <v>95</v>
      </c>
      <c r="O3" s="59" t="s">
        <v>94</v>
      </c>
      <c r="P3" s="59" t="s">
        <v>95</v>
      </c>
      <c r="Q3" s="59" t="s">
        <v>94</v>
      </c>
      <c r="R3" s="59" t="s">
        <v>95</v>
      </c>
      <c r="S3" s="59" t="s">
        <v>94</v>
      </c>
      <c r="T3" s="60" t="s">
        <v>95</v>
      </c>
    </row>
    <row r="4" spans="1:20" ht="67.5" x14ac:dyDescent="0.3">
      <c r="A4" s="62" t="s">
        <v>6</v>
      </c>
      <c r="B4" s="14" t="s">
        <v>0</v>
      </c>
      <c r="C4" s="94" t="s">
        <v>32</v>
      </c>
      <c r="D4" s="63">
        <v>73000</v>
      </c>
      <c r="E4" s="48">
        <v>10</v>
      </c>
      <c r="F4" s="54">
        <f>SUM(D4*E4)</f>
        <v>730000</v>
      </c>
      <c r="G4" s="49">
        <v>20201202</v>
      </c>
      <c r="H4" s="48">
        <v>3</v>
      </c>
      <c r="I4" s="50">
        <f>SUM(D4*H4)</f>
        <v>219000</v>
      </c>
      <c r="J4" s="53"/>
      <c r="K4" s="48">
        <v>0</v>
      </c>
      <c r="L4" s="50">
        <f>SUM(D4*K4)</f>
        <v>0</v>
      </c>
      <c r="M4" s="51">
        <v>0</v>
      </c>
      <c r="N4" s="63">
        <f>SUM(D4*M4)</f>
        <v>0</v>
      </c>
      <c r="O4" s="63"/>
      <c r="P4" s="63"/>
      <c r="Q4" s="63">
        <v>10</v>
      </c>
      <c r="R4" s="63">
        <f>SUM(D4*Q4)</f>
        <v>730000</v>
      </c>
      <c r="S4" s="63"/>
      <c r="T4" s="50"/>
    </row>
    <row r="5" spans="1:20" x14ac:dyDescent="0.3">
      <c r="A5" s="36"/>
      <c r="B5" s="8" t="s">
        <v>12</v>
      </c>
      <c r="C5" s="95" t="s">
        <v>59</v>
      </c>
      <c r="D5" s="19">
        <v>40000</v>
      </c>
      <c r="E5" s="1">
        <v>10</v>
      </c>
      <c r="F5" s="28">
        <f t="shared" ref="F5" si="0">SUM(D5*E5)</f>
        <v>400000</v>
      </c>
      <c r="G5" s="2">
        <v>20201202</v>
      </c>
      <c r="H5" s="1">
        <v>3</v>
      </c>
      <c r="I5" s="21">
        <f>SUM(D5*H5)</f>
        <v>120000</v>
      </c>
      <c r="J5" s="20"/>
      <c r="K5" s="1">
        <v>7</v>
      </c>
      <c r="L5" s="21">
        <f t="shared" ref="L5:L16" si="1">SUM(D5*K5)</f>
        <v>280000</v>
      </c>
      <c r="M5" s="25">
        <v>10</v>
      </c>
      <c r="N5" s="19">
        <f t="shared" ref="N5:N16" si="2">SUM(D5*M5)</f>
        <v>400000</v>
      </c>
      <c r="O5" s="19"/>
      <c r="P5" s="19"/>
      <c r="Q5" s="19">
        <v>0</v>
      </c>
      <c r="R5" s="19">
        <f t="shared" ref="R5:R16" si="3">SUM(D5*Q5)</f>
        <v>0</v>
      </c>
      <c r="S5" s="19"/>
      <c r="T5" s="21"/>
    </row>
    <row r="6" spans="1:20" ht="27" x14ac:dyDescent="0.3">
      <c r="A6" s="36"/>
      <c r="B6" s="17" t="s">
        <v>1</v>
      </c>
      <c r="C6" s="95" t="s">
        <v>85</v>
      </c>
      <c r="D6" s="19">
        <v>6000</v>
      </c>
      <c r="E6" s="1">
        <v>10</v>
      </c>
      <c r="F6" s="28">
        <f t="shared" ref="F6:F60" si="4">SUM(D6*E6)</f>
        <v>60000</v>
      </c>
      <c r="G6" s="2">
        <v>20201202</v>
      </c>
      <c r="H6" s="1">
        <v>3</v>
      </c>
      <c r="I6" s="21">
        <f>SUM(D6*H6)</f>
        <v>18000</v>
      </c>
      <c r="J6" s="20"/>
      <c r="K6" s="1">
        <v>7</v>
      </c>
      <c r="L6" s="21">
        <f t="shared" si="1"/>
        <v>42000</v>
      </c>
      <c r="M6" s="25">
        <v>10</v>
      </c>
      <c r="N6" s="19">
        <f t="shared" si="2"/>
        <v>60000</v>
      </c>
      <c r="O6" s="19"/>
      <c r="P6" s="19"/>
      <c r="Q6" s="19">
        <v>10</v>
      </c>
      <c r="R6" s="19">
        <f t="shared" si="3"/>
        <v>60000</v>
      </c>
      <c r="S6" s="19"/>
      <c r="T6" s="21"/>
    </row>
    <row r="7" spans="1:20" x14ac:dyDescent="0.3">
      <c r="A7" s="36"/>
      <c r="B7" s="17"/>
      <c r="C7" s="95" t="s">
        <v>86</v>
      </c>
      <c r="D7" s="19">
        <v>30000</v>
      </c>
      <c r="E7" s="1">
        <v>10</v>
      </c>
      <c r="F7" s="28">
        <f t="shared" si="4"/>
        <v>300000</v>
      </c>
      <c r="G7" s="2"/>
      <c r="H7" s="1"/>
      <c r="I7" s="21"/>
      <c r="J7" s="20"/>
      <c r="K7" s="1">
        <v>10</v>
      </c>
      <c r="L7" s="21">
        <f t="shared" si="1"/>
        <v>300000</v>
      </c>
      <c r="M7" s="25">
        <v>10</v>
      </c>
      <c r="N7" s="19">
        <f t="shared" si="2"/>
        <v>300000</v>
      </c>
      <c r="O7" s="19"/>
      <c r="P7" s="19"/>
      <c r="Q7" s="19">
        <v>10</v>
      </c>
      <c r="R7" s="19">
        <f t="shared" si="3"/>
        <v>300000</v>
      </c>
      <c r="S7" s="19"/>
      <c r="T7" s="21"/>
    </row>
    <row r="8" spans="1:20" x14ac:dyDescent="0.3">
      <c r="A8" s="36"/>
      <c r="B8" s="8" t="s">
        <v>2</v>
      </c>
      <c r="C8" s="95" t="s">
        <v>30</v>
      </c>
      <c r="D8" s="19">
        <v>24600</v>
      </c>
      <c r="E8" s="1">
        <v>10</v>
      </c>
      <c r="F8" s="28">
        <f t="shared" si="4"/>
        <v>246000</v>
      </c>
      <c r="G8" s="2">
        <v>20201130</v>
      </c>
      <c r="H8" s="1">
        <v>3</v>
      </c>
      <c r="I8" s="21">
        <f>SUM(D8*H8)</f>
        <v>73800</v>
      </c>
      <c r="J8" s="20"/>
      <c r="K8" s="1">
        <v>0</v>
      </c>
      <c r="L8" s="21">
        <f t="shared" si="1"/>
        <v>0</v>
      </c>
      <c r="M8" s="25">
        <v>10</v>
      </c>
      <c r="N8" s="19">
        <f t="shared" si="2"/>
        <v>246000</v>
      </c>
      <c r="O8" s="19"/>
      <c r="P8" s="19"/>
      <c r="Q8" s="19">
        <v>10</v>
      </c>
      <c r="R8" s="19">
        <f t="shared" si="3"/>
        <v>246000</v>
      </c>
      <c r="S8" s="19"/>
      <c r="T8" s="21"/>
    </row>
    <row r="9" spans="1:20" x14ac:dyDescent="0.3">
      <c r="A9" s="36"/>
      <c r="B9" s="17" t="s">
        <v>3</v>
      </c>
      <c r="C9" s="95" t="s">
        <v>35</v>
      </c>
      <c r="D9" s="19">
        <v>35000</v>
      </c>
      <c r="E9" s="1">
        <v>10</v>
      </c>
      <c r="F9" s="28">
        <f t="shared" si="4"/>
        <v>350000</v>
      </c>
      <c r="G9" s="2">
        <v>20201130</v>
      </c>
      <c r="H9" s="1">
        <v>3</v>
      </c>
      <c r="I9" s="21">
        <f>SUM(D9*H9)</f>
        <v>105000</v>
      </c>
      <c r="J9" s="20"/>
      <c r="K9" s="1">
        <v>0</v>
      </c>
      <c r="L9" s="21">
        <f t="shared" si="1"/>
        <v>0</v>
      </c>
      <c r="M9" s="25">
        <v>10</v>
      </c>
      <c r="N9" s="19">
        <f t="shared" si="2"/>
        <v>350000</v>
      </c>
      <c r="O9" s="19"/>
      <c r="P9" s="19"/>
      <c r="Q9" s="19">
        <v>10</v>
      </c>
      <c r="R9" s="19">
        <f t="shared" si="3"/>
        <v>350000</v>
      </c>
      <c r="S9" s="19"/>
      <c r="T9" s="21"/>
    </row>
    <row r="10" spans="1:20" ht="27" x14ac:dyDescent="0.3">
      <c r="A10" s="36"/>
      <c r="B10" s="17"/>
      <c r="C10" s="95" t="s">
        <v>34</v>
      </c>
      <c r="D10" s="19">
        <v>7000</v>
      </c>
      <c r="E10" s="1">
        <v>1</v>
      </c>
      <c r="F10" s="28">
        <f t="shared" si="4"/>
        <v>7000</v>
      </c>
      <c r="G10" s="2"/>
      <c r="H10" s="1">
        <v>1</v>
      </c>
      <c r="I10" s="21">
        <f>SUM(D10*H10)</f>
        <v>7000</v>
      </c>
      <c r="J10" s="20"/>
      <c r="K10" s="1">
        <v>0</v>
      </c>
      <c r="L10" s="21">
        <f t="shared" si="1"/>
        <v>0</v>
      </c>
      <c r="M10" s="25">
        <v>0</v>
      </c>
      <c r="N10" s="19">
        <f t="shared" si="2"/>
        <v>0</v>
      </c>
      <c r="O10" s="19"/>
      <c r="P10" s="19"/>
      <c r="Q10" s="19">
        <v>0</v>
      </c>
      <c r="R10" s="19">
        <f t="shared" si="3"/>
        <v>0</v>
      </c>
      <c r="S10" s="19"/>
      <c r="T10" s="21"/>
    </row>
    <row r="11" spans="1:20" ht="40.5" x14ac:dyDescent="0.25">
      <c r="A11" s="36"/>
      <c r="B11" s="17"/>
      <c r="C11" s="96" t="s">
        <v>38</v>
      </c>
      <c r="D11" s="19">
        <v>23280</v>
      </c>
      <c r="E11" s="1">
        <v>1</v>
      </c>
      <c r="F11" s="28">
        <f t="shared" si="4"/>
        <v>23280</v>
      </c>
      <c r="G11" s="2"/>
      <c r="H11" s="1">
        <v>1</v>
      </c>
      <c r="I11" s="21">
        <f>SUM(D11*H11)</f>
        <v>23280</v>
      </c>
      <c r="J11" s="20"/>
      <c r="K11" s="1">
        <v>9</v>
      </c>
      <c r="L11" s="21">
        <f t="shared" si="1"/>
        <v>209520</v>
      </c>
      <c r="M11" s="25">
        <v>0</v>
      </c>
      <c r="N11" s="19">
        <f t="shared" si="2"/>
        <v>0</v>
      </c>
      <c r="O11" s="19"/>
      <c r="P11" s="19"/>
      <c r="Q11" s="19">
        <v>0</v>
      </c>
      <c r="R11" s="19">
        <f t="shared" si="3"/>
        <v>0</v>
      </c>
      <c r="S11" s="19"/>
      <c r="T11" s="21"/>
    </row>
    <row r="12" spans="1:20" x14ac:dyDescent="0.3">
      <c r="A12" s="36"/>
      <c r="B12" s="8" t="s">
        <v>26</v>
      </c>
      <c r="C12" s="95" t="s">
        <v>28</v>
      </c>
      <c r="D12" s="19">
        <v>7000</v>
      </c>
      <c r="E12" s="1">
        <v>10</v>
      </c>
      <c r="F12" s="28">
        <f t="shared" si="4"/>
        <v>70000</v>
      </c>
      <c r="G12" s="2">
        <v>20201130</v>
      </c>
      <c r="H12" s="1">
        <v>3</v>
      </c>
      <c r="I12" s="21">
        <f>SUM(D12*H12)</f>
        <v>21000</v>
      </c>
      <c r="J12" s="20"/>
      <c r="K12" s="1">
        <v>7</v>
      </c>
      <c r="L12" s="21">
        <f t="shared" si="1"/>
        <v>49000</v>
      </c>
      <c r="M12" s="25">
        <v>10</v>
      </c>
      <c r="N12" s="19">
        <f t="shared" si="2"/>
        <v>70000</v>
      </c>
      <c r="O12" s="19"/>
      <c r="P12" s="19"/>
      <c r="Q12" s="19">
        <v>10</v>
      </c>
      <c r="R12" s="19">
        <f t="shared" si="3"/>
        <v>70000</v>
      </c>
      <c r="S12" s="19"/>
      <c r="T12" s="21"/>
    </row>
    <row r="13" spans="1:20" x14ac:dyDescent="0.3">
      <c r="A13" s="36"/>
      <c r="B13" s="8" t="s">
        <v>5</v>
      </c>
      <c r="C13" s="95" t="s">
        <v>31</v>
      </c>
      <c r="D13" s="19">
        <v>9000</v>
      </c>
      <c r="E13" s="1">
        <v>10</v>
      </c>
      <c r="F13" s="28">
        <f t="shared" si="4"/>
        <v>90000</v>
      </c>
      <c r="G13" s="2">
        <v>20201202</v>
      </c>
      <c r="H13" s="1">
        <v>3</v>
      </c>
      <c r="I13" s="21">
        <f>SUM(D13*H13)</f>
        <v>27000</v>
      </c>
      <c r="J13" s="20"/>
      <c r="K13" s="1">
        <v>7</v>
      </c>
      <c r="L13" s="21">
        <f t="shared" si="1"/>
        <v>63000</v>
      </c>
      <c r="M13" s="25">
        <v>10</v>
      </c>
      <c r="N13" s="19">
        <f t="shared" si="2"/>
        <v>90000</v>
      </c>
      <c r="O13" s="19"/>
      <c r="P13" s="19"/>
      <c r="Q13" s="19">
        <v>10</v>
      </c>
      <c r="R13" s="19">
        <f t="shared" si="3"/>
        <v>90000</v>
      </c>
      <c r="S13" s="19"/>
      <c r="T13" s="21"/>
    </row>
    <row r="14" spans="1:20" x14ac:dyDescent="0.25">
      <c r="A14" s="36"/>
      <c r="B14" s="8" t="s">
        <v>27</v>
      </c>
      <c r="C14" s="97" t="s">
        <v>41</v>
      </c>
      <c r="D14" s="19">
        <v>18000</v>
      </c>
      <c r="E14" s="1">
        <v>10</v>
      </c>
      <c r="F14" s="28">
        <f t="shared" si="4"/>
        <v>180000</v>
      </c>
      <c r="G14" s="2">
        <v>20201202</v>
      </c>
      <c r="H14" s="1">
        <v>3</v>
      </c>
      <c r="I14" s="21">
        <f>SUM(D14*H14)</f>
        <v>54000</v>
      </c>
      <c r="J14" s="20"/>
      <c r="K14" s="1">
        <v>7</v>
      </c>
      <c r="L14" s="21">
        <f t="shared" si="1"/>
        <v>126000</v>
      </c>
      <c r="M14" s="25">
        <v>10</v>
      </c>
      <c r="N14" s="19">
        <f t="shared" si="2"/>
        <v>180000</v>
      </c>
      <c r="O14" s="19"/>
      <c r="P14" s="19"/>
      <c r="Q14" s="19">
        <v>10</v>
      </c>
      <c r="R14" s="19">
        <f t="shared" si="3"/>
        <v>180000</v>
      </c>
      <c r="S14" s="19"/>
      <c r="T14" s="21"/>
    </row>
    <row r="15" spans="1:20" ht="27" x14ac:dyDescent="0.3">
      <c r="A15" s="36"/>
      <c r="B15" s="8" t="s">
        <v>54</v>
      </c>
      <c r="C15" s="98" t="s">
        <v>97</v>
      </c>
      <c r="D15" s="19">
        <v>5000</v>
      </c>
      <c r="E15" s="1">
        <v>10</v>
      </c>
      <c r="F15" s="28">
        <f t="shared" si="4"/>
        <v>50000</v>
      </c>
      <c r="G15" s="2"/>
      <c r="H15" s="1">
        <v>3</v>
      </c>
      <c r="I15" s="21">
        <f>SUM(D15*H15)</f>
        <v>15000</v>
      </c>
      <c r="J15" s="20"/>
      <c r="K15" s="1">
        <v>7</v>
      </c>
      <c r="L15" s="21">
        <f t="shared" si="1"/>
        <v>35000</v>
      </c>
      <c r="M15" s="25">
        <v>10</v>
      </c>
      <c r="N15" s="19">
        <f t="shared" si="2"/>
        <v>50000</v>
      </c>
      <c r="O15" s="19"/>
      <c r="P15" s="19"/>
      <c r="Q15" s="19">
        <v>10</v>
      </c>
      <c r="R15" s="19">
        <f t="shared" si="3"/>
        <v>50000</v>
      </c>
      <c r="S15" s="19"/>
      <c r="T15" s="21"/>
    </row>
    <row r="16" spans="1:20" ht="27.75" thickBot="1" x14ac:dyDescent="0.35">
      <c r="A16" s="5"/>
      <c r="B16" s="10" t="s">
        <v>50</v>
      </c>
      <c r="C16" s="99" t="s">
        <v>57</v>
      </c>
      <c r="D16" s="66">
        <v>6300</v>
      </c>
      <c r="E16" s="6">
        <v>10</v>
      </c>
      <c r="F16" s="41">
        <f t="shared" si="4"/>
        <v>63000</v>
      </c>
      <c r="G16" s="4"/>
      <c r="H16" s="6">
        <v>3</v>
      </c>
      <c r="I16" s="39">
        <f>SUM(D16*H16)</f>
        <v>18900</v>
      </c>
      <c r="J16" s="38"/>
      <c r="K16" s="6">
        <v>7</v>
      </c>
      <c r="L16" s="39">
        <f t="shared" si="1"/>
        <v>44100</v>
      </c>
      <c r="M16" s="40">
        <v>10</v>
      </c>
      <c r="N16" s="66">
        <f t="shared" si="2"/>
        <v>63000</v>
      </c>
      <c r="O16" s="66"/>
      <c r="P16" s="66"/>
      <c r="Q16" s="66">
        <v>10</v>
      </c>
      <c r="R16" s="66">
        <f t="shared" si="3"/>
        <v>63000</v>
      </c>
      <c r="S16" s="66"/>
      <c r="T16" s="39"/>
    </row>
    <row r="17" spans="1:20" s="73" customFormat="1" ht="14.25" thickBot="1" x14ac:dyDescent="0.35">
      <c r="A17" s="68"/>
      <c r="B17" s="69"/>
      <c r="C17" s="69"/>
      <c r="D17" s="69"/>
      <c r="E17" s="69"/>
      <c r="F17" s="80">
        <f>SUM(F4:F16)</f>
        <v>2569280</v>
      </c>
      <c r="G17" s="85"/>
      <c r="H17" s="70" t="s">
        <v>78</v>
      </c>
      <c r="I17" s="75">
        <f>SUM(I4:I16)</f>
        <v>701980</v>
      </c>
      <c r="J17" s="90"/>
      <c r="K17" s="70" t="s">
        <v>78</v>
      </c>
      <c r="L17" s="75">
        <f>SUM(L4:L16)</f>
        <v>1148620</v>
      </c>
      <c r="M17" s="86" t="s">
        <v>78</v>
      </c>
      <c r="N17" s="71">
        <f>SUM(N4:N16)</f>
        <v>1809000</v>
      </c>
      <c r="O17" s="71"/>
      <c r="P17" s="71"/>
      <c r="Q17" s="71" t="s">
        <v>78</v>
      </c>
      <c r="R17" s="71">
        <f>SUM(R4:R16)</f>
        <v>2139000</v>
      </c>
      <c r="S17" s="71"/>
      <c r="T17" s="72"/>
    </row>
    <row r="18" spans="1:20" x14ac:dyDescent="0.3">
      <c r="A18" s="15" t="s">
        <v>7</v>
      </c>
      <c r="B18" s="11" t="s">
        <v>2</v>
      </c>
      <c r="C18" s="100" t="s">
        <v>29</v>
      </c>
      <c r="D18" s="61">
        <v>24600</v>
      </c>
      <c r="E18" s="47">
        <v>8</v>
      </c>
      <c r="F18" s="45">
        <f t="shared" si="4"/>
        <v>196800</v>
      </c>
      <c r="G18" s="37">
        <v>20201130</v>
      </c>
      <c r="H18" s="47">
        <v>3</v>
      </c>
      <c r="I18" s="43">
        <f>SUM(D18*H18)</f>
        <v>73800</v>
      </c>
      <c r="J18" s="42"/>
      <c r="K18" s="47">
        <v>7</v>
      </c>
      <c r="L18" s="43">
        <f>SUM(D18*K18)</f>
        <v>172200</v>
      </c>
      <c r="M18" s="44">
        <v>8</v>
      </c>
      <c r="N18" s="61">
        <f>SUM(D18*M18)</f>
        <v>196800</v>
      </c>
      <c r="O18" s="61"/>
      <c r="P18" s="61"/>
      <c r="Q18" s="61"/>
      <c r="R18" s="61"/>
      <c r="S18" s="61"/>
      <c r="T18" s="43"/>
    </row>
    <row r="19" spans="1:20" x14ac:dyDescent="0.3">
      <c r="A19" s="36"/>
      <c r="B19" s="8" t="s">
        <v>26</v>
      </c>
      <c r="C19" s="95" t="s">
        <v>28</v>
      </c>
      <c r="D19" s="19">
        <v>7810</v>
      </c>
      <c r="E19" s="1">
        <v>8</v>
      </c>
      <c r="F19" s="28">
        <f t="shared" si="4"/>
        <v>62480</v>
      </c>
      <c r="G19" s="2">
        <v>20201130</v>
      </c>
      <c r="H19" s="1">
        <v>3</v>
      </c>
      <c r="I19" s="21">
        <f t="shared" ref="I19" si="5">SUM(D19*H19)</f>
        <v>23430</v>
      </c>
      <c r="J19" s="20"/>
      <c r="K19" s="1">
        <v>7</v>
      </c>
      <c r="L19" s="21">
        <f t="shared" ref="L19:L21" si="6">SUM(D19*K19)</f>
        <v>54670</v>
      </c>
      <c r="M19" s="25">
        <v>8</v>
      </c>
      <c r="N19" s="19">
        <f t="shared" ref="N19:N21" si="7">SUM(D19*M19)</f>
        <v>62480</v>
      </c>
      <c r="O19" s="19"/>
      <c r="P19" s="19"/>
      <c r="Q19" s="19"/>
      <c r="R19" s="19"/>
      <c r="S19" s="19"/>
      <c r="T19" s="21"/>
    </row>
    <row r="20" spans="1:20" ht="27" x14ac:dyDescent="0.3">
      <c r="A20" s="36"/>
      <c r="B20" s="17" t="s">
        <v>58</v>
      </c>
      <c r="C20" s="95" t="s">
        <v>33</v>
      </c>
      <c r="D20" s="19">
        <v>6000</v>
      </c>
      <c r="E20" s="1">
        <v>8</v>
      </c>
      <c r="F20" s="28">
        <f t="shared" si="4"/>
        <v>48000</v>
      </c>
      <c r="G20" s="2">
        <v>20201130</v>
      </c>
      <c r="H20" s="1">
        <v>3</v>
      </c>
      <c r="I20" s="21">
        <f>SUM(D20*H20)</f>
        <v>18000</v>
      </c>
      <c r="J20" s="20"/>
      <c r="K20" s="1">
        <v>7</v>
      </c>
      <c r="L20" s="21">
        <f t="shared" si="6"/>
        <v>42000</v>
      </c>
      <c r="M20" s="25">
        <v>0</v>
      </c>
      <c r="N20" s="19">
        <f t="shared" si="7"/>
        <v>0</v>
      </c>
      <c r="O20" s="19"/>
      <c r="P20" s="19"/>
      <c r="Q20" s="19"/>
      <c r="R20" s="19"/>
      <c r="S20" s="19"/>
      <c r="T20" s="21"/>
    </row>
    <row r="21" spans="1:20" ht="27.75" thickBot="1" x14ac:dyDescent="0.35">
      <c r="A21" s="5"/>
      <c r="B21" s="9"/>
      <c r="C21" s="101" t="s">
        <v>82</v>
      </c>
      <c r="D21" s="66">
        <v>8500</v>
      </c>
      <c r="E21" s="6">
        <v>8</v>
      </c>
      <c r="F21" s="41">
        <f t="shared" si="4"/>
        <v>68000</v>
      </c>
      <c r="G21" s="4"/>
      <c r="H21" s="6">
        <v>3</v>
      </c>
      <c r="I21" s="39">
        <f>SUM(D21*H21)</f>
        <v>25500</v>
      </c>
      <c r="J21" s="38"/>
      <c r="K21" s="6">
        <v>7</v>
      </c>
      <c r="L21" s="39">
        <f t="shared" si="6"/>
        <v>59500</v>
      </c>
      <c r="M21" s="40">
        <v>8</v>
      </c>
      <c r="N21" s="66">
        <f t="shared" si="7"/>
        <v>68000</v>
      </c>
      <c r="O21" s="66"/>
      <c r="P21" s="66"/>
      <c r="Q21" s="66"/>
      <c r="R21" s="66"/>
      <c r="S21" s="66"/>
      <c r="T21" s="39"/>
    </row>
    <row r="22" spans="1:20" s="73" customFormat="1" ht="14.25" thickBot="1" x14ac:dyDescent="0.35">
      <c r="A22" s="68"/>
      <c r="B22" s="69"/>
      <c r="C22" s="69"/>
      <c r="D22" s="69"/>
      <c r="E22" s="69"/>
      <c r="F22" s="80">
        <f>SUM(F18:F21)</f>
        <v>375280</v>
      </c>
      <c r="G22" s="85"/>
      <c r="H22" s="70" t="s">
        <v>78</v>
      </c>
      <c r="I22" s="75">
        <f>SUM(I18:I21)</f>
        <v>140730</v>
      </c>
      <c r="J22" s="90"/>
      <c r="K22" s="70" t="s">
        <v>78</v>
      </c>
      <c r="L22" s="75">
        <f>SUM(L18:L21)</f>
        <v>328370</v>
      </c>
      <c r="M22" s="86" t="s">
        <v>78</v>
      </c>
      <c r="N22" s="71">
        <f>SUM(N18:N21)</f>
        <v>327280</v>
      </c>
      <c r="O22" s="71"/>
      <c r="P22" s="71"/>
      <c r="Q22" s="71"/>
      <c r="R22" s="71"/>
      <c r="S22" s="71"/>
      <c r="T22" s="72"/>
    </row>
    <row r="23" spans="1:20" x14ac:dyDescent="0.3">
      <c r="A23" s="62" t="s">
        <v>11</v>
      </c>
      <c r="B23" s="14" t="s">
        <v>12</v>
      </c>
      <c r="C23" s="94" t="s">
        <v>59</v>
      </c>
      <c r="D23" s="63">
        <v>40000</v>
      </c>
      <c r="E23" s="48">
        <v>10</v>
      </c>
      <c r="F23" s="54">
        <f t="shared" si="4"/>
        <v>400000</v>
      </c>
      <c r="G23" s="49">
        <v>20201202</v>
      </c>
      <c r="H23" s="48">
        <v>3</v>
      </c>
      <c r="I23" s="50">
        <f>SUM(D23*H23)</f>
        <v>120000</v>
      </c>
      <c r="J23" s="53"/>
      <c r="K23" s="48">
        <v>7</v>
      </c>
      <c r="L23" s="50">
        <f>SUM(D23*K23)</f>
        <v>280000</v>
      </c>
      <c r="M23" s="51">
        <v>10</v>
      </c>
      <c r="N23" s="63">
        <f>SUM(D23*M23)</f>
        <v>400000</v>
      </c>
      <c r="O23" s="63">
        <v>10</v>
      </c>
      <c r="P23" s="63">
        <f>SUM(D23*O23)</f>
        <v>400000</v>
      </c>
      <c r="Q23" s="63"/>
      <c r="R23" s="63"/>
      <c r="S23" s="63"/>
      <c r="T23" s="50"/>
    </row>
    <row r="24" spans="1:20" ht="27" x14ac:dyDescent="0.3">
      <c r="A24" s="36"/>
      <c r="B24" s="8" t="s">
        <v>13</v>
      </c>
      <c r="C24" s="95" t="s">
        <v>60</v>
      </c>
      <c r="D24" s="19">
        <v>50000</v>
      </c>
      <c r="E24" s="1">
        <v>10</v>
      </c>
      <c r="F24" s="28">
        <f t="shared" si="4"/>
        <v>500000</v>
      </c>
      <c r="G24" s="2">
        <v>20201202</v>
      </c>
      <c r="H24" s="1">
        <v>3</v>
      </c>
      <c r="I24" s="21">
        <f>SUM(D24*H24)</f>
        <v>150000</v>
      </c>
      <c r="J24" s="20"/>
      <c r="K24" s="1">
        <v>7</v>
      </c>
      <c r="L24" s="21">
        <f t="shared" ref="L24:L32" si="8">SUM(D24*K24)</f>
        <v>350000</v>
      </c>
      <c r="M24" s="25">
        <v>10</v>
      </c>
      <c r="N24" s="19">
        <f t="shared" ref="N24:N32" si="9">SUM(D24*M24)</f>
        <v>500000</v>
      </c>
      <c r="O24" s="19">
        <v>0</v>
      </c>
      <c r="P24" s="19">
        <f t="shared" ref="P24:P32" si="10">SUM(D24*O24)</f>
        <v>0</v>
      </c>
      <c r="Q24" s="19"/>
      <c r="R24" s="19"/>
      <c r="S24" s="19"/>
      <c r="T24" s="21"/>
    </row>
    <row r="25" spans="1:20" x14ac:dyDescent="0.3">
      <c r="A25" s="36"/>
      <c r="B25" s="8" t="s">
        <v>83</v>
      </c>
      <c r="C25" s="95" t="s">
        <v>84</v>
      </c>
      <c r="D25" s="19">
        <v>9000</v>
      </c>
      <c r="E25" s="1">
        <v>10</v>
      </c>
      <c r="F25" s="28">
        <f t="shared" si="4"/>
        <v>90000</v>
      </c>
      <c r="G25" s="2"/>
      <c r="H25" s="1">
        <v>1</v>
      </c>
      <c r="I25" s="21">
        <f>SUM(D25*H25)</f>
        <v>9000</v>
      </c>
      <c r="J25" s="20"/>
      <c r="K25" s="1">
        <v>9</v>
      </c>
      <c r="L25" s="21">
        <f t="shared" si="8"/>
        <v>81000</v>
      </c>
      <c r="M25" s="25">
        <v>0</v>
      </c>
      <c r="N25" s="19">
        <f t="shared" si="9"/>
        <v>0</v>
      </c>
      <c r="O25" s="19">
        <v>10</v>
      </c>
      <c r="P25" s="19">
        <f t="shared" si="10"/>
        <v>90000</v>
      </c>
      <c r="Q25" s="19"/>
      <c r="R25" s="19"/>
      <c r="S25" s="19"/>
      <c r="T25" s="21"/>
    </row>
    <row r="26" spans="1:20" x14ac:dyDescent="0.3">
      <c r="A26" s="36"/>
      <c r="B26" s="8" t="s">
        <v>88</v>
      </c>
      <c r="C26" s="95" t="s">
        <v>87</v>
      </c>
      <c r="D26" s="19">
        <v>9000</v>
      </c>
      <c r="E26" s="1">
        <v>10</v>
      </c>
      <c r="F26" s="28">
        <f t="shared" si="4"/>
        <v>90000</v>
      </c>
      <c r="G26" s="2"/>
      <c r="H26" s="1">
        <v>1</v>
      </c>
      <c r="I26" s="21">
        <f>SUM(D26*H26)</f>
        <v>9000</v>
      </c>
      <c r="J26" s="20"/>
      <c r="K26" s="1">
        <v>9</v>
      </c>
      <c r="L26" s="21">
        <f t="shared" si="8"/>
        <v>81000</v>
      </c>
      <c r="M26" s="25">
        <v>0</v>
      </c>
      <c r="N26" s="19">
        <f t="shared" si="9"/>
        <v>0</v>
      </c>
      <c r="O26" s="19">
        <v>10</v>
      </c>
      <c r="P26" s="19">
        <f t="shared" si="10"/>
        <v>90000</v>
      </c>
      <c r="Q26" s="19"/>
      <c r="R26" s="19"/>
      <c r="S26" s="19"/>
      <c r="T26" s="21"/>
    </row>
    <row r="27" spans="1:20" x14ac:dyDescent="0.3">
      <c r="A27" s="36"/>
      <c r="B27" s="8" t="s">
        <v>15</v>
      </c>
      <c r="C27" s="55" t="s">
        <v>73</v>
      </c>
      <c r="D27" s="19">
        <v>26500</v>
      </c>
      <c r="E27" s="1">
        <v>10</v>
      </c>
      <c r="F27" s="28">
        <f t="shared" si="4"/>
        <v>265000</v>
      </c>
      <c r="G27" s="2">
        <v>20201202</v>
      </c>
      <c r="H27" s="1">
        <v>3</v>
      </c>
      <c r="I27" s="21">
        <f>SUM(D27*H27)</f>
        <v>79500</v>
      </c>
      <c r="J27" s="20"/>
      <c r="K27" s="1">
        <v>7</v>
      </c>
      <c r="L27" s="21">
        <f t="shared" si="8"/>
        <v>185500</v>
      </c>
      <c r="M27" s="25">
        <v>10</v>
      </c>
      <c r="N27" s="19">
        <f t="shared" si="9"/>
        <v>265000</v>
      </c>
      <c r="O27" s="19">
        <v>10</v>
      </c>
      <c r="P27" s="19">
        <f t="shared" si="10"/>
        <v>265000</v>
      </c>
      <c r="Q27" s="19"/>
      <c r="R27" s="19"/>
      <c r="S27" s="19"/>
      <c r="T27" s="21"/>
    </row>
    <row r="28" spans="1:20" ht="49.5" x14ac:dyDescent="0.3">
      <c r="A28" s="36"/>
      <c r="B28" s="8" t="s">
        <v>4</v>
      </c>
      <c r="C28" s="104" t="s">
        <v>100</v>
      </c>
      <c r="D28" s="19">
        <v>18000</v>
      </c>
      <c r="E28" s="1">
        <v>10</v>
      </c>
      <c r="F28" s="28">
        <f t="shared" si="4"/>
        <v>180000</v>
      </c>
      <c r="G28" s="2">
        <v>20201202</v>
      </c>
      <c r="H28" s="1">
        <v>3</v>
      </c>
      <c r="I28" s="21">
        <f>SUM(D28*H28)</f>
        <v>54000</v>
      </c>
      <c r="J28" s="20"/>
      <c r="K28" s="1">
        <v>7</v>
      </c>
      <c r="L28" s="21">
        <f t="shared" si="8"/>
        <v>126000</v>
      </c>
      <c r="M28" s="25">
        <v>10</v>
      </c>
      <c r="N28" s="19">
        <f t="shared" si="9"/>
        <v>180000</v>
      </c>
      <c r="O28" s="19">
        <v>10</v>
      </c>
      <c r="P28" s="19">
        <f t="shared" si="10"/>
        <v>180000</v>
      </c>
      <c r="Q28" s="19"/>
      <c r="R28" s="19"/>
      <c r="S28" s="19"/>
      <c r="T28" s="21"/>
    </row>
    <row r="29" spans="1:20" x14ac:dyDescent="0.3">
      <c r="A29" s="36"/>
      <c r="B29" s="8" t="s">
        <v>42</v>
      </c>
      <c r="C29" s="95" t="s">
        <v>66</v>
      </c>
      <c r="D29" s="19">
        <v>10900</v>
      </c>
      <c r="E29" s="1">
        <v>10</v>
      </c>
      <c r="F29" s="28">
        <f t="shared" si="4"/>
        <v>109000</v>
      </c>
      <c r="G29" s="2"/>
      <c r="H29" s="1">
        <v>3</v>
      </c>
      <c r="I29" s="21">
        <f>SUM(D29*H29)</f>
        <v>32700</v>
      </c>
      <c r="J29" s="20"/>
      <c r="K29" s="1">
        <v>7</v>
      </c>
      <c r="L29" s="21">
        <f t="shared" si="8"/>
        <v>76300</v>
      </c>
      <c r="M29" s="25">
        <v>10</v>
      </c>
      <c r="N29" s="19">
        <f t="shared" si="9"/>
        <v>109000</v>
      </c>
      <c r="O29" s="19">
        <v>10</v>
      </c>
      <c r="P29" s="19">
        <f t="shared" si="10"/>
        <v>109000</v>
      </c>
      <c r="Q29" s="19"/>
      <c r="R29" s="19"/>
      <c r="S29" s="19"/>
      <c r="T29" s="21"/>
    </row>
    <row r="30" spans="1:20" ht="27" x14ac:dyDescent="0.3">
      <c r="A30" s="36"/>
      <c r="B30" s="8" t="s">
        <v>50</v>
      </c>
      <c r="C30" s="98" t="s">
        <v>57</v>
      </c>
      <c r="D30" s="19">
        <v>6300</v>
      </c>
      <c r="E30" s="1">
        <v>10</v>
      </c>
      <c r="F30" s="28">
        <f t="shared" si="4"/>
        <v>63000</v>
      </c>
      <c r="G30" s="2"/>
      <c r="H30" s="1">
        <v>3</v>
      </c>
      <c r="I30" s="21">
        <f>SUM(D30*H30)</f>
        <v>18900</v>
      </c>
      <c r="J30" s="20"/>
      <c r="K30" s="1">
        <v>7</v>
      </c>
      <c r="L30" s="21">
        <f t="shared" si="8"/>
        <v>44100</v>
      </c>
      <c r="M30" s="25">
        <v>10</v>
      </c>
      <c r="N30" s="19">
        <f t="shared" si="9"/>
        <v>63000</v>
      </c>
      <c r="O30" s="19">
        <v>10</v>
      </c>
      <c r="P30" s="19">
        <f t="shared" si="10"/>
        <v>63000</v>
      </c>
      <c r="Q30" s="19"/>
      <c r="R30" s="19"/>
      <c r="S30" s="19"/>
      <c r="T30" s="21"/>
    </row>
    <row r="31" spans="1:20" ht="27" x14ac:dyDescent="0.3">
      <c r="A31" s="36"/>
      <c r="B31" s="17" t="s">
        <v>51</v>
      </c>
      <c r="C31" s="95" t="s">
        <v>61</v>
      </c>
      <c r="D31" s="19">
        <v>1000</v>
      </c>
      <c r="E31" s="1">
        <v>10</v>
      </c>
      <c r="F31" s="28">
        <f t="shared" si="4"/>
        <v>10000</v>
      </c>
      <c r="G31" s="2"/>
      <c r="H31" s="1">
        <v>3</v>
      </c>
      <c r="I31" s="21">
        <f>SUM(D31*H31)</f>
        <v>3000</v>
      </c>
      <c r="J31" s="20"/>
      <c r="K31" s="1">
        <v>7</v>
      </c>
      <c r="L31" s="21">
        <f t="shared" si="8"/>
        <v>7000</v>
      </c>
      <c r="M31" s="25">
        <v>10</v>
      </c>
      <c r="N31" s="19">
        <f t="shared" si="9"/>
        <v>10000</v>
      </c>
      <c r="O31" s="19">
        <v>10</v>
      </c>
      <c r="P31" s="19">
        <f t="shared" si="10"/>
        <v>10000</v>
      </c>
      <c r="Q31" s="19"/>
      <c r="R31" s="19"/>
      <c r="S31" s="19"/>
      <c r="T31" s="21"/>
    </row>
    <row r="32" spans="1:20" ht="41.25" thickBot="1" x14ac:dyDescent="0.35">
      <c r="A32" s="64"/>
      <c r="B32" s="65"/>
      <c r="C32" s="102" t="s">
        <v>62</v>
      </c>
      <c r="D32" s="23">
        <v>7000</v>
      </c>
      <c r="E32" s="52">
        <v>10</v>
      </c>
      <c r="F32" s="29">
        <f t="shared" si="4"/>
        <v>70000</v>
      </c>
      <c r="G32" s="16"/>
      <c r="H32" s="52">
        <v>3</v>
      </c>
      <c r="I32" s="24">
        <f>SUM(D32*H32)</f>
        <v>21000</v>
      </c>
      <c r="J32" s="22"/>
      <c r="K32" s="52">
        <v>7</v>
      </c>
      <c r="L32" s="24">
        <f t="shared" si="8"/>
        <v>49000</v>
      </c>
      <c r="M32" s="27">
        <v>10</v>
      </c>
      <c r="N32" s="23">
        <f t="shared" si="9"/>
        <v>70000</v>
      </c>
      <c r="O32" s="23">
        <v>10</v>
      </c>
      <c r="P32" s="23">
        <f t="shared" si="10"/>
        <v>70000</v>
      </c>
      <c r="Q32" s="23"/>
      <c r="R32" s="23"/>
      <c r="S32" s="23"/>
      <c r="T32" s="24"/>
    </row>
    <row r="33" spans="1:20" s="73" customFormat="1" ht="14.25" thickBot="1" x14ac:dyDescent="0.35">
      <c r="A33" s="68"/>
      <c r="B33" s="69"/>
      <c r="C33" s="69"/>
      <c r="D33" s="69"/>
      <c r="E33" s="69"/>
      <c r="F33" s="80">
        <f>SUM(F23:F32)</f>
        <v>1777000</v>
      </c>
      <c r="G33" s="85"/>
      <c r="H33" s="70" t="s">
        <v>78</v>
      </c>
      <c r="I33" s="75">
        <f>SUM(I23:I32)</f>
        <v>497100</v>
      </c>
      <c r="J33" s="90"/>
      <c r="K33" s="70"/>
      <c r="L33" s="75">
        <f>SUM(L23:L32)</f>
        <v>1279900</v>
      </c>
      <c r="M33" s="86" t="s">
        <v>78</v>
      </c>
      <c r="N33" s="74">
        <f>SUM(N23:N32)</f>
        <v>1597000</v>
      </c>
      <c r="O33" s="71" t="s">
        <v>78</v>
      </c>
      <c r="P33" s="74">
        <f>SUM(P23:P32)</f>
        <v>1277000</v>
      </c>
      <c r="Q33" s="71"/>
      <c r="R33" s="74"/>
      <c r="S33" s="71"/>
      <c r="T33" s="75"/>
    </row>
    <row r="34" spans="1:20" x14ac:dyDescent="0.3">
      <c r="A34" s="15" t="s">
        <v>14</v>
      </c>
      <c r="B34" s="11" t="s">
        <v>12</v>
      </c>
      <c r="C34" s="100" t="s">
        <v>59</v>
      </c>
      <c r="D34" s="61">
        <v>40000</v>
      </c>
      <c r="E34" s="47">
        <v>1</v>
      </c>
      <c r="F34" s="45">
        <f t="shared" si="4"/>
        <v>40000</v>
      </c>
      <c r="G34" s="37">
        <v>20201202</v>
      </c>
      <c r="H34" s="47">
        <v>1</v>
      </c>
      <c r="I34" s="43">
        <f>SUM(D34*H34)</f>
        <v>40000</v>
      </c>
      <c r="J34" s="42"/>
      <c r="K34" s="47">
        <v>0</v>
      </c>
      <c r="L34" s="43">
        <f>SUM(D34*K34)</f>
        <v>0</v>
      </c>
      <c r="M34" s="83">
        <v>1</v>
      </c>
      <c r="N34" s="61">
        <f>SUM(D34*M34)</f>
        <v>40000</v>
      </c>
      <c r="O34" s="61"/>
      <c r="P34" s="61"/>
      <c r="Q34" s="61"/>
      <c r="R34" s="61"/>
      <c r="S34" s="61"/>
      <c r="T34" s="43"/>
    </row>
    <row r="35" spans="1:20" x14ac:dyDescent="0.3">
      <c r="A35" s="36"/>
      <c r="B35" s="8" t="s">
        <v>15</v>
      </c>
      <c r="C35" s="55" t="s">
        <v>73</v>
      </c>
      <c r="D35" s="19">
        <v>26500</v>
      </c>
      <c r="E35" s="1">
        <v>4</v>
      </c>
      <c r="F35" s="28">
        <f t="shared" si="4"/>
        <v>106000</v>
      </c>
      <c r="G35" s="2">
        <v>20201202</v>
      </c>
      <c r="H35" s="1">
        <v>4</v>
      </c>
      <c r="I35" s="21">
        <f>SUM(D35*H35)</f>
        <v>106000</v>
      </c>
      <c r="J35" s="20"/>
      <c r="K35" s="1">
        <v>0</v>
      </c>
      <c r="L35" s="21">
        <f t="shared" ref="L35:L41" si="11">SUM(D35*K35)</f>
        <v>0</v>
      </c>
      <c r="M35" s="26">
        <v>4</v>
      </c>
      <c r="N35" s="19">
        <f t="shared" ref="N35:N41" si="12">SUM(D35*M35)</f>
        <v>106000</v>
      </c>
      <c r="O35" s="19"/>
      <c r="P35" s="19"/>
      <c r="Q35" s="19"/>
      <c r="R35" s="19"/>
      <c r="S35" s="19"/>
      <c r="T35" s="21"/>
    </row>
    <row r="36" spans="1:20" ht="81" x14ac:dyDescent="0.25">
      <c r="A36" s="36"/>
      <c r="B36" s="8" t="s">
        <v>16</v>
      </c>
      <c r="C36" s="96" t="s">
        <v>74</v>
      </c>
      <c r="D36" s="19">
        <v>296000</v>
      </c>
      <c r="E36" s="1">
        <v>1</v>
      </c>
      <c r="F36" s="28">
        <f t="shared" si="4"/>
        <v>296000</v>
      </c>
      <c r="G36" s="2">
        <v>20201202</v>
      </c>
      <c r="H36" s="1">
        <v>1</v>
      </c>
      <c r="I36" s="21">
        <f>SUM(D36*H36)</f>
        <v>296000</v>
      </c>
      <c r="J36" s="20"/>
      <c r="K36" s="1">
        <v>0</v>
      </c>
      <c r="L36" s="21">
        <f t="shared" si="11"/>
        <v>0</v>
      </c>
      <c r="M36" s="26">
        <v>1</v>
      </c>
      <c r="N36" s="19">
        <f t="shared" si="12"/>
        <v>296000</v>
      </c>
      <c r="O36" s="19"/>
      <c r="P36" s="19"/>
      <c r="Q36" s="19"/>
      <c r="R36" s="19"/>
      <c r="S36" s="19"/>
      <c r="T36" s="21"/>
    </row>
    <row r="37" spans="1:20" ht="27" x14ac:dyDescent="0.3">
      <c r="A37" s="36"/>
      <c r="B37" s="8" t="s">
        <v>68</v>
      </c>
      <c r="C37" s="95" t="s">
        <v>67</v>
      </c>
      <c r="D37" s="19">
        <v>247500</v>
      </c>
      <c r="E37" s="1">
        <v>1</v>
      </c>
      <c r="F37" s="28">
        <f t="shared" si="4"/>
        <v>247500</v>
      </c>
      <c r="G37" s="2">
        <v>20201202</v>
      </c>
      <c r="H37" s="1">
        <v>1</v>
      </c>
      <c r="I37" s="21">
        <f>SUM(D37*H37)</f>
        <v>247500</v>
      </c>
      <c r="J37" s="20"/>
      <c r="K37" s="1">
        <v>0</v>
      </c>
      <c r="L37" s="21">
        <f t="shared" si="11"/>
        <v>0</v>
      </c>
      <c r="M37" s="26">
        <v>1</v>
      </c>
      <c r="N37" s="19">
        <f t="shared" si="12"/>
        <v>247500</v>
      </c>
      <c r="O37" s="19"/>
      <c r="P37" s="19"/>
      <c r="Q37" s="19"/>
      <c r="R37" s="19"/>
      <c r="S37" s="19"/>
      <c r="T37" s="21"/>
    </row>
    <row r="38" spans="1:20" ht="27" x14ac:dyDescent="0.3">
      <c r="A38" s="36"/>
      <c r="B38" s="8" t="s">
        <v>69</v>
      </c>
      <c r="C38" s="95" t="s">
        <v>70</v>
      </c>
      <c r="D38" s="19">
        <v>53700</v>
      </c>
      <c r="E38" s="1">
        <v>1</v>
      </c>
      <c r="F38" s="28">
        <f t="shared" si="4"/>
        <v>53700</v>
      </c>
      <c r="G38" s="2"/>
      <c r="H38" s="1">
        <v>1</v>
      </c>
      <c r="I38" s="21">
        <f>SUM(D38*H38)</f>
        <v>53700</v>
      </c>
      <c r="J38" s="20"/>
      <c r="K38" s="1">
        <v>0</v>
      </c>
      <c r="L38" s="21">
        <f t="shared" si="11"/>
        <v>0</v>
      </c>
      <c r="M38" s="26"/>
      <c r="N38" s="19">
        <f t="shared" si="12"/>
        <v>0</v>
      </c>
      <c r="O38" s="19"/>
      <c r="P38" s="19"/>
      <c r="Q38" s="19"/>
      <c r="R38" s="19"/>
      <c r="S38" s="19"/>
      <c r="T38" s="21"/>
    </row>
    <row r="39" spans="1:20" x14ac:dyDescent="0.3">
      <c r="A39" s="36"/>
      <c r="B39" s="8" t="s">
        <v>72</v>
      </c>
      <c r="C39" s="95" t="s">
        <v>71</v>
      </c>
      <c r="D39" s="19">
        <v>9500</v>
      </c>
      <c r="E39" s="1">
        <v>1</v>
      </c>
      <c r="F39" s="28">
        <f t="shared" si="4"/>
        <v>9500</v>
      </c>
      <c r="G39" s="2">
        <v>20201202</v>
      </c>
      <c r="H39" s="1">
        <v>1</v>
      </c>
      <c r="I39" s="21">
        <f>SUM(D39*H39)</f>
        <v>9500</v>
      </c>
      <c r="J39" s="20"/>
      <c r="K39" s="1">
        <v>0</v>
      </c>
      <c r="L39" s="21">
        <f t="shared" si="11"/>
        <v>0</v>
      </c>
      <c r="M39" s="26">
        <v>1</v>
      </c>
      <c r="N39" s="19">
        <f t="shared" si="12"/>
        <v>9500</v>
      </c>
      <c r="O39" s="19"/>
      <c r="P39" s="19"/>
      <c r="Q39" s="19"/>
      <c r="R39" s="19"/>
      <c r="S39" s="19"/>
      <c r="T39" s="21"/>
    </row>
    <row r="40" spans="1:20" x14ac:dyDescent="0.3">
      <c r="A40" s="36"/>
      <c r="B40" s="8" t="s">
        <v>75</v>
      </c>
      <c r="C40" s="95" t="s">
        <v>76</v>
      </c>
      <c r="D40" s="19">
        <v>15000</v>
      </c>
      <c r="E40" s="1">
        <v>2</v>
      </c>
      <c r="F40" s="28">
        <f t="shared" si="4"/>
        <v>30000</v>
      </c>
      <c r="G40" s="2"/>
      <c r="H40" s="1">
        <v>1</v>
      </c>
      <c r="I40" s="21">
        <f>SUM(D40*H40)</f>
        <v>15000</v>
      </c>
      <c r="J40" s="20"/>
      <c r="K40" s="1">
        <v>0</v>
      </c>
      <c r="L40" s="21">
        <f t="shared" si="11"/>
        <v>0</v>
      </c>
      <c r="M40" s="26">
        <v>2</v>
      </c>
      <c r="N40" s="19">
        <f t="shared" si="12"/>
        <v>30000</v>
      </c>
      <c r="O40" s="19"/>
      <c r="P40" s="19"/>
      <c r="Q40" s="19"/>
      <c r="R40" s="19"/>
      <c r="S40" s="19"/>
      <c r="T40" s="21"/>
    </row>
    <row r="41" spans="1:20" ht="41.25" thickBot="1" x14ac:dyDescent="0.35">
      <c r="A41" s="5"/>
      <c r="B41" s="10" t="s">
        <v>24</v>
      </c>
      <c r="C41" s="101" t="s">
        <v>77</v>
      </c>
      <c r="D41" s="66">
        <v>368500</v>
      </c>
      <c r="E41" s="6">
        <v>1</v>
      </c>
      <c r="F41" s="41">
        <f t="shared" si="4"/>
        <v>368500</v>
      </c>
      <c r="G41" s="4">
        <v>20201202</v>
      </c>
      <c r="H41" s="6">
        <v>1</v>
      </c>
      <c r="I41" s="39">
        <f>SUM(D41*H41)</f>
        <v>368500</v>
      </c>
      <c r="J41" s="38"/>
      <c r="K41" s="6">
        <v>0</v>
      </c>
      <c r="L41" s="39">
        <f t="shared" si="11"/>
        <v>0</v>
      </c>
      <c r="M41" s="46">
        <v>1</v>
      </c>
      <c r="N41" s="66">
        <f t="shared" si="12"/>
        <v>368500</v>
      </c>
      <c r="O41" s="66"/>
      <c r="P41" s="66"/>
      <c r="Q41" s="66"/>
      <c r="R41" s="66"/>
      <c r="S41" s="66"/>
      <c r="T41" s="39"/>
    </row>
    <row r="42" spans="1:20" s="73" customFormat="1" ht="14.25" thickBot="1" x14ac:dyDescent="0.35">
      <c r="A42" s="68"/>
      <c r="B42" s="69"/>
      <c r="C42" s="69"/>
      <c r="D42" s="69"/>
      <c r="E42" s="69"/>
      <c r="F42" s="80">
        <f>SUM(F34:F41)</f>
        <v>1151200</v>
      </c>
      <c r="G42" s="85"/>
      <c r="H42" s="70" t="s">
        <v>78</v>
      </c>
      <c r="I42" s="75">
        <f>SUM(I34:I41)</f>
        <v>1136200</v>
      </c>
      <c r="J42" s="90"/>
      <c r="K42" s="70"/>
      <c r="L42" s="75">
        <f>SUM(L34:L41)</f>
        <v>0</v>
      </c>
      <c r="M42" s="87" t="s">
        <v>78</v>
      </c>
      <c r="N42" s="74">
        <f>SUM(N34:N41)</f>
        <v>1097500</v>
      </c>
      <c r="O42" s="74"/>
      <c r="P42" s="74"/>
      <c r="Q42" s="74"/>
      <c r="R42" s="74"/>
      <c r="S42" s="74"/>
      <c r="T42" s="75"/>
    </row>
    <row r="43" spans="1:20" ht="27" x14ac:dyDescent="0.3">
      <c r="A43" s="62" t="s">
        <v>17</v>
      </c>
      <c r="B43" s="14" t="s">
        <v>18</v>
      </c>
      <c r="C43" s="94" t="s">
        <v>45</v>
      </c>
      <c r="D43" s="63">
        <v>400000</v>
      </c>
      <c r="E43" s="48">
        <v>1</v>
      </c>
      <c r="F43" s="54">
        <f t="shared" si="4"/>
        <v>400000</v>
      </c>
      <c r="G43" s="49">
        <v>20201202</v>
      </c>
      <c r="H43" s="48">
        <v>1</v>
      </c>
      <c r="I43" s="50">
        <f>SUM(D43*H43)</f>
        <v>400000</v>
      </c>
      <c r="J43" s="53"/>
      <c r="K43" s="48">
        <v>0</v>
      </c>
      <c r="L43" s="50">
        <f>SUM(D43*K43)</f>
        <v>0</v>
      </c>
      <c r="M43" s="82">
        <v>1</v>
      </c>
      <c r="N43" s="63">
        <f>SUM(D43*M43)</f>
        <v>400000</v>
      </c>
      <c r="O43" s="63">
        <v>0</v>
      </c>
      <c r="P43" s="63">
        <f>SUM(D43*O43)</f>
        <v>0</v>
      </c>
      <c r="Q43" s="63"/>
      <c r="R43" s="63"/>
      <c r="S43" s="63"/>
      <c r="T43" s="50"/>
    </row>
    <row r="44" spans="1:20" x14ac:dyDescent="0.3">
      <c r="A44" s="36"/>
      <c r="B44" s="8" t="s">
        <v>89</v>
      </c>
      <c r="C44" s="95" t="s">
        <v>90</v>
      </c>
      <c r="D44" s="19">
        <v>200000</v>
      </c>
      <c r="E44" s="1">
        <v>1</v>
      </c>
      <c r="F44" s="28">
        <f t="shared" si="4"/>
        <v>200000</v>
      </c>
      <c r="G44" s="2"/>
      <c r="H44" s="1">
        <v>1</v>
      </c>
      <c r="I44" s="21">
        <f>SUM(D44*H44)</f>
        <v>200000</v>
      </c>
      <c r="J44" s="20"/>
      <c r="K44" s="1">
        <v>0</v>
      </c>
      <c r="L44" s="21">
        <f t="shared" ref="L44:L51" si="13">SUM(D44*K44)</f>
        <v>0</v>
      </c>
      <c r="M44" s="26">
        <v>0</v>
      </c>
      <c r="N44" s="19">
        <f>SUM(D44*M44)</f>
        <v>0</v>
      </c>
      <c r="O44" s="19">
        <v>1</v>
      </c>
      <c r="P44" s="19">
        <f t="shared" ref="P44:P50" si="14">SUM(D44*O44)</f>
        <v>200000</v>
      </c>
      <c r="Q44" s="19"/>
      <c r="R44" s="19"/>
      <c r="S44" s="19"/>
      <c r="T44" s="21"/>
    </row>
    <row r="45" spans="1:20" x14ac:dyDescent="0.3">
      <c r="A45" s="36"/>
      <c r="B45" s="8" t="s">
        <v>19</v>
      </c>
      <c r="C45" s="95" t="s">
        <v>46</v>
      </c>
      <c r="D45" s="19">
        <v>160000</v>
      </c>
      <c r="E45" s="1">
        <v>1</v>
      </c>
      <c r="F45" s="28">
        <f t="shared" si="4"/>
        <v>160000</v>
      </c>
      <c r="G45" s="2">
        <v>20201202</v>
      </c>
      <c r="H45" s="1">
        <v>1</v>
      </c>
      <c r="I45" s="21">
        <f>SUM(D45*H45)</f>
        <v>160000</v>
      </c>
      <c r="J45" s="20"/>
      <c r="K45" s="1">
        <v>0</v>
      </c>
      <c r="L45" s="21">
        <f t="shared" si="13"/>
        <v>0</v>
      </c>
      <c r="M45" s="26">
        <v>1</v>
      </c>
      <c r="N45" s="19">
        <f t="shared" ref="N45:N51" si="15">SUM(D45*M45)</f>
        <v>160000</v>
      </c>
      <c r="O45" s="1">
        <v>1</v>
      </c>
      <c r="P45" s="19">
        <f t="shared" si="14"/>
        <v>160000</v>
      </c>
      <c r="Q45" s="19"/>
      <c r="R45" s="19"/>
      <c r="S45" s="19"/>
      <c r="T45" s="21"/>
    </row>
    <row r="46" spans="1:20" x14ac:dyDescent="0.3">
      <c r="A46" s="36"/>
      <c r="B46" s="8" t="s">
        <v>47</v>
      </c>
      <c r="C46" s="95" t="s">
        <v>48</v>
      </c>
      <c r="D46" s="19">
        <v>25000</v>
      </c>
      <c r="E46" s="1">
        <v>1</v>
      </c>
      <c r="F46" s="28">
        <f t="shared" si="4"/>
        <v>25000</v>
      </c>
      <c r="G46" s="2"/>
      <c r="H46" s="1">
        <v>1</v>
      </c>
      <c r="I46" s="21">
        <f>SUM(D46*H46)</f>
        <v>25000</v>
      </c>
      <c r="J46" s="20"/>
      <c r="K46" s="1">
        <v>0</v>
      </c>
      <c r="L46" s="21">
        <f t="shared" si="13"/>
        <v>0</v>
      </c>
      <c r="M46" s="26">
        <v>1</v>
      </c>
      <c r="N46" s="19">
        <f t="shared" si="15"/>
        <v>25000</v>
      </c>
      <c r="O46" s="1">
        <v>1</v>
      </c>
      <c r="P46" s="19">
        <f t="shared" si="14"/>
        <v>25000</v>
      </c>
      <c r="Q46" s="19"/>
      <c r="R46" s="19"/>
      <c r="S46" s="19"/>
      <c r="T46" s="21"/>
    </row>
    <row r="47" spans="1:20" x14ac:dyDescent="0.3">
      <c r="A47" s="36"/>
      <c r="B47" s="8" t="s">
        <v>20</v>
      </c>
      <c r="C47" s="95" t="s">
        <v>55</v>
      </c>
      <c r="D47" s="19">
        <v>70000</v>
      </c>
      <c r="E47" s="1">
        <v>1</v>
      </c>
      <c r="F47" s="28">
        <f t="shared" si="4"/>
        <v>70000</v>
      </c>
      <c r="G47" s="2">
        <v>20201202</v>
      </c>
      <c r="H47" s="1">
        <v>1</v>
      </c>
      <c r="I47" s="21">
        <f>SUM(D47*H47)</f>
        <v>70000</v>
      </c>
      <c r="J47" s="20"/>
      <c r="K47" s="1">
        <v>0</v>
      </c>
      <c r="L47" s="21">
        <f t="shared" si="13"/>
        <v>0</v>
      </c>
      <c r="M47" s="26">
        <v>1</v>
      </c>
      <c r="N47" s="19">
        <f t="shared" si="15"/>
        <v>70000</v>
      </c>
      <c r="O47" s="1">
        <v>1</v>
      </c>
      <c r="P47" s="19">
        <f t="shared" si="14"/>
        <v>70000</v>
      </c>
      <c r="Q47" s="19"/>
      <c r="R47" s="19"/>
      <c r="S47" s="19"/>
      <c r="T47" s="21"/>
    </row>
    <row r="48" spans="1:20" ht="27" x14ac:dyDescent="0.3">
      <c r="A48" s="36"/>
      <c r="B48" s="8" t="s">
        <v>49</v>
      </c>
      <c r="C48" s="95" t="s">
        <v>56</v>
      </c>
      <c r="D48" s="19">
        <v>20000</v>
      </c>
      <c r="E48" s="1">
        <v>4</v>
      </c>
      <c r="F48" s="28">
        <f t="shared" si="4"/>
        <v>80000</v>
      </c>
      <c r="G48" s="2"/>
      <c r="H48" s="1">
        <v>4</v>
      </c>
      <c r="I48" s="21">
        <f>SUM(D48*H48)</f>
        <v>80000</v>
      </c>
      <c r="J48" s="20"/>
      <c r="K48" s="1">
        <v>0</v>
      </c>
      <c r="L48" s="21">
        <f t="shared" si="13"/>
        <v>0</v>
      </c>
      <c r="M48" s="26">
        <v>4</v>
      </c>
      <c r="N48" s="19">
        <f t="shared" si="15"/>
        <v>80000</v>
      </c>
      <c r="O48" s="1">
        <v>4</v>
      </c>
      <c r="P48" s="19">
        <f t="shared" si="14"/>
        <v>80000</v>
      </c>
      <c r="Q48" s="19"/>
      <c r="R48" s="19"/>
      <c r="S48" s="19"/>
      <c r="T48" s="21"/>
    </row>
    <row r="49" spans="1:20" ht="40.5" x14ac:dyDescent="0.3">
      <c r="A49" s="36"/>
      <c r="B49" s="8" t="s">
        <v>4</v>
      </c>
      <c r="C49" s="95" t="s">
        <v>77</v>
      </c>
      <c r="D49" s="19">
        <v>368500</v>
      </c>
      <c r="E49" s="1">
        <v>1</v>
      </c>
      <c r="F49" s="28">
        <f t="shared" si="4"/>
        <v>368500</v>
      </c>
      <c r="G49" s="2">
        <v>20201202</v>
      </c>
      <c r="H49" s="1">
        <v>1</v>
      </c>
      <c r="I49" s="21">
        <f>SUM(D49*H49)</f>
        <v>368500</v>
      </c>
      <c r="J49" s="20"/>
      <c r="K49" s="1">
        <v>0</v>
      </c>
      <c r="L49" s="21">
        <f t="shared" si="13"/>
        <v>0</v>
      </c>
      <c r="M49" s="26">
        <v>1</v>
      </c>
      <c r="N49" s="19">
        <f t="shared" si="15"/>
        <v>368500</v>
      </c>
      <c r="O49" s="1">
        <v>1</v>
      </c>
      <c r="P49" s="19">
        <f t="shared" si="14"/>
        <v>368500</v>
      </c>
      <c r="Q49" s="19"/>
      <c r="R49" s="19"/>
      <c r="S49" s="19"/>
      <c r="T49" s="21"/>
    </row>
    <row r="50" spans="1:20" x14ac:dyDescent="0.3">
      <c r="A50" s="36"/>
      <c r="B50" s="8" t="s">
        <v>43</v>
      </c>
      <c r="C50" s="95" t="s">
        <v>44</v>
      </c>
      <c r="D50" s="19">
        <v>42300</v>
      </c>
      <c r="E50" s="1">
        <v>2</v>
      </c>
      <c r="F50" s="28">
        <f t="shared" si="4"/>
        <v>84600</v>
      </c>
      <c r="G50" s="2"/>
      <c r="H50" s="1">
        <v>1</v>
      </c>
      <c r="I50" s="21">
        <f>SUM(D50*H50)</f>
        <v>42300</v>
      </c>
      <c r="J50" s="20"/>
      <c r="K50" s="1">
        <v>1</v>
      </c>
      <c r="L50" s="21">
        <f t="shared" si="13"/>
        <v>42300</v>
      </c>
      <c r="M50" s="26">
        <v>2</v>
      </c>
      <c r="N50" s="19">
        <f t="shared" si="15"/>
        <v>84600</v>
      </c>
      <c r="O50" s="1">
        <v>0</v>
      </c>
      <c r="P50" s="19">
        <f t="shared" si="14"/>
        <v>0</v>
      </c>
      <c r="Q50" s="19"/>
      <c r="R50" s="19"/>
      <c r="S50" s="19"/>
      <c r="T50" s="21"/>
    </row>
    <row r="51" spans="1:20" ht="14.25" thickBot="1" x14ac:dyDescent="0.35">
      <c r="A51" s="5"/>
      <c r="B51" s="10" t="s">
        <v>91</v>
      </c>
      <c r="C51" s="101"/>
      <c r="D51" s="66">
        <v>40000</v>
      </c>
      <c r="E51" s="6">
        <v>2</v>
      </c>
      <c r="F51" s="41">
        <f t="shared" si="4"/>
        <v>80000</v>
      </c>
      <c r="G51" s="4"/>
      <c r="H51" s="6">
        <v>1</v>
      </c>
      <c r="I51" s="39">
        <f>SUM(D51*H51)</f>
        <v>40000</v>
      </c>
      <c r="J51" s="38"/>
      <c r="K51" s="6">
        <v>1</v>
      </c>
      <c r="L51" s="39">
        <f t="shared" si="13"/>
        <v>40000</v>
      </c>
      <c r="M51" s="46">
        <v>0</v>
      </c>
      <c r="N51" s="66">
        <f t="shared" si="15"/>
        <v>0</v>
      </c>
      <c r="O51" s="6">
        <v>2</v>
      </c>
      <c r="P51" s="66">
        <f>SUM(D51*O51)</f>
        <v>80000</v>
      </c>
      <c r="Q51" s="66"/>
      <c r="R51" s="66"/>
      <c r="S51" s="66"/>
      <c r="T51" s="39"/>
    </row>
    <row r="52" spans="1:20" s="73" customFormat="1" ht="14.25" thickBot="1" x14ac:dyDescent="0.35">
      <c r="A52" s="68"/>
      <c r="B52" s="69"/>
      <c r="C52" s="69"/>
      <c r="D52" s="69"/>
      <c r="E52" s="69"/>
      <c r="F52" s="80">
        <f>SUM(F43:F51)</f>
        <v>1468100</v>
      </c>
      <c r="G52" s="85"/>
      <c r="H52" s="70" t="s">
        <v>78</v>
      </c>
      <c r="I52" s="75">
        <f>SUM(I43:I51)</f>
        <v>1385800</v>
      </c>
      <c r="J52" s="90"/>
      <c r="K52" s="70"/>
      <c r="L52" s="75">
        <f>SUM(L43:L51)</f>
        <v>82300</v>
      </c>
      <c r="M52" s="87" t="s">
        <v>78</v>
      </c>
      <c r="N52" s="74">
        <f>SUM(N43:N51)</f>
        <v>1188100</v>
      </c>
      <c r="O52" s="74" t="s">
        <v>78</v>
      </c>
      <c r="P52" s="74">
        <f t="shared" ref="P52" si="16">SUM(P43:P51)</f>
        <v>983500</v>
      </c>
      <c r="Q52" s="74"/>
      <c r="R52" s="74"/>
      <c r="S52" s="74"/>
      <c r="T52" s="75"/>
    </row>
    <row r="53" spans="1:20" x14ac:dyDescent="0.3">
      <c r="A53" s="67"/>
      <c r="B53" s="14"/>
      <c r="C53" s="94"/>
      <c r="D53" s="63"/>
      <c r="E53" s="48"/>
      <c r="F53" s="54">
        <f t="shared" si="4"/>
        <v>0</v>
      </c>
      <c r="G53" s="49"/>
      <c r="H53" s="48"/>
      <c r="I53" s="50">
        <f>SUM(D53*H53)</f>
        <v>0</v>
      </c>
      <c r="J53" s="53"/>
      <c r="K53" s="48"/>
      <c r="L53" s="50">
        <f>SUM(D53*K53)</f>
        <v>0</v>
      </c>
      <c r="M53" s="51"/>
      <c r="N53" s="63"/>
      <c r="O53" s="63"/>
      <c r="P53" s="63"/>
      <c r="Q53" s="63"/>
      <c r="R53" s="63"/>
      <c r="S53" s="63"/>
      <c r="T53" s="50"/>
    </row>
    <row r="54" spans="1:20" x14ac:dyDescent="0.3">
      <c r="A54" s="7" t="s">
        <v>53</v>
      </c>
      <c r="B54" s="8" t="s">
        <v>63</v>
      </c>
      <c r="C54" s="95"/>
      <c r="D54" s="19"/>
      <c r="E54" s="1"/>
      <c r="F54" s="28">
        <f t="shared" si="4"/>
        <v>0</v>
      </c>
      <c r="G54" s="2"/>
      <c r="H54" s="1"/>
      <c r="I54" s="21"/>
      <c r="J54" s="20"/>
      <c r="K54" s="1"/>
      <c r="L54" s="21">
        <f t="shared" ref="L54:L60" si="17">SUM(D54*K54)</f>
        <v>0</v>
      </c>
      <c r="M54" s="25"/>
      <c r="N54" s="19"/>
      <c r="O54" s="19"/>
      <c r="P54" s="19"/>
      <c r="Q54" s="19"/>
      <c r="R54" s="19"/>
      <c r="S54" s="19"/>
      <c r="T54" s="21"/>
    </row>
    <row r="55" spans="1:20" x14ac:dyDescent="0.3">
      <c r="A55" s="7"/>
      <c r="B55" s="8"/>
      <c r="C55" s="95"/>
      <c r="D55" s="19"/>
      <c r="E55" s="1"/>
      <c r="F55" s="28">
        <f t="shared" si="4"/>
        <v>0</v>
      </c>
      <c r="G55" s="2"/>
      <c r="H55" s="1"/>
      <c r="I55" s="21"/>
      <c r="J55" s="20"/>
      <c r="K55" s="1"/>
      <c r="L55" s="21">
        <f t="shared" si="17"/>
        <v>0</v>
      </c>
      <c r="M55" s="25"/>
      <c r="N55" s="19"/>
      <c r="O55" s="19"/>
      <c r="P55" s="19"/>
      <c r="Q55" s="19"/>
      <c r="R55" s="19"/>
      <c r="S55" s="19"/>
      <c r="T55" s="21"/>
    </row>
    <row r="56" spans="1:20" x14ac:dyDescent="0.3">
      <c r="A56" s="7" t="s">
        <v>21</v>
      </c>
      <c r="B56" s="8" t="s">
        <v>52</v>
      </c>
      <c r="C56" s="95"/>
      <c r="D56" s="19"/>
      <c r="E56" s="1">
        <v>1</v>
      </c>
      <c r="F56" s="28">
        <f t="shared" si="4"/>
        <v>0</v>
      </c>
      <c r="G56" s="2">
        <v>20201202</v>
      </c>
      <c r="H56" s="1">
        <v>1</v>
      </c>
      <c r="I56" s="21">
        <f>SUM(D56*H56)</f>
        <v>0</v>
      </c>
      <c r="J56" s="20"/>
      <c r="K56" s="1">
        <v>0</v>
      </c>
      <c r="L56" s="21">
        <f t="shared" si="17"/>
        <v>0</v>
      </c>
      <c r="M56" s="25"/>
      <c r="N56" s="19"/>
      <c r="O56" s="19"/>
      <c r="P56" s="19"/>
      <c r="Q56" s="19"/>
      <c r="R56" s="19"/>
      <c r="S56" s="19"/>
      <c r="T56" s="21"/>
    </row>
    <row r="57" spans="1:20" x14ac:dyDescent="0.3">
      <c r="A57" s="7"/>
      <c r="B57" s="8"/>
      <c r="C57" s="95"/>
      <c r="D57" s="19"/>
      <c r="E57" s="1"/>
      <c r="F57" s="28">
        <f t="shared" si="4"/>
        <v>0</v>
      </c>
      <c r="G57" s="2"/>
      <c r="H57" s="1"/>
      <c r="I57" s="21">
        <f>SUM(D57*H57)</f>
        <v>0</v>
      </c>
      <c r="J57" s="20"/>
      <c r="K57" s="1"/>
      <c r="L57" s="21">
        <f t="shared" si="17"/>
        <v>0</v>
      </c>
      <c r="M57" s="25"/>
      <c r="N57" s="19"/>
      <c r="O57" s="19"/>
      <c r="P57" s="19"/>
      <c r="Q57" s="19"/>
      <c r="R57" s="19"/>
      <c r="S57" s="19"/>
      <c r="T57" s="21"/>
    </row>
    <row r="58" spans="1:20" ht="135" x14ac:dyDescent="0.3">
      <c r="A58" s="36" t="s">
        <v>22</v>
      </c>
      <c r="B58" s="8" t="s">
        <v>23</v>
      </c>
      <c r="C58" s="95" t="s">
        <v>101</v>
      </c>
      <c r="D58" s="19">
        <v>5000</v>
      </c>
      <c r="E58" s="1">
        <v>28</v>
      </c>
      <c r="F58" s="28">
        <f t="shared" si="4"/>
        <v>140000</v>
      </c>
      <c r="G58" s="2">
        <v>20201202</v>
      </c>
      <c r="H58" s="1">
        <v>12</v>
      </c>
      <c r="I58" s="21">
        <f>SUM(D58*H58)</f>
        <v>60000</v>
      </c>
      <c r="J58" s="20"/>
      <c r="K58" s="1">
        <v>16</v>
      </c>
      <c r="L58" s="21">
        <f t="shared" si="17"/>
        <v>80000</v>
      </c>
      <c r="M58" s="25"/>
      <c r="N58" s="19"/>
      <c r="O58" s="19"/>
      <c r="P58" s="19"/>
      <c r="Q58" s="19"/>
      <c r="R58" s="19"/>
      <c r="S58" s="19"/>
      <c r="T58" s="21"/>
    </row>
    <row r="59" spans="1:20" x14ac:dyDescent="0.3">
      <c r="A59" s="36"/>
      <c r="B59" s="8" t="s">
        <v>40</v>
      </c>
      <c r="C59" s="95" t="s">
        <v>64</v>
      </c>
      <c r="D59" s="19">
        <v>1000</v>
      </c>
      <c r="E59" s="1">
        <v>28</v>
      </c>
      <c r="F59" s="28">
        <f t="shared" si="4"/>
        <v>28000</v>
      </c>
      <c r="G59" s="2"/>
      <c r="H59" s="1">
        <v>12</v>
      </c>
      <c r="I59" s="21">
        <f>SUM(D59*H59)</f>
        <v>12000</v>
      </c>
      <c r="J59" s="20"/>
      <c r="K59" s="1">
        <v>16</v>
      </c>
      <c r="L59" s="21">
        <f t="shared" si="17"/>
        <v>16000</v>
      </c>
      <c r="M59" s="25"/>
      <c r="N59" s="19"/>
      <c r="O59" s="19"/>
      <c r="P59" s="19"/>
      <c r="Q59" s="19"/>
      <c r="R59" s="19"/>
      <c r="S59" s="19"/>
      <c r="T59" s="21"/>
    </row>
    <row r="60" spans="1:20" ht="14.25" thickBot="1" x14ac:dyDescent="0.35">
      <c r="A60" s="36"/>
      <c r="B60" s="8" t="s">
        <v>39</v>
      </c>
      <c r="C60" s="95" t="s">
        <v>65</v>
      </c>
      <c r="D60" s="19">
        <v>20000</v>
      </c>
      <c r="E60" s="1">
        <v>2</v>
      </c>
      <c r="F60" s="28">
        <f t="shared" si="4"/>
        <v>40000</v>
      </c>
      <c r="G60" s="2">
        <v>20201202</v>
      </c>
      <c r="H60" s="1">
        <v>2</v>
      </c>
      <c r="I60" s="21">
        <f>SUM(D60*H60)</f>
        <v>40000</v>
      </c>
      <c r="J60" s="20"/>
      <c r="K60" s="1">
        <v>0</v>
      </c>
      <c r="L60" s="21">
        <f t="shared" si="17"/>
        <v>0</v>
      </c>
      <c r="M60" s="25"/>
      <c r="N60" s="19"/>
      <c r="O60" s="19"/>
      <c r="P60" s="19"/>
      <c r="Q60" s="19"/>
      <c r="R60" s="19"/>
      <c r="S60" s="19"/>
      <c r="T60" s="21"/>
    </row>
    <row r="61" spans="1:20" s="73" customFormat="1" ht="14.25" thickBot="1" x14ac:dyDescent="0.35">
      <c r="A61" s="76"/>
      <c r="B61" s="77"/>
      <c r="C61" s="103"/>
      <c r="D61" s="74"/>
      <c r="E61" s="70"/>
      <c r="F61" s="80">
        <f>SUM(F53:F60)</f>
        <v>208000</v>
      </c>
      <c r="G61" s="85"/>
      <c r="H61" s="70" t="s">
        <v>78</v>
      </c>
      <c r="I61" s="75">
        <f>SUM(I58:I60)</f>
        <v>112000</v>
      </c>
      <c r="J61" s="90"/>
      <c r="K61" s="70" t="s">
        <v>78</v>
      </c>
      <c r="L61" s="75">
        <f>SUM(L53:L60)</f>
        <v>96000</v>
      </c>
      <c r="M61" s="87"/>
      <c r="N61" s="74"/>
      <c r="O61" s="74"/>
      <c r="P61" s="74"/>
      <c r="Q61" s="74"/>
      <c r="R61" s="74"/>
      <c r="S61" s="74"/>
      <c r="T61" s="75"/>
    </row>
    <row r="62" spans="1:20" s="73" customFormat="1" ht="14.25" thickBot="1" x14ac:dyDescent="0.35">
      <c r="A62" s="76"/>
      <c r="B62" s="77"/>
      <c r="C62" s="103" t="s">
        <v>25</v>
      </c>
      <c r="D62" s="74"/>
      <c r="E62" s="70" t="s">
        <v>78</v>
      </c>
      <c r="F62" s="80">
        <f>SUM(F17+F22+F33+F42+F52)</f>
        <v>7340860</v>
      </c>
      <c r="G62" s="85"/>
      <c r="H62" s="70" t="s">
        <v>96</v>
      </c>
      <c r="I62" s="75">
        <f>SUM(I17+I22+I33+I42+I52)</f>
        <v>3861810</v>
      </c>
      <c r="J62" s="90"/>
      <c r="K62" s="70"/>
      <c r="L62" s="75">
        <f>SUM(L17+L22+L33+L42+L52)</f>
        <v>2839190</v>
      </c>
      <c r="M62" s="87"/>
      <c r="N62" s="70"/>
      <c r="O62" s="74"/>
      <c r="P62" s="70"/>
      <c r="Q62" s="74"/>
      <c r="R62" s="74"/>
      <c r="S62" s="74"/>
      <c r="T62" s="75"/>
    </row>
  </sheetData>
  <mergeCells count="27">
    <mergeCell ref="F2:F3"/>
    <mergeCell ref="G2:G3"/>
    <mergeCell ref="J2:J3"/>
    <mergeCell ref="A2:A3"/>
    <mergeCell ref="A17:E17"/>
    <mergeCell ref="A22:E22"/>
    <mergeCell ref="A18:A21"/>
    <mergeCell ref="A33:E33"/>
    <mergeCell ref="M2:N2"/>
    <mergeCell ref="O2:P2"/>
    <mergeCell ref="Q2:R2"/>
    <mergeCell ref="S2:T2"/>
    <mergeCell ref="B6:B7"/>
    <mergeCell ref="E2:E3"/>
    <mergeCell ref="D2:D3"/>
    <mergeCell ref="C2:C3"/>
    <mergeCell ref="B2:B3"/>
    <mergeCell ref="A34:A41"/>
    <mergeCell ref="A58:A60"/>
    <mergeCell ref="A23:A32"/>
    <mergeCell ref="B9:B11"/>
    <mergeCell ref="A4:A16"/>
    <mergeCell ref="B20:B21"/>
    <mergeCell ref="B31:B32"/>
    <mergeCell ref="A42:E42"/>
    <mergeCell ref="A52:E52"/>
    <mergeCell ref="A43:A5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전체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2020-11-30T08:40:10Z</dcterms:modified>
</cp:coreProperties>
</file>