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A1\04.기술사업\2020\004.중소기업기술정보진흥원(TIPA-SMTECH)\구매조건부_국내수요처(스마트항만)\2.1프로젝트관리\3.개발사업 산출물 템플릿\20. 설계\"/>
    </mc:Choice>
  </mc:AlternateContent>
  <xr:revisionPtr revIDLastSave="0" documentId="13_ncr:1_{14254B5C-26D5-47F1-8C95-0FD951D6EF75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boatData" sheetId="1" r:id="rId1"/>
    <sheet name="LidarData" sheetId="3" r:id="rId2"/>
    <sheet name="anchorData" sheetId="4" r:id="rId3"/>
    <sheet name="RSSIData" sheetId="6" r:id="rId4"/>
    <sheet name="Sheet2" sheetId="2" r:id="rId5"/>
    <sheet name="RSSI공식" sheetId="5" r:id="rId6"/>
    <sheet name="GPS계산" sheetId="7" r:id="rId7"/>
  </sheets>
  <definedNames>
    <definedName name="_xlnm.Print_Area" localSheetId="5">RSSI공식!$A$1:$Y$47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7" l="1"/>
  <c r="F7" i="7" s="1"/>
  <c r="E6" i="7"/>
  <c r="E7" i="7" s="1"/>
  <c r="E5" i="7"/>
  <c r="F5" i="7"/>
  <c r="E4" i="7"/>
  <c r="F4" i="7"/>
  <c r="M59" i="5"/>
  <c r="M55" i="5"/>
  <c r="M57" i="5" s="1"/>
  <c r="M60" i="5"/>
  <c r="F9" i="7" l="1"/>
  <c r="E9" i="7"/>
  <c r="M58" i="5"/>
  <c r="N52" i="5"/>
  <c r="N51" i="5"/>
  <c r="N50" i="5"/>
  <c r="E23" i="5" l="1"/>
  <c r="E35" i="5"/>
  <c r="N22" i="5" l="1"/>
  <c r="N23" i="5" s="1"/>
  <c r="N24" i="5" l="1"/>
</calcChain>
</file>

<file path=xl/sharedStrings.xml><?xml version="1.0" encoding="utf-8"?>
<sst xmlns="http://schemas.openxmlformats.org/spreadsheetml/2006/main" count="386" uniqueCount="328">
  <si>
    <t>데이터 전송 포맷</t>
    <phoneticPr fontId="1" type="noConversion"/>
  </si>
  <si>
    <t>node_id</t>
    <phoneticPr fontId="1" type="noConversion"/>
  </si>
  <si>
    <t>64bit_addr</t>
    <phoneticPr fontId="1" type="noConversion"/>
  </si>
  <si>
    <t>16bit_addr</t>
    <phoneticPr fontId="1" type="noConversion"/>
  </si>
  <si>
    <t>REMOTEx</t>
  </si>
  <si>
    <t>0013A20041AE9D75</t>
  </si>
  <si>
    <t>XBEE3</t>
  </si>
  <si>
    <t>firmware
Version</t>
    <phoneticPr fontId="1" type="noConversion"/>
  </si>
  <si>
    <t>Hardware
Version</t>
    <phoneticPr fontId="1" type="noConversion"/>
  </si>
  <si>
    <t>power_Level</t>
    <phoneticPr fontId="1" type="noConversion"/>
  </si>
  <si>
    <t>Highest</t>
  </si>
  <si>
    <t>온도</t>
    <phoneticPr fontId="1" type="noConversion"/>
  </si>
  <si>
    <t>습도</t>
    <phoneticPr fontId="1" type="noConversion"/>
  </si>
  <si>
    <t>자이로X</t>
    <phoneticPr fontId="1" type="noConversion"/>
  </si>
  <si>
    <t>자이로Y</t>
    <phoneticPr fontId="1" type="noConversion"/>
  </si>
  <si>
    <t>GPS 데이터</t>
    <phoneticPr fontId="1" type="noConversion"/>
  </si>
  <si>
    <t>경도</t>
    <phoneticPr fontId="1" type="noConversion"/>
  </si>
  <si>
    <t>무선 단말기 (zigbee) boat 정보</t>
    <phoneticPr fontId="1" type="noConversion"/>
  </si>
  <si>
    <t>각 센서 정보</t>
    <phoneticPr fontId="1" type="noConversion"/>
  </si>
  <si>
    <t>실시간/저장 데이터</t>
  </si>
  <si>
    <t>r:실시간, s:저장</t>
    <phoneticPr fontId="1" type="noConversion"/>
  </si>
  <si>
    <t>timestamp
단말기시간</t>
    <phoneticPr fontId="1" type="noConversion"/>
  </si>
  <si>
    <t>20201203112305</t>
    <phoneticPr fontId="1" type="noConversion"/>
  </si>
  <si>
    <t>9B84</t>
    <phoneticPr fontId="1" type="noConversion"/>
  </si>
  <si>
    <t>100B</t>
    <phoneticPr fontId="1" type="noConversion"/>
  </si>
  <si>
    <t>중계기 (zigbee) 정보</t>
    <phoneticPr fontId="1" type="noConversion"/>
  </si>
  <si>
    <t>timestamp
중계기시간</t>
    <phoneticPr fontId="1" type="noConversion"/>
  </si>
  <si>
    <t>데이터 형식</t>
    <phoneticPr fontId="1" type="noConversion"/>
  </si>
  <si>
    <t>보트 정보</t>
    <phoneticPr fontId="1" type="noConversion"/>
  </si>
  <si>
    <t>64bit_addr</t>
    <phoneticPr fontId="1" type="noConversion"/>
  </si>
  <si>
    <t>중계기에서 받은 대상 주소 (64bit_addr)</t>
    <phoneticPr fontId="1" type="noConversion"/>
  </si>
  <si>
    <r>
      <t xml:space="preserve">data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>"$GPGGA,184353.07,1929.045,S,02410.506,E,1,04,2.6,100.00,M,-33.9,M,,0000*6D"</t>
    </r>
  </si>
  <si>
    <t>위도 방향</t>
    <phoneticPr fontId="1" type="noConversion"/>
  </si>
  <si>
    <t>위도</t>
    <phoneticPr fontId="1" type="noConversion"/>
  </si>
  <si>
    <t>타임 스탬프</t>
    <phoneticPr fontId="1" type="noConversion"/>
  </si>
  <si>
    <t>경도 방향</t>
  </si>
  <si>
    <t>고도 단위 (미터)</t>
  </si>
  <si>
    <t>지오이드 분리 단위 (미터)</t>
  </si>
  <si>
    <t>S</t>
  </si>
  <si>
    <t>E</t>
  </si>
  <si>
    <t>M</t>
  </si>
  <si>
    <t>0000*6D</t>
  </si>
  <si>
    <r>
      <t xml:space="preserve">gpsData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>"184353.07,1929.045,S,02410.506,E,1,04,2.6,100.00,M,-33.9,M,,0000*6D"</t>
    </r>
    <phoneticPr fontId="1" type="noConversion"/>
  </si>
  <si>
    <t>type</t>
    <phoneticPr fontId="1" type="noConversion"/>
  </si>
  <si>
    <t>$GPGGA</t>
    <phoneticPr fontId="1" type="noConversion"/>
  </si>
  <si>
    <t>gps 참조</t>
    <phoneticPr fontId="1" type="noConversion"/>
  </si>
  <si>
    <r>
      <t>import</t>
    </r>
    <r>
      <rPr>
        <sz val="9"/>
        <color rgb="FF24292E"/>
        <rFont val="Consolas"/>
        <family val="3"/>
      </rPr>
      <t xml:space="preserve"> pytest</t>
    </r>
  </si>
  <si>
    <r>
      <t>import</t>
    </r>
    <r>
      <rPr>
        <sz val="9"/>
        <color rgb="FF24292E"/>
        <rFont val="Consolas"/>
        <family val="3"/>
      </rPr>
      <t xml:space="preserve"> pynmea2</t>
    </r>
  </si>
  <si>
    <r>
      <t>import</t>
    </r>
    <r>
      <rPr>
        <sz val="9"/>
        <color rgb="FF24292E"/>
        <rFont val="Consolas"/>
        <family val="3"/>
      </rPr>
      <t xml:space="preserve"> datetime</t>
    </r>
  </si>
  <si>
    <r>
      <t>from</t>
    </r>
    <r>
      <rPr>
        <sz val="9"/>
        <color rgb="FF24292E"/>
        <rFont val="Consolas"/>
        <family val="3"/>
      </rPr>
      <t xml:space="preserve"> decimal </t>
    </r>
    <r>
      <rPr>
        <sz val="9"/>
        <color rgb="FFD73A49"/>
        <rFont val="Consolas"/>
        <family val="3"/>
      </rPr>
      <t>import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Decimal</t>
    </r>
  </si>
  <si>
    <r>
      <t>def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test_GGA</t>
    </r>
    <r>
      <rPr>
        <sz val="9"/>
        <color rgb="FF24292E"/>
        <rFont val="Consolas"/>
        <family val="3"/>
      </rPr>
      <t>():</t>
    </r>
  </si>
  <si>
    <r>
      <t xml:space="preserve">msg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pynmea2.</t>
    </r>
    <r>
      <rPr>
        <sz val="9"/>
        <color rgb="FF6F42C1"/>
        <rFont val="Consolas"/>
        <family val="3"/>
      </rPr>
      <t>parse</t>
    </r>
    <r>
      <rPr>
        <sz val="9"/>
        <color rgb="FF24292E"/>
        <rFont val="Consolas"/>
        <family val="3"/>
      </rPr>
      <t>(data)</t>
    </r>
  </si>
  <si>
    <r>
      <t>assert</t>
    </r>
    <r>
      <rPr>
        <sz val="9"/>
        <color rgb="FF24292E"/>
        <rFont val="Consolas"/>
        <family val="3"/>
      </rPr>
      <t xml:space="preserve"> msg.talker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>'GP'</t>
    </r>
  </si>
  <si>
    <r>
      <t>assert</t>
    </r>
    <r>
      <rPr>
        <sz val="9"/>
        <color rgb="FF24292E"/>
        <rFont val="Consolas"/>
        <family val="3"/>
      </rPr>
      <t xml:space="preserve"> msg.sentence_type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>'GGA'</t>
    </r>
  </si>
  <si>
    <r>
      <t>assert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isinstance</t>
    </r>
    <r>
      <rPr>
        <sz val="9"/>
        <color rgb="FF24292E"/>
        <rFont val="Consolas"/>
        <family val="3"/>
      </rPr>
      <t>(msg, pynmea2.</t>
    </r>
    <r>
      <rPr>
        <sz val="9"/>
        <color rgb="FFE36209"/>
        <rFont val="Consolas"/>
        <family val="3"/>
      </rPr>
      <t>GGA</t>
    </r>
    <r>
      <rPr>
        <sz val="9"/>
        <color rgb="FF24292E"/>
        <rFont val="Consolas"/>
        <family val="3"/>
      </rPr>
      <t>)</t>
    </r>
  </si>
  <si>
    <t># Timestamp</t>
  </si>
  <si>
    <r>
      <t>assert</t>
    </r>
    <r>
      <rPr>
        <sz val="9"/>
        <color rgb="FF24292E"/>
        <rFont val="Consolas"/>
        <family val="3"/>
      </rPr>
      <t xml:space="preserve"> msg.timestamp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datetime.</t>
    </r>
    <r>
      <rPr>
        <sz val="9"/>
        <color rgb="FF6F42C1"/>
        <rFont val="Consolas"/>
        <family val="3"/>
      </rPr>
      <t>time</t>
    </r>
    <r>
      <rPr>
        <sz val="9"/>
        <color rgb="FF24292E"/>
        <rFont val="Consolas"/>
        <family val="3"/>
      </rPr>
      <t>(</t>
    </r>
    <r>
      <rPr>
        <sz val="9"/>
        <color rgb="FF005CC5"/>
        <rFont val="Consolas"/>
        <family val="3"/>
      </rPr>
      <t>18</t>
    </r>
    <r>
      <rPr>
        <sz val="9"/>
        <color rgb="FF24292E"/>
        <rFont val="Consolas"/>
        <family val="3"/>
      </rPr>
      <t xml:space="preserve">, </t>
    </r>
    <r>
      <rPr>
        <sz val="9"/>
        <color rgb="FF005CC5"/>
        <rFont val="Consolas"/>
        <family val="3"/>
      </rPr>
      <t>43</t>
    </r>
    <r>
      <rPr>
        <sz val="9"/>
        <color rgb="FF24292E"/>
        <rFont val="Consolas"/>
        <family val="3"/>
      </rPr>
      <t xml:space="preserve">, </t>
    </r>
    <r>
      <rPr>
        <sz val="9"/>
        <color rgb="FF005CC5"/>
        <rFont val="Consolas"/>
        <family val="3"/>
      </rPr>
      <t>53</t>
    </r>
    <r>
      <rPr>
        <sz val="9"/>
        <color rgb="FF24292E"/>
        <rFont val="Consolas"/>
        <family val="3"/>
      </rPr>
      <t xml:space="preserve">, </t>
    </r>
    <r>
      <rPr>
        <sz val="9"/>
        <color rgb="FF005CC5"/>
        <rFont val="Consolas"/>
        <family val="3"/>
      </rPr>
      <t>70000</t>
    </r>
    <r>
      <rPr>
        <sz val="9"/>
        <color rgb="FF24292E"/>
        <rFont val="Consolas"/>
        <family val="3"/>
      </rPr>
      <t>)</t>
    </r>
  </si>
  <si>
    <t># Latitude</t>
  </si>
  <si>
    <r>
      <t>assert</t>
    </r>
    <r>
      <rPr>
        <sz val="9"/>
        <color rgb="FF24292E"/>
        <rFont val="Consolas"/>
        <family val="3"/>
      </rPr>
      <t xml:space="preserve"> msg.lat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>'1929.045'</t>
    </r>
  </si>
  <si>
    <t># Latitude Direction</t>
  </si>
  <si>
    <r>
      <t>assert</t>
    </r>
    <r>
      <rPr>
        <sz val="9"/>
        <color rgb="FF24292E"/>
        <rFont val="Consolas"/>
        <family val="3"/>
      </rPr>
      <t xml:space="preserve"> msg.lat_dir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>'S'</t>
    </r>
  </si>
  <si>
    <t># Longitude</t>
  </si>
  <si>
    <r>
      <t>assert</t>
    </r>
    <r>
      <rPr>
        <sz val="9"/>
        <color rgb="FF24292E"/>
        <rFont val="Consolas"/>
        <family val="3"/>
      </rPr>
      <t xml:space="preserve"> msg.lon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>'02410.506'</t>
    </r>
  </si>
  <si>
    <t># Longitude Direction</t>
  </si>
  <si>
    <r>
      <t>assert</t>
    </r>
    <r>
      <rPr>
        <sz val="9"/>
        <color rgb="FF24292E"/>
        <rFont val="Consolas"/>
        <family val="3"/>
      </rPr>
      <t xml:space="preserve"> msg.lon_dir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>'E'</t>
    </r>
  </si>
  <si>
    <t># GPS Quality Indicator</t>
  </si>
  <si>
    <r>
      <t>assert</t>
    </r>
    <r>
      <rPr>
        <sz val="9"/>
        <color rgb="FF24292E"/>
        <rFont val="Consolas"/>
        <family val="3"/>
      </rPr>
      <t xml:space="preserve"> msg.gps_qual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1</t>
    </r>
  </si>
  <si>
    <t># Number of Satellites in use</t>
  </si>
  <si>
    <r>
      <t>assert</t>
    </r>
    <r>
      <rPr>
        <sz val="9"/>
        <color rgb="FF24292E"/>
        <rFont val="Consolas"/>
        <family val="3"/>
      </rPr>
      <t xml:space="preserve"> msg.num_sats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>'04'</t>
    </r>
  </si>
  <si>
    <t># Horizontal Dilution of Precision</t>
  </si>
  <si>
    <r>
      <t>assert</t>
    </r>
    <r>
      <rPr>
        <sz val="9"/>
        <color rgb="FF24292E"/>
        <rFont val="Consolas"/>
        <family val="3"/>
      </rPr>
      <t xml:space="preserve"> msg.horizontal_dil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>'2.6'</t>
    </r>
  </si>
  <si>
    <t># Antenna Alt above sea level (mean)</t>
  </si>
  <si>
    <r>
      <t>assert</t>
    </r>
    <r>
      <rPr>
        <sz val="9"/>
        <color rgb="FF24292E"/>
        <rFont val="Consolas"/>
        <family val="3"/>
      </rPr>
      <t xml:space="preserve"> msg.altitude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100.0</t>
    </r>
  </si>
  <si>
    <t># Units of altitude (meters)</t>
  </si>
  <si>
    <r>
      <t>assert</t>
    </r>
    <r>
      <rPr>
        <sz val="9"/>
        <color rgb="FF24292E"/>
        <rFont val="Consolas"/>
        <family val="3"/>
      </rPr>
      <t xml:space="preserve"> msg.altitude_units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>'M'</t>
    </r>
  </si>
  <si>
    <t># Geoidal Separation</t>
  </si>
  <si>
    <r>
      <t>assert</t>
    </r>
    <r>
      <rPr>
        <sz val="9"/>
        <color rgb="FF24292E"/>
        <rFont val="Consolas"/>
        <family val="3"/>
      </rPr>
      <t xml:space="preserve"> msg.geo_sep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>'-33.9'</t>
    </r>
  </si>
  <si>
    <t># Units of Geoidal Separation (meters)</t>
  </si>
  <si>
    <r>
      <t>assert</t>
    </r>
    <r>
      <rPr>
        <sz val="9"/>
        <color rgb="FF24292E"/>
        <rFont val="Consolas"/>
        <family val="3"/>
      </rPr>
      <t xml:space="preserve"> msg.geo_sep_units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>'M'</t>
    </r>
  </si>
  <si>
    <t># Age of Differential GPS Data (secs)</t>
  </si>
  <si>
    <r>
      <t>assert</t>
    </r>
    <r>
      <rPr>
        <sz val="9"/>
        <color rgb="FF24292E"/>
        <rFont val="Consolas"/>
        <family val="3"/>
      </rPr>
      <t xml:space="preserve"> msg.age_gps_data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>''</t>
    </r>
  </si>
  <si>
    <t># Differential Reference Station ID</t>
  </si>
  <si>
    <r>
      <t>assert</t>
    </r>
    <r>
      <rPr>
        <sz val="9"/>
        <color rgb="FF24292E"/>
        <rFont val="Consolas"/>
        <family val="3"/>
      </rPr>
      <t xml:space="preserve"> msg.ref_station_id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>'0000'</t>
    </r>
  </si>
  <si>
    <r>
      <t>assert</t>
    </r>
    <r>
      <rPr>
        <sz val="9"/>
        <color rgb="FF24292E"/>
        <rFont val="Consolas"/>
        <family val="3"/>
      </rPr>
      <t xml:space="preserve"> msg.is_valid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True</t>
    </r>
  </si>
  <si>
    <r>
      <t xml:space="preserve">msg.altitude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200.0</t>
    </r>
  </si>
  <si>
    <r>
      <t>assert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str</t>
    </r>
    <r>
      <rPr>
        <sz val="9"/>
        <color rgb="FF24292E"/>
        <rFont val="Consolas"/>
        <family val="3"/>
      </rPr>
      <t xml:space="preserve">(msg)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>"$GPGGA,184353.07,1929.045,S,02410.506,E,1,04,2.6,200.0,M,-33.9,M,,0000*5E"</t>
    </r>
  </si>
  <si>
    <r>
      <t>def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test_RTE</t>
    </r>
    <r>
      <rPr>
        <sz val="9"/>
        <color rgb="FF24292E"/>
        <rFont val="Consolas"/>
        <family val="3"/>
      </rPr>
      <t>():</t>
    </r>
  </si>
  <si>
    <r>
      <t xml:space="preserve">data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>"$GPRTE,2,1,c,0,PBRCPK,PBRTO,PTELGR,PPLAND,PYAMBU,PPFAIR,PWARRN,PMORTL,PLISMR*73"</t>
    </r>
  </si>
  <si>
    <r>
      <t>assert</t>
    </r>
    <r>
      <rPr>
        <sz val="9"/>
        <color rgb="FF24292E"/>
        <rFont val="Consolas"/>
        <family val="3"/>
      </rPr>
      <t xml:space="preserve"> msg.sentence_type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>'RTE'</t>
    </r>
  </si>
  <si>
    <r>
      <t>assert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>"2"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msg.num_in_seq</t>
    </r>
  </si>
  <si>
    <r>
      <t>assert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>"1"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msg.sen_num</t>
    </r>
  </si>
  <si>
    <r>
      <t>assert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>"c"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msg.start_type</t>
    </r>
  </si>
  <si>
    <r>
      <t>assert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>"0"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msg.active_route_id</t>
    </r>
  </si>
  <si>
    <r>
      <t>assert</t>
    </r>
    <r>
      <rPr>
        <sz val="9"/>
        <color rgb="FF24292E"/>
        <rFont val="Consolas"/>
        <family val="3"/>
      </rPr>
      <t xml:space="preserve"> msg.waypoint_list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[</t>
    </r>
  </si>
  <si>
    <r>
      <t>"PBRCPK"</t>
    </r>
    <r>
      <rPr>
        <sz val="9"/>
        <color rgb="FF24292E"/>
        <rFont val="Consolas"/>
        <family val="3"/>
      </rPr>
      <t xml:space="preserve">, </t>
    </r>
    <r>
      <rPr>
        <sz val="9"/>
        <color rgb="FF032F62"/>
        <rFont val="Consolas"/>
        <family val="3"/>
      </rPr>
      <t>"PBRTO"</t>
    </r>
    <r>
      <rPr>
        <sz val="9"/>
        <color rgb="FF24292E"/>
        <rFont val="Consolas"/>
        <family val="3"/>
      </rPr>
      <t xml:space="preserve">, </t>
    </r>
    <r>
      <rPr>
        <sz val="9"/>
        <color rgb="FF032F62"/>
        <rFont val="Consolas"/>
        <family val="3"/>
      </rPr>
      <t>"PTELGR"</t>
    </r>
    <r>
      <rPr>
        <sz val="9"/>
        <color rgb="FF24292E"/>
        <rFont val="Consolas"/>
        <family val="3"/>
      </rPr>
      <t xml:space="preserve">, </t>
    </r>
    <r>
      <rPr>
        <sz val="9"/>
        <color rgb="FF032F62"/>
        <rFont val="Consolas"/>
        <family val="3"/>
      </rPr>
      <t>"PPLAND"</t>
    </r>
    <r>
      <rPr>
        <sz val="9"/>
        <color rgb="FF24292E"/>
        <rFont val="Consolas"/>
        <family val="3"/>
      </rPr>
      <t xml:space="preserve">, </t>
    </r>
    <r>
      <rPr>
        <sz val="9"/>
        <color rgb="FF032F62"/>
        <rFont val="Consolas"/>
        <family val="3"/>
      </rPr>
      <t>"PYAMBU"</t>
    </r>
    <r>
      <rPr>
        <sz val="9"/>
        <color rgb="FF24292E"/>
        <rFont val="Consolas"/>
        <family val="3"/>
      </rPr>
      <t>,</t>
    </r>
  </si>
  <si>
    <r>
      <t>"PPFAIR"</t>
    </r>
    <r>
      <rPr>
        <sz val="9"/>
        <color rgb="FF24292E"/>
        <rFont val="Consolas"/>
        <family val="3"/>
      </rPr>
      <t xml:space="preserve">, </t>
    </r>
    <r>
      <rPr>
        <sz val="9"/>
        <color rgb="FF032F62"/>
        <rFont val="Consolas"/>
        <family val="3"/>
      </rPr>
      <t>"PWARRN"</t>
    </r>
    <r>
      <rPr>
        <sz val="9"/>
        <color rgb="FF24292E"/>
        <rFont val="Consolas"/>
        <family val="3"/>
      </rPr>
      <t xml:space="preserve">, </t>
    </r>
    <r>
      <rPr>
        <sz val="9"/>
        <color rgb="FF032F62"/>
        <rFont val="Consolas"/>
        <family val="3"/>
      </rPr>
      <t>"PMORTL"</t>
    </r>
    <r>
      <rPr>
        <sz val="9"/>
        <color rgb="FF24292E"/>
        <rFont val="Consolas"/>
        <family val="3"/>
      </rPr>
      <t xml:space="preserve">, </t>
    </r>
    <r>
      <rPr>
        <sz val="9"/>
        <color rgb="FF032F62"/>
        <rFont val="Consolas"/>
        <family val="3"/>
      </rPr>
      <t>"PLISMR"</t>
    </r>
    <r>
      <rPr>
        <sz val="9"/>
        <color rgb="FF24292E"/>
        <rFont val="Consolas"/>
        <family val="3"/>
      </rPr>
      <t>]</t>
    </r>
  </si>
  <si>
    <r>
      <t xml:space="preserve">msg.waypoint_list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[</t>
    </r>
    <r>
      <rPr>
        <sz val="9"/>
        <color rgb="FF032F62"/>
        <rFont val="Consolas"/>
        <family val="3"/>
      </rPr>
      <t>'ABC'</t>
    </r>
    <r>
      <rPr>
        <sz val="9"/>
        <color rgb="FF24292E"/>
        <rFont val="Consolas"/>
        <family val="3"/>
      </rPr>
      <t xml:space="preserve">, </t>
    </r>
    <r>
      <rPr>
        <sz val="9"/>
        <color rgb="FF032F62"/>
        <rFont val="Consolas"/>
        <family val="3"/>
      </rPr>
      <t>'DEF'</t>
    </r>
    <r>
      <rPr>
        <sz val="9"/>
        <color rgb="FF24292E"/>
        <rFont val="Consolas"/>
        <family val="3"/>
      </rPr>
      <t>]</t>
    </r>
  </si>
  <si>
    <r>
      <t>assert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str</t>
    </r>
    <r>
      <rPr>
        <sz val="9"/>
        <color rgb="FF24292E"/>
        <rFont val="Consolas"/>
        <family val="3"/>
      </rPr>
      <t xml:space="preserve">(msg)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>"$GPRTE,2,1,c,0,ABC,DEF*03"</t>
    </r>
  </si>
  <si>
    <r>
      <t>def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test_R00</t>
    </r>
    <r>
      <rPr>
        <sz val="9"/>
        <color rgb="FF24292E"/>
        <rFont val="Consolas"/>
        <family val="3"/>
      </rPr>
      <t>():</t>
    </r>
  </si>
  <si>
    <r>
      <t xml:space="preserve">data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>"$GPR00,A,B,C*29"</t>
    </r>
  </si>
  <si>
    <r>
      <t>assert</t>
    </r>
    <r>
      <rPr>
        <sz val="9"/>
        <color rgb="FF24292E"/>
        <rFont val="Consolas"/>
        <family val="3"/>
      </rPr>
      <t xml:space="preserve"> msg.sentence_type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>'R00'</t>
    </r>
  </si>
  <si>
    <r>
      <t>assert</t>
    </r>
    <r>
      <rPr>
        <sz val="9"/>
        <color rgb="FF24292E"/>
        <rFont val="Consolas"/>
        <family val="3"/>
      </rPr>
      <t xml:space="preserve"> msg.waypoint_list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[</t>
    </r>
    <r>
      <rPr>
        <sz val="9"/>
        <color rgb="FF032F62"/>
        <rFont val="Consolas"/>
        <family val="3"/>
      </rPr>
      <t>'A'</t>
    </r>
    <r>
      <rPr>
        <sz val="9"/>
        <color rgb="FF24292E"/>
        <rFont val="Consolas"/>
        <family val="3"/>
      </rPr>
      <t xml:space="preserve">, </t>
    </r>
    <r>
      <rPr>
        <sz val="9"/>
        <color rgb="FF032F62"/>
        <rFont val="Consolas"/>
        <family val="3"/>
      </rPr>
      <t>'B'</t>
    </r>
    <r>
      <rPr>
        <sz val="9"/>
        <color rgb="FF24292E"/>
        <rFont val="Consolas"/>
        <family val="3"/>
      </rPr>
      <t xml:space="preserve">, </t>
    </r>
    <r>
      <rPr>
        <sz val="9"/>
        <color rgb="FF032F62"/>
        <rFont val="Consolas"/>
        <family val="3"/>
      </rPr>
      <t>'C'</t>
    </r>
    <r>
      <rPr>
        <sz val="9"/>
        <color rgb="FF24292E"/>
        <rFont val="Consolas"/>
        <family val="3"/>
      </rPr>
      <t>]</t>
    </r>
  </si>
  <si>
    <r>
      <t>assert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str</t>
    </r>
    <r>
      <rPr>
        <sz val="9"/>
        <color rgb="FF24292E"/>
        <rFont val="Consolas"/>
        <family val="3"/>
      </rPr>
      <t xml:space="preserve">(msg)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>"$GPR00,ABC,DEF*42"</t>
    </r>
  </si>
  <si>
    <r>
      <t>def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test_MWV</t>
    </r>
    <r>
      <rPr>
        <sz val="9"/>
        <color rgb="FF24292E"/>
        <rFont val="Consolas"/>
        <family val="3"/>
      </rPr>
      <t>():</t>
    </r>
  </si>
  <si>
    <r>
      <t xml:space="preserve">data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>"$IIMWV,271.0,R,000.2,N,A*3B"</t>
    </r>
  </si>
  <si>
    <r>
      <t>assert</t>
    </r>
    <r>
      <rPr>
        <sz val="9"/>
        <color rgb="FF24292E"/>
        <rFont val="Consolas"/>
        <family val="3"/>
      </rPr>
      <t xml:space="preserve"> msg.talker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>'II'</t>
    </r>
  </si>
  <si>
    <r>
      <t>assert</t>
    </r>
    <r>
      <rPr>
        <sz val="9"/>
        <color rgb="FF24292E"/>
        <rFont val="Consolas"/>
        <family val="3"/>
      </rPr>
      <t xml:space="preserve"> msg.sentence_type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>'MWV'</t>
    </r>
  </si>
  <si>
    <t># Wind angle in degrees</t>
  </si>
  <si>
    <r>
      <t>assert</t>
    </r>
    <r>
      <rPr>
        <sz val="9"/>
        <color rgb="FF24292E"/>
        <rFont val="Consolas"/>
        <family val="3"/>
      </rPr>
      <t xml:space="preserve"> msg.wind_angle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Decimal</t>
    </r>
    <r>
      <rPr>
        <sz val="9"/>
        <color rgb="FF24292E"/>
        <rFont val="Consolas"/>
        <family val="3"/>
      </rPr>
      <t>(</t>
    </r>
    <r>
      <rPr>
        <sz val="9"/>
        <color rgb="FF032F62"/>
        <rFont val="Consolas"/>
        <family val="3"/>
      </rPr>
      <t>'271.0'</t>
    </r>
    <r>
      <rPr>
        <sz val="9"/>
        <color rgb="FF24292E"/>
        <rFont val="Consolas"/>
        <family val="3"/>
      </rPr>
      <t>)</t>
    </r>
  </si>
  <si>
    <t># Reference type</t>
  </si>
  <si>
    <r>
      <t>assert</t>
    </r>
    <r>
      <rPr>
        <sz val="9"/>
        <color rgb="FF24292E"/>
        <rFont val="Consolas"/>
        <family val="3"/>
      </rPr>
      <t xml:space="preserve"> msg.reference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>'R'</t>
    </r>
  </si>
  <si>
    <t># Wind speed</t>
  </si>
  <si>
    <r>
      <t>assert</t>
    </r>
    <r>
      <rPr>
        <sz val="9"/>
        <color rgb="FF24292E"/>
        <rFont val="Consolas"/>
        <family val="3"/>
      </rPr>
      <t xml:space="preserve"> msg.wind_speed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Decimal</t>
    </r>
    <r>
      <rPr>
        <sz val="9"/>
        <color rgb="FF24292E"/>
        <rFont val="Consolas"/>
        <family val="3"/>
      </rPr>
      <t>(</t>
    </r>
    <r>
      <rPr>
        <sz val="9"/>
        <color rgb="FF032F62"/>
        <rFont val="Consolas"/>
        <family val="3"/>
      </rPr>
      <t>'0.2'</t>
    </r>
    <r>
      <rPr>
        <sz val="9"/>
        <color rgb="FF24292E"/>
        <rFont val="Consolas"/>
        <family val="3"/>
      </rPr>
      <t>)</t>
    </r>
  </si>
  <si>
    <t># Wind speed units</t>
  </si>
  <si>
    <r>
      <t>assert</t>
    </r>
    <r>
      <rPr>
        <sz val="9"/>
        <color rgb="FF24292E"/>
        <rFont val="Consolas"/>
        <family val="3"/>
      </rPr>
      <t xml:space="preserve"> msg.wind_speed_units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>'N'</t>
    </r>
  </si>
  <si>
    <t># Device status</t>
  </si>
  <si>
    <r>
      <t>assert</t>
    </r>
    <r>
      <rPr>
        <sz val="9"/>
        <color rgb="FF24292E"/>
        <rFont val="Consolas"/>
        <family val="3"/>
      </rPr>
      <t xml:space="preserve"> msg.status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>'A'</t>
    </r>
  </si>
  <si>
    <r>
      <t>assert</t>
    </r>
    <r>
      <rPr>
        <sz val="9"/>
        <color rgb="FF24292E"/>
        <rFont val="Consolas"/>
        <family val="3"/>
      </rPr>
      <t xml:space="preserve"> msg.</t>
    </r>
    <r>
      <rPr>
        <sz val="9"/>
        <color rgb="FF6F42C1"/>
        <rFont val="Consolas"/>
        <family val="3"/>
      </rPr>
      <t>render</t>
    </r>
    <r>
      <rPr>
        <sz val="9"/>
        <color rgb="FF24292E"/>
        <rFont val="Consolas"/>
        <family val="3"/>
      </rPr>
      <t xml:space="preserve">()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data</t>
    </r>
  </si>
  <si>
    <r>
      <t>def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test_GST</t>
    </r>
    <r>
      <rPr>
        <sz val="9"/>
        <color rgb="FF24292E"/>
        <rFont val="Consolas"/>
        <family val="3"/>
      </rPr>
      <t>():</t>
    </r>
  </si>
  <si>
    <r>
      <t xml:space="preserve">data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>"$GPGST,172814.0,0.006,0.023,0.020,273.6,0.023,0.020,0.031*6A"</t>
    </r>
  </si>
  <si>
    <r>
      <t>assert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isinstance</t>
    </r>
    <r>
      <rPr>
        <sz val="9"/>
        <color rgb="FF24292E"/>
        <rFont val="Consolas"/>
        <family val="3"/>
      </rPr>
      <t>(msg, pynmea2.</t>
    </r>
    <r>
      <rPr>
        <sz val="9"/>
        <color rgb="FFE36209"/>
        <rFont val="Consolas"/>
        <family val="3"/>
      </rPr>
      <t>GST</t>
    </r>
    <r>
      <rPr>
        <sz val="9"/>
        <color rgb="FF24292E"/>
        <rFont val="Consolas"/>
        <family val="3"/>
      </rPr>
      <t>)</t>
    </r>
  </si>
  <si>
    <r>
      <t>assert</t>
    </r>
    <r>
      <rPr>
        <sz val="9"/>
        <color rgb="FF24292E"/>
        <rFont val="Consolas"/>
        <family val="3"/>
      </rPr>
      <t xml:space="preserve"> msg.timestamp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datetime.</t>
    </r>
    <r>
      <rPr>
        <sz val="9"/>
        <color rgb="FF6F42C1"/>
        <rFont val="Consolas"/>
        <family val="3"/>
      </rPr>
      <t>time</t>
    </r>
    <r>
      <rPr>
        <sz val="9"/>
        <color rgb="FF24292E"/>
        <rFont val="Consolas"/>
        <family val="3"/>
      </rPr>
      <t>(hour</t>
    </r>
    <r>
      <rPr>
        <sz val="9"/>
        <color rgb="FF005CC5"/>
        <rFont val="Consolas"/>
        <family val="3"/>
      </rPr>
      <t>=17</t>
    </r>
    <r>
      <rPr>
        <sz val="9"/>
        <color rgb="FF24292E"/>
        <rFont val="Consolas"/>
        <family val="3"/>
      </rPr>
      <t>, minute</t>
    </r>
    <r>
      <rPr>
        <sz val="9"/>
        <color rgb="FF005CC5"/>
        <rFont val="Consolas"/>
        <family val="3"/>
      </rPr>
      <t>=28</t>
    </r>
    <r>
      <rPr>
        <sz val="9"/>
        <color rgb="FF24292E"/>
        <rFont val="Consolas"/>
        <family val="3"/>
      </rPr>
      <t>, second</t>
    </r>
    <r>
      <rPr>
        <sz val="9"/>
        <color rgb="FF005CC5"/>
        <rFont val="Consolas"/>
        <family val="3"/>
      </rPr>
      <t>=14</t>
    </r>
    <r>
      <rPr>
        <sz val="9"/>
        <color rgb="FF24292E"/>
        <rFont val="Consolas"/>
        <family val="3"/>
      </rPr>
      <t>)</t>
    </r>
  </si>
  <si>
    <r>
      <t>assert</t>
    </r>
    <r>
      <rPr>
        <sz val="9"/>
        <color rgb="FF24292E"/>
        <rFont val="Consolas"/>
        <family val="3"/>
      </rPr>
      <t xml:space="preserve"> msg.rms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0.006</t>
    </r>
  </si>
  <si>
    <r>
      <t>assert</t>
    </r>
    <r>
      <rPr>
        <sz val="9"/>
        <color rgb="FF24292E"/>
        <rFont val="Consolas"/>
        <family val="3"/>
      </rPr>
      <t xml:space="preserve"> msg.std_dev_major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0.023</t>
    </r>
  </si>
  <si>
    <r>
      <t>assert</t>
    </r>
    <r>
      <rPr>
        <sz val="9"/>
        <color rgb="FF24292E"/>
        <rFont val="Consolas"/>
        <family val="3"/>
      </rPr>
      <t xml:space="preserve"> msg.std_dev_minor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0.020</t>
    </r>
  </si>
  <si>
    <r>
      <t>assert</t>
    </r>
    <r>
      <rPr>
        <sz val="9"/>
        <color rgb="FF24292E"/>
        <rFont val="Consolas"/>
        <family val="3"/>
      </rPr>
      <t xml:space="preserve"> msg.orientation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273.6</t>
    </r>
  </si>
  <si>
    <r>
      <t>assert</t>
    </r>
    <r>
      <rPr>
        <sz val="9"/>
        <color rgb="FF24292E"/>
        <rFont val="Consolas"/>
        <family val="3"/>
      </rPr>
      <t xml:space="preserve"> msg.std_dev_latitude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0.023</t>
    </r>
  </si>
  <si>
    <r>
      <t>assert</t>
    </r>
    <r>
      <rPr>
        <sz val="9"/>
        <color rgb="FF24292E"/>
        <rFont val="Consolas"/>
        <family val="3"/>
      </rPr>
      <t xml:space="preserve"> msg.std_dev_longitude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0.020</t>
    </r>
  </si>
  <si>
    <r>
      <t>assert</t>
    </r>
    <r>
      <rPr>
        <sz val="9"/>
        <color rgb="FF24292E"/>
        <rFont val="Consolas"/>
        <family val="3"/>
      </rPr>
      <t xml:space="preserve"> msg.std_dev_altitude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0.031</t>
    </r>
  </si>
  <si>
    <r>
      <t>def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test_RMC</t>
    </r>
    <r>
      <rPr>
        <sz val="9"/>
        <color rgb="FF24292E"/>
        <rFont val="Consolas"/>
        <family val="3"/>
      </rPr>
      <t>():</t>
    </r>
  </si>
  <si>
    <r>
      <t xml:space="preserve">data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>'''$GPRMC,225446,A,4916.45,N,12311.12,W,000.5,054.7,191194,020.3,E*68'''</t>
    </r>
  </si>
  <si>
    <r>
      <t>assert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isinstance</t>
    </r>
    <r>
      <rPr>
        <sz val="9"/>
        <color rgb="FF24292E"/>
        <rFont val="Consolas"/>
        <family val="3"/>
      </rPr>
      <t>(msg, pynmea2.</t>
    </r>
    <r>
      <rPr>
        <sz val="9"/>
        <color rgb="FFE36209"/>
        <rFont val="Consolas"/>
        <family val="3"/>
      </rPr>
      <t>RMC</t>
    </r>
    <r>
      <rPr>
        <sz val="9"/>
        <color rgb="FF24292E"/>
        <rFont val="Consolas"/>
        <family val="3"/>
      </rPr>
      <t>)</t>
    </r>
  </si>
  <si>
    <r>
      <t>assert</t>
    </r>
    <r>
      <rPr>
        <sz val="9"/>
        <color rgb="FF24292E"/>
        <rFont val="Consolas"/>
        <family val="3"/>
      </rPr>
      <t xml:space="preserve"> msg.timestamp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datetime.</t>
    </r>
    <r>
      <rPr>
        <sz val="9"/>
        <color rgb="FF6F42C1"/>
        <rFont val="Consolas"/>
        <family val="3"/>
      </rPr>
      <t>time</t>
    </r>
    <r>
      <rPr>
        <sz val="9"/>
        <color rgb="FF24292E"/>
        <rFont val="Consolas"/>
        <family val="3"/>
      </rPr>
      <t>(hour</t>
    </r>
    <r>
      <rPr>
        <sz val="9"/>
        <color rgb="FF005CC5"/>
        <rFont val="Consolas"/>
        <family val="3"/>
      </rPr>
      <t>=22</t>
    </r>
    <r>
      <rPr>
        <sz val="9"/>
        <color rgb="FF24292E"/>
        <rFont val="Consolas"/>
        <family val="3"/>
      </rPr>
      <t>, minute</t>
    </r>
    <r>
      <rPr>
        <sz val="9"/>
        <color rgb="FF005CC5"/>
        <rFont val="Consolas"/>
        <family val="3"/>
      </rPr>
      <t>=54</t>
    </r>
    <r>
      <rPr>
        <sz val="9"/>
        <color rgb="FF24292E"/>
        <rFont val="Consolas"/>
        <family val="3"/>
      </rPr>
      <t>, second</t>
    </r>
    <r>
      <rPr>
        <sz val="9"/>
        <color rgb="FF005CC5"/>
        <rFont val="Consolas"/>
        <family val="3"/>
      </rPr>
      <t>=46</t>
    </r>
    <r>
      <rPr>
        <sz val="9"/>
        <color rgb="FF24292E"/>
        <rFont val="Consolas"/>
        <family val="3"/>
      </rPr>
      <t>)</t>
    </r>
  </si>
  <si>
    <r>
      <t>assert</t>
    </r>
    <r>
      <rPr>
        <sz val="9"/>
        <color rgb="FF24292E"/>
        <rFont val="Consolas"/>
        <family val="3"/>
      </rPr>
      <t xml:space="preserve"> msg.datestamp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datetime.</t>
    </r>
    <r>
      <rPr>
        <sz val="9"/>
        <color rgb="FF6F42C1"/>
        <rFont val="Consolas"/>
        <family val="3"/>
      </rPr>
      <t>date</t>
    </r>
    <r>
      <rPr>
        <sz val="9"/>
        <color rgb="FF24292E"/>
        <rFont val="Consolas"/>
        <family val="3"/>
      </rPr>
      <t>(</t>
    </r>
    <r>
      <rPr>
        <sz val="9"/>
        <color rgb="FF005CC5"/>
        <rFont val="Consolas"/>
        <family val="3"/>
      </rPr>
      <t>1994</t>
    </r>
    <r>
      <rPr>
        <sz val="9"/>
        <color rgb="FF24292E"/>
        <rFont val="Consolas"/>
        <family val="3"/>
      </rPr>
      <t xml:space="preserve">, </t>
    </r>
    <r>
      <rPr>
        <sz val="9"/>
        <color rgb="FF005CC5"/>
        <rFont val="Consolas"/>
        <family val="3"/>
      </rPr>
      <t>11</t>
    </r>
    <r>
      <rPr>
        <sz val="9"/>
        <color rgb="FF24292E"/>
        <rFont val="Consolas"/>
        <family val="3"/>
      </rPr>
      <t xml:space="preserve">, </t>
    </r>
    <r>
      <rPr>
        <sz val="9"/>
        <color rgb="FF005CC5"/>
        <rFont val="Consolas"/>
        <family val="3"/>
      </rPr>
      <t>19</t>
    </r>
    <r>
      <rPr>
        <sz val="9"/>
        <color rgb="FF24292E"/>
        <rFont val="Consolas"/>
        <family val="3"/>
      </rPr>
      <t>)</t>
    </r>
  </si>
  <si>
    <r>
      <t>assert</t>
    </r>
    <r>
      <rPr>
        <sz val="9"/>
        <color rgb="FF24292E"/>
        <rFont val="Consolas"/>
        <family val="3"/>
      </rPr>
      <t xml:space="preserve"> msg.latitude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49.274166666666666</t>
    </r>
  </si>
  <si>
    <r>
      <t>assert</t>
    </r>
    <r>
      <rPr>
        <sz val="9"/>
        <color rgb="FF24292E"/>
        <rFont val="Consolas"/>
        <family val="3"/>
      </rPr>
      <t xml:space="preserve"> msg.longitude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-123.18533333333333</t>
    </r>
  </si>
  <si>
    <r>
      <t>assert</t>
    </r>
    <r>
      <rPr>
        <sz val="9"/>
        <color rgb="FF24292E"/>
        <rFont val="Consolas"/>
        <family val="3"/>
      </rPr>
      <t xml:space="preserve"> msg.datetime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datetime.</t>
    </r>
    <r>
      <rPr>
        <sz val="9"/>
        <color rgb="FF6F42C1"/>
        <rFont val="Consolas"/>
        <family val="3"/>
      </rPr>
      <t>datetime</t>
    </r>
    <r>
      <rPr>
        <sz val="9"/>
        <color rgb="FF24292E"/>
        <rFont val="Consolas"/>
        <family val="3"/>
      </rPr>
      <t>(</t>
    </r>
    <r>
      <rPr>
        <sz val="9"/>
        <color rgb="FF005CC5"/>
        <rFont val="Consolas"/>
        <family val="3"/>
      </rPr>
      <t>1994</t>
    </r>
    <r>
      <rPr>
        <sz val="9"/>
        <color rgb="FF24292E"/>
        <rFont val="Consolas"/>
        <family val="3"/>
      </rPr>
      <t xml:space="preserve">, </t>
    </r>
    <r>
      <rPr>
        <sz val="9"/>
        <color rgb="FF005CC5"/>
        <rFont val="Consolas"/>
        <family val="3"/>
      </rPr>
      <t>11</t>
    </r>
    <r>
      <rPr>
        <sz val="9"/>
        <color rgb="FF24292E"/>
        <rFont val="Consolas"/>
        <family val="3"/>
      </rPr>
      <t xml:space="preserve">, </t>
    </r>
    <r>
      <rPr>
        <sz val="9"/>
        <color rgb="FF005CC5"/>
        <rFont val="Consolas"/>
        <family val="3"/>
      </rPr>
      <t>19</t>
    </r>
    <r>
      <rPr>
        <sz val="9"/>
        <color rgb="FF24292E"/>
        <rFont val="Consolas"/>
        <family val="3"/>
      </rPr>
      <t xml:space="preserve">, </t>
    </r>
    <r>
      <rPr>
        <sz val="9"/>
        <color rgb="FF005CC5"/>
        <rFont val="Consolas"/>
        <family val="3"/>
      </rPr>
      <t>22</t>
    </r>
    <r>
      <rPr>
        <sz val="9"/>
        <color rgb="FF24292E"/>
        <rFont val="Consolas"/>
        <family val="3"/>
      </rPr>
      <t xml:space="preserve">, </t>
    </r>
    <r>
      <rPr>
        <sz val="9"/>
        <color rgb="FF005CC5"/>
        <rFont val="Consolas"/>
        <family val="3"/>
      </rPr>
      <t>54</t>
    </r>
    <r>
      <rPr>
        <sz val="9"/>
        <color rgb="FF24292E"/>
        <rFont val="Consolas"/>
        <family val="3"/>
      </rPr>
      <t xml:space="preserve">, </t>
    </r>
    <r>
      <rPr>
        <sz val="9"/>
        <color rgb="FF005CC5"/>
        <rFont val="Consolas"/>
        <family val="3"/>
      </rPr>
      <t>46</t>
    </r>
    <r>
      <rPr>
        <sz val="9"/>
        <color rgb="FF24292E"/>
        <rFont val="Consolas"/>
        <family val="3"/>
      </rPr>
      <t>)</t>
    </r>
  </si>
  <si>
    <r>
      <t>def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test_TXT</t>
    </r>
    <r>
      <rPr>
        <sz val="9"/>
        <color rgb="FF24292E"/>
        <rFont val="Consolas"/>
        <family val="3"/>
      </rPr>
      <t>():</t>
    </r>
  </si>
  <si>
    <r>
      <t xml:space="preserve">data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>'$GNTXT,01,01,02,ROM BASE 2.01 (75331) Oct 29 2013 13:28:17*44'</t>
    </r>
  </si>
  <si>
    <r>
      <t>assert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type</t>
    </r>
    <r>
      <rPr>
        <sz val="9"/>
        <color rgb="FF24292E"/>
        <rFont val="Consolas"/>
        <family val="3"/>
      </rPr>
      <t xml:space="preserve">(msg)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pynmea2.talker.</t>
    </r>
    <r>
      <rPr>
        <sz val="9"/>
        <color rgb="FFE36209"/>
        <rFont val="Consolas"/>
        <family val="3"/>
      </rPr>
      <t>TXT</t>
    </r>
  </si>
  <si>
    <r>
      <t>assert</t>
    </r>
    <r>
      <rPr>
        <sz val="9"/>
        <color rgb="FF24292E"/>
        <rFont val="Consolas"/>
        <family val="3"/>
      </rPr>
      <t xml:space="preserve"> msg.text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>'ROM BASE 2.01 (75331) Oct 29 2013 13:28:17'</t>
    </r>
  </si>
  <si>
    <r>
      <t>def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test_ZDA</t>
    </r>
    <r>
      <rPr>
        <sz val="9"/>
        <color rgb="FF24292E"/>
        <rFont val="Consolas"/>
        <family val="3"/>
      </rPr>
      <t>():</t>
    </r>
  </si>
  <si>
    <r>
      <t xml:space="preserve">data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>'''$GPZDA,010203.05,06,07,2008,-08,30'''</t>
    </r>
  </si>
  <si>
    <r>
      <t>assert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isinstance</t>
    </r>
    <r>
      <rPr>
        <sz val="9"/>
        <color rgb="FF24292E"/>
        <rFont val="Consolas"/>
        <family val="3"/>
      </rPr>
      <t>(msg, pynmea2.</t>
    </r>
    <r>
      <rPr>
        <sz val="9"/>
        <color rgb="FFE36209"/>
        <rFont val="Consolas"/>
        <family val="3"/>
      </rPr>
      <t>ZDA</t>
    </r>
    <r>
      <rPr>
        <sz val="9"/>
        <color rgb="FF24292E"/>
        <rFont val="Consolas"/>
        <family val="3"/>
      </rPr>
      <t>)</t>
    </r>
  </si>
  <si>
    <r>
      <t>assert</t>
    </r>
    <r>
      <rPr>
        <sz val="9"/>
        <color rgb="FF24292E"/>
        <rFont val="Consolas"/>
        <family val="3"/>
      </rPr>
      <t xml:space="preserve"> msg.timestamp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datetime.</t>
    </r>
    <r>
      <rPr>
        <sz val="9"/>
        <color rgb="FF6F42C1"/>
        <rFont val="Consolas"/>
        <family val="3"/>
      </rPr>
      <t>time</t>
    </r>
    <r>
      <rPr>
        <sz val="9"/>
        <color rgb="FF24292E"/>
        <rFont val="Consolas"/>
        <family val="3"/>
      </rPr>
      <t>(hour</t>
    </r>
    <r>
      <rPr>
        <sz val="9"/>
        <color rgb="FF005CC5"/>
        <rFont val="Consolas"/>
        <family val="3"/>
      </rPr>
      <t>=1</t>
    </r>
    <r>
      <rPr>
        <sz val="9"/>
        <color rgb="FF24292E"/>
        <rFont val="Consolas"/>
        <family val="3"/>
      </rPr>
      <t>, minute</t>
    </r>
    <r>
      <rPr>
        <sz val="9"/>
        <color rgb="FF005CC5"/>
        <rFont val="Consolas"/>
        <family val="3"/>
      </rPr>
      <t>=2</t>
    </r>
    <r>
      <rPr>
        <sz val="9"/>
        <color rgb="FF24292E"/>
        <rFont val="Consolas"/>
        <family val="3"/>
      </rPr>
      <t>, second</t>
    </r>
    <r>
      <rPr>
        <sz val="9"/>
        <color rgb="FF005CC5"/>
        <rFont val="Consolas"/>
        <family val="3"/>
      </rPr>
      <t>=3</t>
    </r>
    <r>
      <rPr>
        <sz val="9"/>
        <color rgb="FF24292E"/>
        <rFont val="Consolas"/>
        <family val="3"/>
      </rPr>
      <t>, microsecond</t>
    </r>
    <r>
      <rPr>
        <sz val="9"/>
        <color rgb="FF005CC5"/>
        <rFont val="Consolas"/>
        <family val="3"/>
      </rPr>
      <t>=50000</t>
    </r>
    <r>
      <rPr>
        <sz val="9"/>
        <color rgb="FF24292E"/>
        <rFont val="Consolas"/>
        <family val="3"/>
      </rPr>
      <t>)</t>
    </r>
  </si>
  <si>
    <r>
      <t>assert</t>
    </r>
    <r>
      <rPr>
        <sz val="9"/>
        <color rgb="FF24292E"/>
        <rFont val="Consolas"/>
        <family val="3"/>
      </rPr>
      <t xml:space="preserve"> msg.day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6</t>
    </r>
  </si>
  <si>
    <r>
      <t>assert</t>
    </r>
    <r>
      <rPr>
        <sz val="9"/>
        <color rgb="FF24292E"/>
        <rFont val="Consolas"/>
        <family val="3"/>
      </rPr>
      <t xml:space="preserve"> msg.month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7</t>
    </r>
  </si>
  <si>
    <r>
      <t>assert</t>
    </r>
    <r>
      <rPr>
        <sz val="9"/>
        <color rgb="FF24292E"/>
        <rFont val="Consolas"/>
        <family val="3"/>
      </rPr>
      <t xml:space="preserve"> msg.year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2008</t>
    </r>
  </si>
  <si>
    <r>
      <t>assert</t>
    </r>
    <r>
      <rPr>
        <sz val="9"/>
        <color rgb="FF24292E"/>
        <rFont val="Consolas"/>
        <family val="3"/>
      </rPr>
      <t xml:space="preserve"> msg.local_zone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-8</t>
    </r>
  </si>
  <si>
    <r>
      <t>assert</t>
    </r>
    <r>
      <rPr>
        <sz val="9"/>
        <color rgb="FF24292E"/>
        <rFont val="Consolas"/>
        <family val="3"/>
      </rPr>
      <t xml:space="preserve"> msg.local_zone_minutes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30</t>
    </r>
  </si>
  <si>
    <r>
      <t>assert</t>
    </r>
    <r>
      <rPr>
        <sz val="9"/>
        <color rgb="FF24292E"/>
        <rFont val="Consolas"/>
        <family val="3"/>
      </rPr>
      <t xml:space="preserve"> msg.datestamp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datetime.</t>
    </r>
    <r>
      <rPr>
        <sz val="9"/>
        <color rgb="FF6F42C1"/>
        <rFont val="Consolas"/>
        <family val="3"/>
      </rPr>
      <t>date</t>
    </r>
    <r>
      <rPr>
        <sz val="9"/>
        <color rgb="FF24292E"/>
        <rFont val="Consolas"/>
        <family val="3"/>
      </rPr>
      <t>(</t>
    </r>
    <r>
      <rPr>
        <sz val="9"/>
        <color rgb="FF005CC5"/>
        <rFont val="Consolas"/>
        <family val="3"/>
      </rPr>
      <t>2008</t>
    </r>
    <r>
      <rPr>
        <sz val="9"/>
        <color rgb="FF24292E"/>
        <rFont val="Consolas"/>
        <family val="3"/>
      </rPr>
      <t xml:space="preserve">, </t>
    </r>
    <r>
      <rPr>
        <sz val="9"/>
        <color rgb="FF005CC5"/>
        <rFont val="Consolas"/>
        <family val="3"/>
      </rPr>
      <t>7</t>
    </r>
    <r>
      <rPr>
        <sz val="9"/>
        <color rgb="FF24292E"/>
        <rFont val="Consolas"/>
        <family val="3"/>
      </rPr>
      <t xml:space="preserve">, </t>
    </r>
    <r>
      <rPr>
        <sz val="9"/>
        <color rgb="FF005CC5"/>
        <rFont val="Consolas"/>
        <family val="3"/>
      </rPr>
      <t>6</t>
    </r>
    <r>
      <rPr>
        <sz val="9"/>
        <color rgb="FF24292E"/>
        <rFont val="Consolas"/>
        <family val="3"/>
      </rPr>
      <t>)</t>
    </r>
  </si>
  <si>
    <r>
      <t>assert</t>
    </r>
    <r>
      <rPr>
        <sz val="9"/>
        <color rgb="FF24292E"/>
        <rFont val="Consolas"/>
        <family val="3"/>
      </rPr>
      <t xml:space="preserve"> msg.datetime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datetime.</t>
    </r>
    <r>
      <rPr>
        <sz val="9"/>
        <color rgb="FF6F42C1"/>
        <rFont val="Consolas"/>
        <family val="3"/>
      </rPr>
      <t>datetime</t>
    </r>
    <r>
      <rPr>
        <sz val="9"/>
        <color rgb="FF24292E"/>
        <rFont val="Consolas"/>
        <family val="3"/>
      </rPr>
      <t>(</t>
    </r>
    <r>
      <rPr>
        <sz val="9"/>
        <color rgb="FF005CC5"/>
        <rFont val="Consolas"/>
        <family val="3"/>
      </rPr>
      <t>2008</t>
    </r>
    <r>
      <rPr>
        <sz val="9"/>
        <color rgb="FF24292E"/>
        <rFont val="Consolas"/>
        <family val="3"/>
      </rPr>
      <t xml:space="preserve">, </t>
    </r>
    <r>
      <rPr>
        <sz val="9"/>
        <color rgb="FF005CC5"/>
        <rFont val="Consolas"/>
        <family val="3"/>
      </rPr>
      <t>7</t>
    </r>
    <r>
      <rPr>
        <sz val="9"/>
        <color rgb="FF24292E"/>
        <rFont val="Consolas"/>
        <family val="3"/>
      </rPr>
      <t xml:space="preserve">, </t>
    </r>
    <r>
      <rPr>
        <sz val="9"/>
        <color rgb="FF005CC5"/>
        <rFont val="Consolas"/>
        <family val="3"/>
      </rPr>
      <t>6</t>
    </r>
    <r>
      <rPr>
        <sz val="9"/>
        <color rgb="FF24292E"/>
        <rFont val="Consolas"/>
        <family val="3"/>
      </rPr>
      <t xml:space="preserve">, </t>
    </r>
    <r>
      <rPr>
        <sz val="9"/>
        <color rgb="FF005CC5"/>
        <rFont val="Consolas"/>
        <family val="3"/>
      </rPr>
      <t>1</t>
    </r>
    <r>
      <rPr>
        <sz val="9"/>
        <color rgb="FF24292E"/>
        <rFont val="Consolas"/>
        <family val="3"/>
      </rPr>
      <t xml:space="preserve">, </t>
    </r>
    <r>
      <rPr>
        <sz val="9"/>
        <color rgb="FF005CC5"/>
        <rFont val="Consolas"/>
        <family val="3"/>
      </rPr>
      <t>2</t>
    </r>
    <r>
      <rPr>
        <sz val="9"/>
        <color rgb="FF24292E"/>
        <rFont val="Consolas"/>
        <family val="3"/>
      </rPr>
      <t xml:space="preserve">, </t>
    </r>
    <r>
      <rPr>
        <sz val="9"/>
        <color rgb="FF005CC5"/>
        <rFont val="Consolas"/>
        <family val="3"/>
      </rPr>
      <t>3</t>
    </r>
    <r>
      <rPr>
        <sz val="9"/>
        <color rgb="FF24292E"/>
        <rFont val="Consolas"/>
        <family val="3"/>
      </rPr>
      <t xml:space="preserve">, </t>
    </r>
    <r>
      <rPr>
        <sz val="9"/>
        <color rgb="FF005CC5"/>
        <rFont val="Consolas"/>
        <family val="3"/>
      </rPr>
      <t>50000</t>
    </r>
    <r>
      <rPr>
        <sz val="9"/>
        <color rgb="FF24292E"/>
        <rFont val="Consolas"/>
        <family val="3"/>
      </rPr>
      <t>, msg.tzinfo)</t>
    </r>
  </si>
  <si>
    <r>
      <t>def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test_VPW</t>
    </r>
    <r>
      <rPr>
        <sz val="9"/>
        <color rgb="FF24292E"/>
        <rFont val="Consolas"/>
        <family val="3"/>
      </rPr>
      <t>():</t>
    </r>
  </si>
  <si>
    <r>
      <t xml:space="preserve">data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>"$XXVPW,1.2,N,3.4,M"</t>
    </r>
  </si>
  <si>
    <r>
      <t>assert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isinstance</t>
    </r>
    <r>
      <rPr>
        <sz val="9"/>
        <color rgb="FF24292E"/>
        <rFont val="Consolas"/>
        <family val="3"/>
      </rPr>
      <t>(msg, pynmea2.</t>
    </r>
    <r>
      <rPr>
        <sz val="9"/>
        <color rgb="FFE36209"/>
        <rFont val="Consolas"/>
        <family val="3"/>
      </rPr>
      <t>VPW</t>
    </r>
    <r>
      <rPr>
        <sz val="9"/>
        <color rgb="FF24292E"/>
        <rFont val="Consolas"/>
        <family val="3"/>
      </rPr>
      <t>)</t>
    </r>
  </si>
  <si>
    <r>
      <t>assert</t>
    </r>
    <r>
      <rPr>
        <sz val="9"/>
        <color rgb="FF24292E"/>
        <rFont val="Consolas"/>
        <family val="3"/>
      </rPr>
      <t xml:space="preserve"> msg.talker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>'XX'</t>
    </r>
  </si>
  <si>
    <r>
      <t>assert</t>
    </r>
    <r>
      <rPr>
        <sz val="9"/>
        <color rgb="FF24292E"/>
        <rFont val="Consolas"/>
        <family val="3"/>
      </rPr>
      <t xml:space="preserve"> msg.speed_kn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1.2</t>
    </r>
  </si>
  <si>
    <r>
      <t>assert</t>
    </r>
    <r>
      <rPr>
        <sz val="9"/>
        <color rgb="FF24292E"/>
        <rFont val="Consolas"/>
        <family val="3"/>
      </rPr>
      <t xml:space="preserve"> msg.unit_knots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>'N'</t>
    </r>
  </si>
  <si>
    <r>
      <t>assert</t>
    </r>
    <r>
      <rPr>
        <sz val="9"/>
        <color rgb="FF24292E"/>
        <rFont val="Consolas"/>
        <family val="3"/>
      </rPr>
      <t xml:space="preserve"> msg.speed_ms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3.4</t>
    </r>
  </si>
  <si>
    <r>
      <t>assert</t>
    </r>
    <r>
      <rPr>
        <sz val="9"/>
        <color rgb="FF24292E"/>
        <rFont val="Consolas"/>
        <family val="3"/>
      </rPr>
      <t xml:space="preserve"> msg.unit_ms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>'M'</t>
    </r>
  </si>
  <si>
    <r>
      <t>def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test_BOD</t>
    </r>
    <r>
      <rPr>
        <sz val="9"/>
        <color rgb="FF24292E"/>
        <rFont val="Consolas"/>
        <family val="3"/>
      </rPr>
      <t>():</t>
    </r>
  </si>
  <si>
    <r>
      <t xml:space="preserve">data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>"XXBOD,045.,T,023.,M,DEST,START"</t>
    </r>
  </si>
  <si>
    <r>
      <t>assert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isinstance</t>
    </r>
    <r>
      <rPr>
        <sz val="9"/>
        <color rgb="FF24292E"/>
        <rFont val="Consolas"/>
        <family val="3"/>
      </rPr>
      <t>(msg, pynmea2.</t>
    </r>
    <r>
      <rPr>
        <sz val="9"/>
        <color rgb="FFE36209"/>
        <rFont val="Consolas"/>
        <family val="3"/>
      </rPr>
      <t>BOD</t>
    </r>
    <r>
      <rPr>
        <sz val="9"/>
        <color rgb="FF24292E"/>
        <rFont val="Consolas"/>
        <family val="3"/>
      </rPr>
      <t>)</t>
    </r>
  </si>
  <si>
    <r>
      <t>def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test_XDR</t>
    </r>
    <r>
      <rPr>
        <sz val="9"/>
        <color rgb="FF24292E"/>
        <rFont val="Consolas"/>
        <family val="3"/>
      </rPr>
      <t>():</t>
    </r>
  </si>
  <si>
    <r>
      <t xml:space="preserve">data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>"$YXXDR,A,-64.437,M,N,A,054.454,D,E,C,17.09,C,T-N1052*46"</t>
    </r>
  </si>
  <si>
    <r>
      <t>assert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isinstance</t>
    </r>
    <r>
      <rPr>
        <sz val="9"/>
        <color rgb="FF24292E"/>
        <rFont val="Consolas"/>
        <family val="3"/>
      </rPr>
      <t>(msg, pynmea2.</t>
    </r>
    <r>
      <rPr>
        <sz val="9"/>
        <color rgb="FFE36209"/>
        <rFont val="Consolas"/>
        <family val="3"/>
      </rPr>
      <t>XDR</t>
    </r>
    <r>
      <rPr>
        <sz val="9"/>
        <color rgb="FF24292E"/>
        <rFont val="Consolas"/>
        <family val="3"/>
      </rPr>
      <t>)</t>
    </r>
  </si>
  <si>
    <r>
      <t>assert</t>
    </r>
    <r>
      <rPr>
        <sz val="9"/>
        <color rgb="FF24292E"/>
        <rFont val="Consolas"/>
        <family val="3"/>
      </rPr>
      <t xml:space="preserve"> msg.talker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>'YX'</t>
    </r>
  </si>
  <si>
    <r>
      <t>assert</t>
    </r>
    <r>
      <rPr>
        <sz val="9"/>
        <color rgb="FF24292E"/>
        <rFont val="Consolas"/>
        <family val="3"/>
      </rPr>
      <t xml:space="preserve"> msg.type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>'A'</t>
    </r>
  </si>
  <si>
    <r>
      <t>assert</t>
    </r>
    <r>
      <rPr>
        <sz val="9"/>
        <color rgb="FF24292E"/>
        <rFont val="Consolas"/>
        <family val="3"/>
      </rPr>
      <t xml:space="preserve"> msg.value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>'-64.437'</t>
    </r>
  </si>
  <si>
    <r>
      <t>assert</t>
    </r>
    <r>
      <rPr>
        <sz val="9"/>
        <color rgb="FF24292E"/>
        <rFont val="Consolas"/>
        <family val="3"/>
      </rPr>
      <t xml:space="preserve"> msg.units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>'M'</t>
    </r>
  </si>
  <si>
    <r>
      <t>assert</t>
    </r>
    <r>
      <rPr>
        <sz val="9"/>
        <color rgb="FF24292E"/>
        <rFont val="Consolas"/>
        <family val="3"/>
      </rPr>
      <t xml:space="preserve"> msg.id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>'N'</t>
    </r>
  </si>
  <si>
    <r>
      <t>assert</t>
    </r>
    <r>
      <rPr>
        <sz val="9"/>
        <color rgb="FF24292E"/>
        <rFont val="Consolas"/>
        <family val="3"/>
      </rPr>
      <t xml:space="preserve"> msg.num_transducers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3</t>
    </r>
  </si>
  <si>
    <r>
      <t xml:space="preserve">t0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msg.</t>
    </r>
    <r>
      <rPr>
        <sz val="9"/>
        <color rgb="FF6F42C1"/>
        <rFont val="Consolas"/>
        <family val="3"/>
      </rPr>
      <t>get_transducer</t>
    </r>
    <r>
      <rPr>
        <sz val="9"/>
        <color rgb="FF24292E"/>
        <rFont val="Consolas"/>
        <family val="3"/>
      </rPr>
      <t>(</t>
    </r>
    <r>
      <rPr>
        <sz val="9"/>
        <color rgb="FF005CC5"/>
        <rFont val="Consolas"/>
        <family val="3"/>
      </rPr>
      <t>0</t>
    </r>
    <r>
      <rPr>
        <sz val="9"/>
        <color rgb="FF24292E"/>
        <rFont val="Consolas"/>
        <family val="3"/>
      </rPr>
      <t>)</t>
    </r>
  </si>
  <si>
    <r>
      <t>assert</t>
    </r>
    <r>
      <rPr>
        <sz val="9"/>
        <color rgb="FF24292E"/>
        <rFont val="Consolas"/>
        <family val="3"/>
      </rPr>
      <t xml:space="preserve"> t0.type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>'A'</t>
    </r>
  </si>
  <si>
    <r>
      <t>assert</t>
    </r>
    <r>
      <rPr>
        <sz val="9"/>
        <color rgb="FF24292E"/>
        <rFont val="Consolas"/>
        <family val="3"/>
      </rPr>
      <t xml:space="preserve"> t0.value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>'-64.437'</t>
    </r>
  </si>
  <si>
    <r>
      <t>assert</t>
    </r>
    <r>
      <rPr>
        <sz val="9"/>
        <color rgb="FF24292E"/>
        <rFont val="Consolas"/>
        <family val="3"/>
      </rPr>
      <t xml:space="preserve"> t0.units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>'M'</t>
    </r>
  </si>
  <si>
    <r>
      <t>assert</t>
    </r>
    <r>
      <rPr>
        <sz val="9"/>
        <color rgb="FF24292E"/>
        <rFont val="Consolas"/>
        <family val="3"/>
      </rPr>
      <t xml:space="preserve"> t0.id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>'N'</t>
    </r>
  </si>
  <si>
    <r>
      <t xml:space="preserve">t1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msg.</t>
    </r>
    <r>
      <rPr>
        <sz val="9"/>
        <color rgb="FF6F42C1"/>
        <rFont val="Consolas"/>
        <family val="3"/>
      </rPr>
      <t>get_transducer</t>
    </r>
    <r>
      <rPr>
        <sz val="9"/>
        <color rgb="FF24292E"/>
        <rFont val="Consolas"/>
        <family val="3"/>
      </rPr>
      <t>(</t>
    </r>
    <r>
      <rPr>
        <sz val="9"/>
        <color rgb="FF005CC5"/>
        <rFont val="Consolas"/>
        <family val="3"/>
      </rPr>
      <t>1</t>
    </r>
    <r>
      <rPr>
        <sz val="9"/>
        <color rgb="FF24292E"/>
        <rFont val="Consolas"/>
        <family val="3"/>
      </rPr>
      <t>)</t>
    </r>
  </si>
  <si>
    <r>
      <t>assert</t>
    </r>
    <r>
      <rPr>
        <sz val="9"/>
        <color rgb="FF24292E"/>
        <rFont val="Consolas"/>
        <family val="3"/>
      </rPr>
      <t xml:space="preserve"> t1.type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>'A'</t>
    </r>
  </si>
  <si>
    <r>
      <t>assert</t>
    </r>
    <r>
      <rPr>
        <sz val="9"/>
        <color rgb="FF24292E"/>
        <rFont val="Consolas"/>
        <family val="3"/>
      </rPr>
      <t xml:space="preserve"> t1.value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>'054.454'</t>
    </r>
  </si>
  <si>
    <r>
      <t>assert</t>
    </r>
    <r>
      <rPr>
        <sz val="9"/>
        <color rgb="FF24292E"/>
        <rFont val="Consolas"/>
        <family val="3"/>
      </rPr>
      <t xml:space="preserve"> t1.units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>'D'</t>
    </r>
  </si>
  <si>
    <r>
      <t>assert</t>
    </r>
    <r>
      <rPr>
        <sz val="9"/>
        <color rgb="FF24292E"/>
        <rFont val="Consolas"/>
        <family val="3"/>
      </rPr>
      <t xml:space="preserve"> t1.id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>'E'</t>
    </r>
  </si>
  <si>
    <r>
      <t xml:space="preserve">t2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msg.</t>
    </r>
    <r>
      <rPr>
        <sz val="9"/>
        <color rgb="FF6F42C1"/>
        <rFont val="Consolas"/>
        <family val="3"/>
      </rPr>
      <t>get_transducer</t>
    </r>
    <r>
      <rPr>
        <sz val="9"/>
        <color rgb="FF24292E"/>
        <rFont val="Consolas"/>
        <family val="3"/>
      </rPr>
      <t>(</t>
    </r>
    <r>
      <rPr>
        <sz val="9"/>
        <color rgb="FF005CC5"/>
        <rFont val="Consolas"/>
        <family val="3"/>
      </rPr>
      <t>2</t>
    </r>
    <r>
      <rPr>
        <sz val="9"/>
        <color rgb="FF24292E"/>
        <rFont val="Consolas"/>
        <family val="3"/>
      </rPr>
      <t>)</t>
    </r>
  </si>
  <si>
    <r>
      <t>assert</t>
    </r>
    <r>
      <rPr>
        <sz val="9"/>
        <color rgb="FF24292E"/>
        <rFont val="Consolas"/>
        <family val="3"/>
      </rPr>
      <t xml:space="preserve"> t2.type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>'C'</t>
    </r>
  </si>
  <si>
    <r>
      <t>assert</t>
    </r>
    <r>
      <rPr>
        <sz val="9"/>
        <color rgb="FF24292E"/>
        <rFont val="Consolas"/>
        <family val="3"/>
      </rPr>
      <t xml:space="preserve"> t2.value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>'17.09'</t>
    </r>
  </si>
  <si>
    <r>
      <t>assert</t>
    </r>
    <r>
      <rPr>
        <sz val="9"/>
        <color rgb="FF24292E"/>
        <rFont val="Consolas"/>
        <family val="3"/>
      </rPr>
      <t xml:space="preserve"> t2.units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>'C'</t>
    </r>
  </si>
  <si>
    <r>
      <t>assert</t>
    </r>
    <r>
      <rPr>
        <sz val="9"/>
        <color rgb="FF24292E"/>
        <rFont val="Consolas"/>
        <family val="3"/>
      </rPr>
      <t xml:space="preserve"> t2.id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>'T-N1052'</t>
    </r>
  </si>
  <si>
    <r>
      <t>def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test_GLL</t>
    </r>
    <r>
      <rPr>
        <sz val="9"/>
        <color rgb="FF24292E"/>
        <rFont val="Consolas"/>
        <family val="3"/>
      </rPr>
      <t>():</t>
    </r>
  </si>
  <si>
    <r>
      <t xml:space="preserve">data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>"$GPGLL,4916.45,N,12311.12,W,225444,A,*1D"</t>
    </r>
  </si>
  <si>
    <r>
      <t>def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test_GSA</t>
    </r>
    <r>
      <rPr>
        <sz val="9"/>
        <color rgb="FF24292E"/>
        <rFont val="Consolas"/>
        <family val="3"/>
      </rPr>
      <t>():</t>
    </r>
  </si>
  <si>
    <r>
      <t xml:space="preserve">data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>"$GPGSA,A,3,02,,,07,,09,24,26,,,,,1.6,1.6,1.0*3D"</t>
    </r>
  </si>
  <si>
    <r>
      <t>def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test_VBW</t>
    </r>
    <r>
      <rPr>
        <sz val="9"/>
        <color rgb="FF24292E"/>
        <rFont val="Consolas"/>
        <family val="3"/>
      </rPr>
      <t>():</t>
    </r>
  </si>
  <si>
    <r>
      <t xml:space="preserve">data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>"XXVBW,1.2,3.4,A,5.6,7.8,A"</t>
    </r>
  </si>
  <si>
    <r>
      <t>assert</t>
    </r>
    <r>
      <rPr>
        <sz val="9"/>
        <color rgb="FF24292E"/>
        <rFont val="Consolas"/>
        <family val="3"/>
      </rPr>
      <t xml:space="preserve"> msg.</t>
    </r>
    <r>
      <rPr>
        <sz val="9"/>
        <color rgb="FF6F42C1"/>
        <rFont val="Consolas"/>
        <family val="3"/>
      </rPr>
      <t>render</t>
    </r>
    <r>
      <rPr>
        <sz val="9"/>
        <color rgb="FF24292E"/>
        <rFont val="Consolas"/>
        <family val="3"/>
      </rPr>
      <t>(checksum</t>
    </r>
    <r>
      <rPr>
        <sz val="9"/>
        <color rgb="FF005CC5"/>
        <rFont val="Consolas"/>
        <family val="3"/>
      </rPr>
      <t>=False</t>
    </r>
    <r>
      <rPr>
        <sz val="9"/>
        <color rgb="FF24292E"/>
        <rFont val="Consolas"/>
        <family val="3"/>
      </rPr>
      <t>, dollar</t>
    </r>
    <r>
      <rPr>
        <sz val="9"/>
        <color rgb="FF005CC5"/>
        <rFont val="Consolas"/>
        <family val="3"/>
      </rPr>
      <t>=False</t>
    </r>
    <r>
      <rPr>
        <sz val="9"/>
        <color rgb="FF24292E"/>
        <rFont val="Consolas"/>
        <family val="3"/>
      </rPr>
      <t xml:space="preserve">)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data</t>
    </r>
  </si>
  <si>
    <r>
      <t>def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test_STALK</t>
    </r>
    <r>
      <rPr>
        <sz val="9"/>
        <color rgb="FF24292E"/>
        <rFont val="Consolas"/>
        <family val="3"/>
      </rPr>
      <t>():</t>
    </r>
  </si>
  <si>
    <r>
      <t xml:space="preserve">data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>"$STALK,9C,C1,2A,E5*4A"</t>
    </r>
  </si>
  <si>
    <r>
      <t>assert</t>
    </r>
    <r>
      <rPr>
        <sz val="9"/>
        <color rgb="FF24292E"/>
        <rFont val="Consolas"/>
        <family val="3"/>
      </rPr>
      <t xml:space="preserve"> msg.command_name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>'Compass heading and Rudder position'</t>
    </r>
  </si>
  <si>
    <r>
      <t>def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test_STALK_unidentified_command</t>
    </r>
    <r>
      <rPr>
        <sz val="9"/>
        <color rgb="FF24292E"/>
        <rFont val="Consolas"/>
        <family val="3"/>
      </rPr>
      <t>():</t>
    </r>
  </si>
  <si>
    <r>
      <t xml:space="preserve">data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>"$STALK,AA,C1,2A,E5*30"</t>
    </r>
  </si>
  <si>
    <r>
      <t>assert</t>
    </r>
    <r>
      <rPr>
        <sz val="9"/>
        <color rgb="FF24292E"/>
        <rFont val="Consolas"/>
        <family val="3"/>
      </rPr>
      <t xml:space="preserve"> msg.command_name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>'Unknown Command'</t>
    </r>
  </si>
  <si>
    <r>
      <t>def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test_GRS</t>
    </r>
    <r>
      <rPr>
        <sz val="9"/>
        <color rgb="FF24292E"/>
        <rFont val="Consolas"/>
        <family val="3"/>
      </rPr>
      <t>():</t>
    </r>
  </si>
  <si>
    <r>
      <t xml:space="preserve">data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>"$GNGRS,162047.00,1,0.6,0.1,-16.6,-0.8,-0.1,0.5,,,,,,*41"</t>
    </r>
  </si>
  <si>
    <r>
      <t>assert</t>
    </r>
    <r>
      <rPr>
        <sz val="9"/>
        <color rgb="FF24292E"/>
        <rFont val="Consolas"/>
        <family val="3"/>
      </rPr>
      <t xml:space="preserve"> msg.talker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>'GN'</t>
    </r>
  </si>
  <si>
    <r>
      <t>assert</t>
    </r>
    <r>
      <rPr>
        <sz val="9"/>
        <color rgb="FF24292E"/>
        <rFont val="Consolas"/>
        <family val="3"/>
      </rPr>
      <t xml:space="preserve"> msg.sentence_type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>'GRS'</t>
    </r>
  </si>
  <si>
    <r>
      <t>assert</t>
    </r>
    <r>
      <rPr>
        <sz val="9"/>
        <color rgb="FF24292E"/>
        <rFont val="Consolas"/>
        <family val="3"/>
      </rPr>
      <t xml:space="preserve"> msg.residuals_mode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1</t>
    </r>
  </si>
  <si>
    <r>
      <t>assert</t>
    </r>
    <r>
      <rPr>
        <sz val="9"/>
        <color rgb="FF24292E"/>
        <rFont val="Consolas"/>
        <family val="3"/>
      </rPr>
      <t xml:space="preserve"> msg.sv_res_01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0.6</t>
    </r>
  </si>
  <si>
    <r>
      <t>assert</t>
    </r>
    <r>
      <rPr>
        <sz val="9"/>
        <color rgb="FF24292E"/>
        <rFont val="Consolas"/>
        <family val="3"/>
      </rPr>
      <t xml:space="preserve"> msg.sv_res_02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0.1</t>
    </r>
  </si>
  <si>
    <r>
      <t>assert</t>
    </r>
    <r>
      <rPr>
        <sz val="9"/>
        <color rgb="FF24292E"/>
        <rFont val="Consolas"/>
        <family val="3"/>
      </rPr>
      <t xml:space="preserve"> msg.sv_res_03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-16.6</t>
    </r>
  </si>
  <si>
    <r>
      <t>assert</t>
    </r>
    <r>
      <rPr>
        <sz val="9"/>
        <color rgb="FF24292E"/>
        <rFont val="Consolas"/>
        <family val="3"/>
      </rPr>
      <t xml:space="preserve"> msg.sv_res_04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-0.8</t>
    </r>
  </si>
  <si>
    <r>
      <t>assert</t>
    </r>
    <r>
      <rPr>
        <sz val="9"/>
        <color rgb="FF24292E"/>
        <rFont val="Consolas"/>
        <family val="3"/>
      </rPr>
      <t xml:space="preserve"> msg.sv_res_05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-0.1</t>
    </r>
  </si>
  <si>
    <r>
      <t>assert</t>
    </r>
    <r>
      <rPr>
        <sz val="9"/>
        <color rgb="FF24292E"/>
        <rFont val="Consolas"/>
        <family val="3"/>
      </rPr>
      <t xml:space="preserve"> msg.sv_res_06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0.5</t>
    </r>
  </si>
  <si>
    <r>
      <t>assert</t>
    </r>
    <r>
      <rPr>
        <sz val="9"/>
        <color rgb="FF24292E"/>
        <rFont val="Consolas"/>
        <family val="3"/>
      </rPr>
      <t xml:space="preserve"> msg.sv_res_07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None</t>
    </r>
  </si>
  <si>
    <t>GPS 품질 표시기
(계산 종류)</t>
    <phoneticPr fontId="1" type="noConversion"/>
  </si>
  <si>
    <t>사용중인 새틀 라이트 수
(위성수)</t>
    <phoneticPr fontId="1" type="noConversion"/>
  </si>
  <si>
    <t>정밀도의 수평 희석
(노이즈)</t>
    <phoneticPr fontId="1" type="noConversion"/>
  </si>
  <si>
    <t>해수면 위의 안테나 Alt (평균)
(고도1)</t>
    <phoneticPr fontId="1" type="noConversion"/>
  </si>
  <si>
    <t>지오이드 분리
(고도2)</t>
    <phoneticPr fontId="1" type="noConversion"/>
  </si>
  <si>
    <t>차동 GPS 데이터의 나이 (초)
(dgps)</t>
    <phoneticPr fontId="1" type="noConversion"/>
  </si>
  <si>
    <t>차동 참조 스테이션 ID
체크섬</t>
    <phoneticPr fontId="1" type="noConversion"/>
  </si>
  <si>
    <t xml:space="preserve"># 타임 스탬프         assert msg.timestamp == datetime.time (18, 43, 53, 70000)    Zulu time (그리니치 표준시)        
#위도                   assert msg.lat == '1929.045'         (37˚ 35.0079' = 37.583465˚ = 37˚ 35' 0.474")/* Modified in 2009-03-03 */     
#위도 방향             assert msg.lat_dir == 'S'        
#경도                   assert msg.lon == '02410.506'       (127˚ 1.6446' = 127.02741˚ =  127˚ 1' 38.676")/* Modified in 2009-03-03 */     
#경도 방향             assert msg.lon_dir == 'E'             
#GPS 품질 표시기    assert msg.gps_qual == 1   
1은 fix종류를 뜻하는데 GPS는 미국에서 쏘아올린 GPS 위성에서 동시에 쏘아준 신호의 시간차를 이용하여 거리를 계산하는 방법을 쓴다(삼각측량, 불확정성의 원리) 지구의 어디에 있든지 최소한 3개 이상의 GPS신호를 받을 수 있다.
그런데, 이 경우에 상업용 GPS는 오차가 15m정도 생기는데, 이를 보정하는게 dgps라는 것이다. 지상의 특정하고 정확한 곳에 GPS기지국을 설치하고여기에서도 신호를 쏘아보내는 것이다.  그러면 오차가 5m이내로 줄어들게 된다.
0 이면 invalid한 데이터(못쓰는 데이터) 라는 의미, 1 이면 gps 위성신호만으로 계산, 2 라면 dgps도 사용하여 계산 등등이다. DGPS 기지국을 지상의 특정한 곳에 설치할 수도 있지만,    따로 GPS기기 회사에서 위성을 발사하여 보정하는 경우도 있다.
#사용중인 새틀 라이트 수     assert msg.num_sats == '04'             계산에 사용한 위성의 갯수인데,   최소한 3개 이상의 신호를 받아야 한다.
#정밀도의 수평 희석           assert msg.horizontal_dil == '2.6'        horizontal dillusion of position  위성과의 노이즈에 관련된 자료 라고 하네요
#해수면 위의 안테나 Alt (평균)            assert msg.altitude == 100.0            고도 정보   M법으로 환산했을때 100.0M라는 것이다. (해수면 기준)
#고도 단위 (미터)                 assert msg.altitude_units == 'M'             
#지오이드 분리                 assert msg.geo_sep == '-33.9'        
지구를 모델링할때에, 구형으로 모델링할 수도 있고  타원체로 모델링할 수 도 있다.  타원체로 모델링할 경우에, 지표면상에서 정확한 위치를 구하기 위해서  (위도 경도 고도를 x,y,z로 고친다는 뜻)
구형과 타원체가 얼마나 차이가 나는지, 지표면에서 얼마나 높게 있는지  그 정보를 알 필요가 있다 이것은, 위도, 경도에 따라 다른데, 이 높이이다.
#지오이드 분리 단위 (미터)   assert msg.geo_sep_units == 'M'             
#차동 GPS 데이터의 나이 (초)                assert msg.age_gps_data == ''      
dgps를 사용했을 경우 마지막으로 update한 시간과, dgps 기지국의 ID이다.
#차동 참조 스테이션 ID              assert msg.ref_station_id == '0000'               assert msg.is_valid == True              checksum            </t>
    <phoneticPr fontId="1" type="noConversion"/>
  </si>
  <si>
    <t>0013A20041AE9D75</t>
    <phoneticPr fontId="1" type="noConversion"/>
  </si>
  <si>
    <t>ridarData</t>
  </si>
  <si>
    <t>정박지 단말기</t>
    <phoneticPr fontId="1" type="noConversion"/>
  </si>
  <si>
    <t xml:space="preserve">맥주소                                         gMac,           </t>
    <phoneticPr fontId="1" type="noConversion"/>
  </si>
  <si>
    <t xml:space="preserve">Detect 최소 각도(좌우 같음)			      m_nMinAngle,     </t>
    <phoneticPr fontId="1" type="noConversion"/>
  </si>
  <si>
    <t xml:space="preserve">Detect 최대 각도(좌우 같음)			      m_nMaxAngle,     </t>
    <phoneticPr fontId="1" type="noConversion"/>
  </si>
  <si>
    <t xml:space="preserve">적재물 판단 거리(Cm)			      m_nMinLoad,       </t>
    <phoneticPr fontId="1" type="noConversion"/>
  </si>
  <si>
    <t xml:space="preserve">보트 판단 거리(Cm)				      m_nMaxShip,       </t>
    <phoneticPr fontId="1" type="noConversion"/>
  </si>
  <si>
    <t>적재물 판단할 Detect 갯수			      m_nLoadThreshold,</t>
    <phoneticPr fontId="1" type="noConversion"/>
  </si>
  <si>
    <t xml:space="preserve">보트 판단할 Detect 갯수			      m_nShipThreshold, </t>
    <phoneticPr fontId="1" type="noConversion"/>
  </si>
  <si>
    <t xml:space="preserve">단말기내 온도,				      nTempo,           </t>
    <phoneticPr fontId="1" type="noConversion"/>
  </si>
  <si>
    <t xml:space="preserve">단말기내 습도				      nHuminity,        </t>
    <phoneticPr fontId="1" type="noConversion"/>
  </si>
  <si>
    <t xml:space="preserve">현재 시간,				      strTime,         </t>
    <phoneticPr fontId="1" type="noConversion"/>
  </si>
  <si>
    <t xml:space="preserve">왼쪽의 적재물 판단갯수				      nLeftLoadCount,  </t>
    <phoneticPr fontId="1" type="noConversion"/>
  </si>
  <si>
    <t xml:space="preserve">오른쪽 적재물 판단갯수				      nRightLoadCount,  </t>
    <phoneticPr fontId="1" type="noConversion"/>
  </si>
  <si>
    <t xml:space="preserve">오른쪽 보트 판단갯수				      nRightShipCount,  </t>
    <phoneticPr fontId="1" type="noConversion"/>
  </si>
  <si>
    <t xml:space="preserve">왼쪽에 적재물 판단 여부 (0: 적재물없음, 1: 적재물 있음)    nLeftLoad,        </t>
    <phoneticPr fontId="1" type="noConversion"/>
  </si>
  <si>
    <t xml:space="preserve"> 왼쪽에 보트 판단 여부 (0: 보트 없음,  1: 보트 있음)	      nLeftShip,        </t>
    <phoneticPr fontId="1" type="noConversion"/>
  </si>
  <si>
    <t xml:space="preserve">오른쪽에 적재물 판단 여부 (0: 적재물없음, 1: 적재물 있음)   nRightLoad,       </t>
    <phoneticPr fontId="1" type="noConversion"/>
  </si>
  <si>
    <t>오른쪽에 보트 판단 여부 (0: 보트 없음,  1: 보트 있음)     nRightShip</t>
    <phoneticPr fontId="1" type="noConversion"/>
  </si>
  <si>
    <t>{lidarData:F832E4878CBB,0,20,100,200,10,10,23,34,20210122144245,0,13,21,0,0,1,1,0,"}</t>
    <phoneticPr fontId="1" type="noConversion"/>
  </si>
  <si>
    <t>{"anchorData":"F832E4878CBC,27,10,160,20210129153501"}</t>
    <phoneticPr fontId="1" type="noConversion"/>
  </si>
  <si>
    <t>F832E4878CBC</t>
    <phoneticPr fontId="1" type="noConversion"/>
  </si>
  <si>
    <t>anchorData</t>
    <phoneticPr fontId="1" type="noConversion"/>
  </si>
  <si>
    <t>27</t>
    <phoneticPr fontId="1" type="noConversion"/>
  </si>
  <si>
    <t>10</t>
    <phoneticPr fontId="1" type="noConversion"/>
  </si>
  <si>
    <t>160</t>
    <phoneticPr fontId="1" type="noConversion"/>
  </si>
  <si>
    <t>20210129153501</t>
    <phoneticPr fontId="1" type="noConversion"/>
  </si>
  <si>
    <t>거리(cm)</t>
    <phoneticPr fontId="1" type="noConversion"/>
  </si>
  <si>
    <t>시간</t>
    <phoneticPr fontId="1" type="noConversion"/>
  </si>
  <si>
    <t xml:space="preserve">맥주소                                     </t>
    <phoneticPr fontId="1" type="noConversion"/>
  </si>
  <si>
    <t xml:space="preserve">왼쪽의 보트 판단갯수				      nLeftShipCount,   </t>
    <phoneticPr fontId="1" type="noConversion"/>
  </si>
  <si>
    <t>Txpower</t>
    <phoneticPr fontId="1" type="noConversion"/>
  </si>
  <si>
    <t>RSSI</t>
    <phoneticPr fontId="1" type="noConversion"/>
  </si>
  <si>
    <t>n</t>
    <phoneticPr fontId="1" type="noConversion"/>
  </si>
  <si>
    <t>전파손실</t>
    <phoneticPr fontId="1" type="noConversion"/>
  </si>
  <si>
    <t>신호세기</t>
    <phoneticPr fontId="1" type="noConversion"/>
  </si>
  <si>
    <t>d =</t>
    <phoneticPr fontId="1" type="noConversion"/>
  </si>
  <si>
    <r>
      <t>protected</t>
    </r>
    <r>
      <rPr>
        <sz val="9"/>
        <color rgb="FF222222"/>
        <rFont val="Consolas"/>
        <family val="3"/>
      </rPr>
      <t xml:space="preserve"> </t>
    </r>
    <r>
      <rPr>
        <b/>
        <sz val="9"/>
        <color rgb="FF222222"/>
        <rFont val="Consolas"/>
        <family val="3"/>
      </rPr>
      <t>static</t>
    </r>
    <r>
      <rPr>
        <sz val="9"/>
        <color rgb="FF222222"/>
        <rFont val="Consolas"/>
        <family val="3"/>
      </rPr>
      <t xml:space="preserve"> </t>
    </r>
    <r>
      <rPr>
        <b/>
        <sz val="9"/>
        <color rgb="FF445588"/>
        <rFont val="Consolas"/>
        <family val="3"/>
      </rPr>
      <t>double</t>
    </r>
    <r>
      <rPr>
        <sz val="9"/>
        <color rgb="FF222222"/>
        <rFont val="Consolas"/>
        <family val="3"/>
      </rPr>
      <t xml:space="preserve"> </t>
    </r>
    <r>
      <rPr>
        <b/>
        <sz val="9"/>
        <color rgb="FF990000"/>
        <rFont val="Consolas"/>
        <family val="3"/>
      </rPr>
      <t>calculateDistance</t>
    </r>
    <r>
      <rPr>
        <b/>
        <sz val="9"/>
        <color rgb="FF222222"/>
        <rFont val="Consolas"/>
        <family val="3"/>
      </rPr>
      <t>(</t>
    </r>
    <r>
      <rPr>
        <b/>
        <sz val="9"/>
        <color rgb="FF445588"/>
        <rFont val="Consolas"/>
        <family val="3"/>
      </rPr>
      <t>int</t>
    </r>
    <r>
      <rPr>
        <sz val="9"/>
        <color rgb="FF222222"/>
        <rFont val="Consolas"/>
        <family val="3"/>
      </rPr>
      <t xml:space="preserve"> txPower</t>
    </r>
    <r>
      <rPr>
        <b/>
        <sz val="9"/>
        <color rgb="FF222222"/>
        <rFont val="Consolas"/>
        <family val="3"/>
      </rPr>
      <t>,</t>
    </r>
    <r>
      <rPr>
        <sz val="9"/>
        <color rgb="FF222222"/>
        <rFont val="Consolas"/>
        <family val="3"/>
      </rPr>
      <t xml:space="preserve"> </t>
    </r>
    <r>
      <rPr>
        <b/>
        <sz val="9"/>
        <color rgb="FF445588"/>
        <rFont val="Consolas"/>
        <family val="3"/>
      </rPr>
      <t>double</t>
    </r>
    <r>
      <rPr>
        <sz val="9"/>
        <color rgb="FF222222"/>
        <rFont val="Consolas"/>
        <family val="3"/>
      </rPr>
      <t xml:space="preserve"> rssi</t>
    </r>
    <r>
      <rPr>
        <b/>
        <sz val="9"/>
        <color rgb="FF222222"/>
        <rFont val="Consolas"/>
        <family val="3"/>
      </rPr>
      <t>)</t>
    </r>
    <r>
      <rPr>
        <sz val="9"/>
        <color rgb="FF222222"/>
        <rFont val="Consolas"/>
        <family val="3"/>
      </rPr>
      <t xml:space="preserve"> </t>
    </r>
    <r>
      <rPr>
        <b/>
        <sz val="9"/>
        <color rgb="FF222222"/>
        <rFont val="Consolas"/>
        <family val="3"/>
      </rPr>
      <t>{</t>
    </r>
  </si>
  <si>
    <r>
      <t xml:space="preserve">  </t>
    </r>
    <r>
      <rPr>
        <b/>
        <sz val="9"/>
        <color rgb="FF222222"/>
        <rFont val="Consolas"/>
        <family val="3"/>
      </rPr>
      <t>if</t>
    </r>
    <r>
      <rPr>
        <sz val="9"/>
        <color rgb="FF222222"/>
        <rFont val="Consolas"/>
        <family val="3"/>
      </rPr>
      <t xml:space="preserve"> </t>
    </r>
    <r>
      <rPr>
        <b/>
        <sz val="9"/>
        <color rgb="FF222222"/>
        <rFont val="Consolas"/>
        <family val="3"/>
      </rPr>
      <t>(</t>
    </r>
    <r>
      <rPr>
        <sz val="9"/>
        <color rgb="FF222222"/>
        <rFont val="Consolas"/>
        <family val="3"/>
      </rPr>
      <t xml:space="preserve">rssi </t>
    </r>
    <r>
      <rPr>
        <b/>
        <sz val="9"/>
        <color rgb="FF222222"/>
        <rFont val="Consolas"/>
        <family val="3"/>
      </rPr>
      <t>==</t>
    </r>
    <r>
      <rPr>
        <sz val="9"/>
        <color rgb="FF222222"/>
        <rFont val="Consolas"/>
        <family val="3"/>
      </rPr>
      <t xml:space="preserve"> </t>
    </r>
    <r>
      <rPr>
        <sz val="9"/>
        <color rgb="FF009999"/>
        <rFont val="Consolas"/>
        <family val="3"/>
      </rPr>
      <t>0</t>
    </r>
    <r>
      <rPr>
        <b/>
        <sz val="9"/>
        <color rgb="FF222222"/>
        <rFont val="Consolas"/>
        <family val="3"/>
      </rPr>
      <t>)</t>
    </r>
    <r>
      <rPr>
        <sz val="9"/>
        <color rgb="FF222222"/>
        <rFont val="Consolas"/>
        <family val="3"/>
      </rPr>
      <t xml:space="preserve"> </t>
    </r>
    <r>
      <rPr>
        <b/>
        <sz val="9"/>
        <color rgb="FF222222"/>
        <rFont val="Consolas"/>
        <family val="3"/>
      </rPr>
      <t>{</t>
    </r>
  </si>
  <si>
    <r>
      <t xml:space="preserve">    </t>
    </r>
    <r>
      <rPr>
        <b/>
        <sz val="9"/>
        <color rgb="FF222222"/>
        <rFont val="Consolas"/>
        <family val="3"/>
      </rPr>
      <t>return</t>
    </r>
    <r>
      <rPr>
        <sz val="9"/>
        <color rgb="FF222222"/>
        <rFont val="Consolas"/>
        <family val="3"/>
      </rPr>
      <t xml:space="preserve"> </t>
    </r>
    <r>
      <rPr>
        <b/>
        <sz val="9"/>
        <color rgb="FF222222"/>
        <rFont val="Consolas"/>
        <family val="3"/>
      </rPr>
      <t>-</t>
    </r>
    <r>
      <rPr>
        <sz val="9"/>
        <color rgb="FF009999"/>
        <rFont val="Consolas"/>
        <family val="3"/>
      </rPr>
      <t>1.0</t>
    </r>
    <r>
      <rPr>
        <b/>
        <sz val="9"/>
        <color rgb="FF222222"/>
        <rFont val="Consolas"/>
        <family val="3"/>
      </rPr>
      <t>;</t>
    </r>
    <r>
      <rPr>
        <sz val="9"/>
        <color rgb="FF222222"/>
        <rFont val="Consolas"/>
        <family val="3"/>
      </rPr>
      <t xml:space="preserve"> </t>
    </r>
    <r>
      <rPr>
        <i/>
        <sz val="9"/>
        <color rgb="FF999988"/>
        <rFont val="Consolas"/>
        <family val="3"/>
      </rPr>
      <t>// if we cannot determine distance, return -1.</t>
    </r>
  </si>
  <si>
    <r>
      <t xml:space="preserve">  </t>
    </r>
    <r>
      <rPr>
        <b/>
        <sz val="9"/>
        <color rgb="FF222222"/>
        <rFont val="Consolas"/>
        <family val="3"/>
      </rPr>
      <t>}</t>
    </r>
  </si>
  <si>
    <r>
      <t xml:space="preserve">  </t>
    </r>
    <r>
      <rPr>
        <b/>
        <sz val="9"/>
        <color rgb="FF445588"/>
        <rFont val="Consolas"/>
        <family val="3"/>
      </rPr>
      <t>double</t>
    </r>
    <r>
      <rPr>
        <sz val="9"/>
        <color rgb="FF222222"/>
        <rFont val="Consolas"/>
        <family val="3"/>
      </rPr>
      <t xml:space="preserve"> ratio </t>
    </r>
    <r>
      <rPr>
        <b/>
        <sz val="9"/>
        <color rgb="FF222222"/>
        <rFont val="Consolas"/>
        <family val="3"/>
      </rPr>
      <t>=</t>
    </r>
    <r>
      <rPr>
        <sz val="9"/>
        <color rgb="FF222222"/>
        <rFont val="Consolas"/>
        <family val="3"/>
      </rPr>
      <t xml:space="preserve"> rssi</t>
    </r>
    <r>
      <rPr>
        <b/>
        <sz val="9"/>
        <color rgb="FF222222"/>
        <rFont val="Consolas"/>
        <family val="3"/>
      </rPr>
      <t>*</t>
    </r>
    <r>
      <rPr>
        <sz val="9"/>
        <color rgb="FF009999"/>
        <rFont val="Consolas"/>
        <family val="3"/>
      </rPr>
      <t>1.0</t>
    </r>
    <r>
      <rPr>
        <b/>
        <sz val="9"/>
        <color rgb="FF222222"/>
        <rFont val="Consolas"/>
        <family val="3"/>
      </rPr>
      <t>/</t>
    </r>
    <r>
      <rPr>
        <sz val="9"/>
        <color rgb="FF222222"/>
        <rFont val="Consolas"/>
        <family val="3"/>
      </rPr>
      <t>txPower</t>
    </r>
    <r>
      <rPr>
        <b/>
        <sz val="9"/>
        <color rgb="FF222222"/>
        <rFont val="Consolas"/>
        <family val="3"/>
      </rPr>
      <t>;</t>
    </r>
  </si>
  <si>
    <r>
      <t xml:space="preserve">  </t>
    </r>
    <r>
      <rPr>
        <b/>
        <sz val="9"/>
        <color rgb="FF222222"/>
        <rFont val="Consolas"/>
        <family val="3"/>
      </rPr>
      <t>if</t>
    </r>
    <r>
      <rPr>
        <sz val="9"/>
        <color rgb="FF222222"/>
        <rFont val="Consolas"/>
        <family val="3"/>
      </rPr>
      <t xml:space="preserve"> </t>
    </r>
    <r>
      <rPr>
        <b/>
        <sz val="9"/>
        <color rgb="FF222222"/>
        <rFont val="Consolas"/>
        <family val="3"/>
      </rPr>
      <t>(</t>
    </r>
    <r>
      <rPr>
        <sz val="9"/>
        <color rgb="FF222222"/>
        <rFont val="Consolas"/>
        <family val="3"/>
      </rPr>
      <t xml:space="preserve">ratio </t>
    </r>
    <r>
      <rPr>
        <b/>
        <sz val="9"/>
        <color rgb="FF222222"/>
        <rFont val="Consolas"/>
        <family val="3"/>
      </rPr>
      <t>&lt;</t>
    </r>
    <r>
      <rPr>
        <sz val="9"/>
        <color rgb="FF222222"/>
        <rFont val="Consolas"/>
        <family val="3"/>
      </rPr>
      <t xml:space="preserve"> </t>
    </r>
    <r>
      <rPr>
        <sz val="9"/>
        <color rgb="FF009999"/>
        <rFont val="Consolas"/>
        <family val="3"/>
      </rPr>
      <t>1.0</t>
    </r>
    <r>
      <rPr>
        <b/>
        <sz val="9"/>
        <color rgb="FF222222"/>
        <rFont val="Consolas"/>
        <family val="3"/>
      </rPr>
      <t>)</t>
    </r>
    <r>
      <rPr>
        <sz val="9"/>
        <color rgb="FF222222"/>
        <rFont val="Consolas"/>
        <family val="3"/>
      </rPr>
      <t xml:space="preserve"> </t>
    </r>
    <r>
      <rPr>
        <b/>
        <sz val="9"/>
        <color rgb="FF222222"/>
        <rFont val="Consolas"/>
        <family val="3"/>
      </rPr>
      <t>{</t>
    </r>
  </si>
  <si>
    <r>
      <t xml:space="preserve">    </t>
    </r>
    <r>
      <rPr>
        <b/>
        <sz val="9"/>
        <color rgb="FF222222"/>
        <rFont val="Consolas"/>
        <family val="3"/>
      </rPr>
      <t>return</t>
    </r>
    <r>
      <rPr>
        <sz val="9"/>
        <color rgb="FF222222"/>
        <rFont val="Consolas"/>
        <family val="3"/>
      </rPr>
      <t xml:space="preserve"> Math</t>
    </r>
    <r>
      <rPr>
        <b/>
        <sz val="9"/>
        <color rgb="FF222222"/>
        <rFont val="Consolas"/>
        <family val="3"/>
      </rPr>
      <t>.</t>
    </r>
    <r>
      <rPr>
        <sz val="9"/>
        <color rgb="FF008080"/>
        <rFont val="Consolas"/>
        <family val="3"/>
      </rPr>
      <t>pow</t>
    </r>
    <r>
      <rPr>
        <b/>
        <sz val="9"/>
        <color rgb="FF222222"/>
        <rFont val="Consolas"/>
        <family val="3"/>
      </rPr>
      <t>(</t>
    </r>
    <r>
      <rPr>
        <sz val="9"/>
        <color rgb="FF222222"/>
        <rFont val="Consolas"/>
        <family val="3"/>
      </rPr>
      <t>ratio</t>
    </r>
    <r>
      <rPr>
        <b/>
        <sz val="9"/>
        <color rgb="FF222222"/>
        <rFont val="Consolas"/>
        <family val="3"/>
      </rPr>
      <t>,</t>
    </r>
    <r>
      <rPr>
        <sz val="9"/>
        <color rgb="FF009999"/>
        <rFont val="Consolas"/>
        <family val="3"/>
      </rPr>
      <t>10</t>
    </r>
    <r>
      <rPr>
        <b/>
        <sz val="9"/>
        <color rgb="FF222222"/>
        <rFont val="Consolas"/>
        <family val="3"/>
      </rPr>
      <t>);</t>
    </r>
  </si>
  <si>
    <r>
      <t xml:space="preserve">  </t>
    </r>
    <r>
      <rPr>
        <b/>
        <sz val="9"/>
        <color rgb="FF222222"/>
        <rFont val="Consolas"/>
        <family val="3"/>
      </rPr>
      <t>else</t>
    </r>
    <r>
      <rPr>
        <sz val="9"/>
        <color rgb="FF222222"/>
        <rFont val="Consolas"/>
        <family val="3"/>
      </rPr>
      <t xml:space="preserve"> </t>
    </r>
    <r>
      <rPr>
        <b/>
        <sz val="9"/>
        <color rgb="FF222222"/>
        <rFont val="Consolas"/>
        <family val="3"/>
      </rPr>
      <t>{</t>
    </r>
  </si>
  <si>
    <r>
      <t xml:space="preserve">    </t>
    </r>
    <r>
      <rPr>
        <b/>
        <sz val="9"/>
        <color rgb="FF445588"/>
        <rFont val="Consolas"/>
        <family val="3"/>
      </rPr>
      <t>double</t>
    </r>
    <r>
      <rPr>
        <sz val="9"/>
        <color rgb="FF222222"/>
        <rFont val="Consolas"/>
        <family val="3"/>
      </rPr>
      <t xml:space="preserve"> accuracy </t>
    </r>
    <r>
      <rPr>
        <b/>
        <sz val="9"/>
        <color rgb="FF222222"/>
        <rFont val="Consolas"/>
        <family val="3"/>
      </rPr>
      <t>=</t>
    </r>
    <r>
      <rPr>
        <sz val="9"/>
        <color rgb="FF222222"/>
        <rFont val="Consolas"/>
        <family val="3"/>
      </rPr>
      <t xml:space="preserve">  </t>
    </r>
    <r>
      <rPr>
        <b/>
        <sz val="9"/>
        <color rgb="FF222222"/>
        <rFont val="Consolas"/>
        <family val="3"/>
      </rPr>
      <t>(</t>
    </r>
    <r>
      <rPr>
        <sz val="9"/>
        <color rgb="FF009999"/>
        <rFont val="Consolas"/>
        <family val="3"/>
      </rPr>
      <t>0.89976</t>
    </r>
    <r>
      <rPr>
        <b/>
        <sz val="9"/>
        <color rgb="FF222222"/>
        <rFont val="Consolas"/>
        <family val="3"/>
      </rPr>
      <t>)*</t>
    </r>
    <r>
      <rPr>
        <sz val="9"/>
        <color rgb="FF222222"/>
        <rFont val="Consolas"/>
        <family val="3"/>
      </rPr>
      <t>Math</t>
    </r>
    <r>
      <rPr>
        <b/>
        <sz val="9"/>
        <color rgb="FF222222"/>
        <rFont val="Consolas"/>
        <family val="3"/>
      </rPr>
      <t>.</t>
    </r>
    <r>
      <rPr>
        <sz val="9"/>
        <color rgb="FF008080"/>
        <rFont val="Consolas"/>
        <family val="3"/>
      </rPr>
      <t>pow</t>
    </r>
    <r>
      <rPr>
        <b/>
        <sz val="9"/>
        <color rgb="FF222222"/>
        <rFont val="Consolas"/>
        <family val="3"/>
      </rPr>
      <t>(</t>
    </r>
    <r>
      <rPr>
        <sz val="9"/>
        <color rgb="FF222222"/>
        <rFont val="Consolas"/>
        <family val="3"/>
      </rPr>
      <t>ratio</t>
    </r>
    <r>
      <rPr>
        <b/>
        <sz val="9"/>
        <color rgb="FF222222"/>
        <rFont val="Consolas"/>
        <family val="3"/>
      </rPr>
      <t>,</t>
    </r>
    <r>
      <rPr>
        <sz val="9"/>
        <color rgb="FF009999"/>
        <rFont val="Consolas"/>
        <family val="3"/>
      </rPr>
      <t>7.7095</t>
    </r>
    <r>
      <rPr>
        <b/>
        <sz val="9"/>
        <color rgb="FF222222"/>
        <rFont val="Consolas"/>
        <family val="3"/>
      </rPr>
      <t>)</t>
    </r>
    <r>
      <rPr>
        <sz val="9"/>
        <color rgb="FF222222"/>
        <rFont val="Consolas"/>
        <family val="3"/>
      </rPr>
      <t xml:space="preserve"> </t>
    </r>
    <r>
      <rPr>
        <b/>
        <sz val="9"/>
        <color rgb="FF222222"/>
        <rFont val="Consolas"/>
        <family val="3"/>
      </rPr>
      <t>+</t>
    </r>
    <r>
      <rPr>
        <sz val="9"/>
        <color rgb="FF222222"/>
        <rFont val="Consolas"/>
        <family val="3"/>
      </rPr>
      <t xml:space="preserve"> </t>
    </r>
    <r>
      <rPr>
        <sz val="9"/>
        <color rgb="FF009999"/>
        <rFont val="Consolas"/>
        <family val="3"/>
      </rPr>
      <t>0.111</t>
    </r>
    <r>
      <rPr>
        <b/>
        <sz val="9"/>
        <color rgb="FF222222"/>
        <rFont val="Consolas"/>
        <family val="3"/>
      </rPr>
      <t>;</t>
    </r>
    <r>
      <rPr>
        <sz val="9"/>
        <color rgb="FF222222"/>
        <rFont val="Consolas"/>
        <family val="3"/>
      </rPr>
      <t xml:space="preserve">    </t>
    </r>
  </si>
  <si>
    <r>
      <t xml:space="preserve">    </t>
    </r>
    <r>
      <rPr>
        <b/>
        <sz val="9"/>
        <color rgb="FF222222"/>
        <rFont val="Consolas"/>
        <family val="3"/>
      </rPr>
      <t>return</t>
    </r>
    <r>
      <rPr>
        <sz val="9"/>
        <color rgb="FF222222"/>
        <rFont val="Consolas"/>
        <family val="3"/>
      </rPr>
      <t xml:space="preserve"> accuracy</t>
    </r>
    <r>
      <rPr>
        <b/>
        <sz val="9"/>
        <color rgb="FF222222"/>
        <rFont val="Consolas"/>
        <family val="3"/>
      </rPr>
      <t>;</t>
    </r>
  </si>
  <si>
    <r>
      <t>}</t>
    </r>
    <r>
      <rPr>
        <sz val="9"/>
        <color rgb="FF222222"/>
        <rFont val="Consolas"/>
        <family val="3"/>
      </rPr>
      <t xml:space="preserve"> </t>
    </r>
  </si>
  <si>
    <r>
      <t>Math</t>
    </r>
    <r>
      <rPr>
        <b/>
        <sz val="9"/>
        <color rgb="FF222222"/>
        <rFont val="Consolas"/>
        <family val="3"/>
      </rPr>
      <t>.</t>
    </r>
    <r>
      <rPr>
        <sz val="9"/>
        <color rgb="FF008080"/>
        <rFont val="Consolas"/>
        <family val="3"/>
      </rPr>
      <t>pow</t>
    </r>
    <r>
      <rPr>
        <b/>
        <sz val="9"/>
        <color rgb="FF222222"/>
        <rFont val="Consolas"/>
        <family val="3"/>
      </rPr>
      <t>(</t>
    </r>
    <r>
      <rPr>
        <sz val="9"/>
        <color rgb="FF222222"/>
        <rFont val="Consolas"/>
        <family val="3"/>
      </rPr>
      <t>ratio</t>
    </r>
    <r>
      <rPr>
        <b/>
        <sz val="9"/>
        <color rgb="FF222222"/>
        <rFont val="Consolas"/>
        <family val="3"/>
      </rPr>
      <t>,</t>
    </r>
    <r>
      <rPr>
        <sz val="9"/>
        <color rgb="FF009999"/>
        <rFont val="Consolas"/>
        <family val="3"/>
      </rPr>
      <t>10</t>
    </r>
    <r>
      <rPr>
        <b/>
        <sz val="9"/>
        <color rgb="FF222222"/>
        <rFont val="Consolas"/>
        <family val="3"/>
      </rPr>
      <t>);</t>
    </r>
    <phoneticPr fontId="1" type="noConversion"/>
  </si>
  <si>
    <r>
      <t xml:space="preserve">accuracy </t>
    </r>
    <r>
      <rPr>
        <b/>
        <sz val="9"/>
        <color rgb="FF222222"/>
        <rFont val="Consolas"/>
        <family val="3"/>
      </rPr>
      <t>=</t>
    </r>
    <r>
      <rPr>
        <sz val="9"/>
        <color rgb="FF222222"/>
        <rFont val="Consolas"/>
        <family val="3"/>
      </rPr>
      <t xml:space="preserve">  </t>
    </r>
    <r>
      <rPr>
        <b/>
        <sz val="9"/>
        <color rgb="FF222222"/>
        <rFont val="Consolas"/>
        <family val="3"/>
      </rPr>
      <t>(</t>
    </r>
    <r>
      <rPr>
        <sz val="9"/>
        <color rgb="FF009999"/>
        <rFont val="Consolas"/>
        <family val="3"/>
      </rPr>
      <t>0.89976</t>
    </r>
    <r>
      <rPr>
        <b/>
        <sz val="9"/>
        <color rgb="FF222222"/>
        <rFont val="Consolas"/>
        <family val="3"/>
      </rPr>
      <t>)*</t>
    </r>
    <r>
      <rPr>
        <sz val="9"/>
        <color rgb="FF222222"/>
        <rFont val="Consolas"/>
        <family val="3"/>
      </rPr>
      <t>Math</t>
    </r>
    <r>
      <rPr>
        <b/>
        <sz val="9"/>
        <color rgb="FF222222"/>
        <rFont val="Consolas"/>
        <family val="3"/>
      </rPr>
      <t>.</t>
    </r>
    <r>
      <rPr>
        <sz val="9"/>
        <color rgb="FF008080"/>
        <rFont val="Consolas"/>
        <family val="3"/>
      </rPr>
      <t>pow</t>
    </r>
    <r>
      <rPr>
        <b/>
        <sz val="9"/>
        <color rgb="FF222222"/>
        <rFont val="Consolas"/>
        <family val="3"/>
      </rPr>
      <t>(</t>
    </r>
    <r>
      <rPr>
        <sz val="9"/>
        <color rgb="FF222222"/>
        <rFont val="Consolas"/>
        <family val="3"/>
      </rPr>
      <t>ratio</t>
    </r>
    <r>
      <rPr>
        <b/>
        <sz val="9"/>
        <color rgb="FF222222"/>
        <rFont val="Consolas"/>
        <family val="3"/>
      </rPr>
      <t>,</t>
    </r>
    <r>
      <rPr>
        <sz val="9"/>
        <color rgb="FF009999"/>
        <rFont val="Consolas"/>
        <family val="3"/>
      </rPr>
      <t>7.7095</t>
    </r>
    <r>
      <rPr>
        <b/>
        <sz val="9"/>
        <color rgb="FF222222"/>
        <rFont val="Consolas"/>
        <family val="3"/>
      </rPr>
      <t>)</t>
    </r>
    <r>
      <rPr>
        <sz val="9"/>
        <color rgb="FF222222"/>
        <rFont val="Consolas"/>
        <family val="3"/>
      </rPr>
      <t xml:space="preserve"> </t>
    </r>
    <r>
      <rPr>
        <b/>
        <sz val="9"/>
        <color rgb="FF222222"/>
        <rFont val="Consolas"/>
        <family val="3"/>
      </rPr>
      <t>+</t>
    </r>
    <r>
      <rPr>
        <sz val="9"/>
        <color rgb="FF222222"/>
        <rFont val="Consolas"/>
        <family val="3"/>
      </rPr>
      <t xml:space="preserve"> </t>
    </r>
    <r>
      <rPr>
        <sz val="9"/>
        <color rgb="FF009999"/>
        <rFont val="Consolas"/>
        <family val="3"/>
      </rPr>
      <t>0.111</t>
    </r>
    <r>
      <rPr>
        <b/>
        <sz val="9"/>
        <color rgb="FF222222"/>
        <rFont val="Consolas"/>
        <family val="3"/>
      </rPr>
      <t>;</t>
    </r>
    <r>
      <rPr>
        <sz val="9"/>
        <color rgb="FF222222"/>
        <rFont val="Consolas"/>
        <family val="3"/>
      </rPr>
      <t xml:space="preserve">    </t>
    </r>
    <phoneticPr fontId="1" type="noConversion"/>
  </si>
  <si>
    <r>
      <rPr>
        <b/>
        <sz val="9"/>
        <color rgb="FF445588"/>
        <rFont val="Consolas"/>
        <family val="3"/>
      </rPr>
      <t>double</t>
    </r>
    <r>
      <rPr>
        <sz val="9"/>
        <color rgb="FF222222"/>
        <rFont val="Consolas"/>
        <family val="3"/>
      </rPr>
      <t xml:space="preserve"> ratio </t>
    </r>
    <r>
      <rPr>
        <b/>
        <sz val="9"/>
        <color rgb="FF222222"/>
        <rFont val="Consolas"/>
        <family val="3"/>
      </rPr>
      <t>=</t>
    </r>
    <r>
      <rPr>
        <sz val="9"/>
        <color rgb="FF222222"/>
        <rFont val="Consolas"/>
        <family val="3"/>
      </rPr>
      <t xml:space="preserve"> rssi</t>
    </r>
    <r>
      <rPr>
        <b/>
        <sz val="9"/>
        <color rgb="FF222222"/>
        <rFont val="Consolas"/>
        <family val="3"/>
      </rPr>
      <t>*</t>
    </r>
    <r>
      <rPr>
        <sz val="9"/>
        <color rgb="FF009999"/>
        <rFont val="Consolas"/>
        <family val="3"/>
      </rPr>
      <t>1.0</t>
    </r>
    <r>
      <rPr>
        <b/>
        <sz val="9"/>
        <color rgb="FF222222"/>
        <rFont val="Consolas"/>
        <family val="3"/>
      </rPr>
      <t>/</t>
    </r>
    <r>
      <rPr>
        <sz val="9"/>
        <color rgb="FF222222"/>
        <rFont val="Consolas"/>
        <family val="3"/>
      </rPr>
      <t>txPower</t>
    </r>
    <r>
      <rPr>
        <b/>
        <sz val="9"/>
        <color rgb="FF222222"/>
        <rFont val="Consolas"/>
        <family val="3"/>
      </rPr>
      <t>;</t>
    </r>
    <phoneticPr fontId="1" type="noConversion"/>
  </si>
  <si>
    <t>Friis 공식</t>
    <phoneticPr fontId="1" type="noConversion"/>
  </si>
  <si>
    <t>C는 전파의 속도이고, f는 주파수이다</t>
    <phoneticPr fontId="1" type="noConversion"/>
  </si>
  <si>
    <t xml:space="preserve">d = </t>
    <phoneticPr fontId="1" type="noConversion"/>
  </si>
  <si>
    <t>32kbyte/s</t>
    <phoneticPr fontId="1" type="noConversion"/>
  </si>
  <si>
    <t>2^A=5</t>
    <phoneticPr fontId="1" type="noConversion"/>
  </si>
  <si>
    <r>
      <t>log</t>
    </r>
    <r>
      <rPr>
        <sz val="11"/>
        <color rgb="FFFF0000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5 = A</t>
    </r>
    <phoneticPr fontId="1" type="noConversion"/>
  </si>
  <si>
    <t>L 이동 개체가 송신한 신호의 손실</t>
    <phoneticPr fontId="1" type="noConversion"/>
  </si>
  <si>
    <t>f</t>
    <phoneticPr fontId="1" type="noConversion"/>
  </si>
  <si>
    <t>c</t>
    <phoneticPr fontId="1" type="noConversion"/>
  </si>
  <si>
    <t>GHz</t>
    <phoneticPr fontId="1" type="noConversion"/>
  </si>
  <si>
    <t>kbps</t>
    <phoneticPr fontId="1" type="noConversion"/>
  </si>
  <si>
    <t>[표 1.] RSSI 거리 계산 상수</t>
  </si>
  <si>
    <t>[표 3.] TX Power 실험 결과 유효 범위</t>
  </si>
  <si>
    <t>표 2.] 비콘 사양 및 실험 환경</t>
  </si>
  <si>
    <t>표 2는 실험에 사용된 비콘의 사양과 실측 실험에 적용된 비콘의 환경 설정이다.</t>
  </si>
  <si>
    <t>표 3에는 실측 실험을 통해 얻은 TX Power 별 RSSI 수신 신호의 유효 범위를 나타내었다.</t>
  </si>
  <si>
    <t>중계기데이터</t>
    <phoneticPr fontId="1" type="noConversion"/>
  </si>
  <si>
    <t>정박지단말기ID</t>
    <phoneticPr fontId="1" type="noConversion"/>
  </si>
  <si>
    <t>받은시간</t>
    <phoneticPr fontId="1" type="noConversion"/>
  </si>
  <si>
    <t>정박지단말기이름</t>
    <phoneticPr fontId="1" type="noConversion"/>
  </si>
  <si>
    <t>무선중계기ID</t>
    <phoneticPr fontId="1" type="noConversion"/>
  </si>
  <si>
    <t>받은보트ID</t>
    <phoneticPr fontId="1" type="noConversion"/>
  </si>
  <si>
    <t>RSSI 값</t>
    <phoneticPr fontId="1" type="noConversion"/>
  </si>
  <si>
    <t>rssiData</t>
  </si>
  <si>
    <t>F832E4878CBB</t>
  </si>
  <si>
    <t>20210329143259</t>
    <phoneticPr fontId="1" type="noConversion"/>
  </si>
  <si>
    <t>boat_house_01</t>
  </si>
  <si>
    <t>0013A20041BB7826</t>
  </si>
  <si>
    <t>0013A20041BB9348</t>
  </si>
  <si>
    <t>ex){"rssiData":"F832E4878CBB,20210329143259,boat_house_01,0013A20041BB7826,0013A20041BB9348,27,"}</t>
    <phoneticPr fontId="1" type="noConversion"/>
  </si>
  <si>
    <t>D = 10 ^ ( (TXpower-RSSI) / (10*n) )</t>
    <phoneticPr fontId="1" type="noConversion"/>
  </si>
  <si>
    <t>Math.pow(10,((Txpower-RSSI)/(10 *2)))</t>
    <phoneticPr fontId="1" type="noConversion"/>
  </si>
  <si>
    <t>d1</t>
    <phoneticPr fontId="1" type="noConversion"/>
  </si>
  <si>
    <t>x1</t>
    <phoneticPr fontId="1" type="noConversion"/>
  </si>
  <si>
    <t>y1</t>
    <phoneticPr fontId="1" type="noConversion"/>
  </si>
  <si>
    <t>d2</t>
    <phoneticPr fontId="1" type="noConversion"/>
  </si>
  <si>
    <t>x2</t>
    <phoneticPr fontId="1" type="noConversion"/>
  </si>
  <si>
    <t>y2</t>
    <phoneticPr fontId="1" type="noConversion"/>
  </si>
  <si>
    <t>d3</t>
    <phoneticPr fontId="1" type="noConversion"/>
  </si>
  <si>
    <t>x3</t>
    <phoneticPr fontId="1" type="noConversion"/>
  </si>
  <si>
    <t>y3</t>
    <phoneticPr fontId="1" type="noConversion"/>
  </si>
  <si>
    <t>x</t>
    <phoneticPr fontId="1" type="noConversion"/>
  </si>
  <si>
    <t>y</t>
    <phoneticPr fontId="1" type="noConversion"/>
  </si>
  <si>
    <t>d1^2 = (x -x1)^2 + (y -y1)^2</t>
    <phoneticPr fontId="1" type="noConversion"/>
  </si>
  <si>
    <t>d2^2 = (x -x2)^2 + (y -y2)^2</t>
    <phoneticPr fontId="1" type="noConversion"/>
  </si>
  <si>
    <t>d3^2 = (x -x3)^2 + (y -y3)^2</t>
    <phoneticPr fontId="1" type="noConversion"/>
  </si>
  <si>
    <t>d1^2 = x^2 + y^2</t>
    <phoneticPr fontId="1" type="noConversion"/>
  </si>
  <si>
    <t>d2^2 = (x -x2)^2 + y ^2</t>
    <phoneticPr fontId="1" type="noConversion"/>
  </si>
  <si>
    <t>A</t>
    <phoneticPr fontId="1" type="noConversion"/>
  </si>
  <si>
    <t>x=</t>
    <phoneticPr fontId="1" type="noConversion"/>
  </si>
  <si>
    <t>y=</t>
    <phoneticPr fontId="1" type="noConversion"/>
  </si>
  <si>
    <t>2A</t>
    <phoneticPr fontId="1" type="noConversion"/>
  </si>
  <si>
    <t>d1^2 - d2^2 + A^2</t>
    <phoneticPr fontId="1" type="noConversion"/>
  </si>
  <si>
    <t>도</t>
    <phoneticPr fontId="1" type="noConversion"/>
  </si>
  <si>
    <t>분</t>
    <phoneticPr fontId="1" type="noConversion"/>
  </si>
  <si>
    <t>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</si>
</sst>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.000"/>
    <numFmt numFmtId="177" formatCode="_-* #,##0.00_-;\-* #,##0.00_-;_-* &quot;-&quot;_-;_-@_-"/>
  </numFmts>
  <fonts count="2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b/>
      <sz val="8"/>
      <color theme="1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9"/>
      <color rgb="FF24292E"/>
      <name val="Consolas"/>
      <family val="3"/>
    </font>
    <font>
      <sz val="9"/>
      <color rgb="FF005CC5"/>
      <name val="Consolas"/>
      <family val="3"/>
    </font>
    <font>
      <sz val="9"/>
      <color rgb="FF032F62"/>
      <name val="Consolas"/>
      <family val="3"/>
    </font>
    <font>
      <sz val="9"/>
      <color rgb="FFD73A49"/>
      <name val="Consolas"/>
      <family val="3"/>
    </font>
    <font>
      <sz val="9"/>
      <color rgb="FFE36209"/>
      <name val="Consolas"/>
      <family val="3"/>
    </font>
    <font>
      <sz val="9"/>
      <color rgb="FF6F42C1"/>
      <name val="Consolas"/>
      <family val="3"/>
    </font>
    <font>
      <sz val="9"/>
      <color rgb="FF6A737D"/>
      <name val="Consolas"/>
      <family val="3"/>
    </font>
    <font>
      <sz val="14"/>
      <name val="AppleSDGothicNeo-Bold"/>
      <family val="2"/>
    </font>
    <font>
      <sz val="9"/>
      <color rgb="FF222222"/>
      <name val="Consolas"/>
      <family val="3"/>
    </font>
    <font>
      <b/>
      <sz val="9"/>
      <color rgb="FF222222"/>
      <name val="Consolas"/>
      <family val="3"/>
    </font>
    <font>
      <b/>
      <sz val="9"/>
      <color rgb="FF445588"/>
      <name val="Consolas"/>
      <family val="3"/>
    </font>
    <font>
      <b/>
      <sz val="9"/>
      <color rgb="FF990000"/>
      <name val="Consolas"/>
      <family val="3"/>
    </font>
    <font>
      <sz val="9"/>
      <color rgb="FF009999"/>
      <name val="Consolas"/>
      <family val="3"/>
    </font>
    <font>
      <i/>
      <sz val="9"/>
      <color rgb="FF999988"/>
      <name val="Consolas"/>
      <family val="3"/>
    </font>
    <font>
      <sz val="9"/>
      <color rgb="FF008080"/>
      <name val="Consolas"/>
      <family val="3"/>
    </font>
    <font>
      <sz val="11"/>
      <color rgb="FFFF0000"/>
      <name val="맑은 고딕"/>
      <family val="3"/>
      <charset val="129"/>
      <scheme val="minor"/>
    </font>
    <font>
      <sz val="10"/>
      <color rgb="FF333333"/>
      <name val="맑은 고딕"/>
      <family val="3"/>
      <charset val="129"/>
      <scheme val="minor"/>
    </font>
    <font>
      <sz val="11"/>
      <color rgb="FF555555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indexed="64"/>
      </top>
      <bottom style="medium">
        <color rgb="FFDDDDDD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26" xfId="0" applyFont="1" applyBorder="1" applyAlignment="1">
      <alignment vertical="center" wrapText="1"/>
    </xf>
    <xf numFmtId="0" fontId="5" fillId="0" borderId="16" xfId="0" applyFont="1" applyBorder="1" applyAlignment="1">
      <alignment vertical="center" wrapText="1"/>
    </xf>
    <xf numFmtId="49" fontId="5" fillId="0" borderId="0" xfId="0" applyNumberFormat="1" applyFont="1" applyAlignment="1">
      <alignment vertical="center" wrapText="1"/>
    </xf>
    <xf numFmtId="49" fontId="5" fillId="0" borderId="8" xfId="0" applyNumberFormat="1" applyFont="1" applyBorder="1" applyAlignment="1">
      <alignment vertical="center" wrapText="1"/>
    </xf>
    <xf numFmtId="49" fontId="5" fillId="0" borderId="21" xfId="0" applyNumberFormat="1" applyFont="1" applyBorder="1" applyAlignment="1">
      <alignment vertical="center" wrapText="1"/>
    </xf>
    <xf numFmtId="49" fontId="5" fillId="0" borderId="22" xfId="0" applyNumberFormat="1" applyFont="1" applyBorder="1" applyAlignment="1">
      <alignment vertical="center" wrapText="1"/>
    </xf>
    <xf numFmtId="49" fontId="5" fillId="0" borderId="9" xfId="0" applyNumberFormat="1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0" fillId="2" borderId="0" xfId="0" applyFill="1">
      <alignment vertical="center"/>
    </xf>
    <xf numFmtId="0" fontId="9" fillId="2" borderId="0" xfId="0" applyFont="1" applyFill="1" applyAlignment="1">
      <alignment vertical="top" wrapText="1"/>
    </xf>
    <xf numFmtId="0" fontId="6" fillId="2" borderId="0" xfId="0" applyFont="1" applyFill="1" applyAlignment="1">
      <alignment horizontal="right" vertical="top"/>
    </xf>
    <xf numFmtId="0" fontId="6" fillId="2" borderId="0" xfId="0" applyFont="1" applyFill="1" applyAlignment="1">
      <alignment vertical="top" wrapText="1"/>
    </xf>
    <xf numFmtId="0" fontId="12" fillId="2" borderId="0" xfId="0" applyFont="1" applyFill="1" applyAlignment="1">
      <alignment vertical="top" wrapText="1"/>
    </xf>
    <xf numFmtId="0" fontId="8" fillId="2" borderId="0" xfId="0" applyFont="1" applyFill="1" applyAlignment="1">
      <alignment vertical="top" wrapText="1"/>
    </xf>
    <xf numFmtId="0" fontId="2" fillId="0" borderId="18" xfId="0" applyFont="1" applyBorder="1">
      <alignment vertical="center"/>
    </xf>
    <xf numFmtId="0" fontId="2" fillId="0" borderId="19" xfId="0" applyFont="1" applyBorder="1">
      <alignment vertical="center"/>
    </xf>
    <xf numFmtId="0" fontId="2" fillId="0" borderId="28" xfId="0" applyFont="1" applyBorder="1">
      <alignment vertical="center"/>
    </xf>
    <xf numFmtId="49" fontId="5" fillId="3" borderId="27" xfId="0" applyNumberFormat="1" applyFont="1" applyFill="1" applyBorder="1" applyAlignment="1">
      <alignment vertical="center" wrapText="1"/>
    </xf>
    <xf numFmtId="49" fontId="5" fillId="3" borderId="7" xfId="0" applyNumberFormat="1" applyFont="1" applyFill="1" applyBorder="1" applyAlignment="1">
      <alignment vertical="center" wrapText="1"/>
    </xf>
    <xf numFmtId="49" fontId="5" fillId="3" borderId="8" xfId="0" applyNumberFormat="1" applyFont="1" applyFill="1" applyBorder="1" applyAlignment="1">
      <alignment vertical="center" wrapText="1"/>
    </xf>
    <xf numFmtId="49" fontId="5" fillId="3" borderId="9" xfId="0" applyNumberFormat="1" applyFont="1" applyFill="1" applyBorder="1" applyAlignment="1">
      <alignment vertical="center" wrapText="1"/>
    </xf>
    <xf numFmtId="0" fontId="2" fillId="3" borderId="19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49" fontId="0" fillId="3" borderId="0" xfId="0" applyNumberFormat="1" applyFill="1">
      <alignment vertical="center"/>
    </xf>
    <xf numFmtId="0" fontId="0" fillId="3" borderId="0" xfId="0" applyFill="1">
      <alignment vertical="center"/>
    </xf>
    <xf numFmtId="0" fontId="15" fillId="0" borderId="30" xfId="0" applyFont="1" applyBorder="1">
      <alignment vertical="center"/>
    </xf>
    <xf numFmtId="0" fontId="14" fillId="0" borderId="30" xfId="0" applyFont="1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0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0" fontId="0" fillId="0" borderId="25" xfId="0" applyBorder="1">
      <alignment vertical="center"/>
    </xf>
    <xf numFmtId="0" fontId="0" fillId="0" borderId="14" xfId="0" applyBorder="1">
      <alignment vertical="center"/>
    </xf>
    <xf numFmtId="0" fontId="15" fillId="0" borderId="39" xfId="0" applyFont="1" applyBorder="1">
      <alignment vertical="center"/>
    </xf>
    <xf numFmtId="0" fontId="0" fillId="0" borderId="15" xfId="0" applyBorder="1">
      <alignment vertical="center"/>
    </xf>
    <xf numFmtId="0" fontId="0" fillId="0" borderId="29" xfId="0" applyBorder="1">
      <alignment vertical="center"/>
    </xf>
    <xf numFmtId="0" fontId="0" fillId="0" borderId="40" xfId="0" applyBorder="1">
      <alignment vertical="center"/>
    </xf>
    <xf numFmtId="0" fontId="13" fillId="0" borderId="0" xfId="0" applyFont="1" applyBorder="1">
      <alignment vertical="center"/>
    </xf>
    <xf numFmtId="0" fontId="0" fillId="3" borderId="0" xfId="0" applyFill="1" applyBorder="1">
      <alignment vertical="center"/>
    </xf>
    <xf numFmtId="176" fontId="0" fillId="0" borderId="0" xfId="0" applyNumberFormat="1" applyBorder="1">
      <alignment vertical="center"/>
    </xf>
    <xf numFmtId="0" fontId="0" fillId="0" borderId="41" xfId="0" applyBorder="1">
      <alignment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0" xfId="0" applyBorder="1" applyAlignment="1">
      <alignment horizontal="right" vertical="center"/>
    </xf>
    <xf numFmtId="0" fontId="0" fillId="0" borderId="37" xfId="0" applyBorder="1" applyAlignment="1">
      <alignment horizontal="right" vertical="center"/>
    </xf>
    <xf numFmtId="0" fontId="0" fillId="3" borderId="37" xfId="0" applyFill="1" applyBorder="1">
      <alignment vertical="center"/>
    </xf>
    <xf numFmtId="0" fontId="23" fillId="0" borderId="0" xfId="0" applyFont="1" applyAlignment="1">
      <alignment horizontal="left" vertical="center" wrapText="1"/>
    </xf>
    <xf numFmtId="0" fontId="22" fillId="0" borderId="0" xfId="0" applyFont="1" applyAlignment="1">
      <alignment horizontal="left" vertical="center" wrapText="1"/>
    </xf>
    <xf numFmtId="0" fontId="24" fillId="0" borderId="0" xfId="1" applyAlignment="1">
      <alignment horizontal="left" vertical="center" wrapText="1"/>
    </xf>
    <xf numFmtId="0" fontId="23" fillId="0" borderId="0" xfId="0" applyFont="1">
      <alignment vertical="center"/>
    </xf>
    <xf numFmtId="0" fontId="23" fillId="0" borderId="0" xfId="0" applyFont="1" applyAlignment="1">
      <alignment vertical="center" wrapText="1"/>
    </xf>
    <xf numFmtId="0" fontId="24" fillId="0" borderId="0" xfId="1" applyAlignment="1">
      <alignment vertical="center" wrapText="1"/>
    </xf>
    <xf numFmtId="0" fontId="0" fillId="0" borderId="1" xfId="0" applyBorder="1">
      <alignment vertical="center"/>
    </xf>
    <xf numFmtId="0" fontId="0" fillId="0" borderId="1" xfId="0" quotePrefix="1" applyBorder="1">
      <alignment vertical="center"/>
    </xf>
    <xf numFmtId="177" fontId="0" fillId="0" borderId="0" xfId="2" applyNumberFormat="1" applyFont="1">
      <alignment vertical="center"/>
    </xf>
    <xf numFmtId="177" fontId="0" fillId="0" borderId="14" xfId="2" applyNumberFormat="1" applyFont="1" applyBorder="1">
      <alignment vertical="center"/>
    </xf>
    <xf numFmtId="177" fontId="0" fillId="0" borderId="0" xfId="2" applyNumberFormat="1" applyFont="1" applyBorder="1">
      <alignment vertical="center"/>
    </xf>
    <xf numFmtId="177" fontId="0" fillId="0" borderId="42" xfId="2" applyNumberFormat="1" applyFont="1" applyBorder="1">
      <alignment vertical="center"/>
    </xf>
    <xf numFmtId="177" fontId="0" fillId="3" borderId="0" xfId="2" applyNumberFormat="1" applyFont="1" applyFill="1">
      <alignment vertical="center"/>
    </xf>
    <xf numFmtId="177" fontId="0" fillId="4" borderId="0" xfId="2" applyNumberFormat="1" applyFont="1" applyFill="1">
      <alignment vertical="center"/>
    </xf>
    <xf numFmtId="49" fontId="5" fillId="0" borderId="7" xfId="0" applyNumberFormat="1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6" fillId="0" borderId="5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3">
    <cellStyle name="쉼표 [0]" xfId="2" builtinId="6"/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219075</xdr:colOff>
      <xdr:row>1</xdr:row>
      <xdr:rowOff>99052</xdr:rowOff>
    </xdr:from>
    <xdr:to>
      <xdr:col>11</xdr:col>
      <xdr:colOff>27736</xdr:colOff>
      <xdr:row>6</xdr:row>
      <xdr:rowOff>95094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7618977-9C5B-4654-A94F-6D72249EDB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1650" y="308602"/>
          <a:ext cx="5609386" cy="1043792"/>
        </a:xfrm>
        <a:prstGeom prst="rect">
          <a:avLst/>
        </a:prstGeom>
      </xdr:spPr>
    </xdr:pic>
    <xdr:clientData/>
  </xdr:twoCellAnchor>
  <xdr:twoCellAnchor editAs="oneCell">
    <xdr:from>
      <xdr:col>1</xdr:col>
      <xdr:colOff>657225</xdr:colOff>
      <xdr:row>7</xdr:row>
      <xdr:rowOff>161925</xdr:rowOff>
    </xdr:from>
    <xdr:to>
      <xdr:col>11</xdr:col>
      <xdr:colOff>494410</xdr:colOff>
      <xdr:row>18</xdr:row>
      <xdr:rowOff>152100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BBAB40BA-75E1-44B7-B5A0-57C1730AD4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7225" y="3533775"/>
          <a:ext cx="7114286" cy="24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714375</xdr:colOff>
      <xdr:row>27</xdr:row>
      <xdr:rowOff>47625</xdr:rowOff>
    </xdr:from>
    <xdr:to>
      <xdr:col>8</xdr:col>
      <xdr:colOff>352426</xdr:colOff>
      <xdr:row>29</xdr:row>
      <xdr:rowOff>138205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DB2960C1-2DE4-4900-B2D8-B7006DA94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86050" y="5686425"/>
          <a:ext cx="2914650" cy="696818"/>
        </a:xfrm>
        <a:prstGeom prst="rect">
          <a:avLst/>
        </a:prstGeom>
      </xdr:spPr>
    </xdr:pic>
    <xdr:clientData/>
  </xdr:twoCellAnchor>
  <xdr:twoCellAnchor editAs="oneCell">
    <xdr:from>
      <xdr:col>7</xdr:col>
      <xdr:colOff>619125</xdr:colOff>
      <xdr:row>27</xdr:row>
      <xdr:rowOff>28575</xdr:rowOff>
    </xdr:from>
    <xdr:to>
      <xdr:col>11</xdr:col>
      <xdr:colOff>647700</xdr:colOff>
      <xdr:row>29</xdr:row>
      <xdr:rowOff>150476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6FCD2526-874A-4D69-A938-AFA03A29D5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048250" y="5667375"/>
          <a:ext cx="2905125" cy="728139"/>
        </a:xfrm>
        <a:prstGeom prst="rect">
          <a:avLst/>
        </a:prstGeom>
      </xdr:spPr>
    </xdr:pic>
    <xdr:clientData/>
  </xdr:twoCellAnchor>
  <xdr:twoCellAnchor editAs="oneCell">
    <xdr:from>
      <xdr:col>12</xdr:col>
      <xdr:colOff>676276</xdr:colOff>
      <xdr:row>26</xdr:row>
      <xdr:rowOff>180975</xdr:rowOff>
    </xdr:from>
    <xdr:to>
      <xdr:col>16</xdr:col>
      <xdr:colOff>76201</xdr:colOff>
      <xdr:row>35</xdr:row>
      <xdr:rowOff>11361</xdr:rowOff>
    </xdr:to>
    <xdr:pic>
      <xdr:nvPicPr>
        <xdr:cNvPr id="8" name="그림 7" descr="label">
          <a:extLst>
            <a:ext uri="{FF2B5EF4-FFF2-40B4-BE49-F238E27FC236}">
              <a16:creationId xmlns:a16="http://schemas.microsoft.com/office/drawing/2014/main" id="{D8101618-2818-4C98-A2E0-3F3B14FDD8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67801" y="5819775"/>
          <a:ext cx="4000500" cy="227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22411</xdr:colOff>
      <xdr:row>38</xdr:row>
      <xdr:rowOff>33618</xdr:rowOff>
    </xdr:from>
    <xdr:to>
      <xdr:col>7</xdr:col>
      <xdr:colOff>800099</xdr:colOff>
      <xdr:row>45</xdr:row>
      <xdr:rowOff>108697</xdr:rowOff>
    </xdr:to>
    <xdr:pic>
      <xdr:nvPicPr>
        <xdr:cNvPr id="9" name="img표1." descr="label">
          <a:extLst>
            <a:ext uri="{FF2B5EF4-FFF2-40B4-BE49-F238E27FC236}">
              <a16:creationId xmlns:a16="http://schemas.microsoft.com/office/drawing/2014/main" id="{E8D4F355-E905-44B4-9858-262C377CE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82" y="8875059"/>
          <a:ext cx="4520453" cy="15654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11206</xdr:colOff>
      <xdr:row>38</xdr:row>
      <xdr:rowOff>33619</xdr:rowOff>
    </xdr:from>
    <xdr:to>
      <xdr:col>13</xdr:col>
      <xdr:colOff>185457</xdr:colOff>
      <xdr:row>44</xdr:row>
      <xdr:rowOff>16810</xdr:rowOff>
    </xdr:to>
    <xdr:pic>
      <xdr:nvPicPr>
        <xdr:cNvPr id="10" name="img표2." descr="label">
          <a:extLst>
            <a:ext uri="{FF2B5EF4-FFF2-40B4-BE49-F238E27FC236}">
              <a16:creationId xmlns:a16="http://schemas.microsoft.com/office/drawing/2014/main" id="{F29102E8-8BAB-4E9B-A845-6C79A1A287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2530" y="8875060"/>
          <a:ext cx="4520453" cy="1260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661147</xdr:colOff>
      <xdr:row>38</xdr:row>
      <xdr:rowOff>33618</xdr:rowOff>
    </xdr:from>
    <xdr:to>
      <xdr:col>22</xdr:col>
      <xdr:colOff>387164</xdr:colOff>
      <xdr:row>44</xdr:row>
      <xdr:rowOff>33618</xdr:rowOff>
    </xdr:to>
    <xdr:pic>
      <xdr:nvPicPr>
        <xdr:cNvPr id="11" name="img표3." descr="label">
          <a:extLst>
            <a:ext uri="{FF2B5EF4-FFF2-40B4-BE49-F238E27FC236}">
              <a16:creationId xmlns:a16="http://schemas.microsoft.com/office/drawing/2014/main" id="{0F2816EF-2644-45E7-BD70-560448EE76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9147" y="8875059"/>
          <a:ext cx="4510928" cy="12774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12"/>
  <sheetViews>
    <sheetView tabSelected="1" workbookViewId="0">
      <selection activeCell="B12" sqref="B12:U12"/>
    </sheetView>
  </sheetViews>
  <sheetFormatPr defaultRowHeight="11.25"/>
  <cols>
    <col min="1" max="1" width="4.25" style="1" bestFit="1" customWidth="1"/>
    <col min="2" max="2" width="6.625" style="1" customWidth="1"/>
    <col min="3" max="3" width="13.375" style="1" customWidth="1"/>
    <col min="4" max="4" width="16.125" style="1" customWidth="1"/>
    <col min="5" max="5" width="4.75" style="1" customWidth="1"/>
    <col min="6" max="6" width="7" style="1" bestFit="1" customWidth="1"/>
    <col min="7" max="7" width="7.625" style="1" bestFit="1" customWidth="1"/>
    <col min="8" max="8" width="7" style="1" customWidth="1"/>
    <col min="9" max="9" width="17.375" style="1" customWidth="1"/>
    <col min="10" max="10" width="7.625" style="1" bestFit="1" customWidth="1"/>
    <col min="11" max="11" width="13.5" style="1" customWidth="1"/>
    <col min="12" max="12" width="7.5" style="1" customWidth="1"/>
    <col min="13" max="13" width="7" style="1" bestFit="1" customWidth="1"/>
    <col min="14" max="14" width="7.625" style="1" bestFit="1" customWidth="1"/>
    <col min="15" max="15" width="9.25" style="1" bestFit="1" customWidth="1"/>
    <col min="16" max="16" width="12" style="1" customWidth="1"/>
    <col min="17" max="17" width="8.25" style="1" customWidth="1"/>
    <col min="18" max="19" width="4.25" style="1" bestFit="1" customWidth="1"/>
    <col min="20" max="20" width="6.5" style="1" bestFit="1" customWidth="1"/>
    <col min="21" max="21" width="6.375" style="1" bestFit="1" customWidth="1"/>
    <col min="22" max="16384" width="9" style="1"/>
  </cols>
  <sheetData>
    <row r="1" spans="2:21" ht="12" thickBot="1">
      <c r="B1" s="89" t="s">
        <v>0</v>
      </c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</row>
    <row r="2" spans="2:21" ht="15.75" customHeight="1" thickBot="1">
      <c r="B2" s="94" t="s">
        <v>25</v>
      </c>
      <c r="C2" s="93"/>
      <c r="D2" s="93"/>
      <c r="E2" s="93"/>
      <c r="F2" s="93"/>
      <c r="G2" s="93"/>
      <c r="H2" s="93"/>
      <c r="I2" s="95"/>
      <c r="J2" s="93" t="s">
        <v>28</v>
      </c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</row>
    <row r="3" spans="2:21" s="11" customFormat="1" ht="23.25" customHeight="1">
      <c r="B3" s="98" t="s">
        <v>26</v>
      </c>
      <c r="C3" s="96" t="s">
        <v>1</v>
      </c>
      <c r="D3" s="96" t="s">
        <v>2</v>
      </c>
      <c r="E3" s="96" t="s">
        <v>3</v>
      </c>
      <c r="F3" s="96" t="s">
        <v>7</v>
      </c>
      <c r="G3" s="96" t="s">
        <v>8</v>
      </c>
      <c r="H3" s="97" t="s">
        <v>9</v>
      </c>
      <c r="I3" s="102" t="s">
        <v>30</v>
      </c>
      <c r="J3" s="91" t="s">
        <v>17</v>
      </c>
      <c r="K3" s="91"/>
      <c r="L3" s="91"/>
      <c r="M3" s="91"/>
      <c r="N3" s="91"/>
      <c r="O3" s="92"/>
      <c r="P3" s="4" t="s">
        <v>27</v>
      </c>
      <c r="Q3" s="4" t="s">
        <v>21</v>
      </c>
      <c r="R3" s="99" t="s">
        <v>18</v>
      </c>
      <c r="S3" s="100"/>
      <c r="T3" s="100"/>
      <c r="U3" s="101"/>
    </row>
    <row r="4" spans="2:21" s="11" customFormat="1" ht="33" customHeight="1">
      <c r="B4" s="98"/>
      <c r="C4" s="96"/>
      <c r="D4" s="96"/>
      <c r="E4" s="96"/>
      <c r="F4" s="96"/>
      <c r="G4" s="96"/>
      <c r="H4" s="97"/>
      <c r="I4" s="102"/>
      <c r="J4" s="3" t="s">
        <v>1</v>
      </c>
      <c r="K4" s="2" t="s">
        <v>29</v>
      </c>
      <c r="L4" s="2" t="s">
        <v>3</v>
      </c>
      <c r="M4" s="2" t="s">
        <v>7</v>
      </c>
      <c r="N4" s="2" t="s">
        <v>8</v>
      </c>
      <c r="O4" s="12" t="s">
        <v>9</v>
      </c>
      <c r="P4" s="5" t="s">
        <v>19</v>
      </c>
      <c r="Q4" s="5" t="s">
        <v>21</v>
      </c>
      <c r="R4" s="13" t="s">
        <v>11</v>
      </c>
      <c r="S4" s="2" t="s">
        <v>12</v>
      </c>
      <c r="T4" s="2" t="s">
        <v>13</v>
      </c>
      <c r="U4" s="12" t="s">
        <v>14</v>
      </c>
    </row>
    <row r="5" spans="2:21" s="6" customFormat="1" ht="23.25" thickBot="1">
      <c r="B5" s="79" t="s">
        <v>22</v>
      </c>
      <c r="C5" s="7" t="s">
        <v>4</v>
      </c>
      <c r="D5" s="7" t="s">
        <v>220</v>
      </c>
      <c r="E5" s="7" t="s">
        <v>23</v>
      </c>
      <c r="F5" s="7" t="s">
        <v>24</v>
      </c>
      <c r="G5" s="7" t="s">
        <v>6</v>
      </c>
      <c r="H5" s="8" t="s">
        <v>10</v>
      </c>
      <c r="I5" s="7" t="s">
        <v>5</v>
      </c>
      <c r="J5" s="9" t="s">
        <v>4</v>
      </c>
      <c r="K5" s="28" t="s">
        <v>5</v>
      </c>
      <c r="L5" s="7" t="s">
        <v>23</v>
      </c>
      <c r="M5" s="7" t="s">
        <v>24</v>
      </c>
      <c r="N5" s="7" t="s">
        <v>6</v>
      </c>
      <c r="O5" s="10" t="s">
        <v>10</v>
      </c>
      <c r="P5" s="26" t="s">
        <v>20</v>
      </c>
      <c r="Q5" s="26" t="s">
        <v>22</v>
      </c>
      <c r="R5" s="27">
        <v>23</v>
      </c>
      <c r="S5" s="28">
        <v>21</v>
      </c>
      <c r="T5" s="28">
        <v>12</v>
      </c>
      <c r="U5" s="29">
        <v>11</v>
      </c>
    </row>
    <row r="6" spans="2:21" s="31" customFormat="1" ht="12" thickBot="1">
      <c r="B6" s="31">
        <v>0</v>
      </c>
      <c r="C6" s="31">
        <v>1</v>
      </c>
      <c r="D6" s="31">
        <v>2</v>
      </c>
      <c r="E6" s="31">
        <v>3</v>
      </c>
      <c r="F6" s="31">
        <v>4</v>
      </c>
      <c r="G6" s="31">
        <v>5</v>
      </c>
      <c r="H6" s="31">
        <v>6</v>
      </c>
      <c r="I6" s="31">
        <v>7</v>
      </c>
      <c r="J6" s="31">
        <v>8</v>
      </c>
      <c r="K6" s="31">
        <v>9</v>
      </c>
      <c r="L6" s="31">
        <v>10</v>
      </c>
      <c r="M6" s="31">
        <v>11</v>
      </c>
      <c r="N6" s="31">
        <v>12</v>
      </c>
      <c r="O6" s="31">
        <v>13</v>
      </c>
      <c r="P6" s="31">
        <v>14</v>
      </c>
      <c r="Q6" s="31">
        <v>15</v>
      </c>
      <c r="R6" s="31">
        <v>16</v>
      </c>
      <c r="S6" s="31">
        <v>17</v>
      </c>
      <c r="T6" s="31">
        <v>18</v>
      </c>
      <c r="U6" s="31">
        <v>19</v>
      </c>
    </row>
    <row r="7" spans="2:21" ht="16.5" customHeight="1">
      <c r="B7" s="84" t="s">
        <v>15</v>
      </c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6"/>
    </row>
    <row r="8" spans="2:21" ht="16.5" customHeight="1">
      <c r="B8" s="81" t="s">
        <v>42</v>
      </c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3"/>
    </row>
    <row r="9" spans="2:21" s="11" customFormat="1" ht="45" customHeight="1">
      <c r="B9" s="15" t="s">
        <v>43</v>
      </c>
      <c r="C9" s="14" t="s">
        <v>34</v>
      </c>
      <c r="D9" s="14" t="s">
        <v>33</v>
      </c>
      <c r="E9" s="14" t="s">
        <v>32</v>
      </c>
      <c r="F9" s="14" t="s">
        <v>16</v>
      </c>
      <c r="G9" s="14" t="s">
        <v>35</v>
      </c>
      <c r="H9" s="14" t="s">
        <v>212</v>
      </c>
      <c r="I9" s="14" t="s">
        <v>213</v>
      </c>
      <c r="J9" s="14" t="s">
        <v>214</v>
      </c>
      <c r="K9" s="14" t="s">
        <v>215</v>
      </c>
      <c r="L9" s="14" t="s">
        <v>36</v>
      </c>
      <c r="M9" s="14" t="s">
        <v>216</v>
      </c>
      <c r="N9" s="14" t="s">
        <v>37</v>
      </c>
      <c r="O9" s="14" t="s">
        <v>217</v>
      </c>
      <c r="P9" s="16" t="s">
        <v>218</v>
      </c>
    </row>
    <row r="10" spans="2:21">
      <c r="B10" s="23" t="s">
        <v>44</v>
      </c>
      <c r="C10" s="24">
        <v>184353.07</v>
      </c>
      <c r="D10" s="30">
        <v>1929.0450000000001</v>
      </c>
      <c r="E10" s="24" t="s">
        <v>38</v>
      </c>
      <c r="F10" s="30">
        <v>2410.5059999999999</v>
      </c>
      <c r="G10" s="24" t="s">
        <v>39</v>
      </c>
      <c r="H10" s="30">
        <v>1</v>
      </c>
      <c r="I10" s="30">
        <v>4</v>
      </c>
      <c r="J10" s="24">
        <v>2.6</v>
      </c>
      <c r="K10" s="24">
        <v>100</v>
      </c>
      <c r="L10" s="24" t="s">
        <v>40</v>
      </c>
      <c r="M10" s="24">
        <v>-33.9</v>
      </c>
      <c r="N10" s="24" t="s">
        <v>40</v>
      </c>
      <c r="O10" s="30"/>
      <c r="P10" s="25" t="s">
        <v>41</v>
      </c>
    </row>
    <row r="11" spans="2:21" s="31" customFormat="1" ht="12" thickBot="1">
      <c r="B11" s="32">
        <v>20</v>
      </c>
      <c r="C11" s="33">
        <v>21</v>
      </c>
      <c r="D11" s="34">
        <v>22</v>
      </c>
      <c r="E11" s="33">
        <v>23</v>
      </c>
      <c r="F11" s="34">
        <v>24</v>
      </c>
      <c r="G11" s="33">
        <v>25</v>
      </c>
      <c r="H11" s="34">
        <v>26</v>
      </c>
      <c r="I11" s="34">
        <v>27</v>
      </c>
      <c r="J11" s="33">
        <v>28</v>
      </c>
      <c r="K11" s="33">
        <v>29</v>
      </c>
      <c r="L11" s="33">
        <v>30</v>
      </c>
      <c r="M11" s="33">
        <v>31</v>
      </c>
      <c r="N11" s="33">
        <v>32</v>
      </c>
      <c r="O11" s="34">
        <v>33</v>
      </c>
      <c r="P11" s="33">
        <v>34</v>
      </c>
    </row>
    <row r="12" spans="2:21" ht="249.75" customHeight="1" thickBot="1">
      <c r="B12" s="87" t="s">
        <v>219</v>
      </c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</row>
  </sheetData>
  <mergeCells count="16">
    <mergeCell ref="B8:P8"/>
    <mergeCell ref="B7:P7"/>
    <mergeCell ref="B12:U12"/>
    <mergeCell ref="B1:U1"/>
    <mergeCell ref="J3:O3"/>
    <mergeCell ref="J2:U2"/>
    <mergeCell ref="B2:I2"/>
    <mergeCell ref="G3:G4"/>
    <mergeCell ref="H3:H4"/>
    <mergeCell ref="B3:B4"/>
    <mergeCell ref="R3:U3"/>
    <mergeCell ref="C3:C4"/>
    <mergeCell ref="D3:D4"/>
    <mergeCell ref="E3:E4"/>
    <mergeCell ref="F3:F4"/>
    <mergeCell ref="I3:I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58A2C-BA56-4E8A-A4F7-A2A7CF1A2421}">
  <dimension ref="B2:C22"/>
  <sheetViews>
    <sheetView workbookViewId="0">
      <selection activeCell="C27" sqref="C27"/>
    </sheetView>
  </sheetViews>
  <sheetFormatPr defaultRowHeight="16.5"/>
  <cols>
    <col min="2" max="2" width="16.375" style="35" customWidth="1"/>
    <col min="3" max="3" width="74.5" customWidth="1"/>
    <col min="4" max="4" width="7.125" bestFit="1" customWidth="1"/>
    <col min="5" max="5" width="10.375" bestFit="1" customWidth="1"/>
    <col min="6" max="6" width="17.25" bestFit="1" customWidth="1"/>
    <col min="7" max="7" width="18.375" bestFit="1" customWidth="1"/>
    <col min="8" max="8" width="11" bestFit="1" customWidth="1"/>
    <col min="9" max="9" width="5.25" bestFit="1" customWidth="1"/>
    <col min="10" max="10" width="7.125" bestFit="1" customWidth="1"/>
    <col min="11" max="11" width="5.875" bestFit="1" customWidth="1"/>
    <col min="12" max="12" width="11.375" bestFit="1" customWidth="1"/>
    <col min="13" max="13" width="11" bestFit="1" customWidth="1"/>
  </cols>
  <sheetData>
    <row r="2" spans="2:3">
      <c r="B2" s="35" t="s">
        <v>240</v>
      </c>
    </row>
    <row r="4" spans="2:3">
      <c r="B4" s="35" t="s">
        <v>221</v>
      </c>
      <c r="C4" t="s">
        <v>222</v>
      </c>
    </row>
    <row r="5" spans="2:3">
      <c r="B5" s="35">
        <v>102030405</v>
      </c>
      <c r="C5" t="s">
        <v>223</v>
      </c>
    </row>
    <row r="6" spans="2:3">
      <c r="B6" s="35">
        <v>40</v>
      </c>
      <c r="C6" t="s">
        <v>224</v>
      </c>
    </row>
    <row r="7" spans="2:3">
      <c r="B7" s="35">
        <v>60</v>
      </c>
      <c r="C7" t="s">
        <v>225</v>
      </c>
    </row>
    <row r="8" spans="2:3">
      <c r="B8" s="36">
        <v>10</v>
      </c>
      <c r="C8" s="37" t="s">
        <v>226</v>
      </c>
    </row>
    <row r="9" spans="2:3">
      <c r="B9" s="36">
        <v>200</v>
      </c>
      <c r="C9" s="37" t="s">
        <v>227</v>
      </c>
    </row>
    <row r="10" spans="2:3">
      <c r="B10" s="36">
        <v>10</v>
      </c>
      <c r="C10" s="37" t="s">
        <v>228</v>
      </c>
    </row>
    <row r="11" spans="2:3">
      <c r="B11" s="36">
        <v>10</v>
      </c>
      <c r="C11" s="37" t="s">
        <v>229</v>
      </c>
    </row>
    <row r="12" spans="2:3">
      <c r="B12" s="35">
        <v>0</v>
      </c>
      <c r="C12" t="s">
        <v>230</v>
      </c>
    </row>
    <row r="13" spans="2:3">
      <c r="B13" s="35">
        <v>0</v>
      </c>
      <c r="C13" t="s">
        <v>231</v>
      </c>
    </row>
    <row r="14" spans="2:3">
      <c r="B14" s="35">
        <v>20210118135328</v>
      </c>
      <c r="C14" t="s">
        <v>232</v>
      </c>
    </row>
    <row r="15" spans="2:3">
      <c r="B15" s="35">
        <v>0</v>
      </c>
      <c r="C15" t="s">
        <v>233</v>
      </c>
    </row>
    <row r="16" spans="2:3">
      <c r="B16" s="35">
        <v>21</v>
      </c>
      <c r="C16" t="s">
        <v>251</v>
      </c>
    </row>
    <row r="17" spans="2:3">
      <c r="B17" s="35">
        <v>0</v>
      </c>
      <c r="C17" t="s">
        <v>234</v>
      </c>
    </row>
    <row r="18" spans="2:3">
      <c r="B18" s="35">
        <v>21</v>
      </c>
      <c r="C18" t="s">
        <v>235</v>
      </c>
    </row>
    <row r="19" spans="2:3">
      <c r="B19" s="35">
        <v>0</v>
      </c>
      <c r="C19" t="s">
        <v>236</v>
      </c>
    </row>
    <row r="20" spans="2:3">
      <c r="B20" s="35">
        <v>1</v>
      </c>
      <c r="C20" t="s">
        <v>237</v>
      </c>
    </row>
    <row r="21" spans="2:3">
      <c r="B21" s="35">
        <v>0</v>
      </c>
      <c r="C21" t="s">
        <v>238</v>
      </c>
    </row>
    <row r="22" spans="2:3">
      <c r="B22" s="35">
        <v>1</v>
      </c>
      <c r="C22" t="s">
        <v>239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CC394-A811-4E3A-9FF5-3FC44672DCFE}">
  <dimension ref="B2:C9"/>
  <sheetViews>
    <sheetView workbookViewId="0">
      <selection activeCell="D10" sqref="D10"/>
    </sheetView>
  </sheetViews>
  <sheetFormatPr defaultRowHeight="16.5"/>
  <cols>
    <col min="2" max="2" width="16.5" style="35" customWidth="1"/>
    <col min="3" max="3" width="74.5" customWidth="1"/>
    <col min="4" max="4" width="7.125" bestFit="1" customWidth="1"/>
    <col min="5" max="5" width="10.375" bestFit="1" customWidth="1"/>
    <col min="6" max="6" width="17.25" bestFit="1" customWidth="1"/>
    <col min="7" max="7" width="18.375" bestFit="1" customWidth="1"/>
    <col min="8" max="8" width="11" bestFit="1" customWidth="1"/>
    <col min="9" max="9" width="5.25" bestFit="1" customWidth="1"/>
    <col min="10" max="10" width="7.125" bestFit="1" customWidth="1"/>
    <col min="11" max="11" width="5.875" bestFit="1" customWidth="1"/>
    <col min="12" max="12" width="11.375" bestFit="1" customWidth="1"/>
    <col min="13" max="13" width="11" bestFit="1" customWidth="1"/>
  </cols>
  <sheetData>
    <row r="2" spans="2:3">
      <c r="B2" s="35" t="s">
        <v>241</v>
      </c>
    </row>
    <row r="4" spans="2:3">
      <c r="B4" s="35" t="s">
        <v>243</v>
      </c>
      <c r="C4" t="s">
        <v>222</v>
      </c>
    </row>
    <row r="5" spans="2:3">
      <c r="B5" s="35" t="s">
        <v>242</v>
      </c>
      <c r="C5" t="s">
        <v>250</v>
      </c>
    </row>
    <row r="6" spans="2:3">
      <c r="B6" s="35" t="s">
        <v>244</v>
      </c>
      <c r="C6" t="s">
        <v>11</v>
      </c>
    </row>
    <row r="7" spans="2:3">
      <c r="B7" s="35" t="s">
        <v>245</v>
      </c>
      <c r="C7" t="s">
        <v>12</v>
      </c>
    </row>
    <row r="8" spans="2:3">
      <c r="B8" s="35" t="s">
        <v>246</v>
      </c>
      <c r="C8" t="s">
        <v>248</v>
      </c>
    </row>
    <row r="9" spans="2:3">
      <c r="B9" s="35" t="s">
        <v>247</v>
      </c>
      <c r="C9" t="s">
        <v>249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B3D35-7D7E-439D-B7C0-F501AB50A5F5}">
  <dimension ref="B2:H4"/>
  <sheetViews>
    <sheetView workbookViewId="0">
      <selection activeCell="E3" sqref="E3"/>
    </sheetView>
  </sheetViews>
  <sheetFormatPr defaultColWidth="19" defaultRowHeight="16.5"/>
  <cols>
    <col min="1" max="1" width="3.625" customWidth="1"/>
    <col min="8" max="8" width="7.625" bestFit="1" customWidth="1"/>
  </cols>
  <sheetData>
    <row r="2" spans="2:8">
      <c r="B2" s="71" t="s">
        <v>288</v>
      </c>
      <c r="C2" s="71" t="s">
        <v>289</v>
      </c>
      <c r="D2" s="71" t="s">
        <v>290</v>
      </c>
      <c r="E2" s="71" t="s">
        <v>291</v>
      </c>
      <c r="F2" s="71" t="s">
        <v>292</v>
      </c>
      <c r="G2" s="71" t="s">
        <v>293</v>
      </c>
      <c r="H2" s="71" t="s">
        <v>294</v>
      </c>
    </row>
    <row r="3" spans="2:8">
      <c r="B3" s="71" t="s">
        <v>295</v>
      </c>
      <c r="C3" s="71" t="s">
        <v>296</v>
      </c>
      <c r="D3" s="72" t="s">
        <v>297</v>
      </c>
      <c r="E3" s="71" t="s">
        <v>298</v>
      </c>
      <c r="F3" s="71" t="s">
        <v>299</v>
      </c>
      <c r="G3" s="71" t="s">
        <v>300</v>
      </c>
      <c r="H3" s="71">
        <v>27</v>
      </c>
    </row>
    <row r="4" spans="2:8" ht="39" customHeight="1">
      <c r="B4" s="103" t="s">
        <v>301</v>
      </c>
      <c r="C4" s="103"/>
      <c r="D4" s="103"/>
      <c r="E4" s="103"/>
      <c r="F4" s="103"/>
      <c r="G4" s="103"/>
      <c r="H4" s="103"/>
    </row>
  </sheetData>
  <mergeCells count="1">
    <mergeCell ref="B4:H4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7"/>
  <sheetViews>
    <sheetView workbookViewId="0">
      <selection activeCell="B77" sqref="B77"/>
    </sheetView>
  </sheetViews>
  <sheetFormatPr defaultRowHeight="16.5"/>
  <cols>
    <col min="1" max="1" width="9" customWidth="1"/>
    <col min="2" max="2" width="101.875" customWidth="1"/>
  </cols>
  <sheetData>
    <row r="1" spans="1:2">
      <c r="A1" t="s">
        <v>45</v>
      </c>
    </row>
    <row r="2" spans="1:2" ht="24">
      <c r="A2" s="18" t="s">
        <v>46</v>
      </c>
      <c r="B2" s="17"/>
    </row>
    <row r="3" spans="1:2">
      <c r="A3" s="19"/>
      <c r="B3" s="18" t="s">
        <v>47</v>
      </c>
    </row>
    <row r="4" spans="1:2">
      <c r="A4" s="19"/>
      <c r="B4" s="20"/>
    </row>
    <row r="5" spans="1:2">
      <c r="A5" s="19"/>
      <c r="B5" s="18" t="s">
        <v>48</v>
      </c>
    </row>
    <row r="6" spans="1:2">
      <c r="A6" s="19"/>
      <c r="B6" s="20"/>
    </row>
    <row r="7" spans="1:2">
      <c r="A7" s="19"/>
      <c r="B7" s="18" t="s">
        <v>49</v>
      </c>
    </row>
    <row r="8" spans="1:2">
      <c r="A8" s="19"/>
      <c r="B8" s="20"/>
    </row>
    <row r="9" spans="1:2">
      <c r="A9" s="19"/>
      <c r="B9" s="18" t="s">
        <v>50</v>
      </c>
    </row>
    <row r="10" spans="1:2">
      <c r="A10" s="19"/>
      <c r="B10" s="20" t="s">
        <v>31</v>
      </c>
    </row>
    <row r="11" spans="1:2">
      <c r="A11" s="19"/>
      <c r="B11" s="20" t="s">
        <v>51</v>
      </c>
    </row>
    <row r="12" spans="1:2">
      <c r="A12" s="19"/>
      <c r="B12" s="18" t="s">
        <v>52</v>
      </c>
    </row>
    <row r="13" spans="1:2">
      <c r="A13" s="19"/>
      <c r="B13" s="18" t="s">
        <v>53</v>
      </c>
    </row>
    <row r="14" spans="1:2">
      <c r="A14" s="19"/>
      <c r="B14" s="18" t="s">
        <v>54</v>
      </c>
    </row>
    <row r="15" spans="1:2">
      <c r="A15" s="19"/>
      <c r="B15" s="20"/>
    </row>
    <row r="16" spans="1:2">
      <c r="A16" s="19"/>
      <c r="B16" s="21" t="s">
        <v>55</v>
      </c>
    </row>
    <row r="17" spans="1:2">
      <c r="A17" s="19"/>
      <c r="B17" s="18" t="s">
        <v>56</v>
      </c>
    </row>
    <row r="18" spans="1:2">
      <c r="A18" s="19"/>
      <c r="B18" s="21" t="s">
        <v>57</v>
      </c>
    </row>
    <row r="19" spans="1:2">
      <c r="A19" s="19"/>
      <c r="B19" s="18" t="s">
        <v>58</v>
      </c>
    </row>
    <row r="20" spans="1:2">
      <c r="A20" s="19"/>
      <c r="B20" s="21" t="s">
        <v>59</v>
      </c>
    </row>
    <row r="21" spans="1:2">
      <c r="A21" s="19"/>
      <c r="B21" s="18" t="s">
        <v>60</v>
      </c>
    </row>
    <row r="22" spans="1:2">
      <c r="A22" s="19"/>
      <c r="B22" s="21" t="s">
        <v>61</v>
      </c>
    </row>
    <row r="23" spans="1:2">
      <c r="A23" s="19"/>
      <c r="B23" s="18" t="s">
        <v>62</v>
      </c>
    </row>
    <row r="24" spans="1:2">
      <c r="A24" s="19"/>
      <c r="B24" s="21" t="s">
        <v>63</v>
      </c>
    </row>
    <row r="25" spans="1:2">
      <c r="A25" s="19"/>
      <c r="B25" s="18" t="s">
        <v>64</v>
      </c>
    </row>
    <row r="26" spans="1:2">
      <c r="A26" s="19"/>
      <c r="B26" s="21" t="s">
        <v>65</v>
      </c>
    </row>
    <row r="27" spans="1:2">
      <c r="A27" s="19"/>
      <c r="B27" s="18" t="s">
        <v>66</v>
      </c>
    </row>
    <row r="28" spans="1:2">
      <c r="A28" s="19"/>
      <c r="B28" s="21" t="s">
        <v>67</v>
      </c>
    </row>
    <row r="29" spans="1:2">
      <c r="A29" s="19"/>
      <c r="B29" s="18" t="s">
        <v>68</v>
      </c>
    </row>
    <row r="30" spans="1:2">
      <c r="A30" s="19"/>
      <c r="B30" s="21" t="s">
        <v>69</v>
      </c>
    </row>
    <row r="31" spans="1:2">
      <c r="A31" s="19"/>
      <c r="B31" s="18" t="s">
        <v>70</v>
      </c>
    </row>
    <row r="32" spans="1:2">
      <c r="A32" s="19"/>
      <c r="B32" s="21" t="s">
        <v>71</v>
      </c>
    </row>
    <row r="33" spans="1:2">
      <c r="A33" s="19"/>
      <c r="B33" s="18" t="s">
        <v>72</v>
      </c>
    </row>
    <row r="34" spans="1:2">
      <c r="A34" s="19"/>
      <c r="B34" s="21" t="s">
        <v>73</v>
      </c>
    </row>
    <row r="35" spans="1:2">
      <c r="A35" s="19"/>
      <c r="B35" s="18" t="s">
        <v>74</v>
      </c>
    </row>
    <row r="36" spans="1:2">
      <c r="A36" s="19"/>
      <c r="B36" s="21" t="s">
        <v>75</v>
      </c>
    </row>
    <row r="37" spans="1:2">
      <c r="A37" s="19"/>
      <c r="B37" s="18" t="s">
        <v>76</v>
      </c>
    </row>
    <row r="38" spans="1:2">
      <c r="A38" s="19"/>
      <c r="B38" s="21" t="s">
        <v>77</v>
      </c>
    </row>
    <row r="39" spans="1:2">
      <c r="A39" s="19"/>
      <c r="B39" s="18" t="s">
        <v>78</v>
      </c>
    </row>
    <row r="40" spans="1:2">
      <c r="A40" s="19"/>
      <c r="B40" s="21" t="s">
        <v>79</v>
      </c>
    </row>
    <row r="41" spans="1:2">
      <c r="A41" s="19"/>
      <c r="B41" s="18" t="s">
        <v>80</v>
      </c>
    </row>
    <row r="42" spans="1:2">
      <c r="A42" s="19"/>
      <c r="B42" s="21" t="s">
        <v>81</v>
      </c>
    </row>
    <row r="43" spans="1:2">
      <c r="A43" s="19"/>
      <c r="B43" s="18" t="s">
        <v>82</v>
      </c>
    </row>
    <row r="44" spans="1:2">
      <c r="A44" s="19"/>
      <c r="B44" s="18" t="s">
        <v>83</v>
      </c>
    </row>
    <row r="45" spans="1:2">
      <c r="A45" s="19"/>
      <c r="B45" s="20"/>
    </row>
    <row r="46" spans="1:2">
      <c r="A46" s="19"/>
      <c r="B46" s="20" t="s">
        <v>84</v>
      </c>
    </row>
    <row r="47" spans="1:2">
      <c r="A47" s="19"/>
      <c r="B47" s="18" t="s">
        <v>85</v>
      </c>
    </row>
    <row r="48" spans="1:2">
      <c r="A48" s="19"/>
      <c r="B48" s="20"/>
    </row>
    <row r="49" spans="1:2">
      <c r="A49" s="19"/>
      <c r="B49" s="18" t="s">
        <v>86</v>
      </c>
    </row>
    <row r="50" spans="1:2">
      <c r="A50" s="19"/>
      <c r="B50" s="20" t="s">
        <v>87</v>
      </c>
    </row>
    <row r="51" spans="1:2">
      <c r="A51" s="19"/>
      <c r="B51" s="20" t="s">
        <v>51</v>
      </c>
    </row>
    <row r="52" spans="1:2">
      <c r="A52" s="19"/>
      <c r="B52" s="18" t="s">
        <v>52</v>
      </c>
    </row>
    <row r="53" spans="1:2">
      <c r="A53" s="19"/>
      <c r="B53" s="18" t="s">
        <v>88</v>
      </c>
    </row>
    <row r="54" spans="1:2">
      <c r="A54" s="19"/>
      <c r="B54" s="18" t="s">
        <v>89</v>
      </c>
    </row>
    <row r="55" spans="1:2">
      <c r="A55" s="19"/>
      <c r="B55" s="18" t="s">
        <v>90</v>
      </c>
    </row>
    <row r="56" spans="1:2">
      <c r="A56" s="19"/>
      <c r="B56" s="18" t="s">
        <v>91</v>
      </c>
    </row>
    <row r="57" spans="1:2">
      <c r="A57" s="19"/>
      <c r="B57" s="18" t="s">
        <v>92</v>
      </c>
    </row>
    <row r="58" spans="1:2">
      <c r="A58" s="19"/>
      <c r="B58" s="18" t="s">
        <v>93</v>
      </c>
    </row>
    <row r="59" spans="1:2">
      <c r="A59" s="19"/>
      <c r="B59" s="22" t="s">
        <v>94</v>
      </c>
    </row>
    <row r="60" spans="1:2">
      <c r="A60" s="19"/>
      <c r="B60" s="22" t="s">
        <v>95</v>
      </c>
    </row>
    <row r="61" spans="1:2">
      <c r="A61" s="19"/>
      <c r="B61" s="20"/>
    </row>
    <row r="62" spans="1:2">
      <c r="A62" s="19"/>
      <c r="B62" s="20" t="s">
        <v>96</v>
      </c>
    </row>
    <row r="63" spans="1:2">
      <c r="A63" s="19"/>
      <c r="B63" s="18" t="s">
        <v>97</v>
      </c>
    </row>
    <row r="64" spans="1:2">
      <c r="A64" s="19"/>
      <c r="B64" s="20"/>
    </row>
    <row r="65" spans="1:2">
      <c r="A65" s="19"/>
      <c r="B65" s="18" t="s">
        <v>98</v>
      </c>
    </row>
    <row r="66" spans="1:2">
      <c r="A66" s="19"/>
      <c r="B66" s="20" t="s">
        <v>99</v>
      </c>
    </row>
    <row r="67" spans="1:2">
      <c r="A67" s="19"/>
      <c r="B67" s="20" t="s">
        <v>51</v>
      </c>
    </row>
    <row r="68" spans="1:2">
      <c r="A68" s="19"/>
      <c r="B68" s="18" t="s">
        <v>52</v>
      </c>
    </row>
    <row r="69" spans="1:2">
      <c r="A69" s="19"/>
      <c r="B69" s="18" t="s">
        <v>100</v>
      </c>
    </row>
    <row r="70" spans="1:2">
      <c r="A70" s="19"/>
      <c r="B70" s="18" t="s">
        <v>101</v>
      </c>
    </row>
    <row r="71" spans="1:2">
      <c r="A71" s="19"/>
      <c r="B71" s="20"/>
    </row>
    <row r="72" spans="1:2">
      <c r="A72" s="19"/>
      <c r="B72" s="20" t="s">
        <v>96</v>
      </c>
    </row>
    <row r="73" spans="1:2">
      <c r="A73" s="19"/>
      <c r="B73" s="18" t="s">
        <v>102</v>
      </c>
    </row>
    <row r="74" spans="1:2">
      <c r="A74" s="19"/>
      <c r="B74" s="20"/>
    </row>
    <row r="75" spans="1:2">
      <c r="A75" s="19"/>
      <c r="B75" s="18" t="s">
        <v>103</v>
      </c>
    </row>
    <row r="76" spans="1:2">
      <c r="A76" s="19"/>
      <c r="B76" s="20" t="s">
        <v>104</v>
      </c>
    </row>
    <row r="77" spans="1:2">
      <c r="A77" s="19"/>
      <c r="B77" s="20" t="s">
        <v>51</v>
      </c>
    </row>
    <row r="78" spans="1:2">
      <c r="A78" s="19"/>
      <c r="B78" s="20"/>
    </row>
    <row r="79" spans="1:2">
      <c r="A79" s="19"/>
      <c r="B79" s="18" t="s">
        <v>105</v>
      </c>
    </row>
    <row r="80" spans="1:2">
      <c r="A80" s="19"/>
      <c r="B80" s="18" t="s">
        <v>106</v>
      </c>
    </row>
    <row r="81" spans="1:2">
      <c r="A81" s="19"/>
      <c r="B81" s="20"/>
    </row>
    <row r="82" spans="1:2">
      <c r="A82" s="19"/>
      <c r="B82" s="21" t="s">
        <v>107</v>
      </c>
    </row>
    <row r="83" spans="1:2">
      <c r="A83" s="19"/>
      <c r="B83" s="18" t="s">
        <v>108</v>
      </c>
    </row>
    <row r="84" spans="1:2">
      <c r="A84" s="19"/>
      <c r="B84" s="20"/>
    </row>
    <row r="85" spans="1:2">
      <c r="A85" s="19"/>
      <c r="B85" s="21" t="s">
        <v>109</v>
      </c>
    </row>
    <row r="86" spans="1:2">
      <c r="A86" s="19"/>
      <c r="B86" s="18" t="s">
        <v>110</v>
      </c>
    </row>
    <row r="87" spans="1:2">
      <c r="A87" s="19"/>
      <c r="B87" s="20"/>
    </row>
    <row r="88" spans="1:2">
      <c r="A88" s="19"/>
      <c r="B88" s="21" t="s">
        <v>111</v>
      </c>
    </row>
    <row r="89" spans="1:2">
      <c r="A89" s="19"/>
      <c r="B89" s="18" t="s">
        <v>112</v>
      </c>
    </row>
    <row r="90" spans="1:2">
      <c r="A90" s="19"/>
      <c r="B90" s="20"/>
    </row>
    <row r="91" spans="1:2">
      <c r="A91" s="19"/>
      <c r="B91" s="21" t="s">
        <v>113</v>
      </c>
    </row>
    <row r="92" spans="1:2">
      <c r="A92" s="19"/>
      <c r="B92" s="18" t="s">
        <v>114</v>
      </c>
    </row>
    <row r="93" spans="1:2">
      <c r="A93" s="19"/>
      <c r="B93" s="20"/>
    </row>
    <row r="94" spans="1:2">
      <c r="A94" s="19"/>
      <c r="B94" s="21" t="s">
        <v>115</v>
      </c>
    </row>
    <row r="95" spans="1:2">
      <c r="A95" s="19"/>
      <c r="B95" s="18" t="s">
        <v>116</v>
      </c>
    </row>
    <row r="96" spans="1:2">
      <c r="A96" s="19"/>
      <c r="B96" s="18" t="s">
        <v>117</v>
      </c>
    </row>
    <row r="97" spans="1:2">
      <c r="A97" s="19"/>
      <c r="B97" s="20"/>
    </row>
    <row r="98" spans="1:2">
      <c r="A98" s="19"/>
      <c r="B98" s="20"/>
    </row>
    <row r="99" spans="1:2">
      <c r="A99" s="19"/>
      <c r="B99" s="18" t="s">
        <v>118</v>
      </c>
    </row>
    <row r="100" spans="1:2">
      <c r="A100" s="19"/>
      <c r="B100" s="20" t="s">
        <v>119</v>
      </c>
    </row>
    <row r="101" spans="1:2">
      <c r="A101" s="19"/>
      <c r="B101" s="20" t="s">
        <v>51</v>
      </c>
    </row>
    <row r="102" spans="1:2">
      <c r="A102" s="19"/>
      <c r="B102" s="18" t="s">
        <v>120</v>
      </c>
    </row>
    <row r="103" spans="1:2">
      <c r="A103" s="19"/>
      <c r="B103" s="18" t="s">
        <v>121</v>
      </c>
    </row>
    <row r="104" spans="1:2">
      <c r="A104" s="19"/>
      <c r="B104" s="18" t="s">
        <v>122</v>
      </c>
    </row>
    <row r="105" spans="1:2">
      <c r="A105" s="19"/>
      <c r="B105" s="18" t="s">
        <v>123</v>
      </c>
    </row>
    <row r="106" spans="1:2">
      <c r="A106" s="19"/>
      <c r="B106" s="18" t="s">
        <v>124</v>
      </c>
    </row>
    <row r="107" spans="1:2">
      <c r="A107" s="19"/>
      <c r="B107" s="18" t="s">
        <v>125</v>
      </c>
    </row>
    <row r="108" spans="1:2">
      <c r="A108" s="19"/>
      <c r="B108" s="18" t="s">
        <v>126</v>
      </c>
    </row>
    <row r="109" spans="1:2">
      <c r="A109" s="19"/>
      <c r="B109" s="18" t="s">
        <v>127</v>
      </c>
    </row>
    <row r="110" spans="1:2">
      <c r="A110" s="19"/>
      <c r="B110" s="18" t="s">
        <v>128</v>
      </c>
    </row>
    <row r="111" spans="1:2">
      <c r="A111" s="19"/>
      <c r="B111" s="18" t="s">
        <v>117</v>
      </c>
    </row>
    <row r="112" spans="1:2">
      <c r="A112" s="19"/>
      <c r="B112" s="20"/>
    </row>
    <row r="113" spans="1:2">
      <c r="A113" s="19"/>
      <c r="B113" s="20"/>
    </row>
    <row r="114" spans="1:2">
      <c r="A114" s="19"/>
      <c r="B114" s="18" t="s">
        <v>129</v>
      </c>
    </row>
    <row r="115" spans="1:2">
      <c r="A115" s="19"/>
      <c r="B115" s="20" t="s">
        <v>130</v>
      </c>
    </row>
    <row r="116" spans="1:2">
      <c r="A116" s="19"/>
      <c r="B116" s="20" t="s">
        <v>51</v>
      </c>
    </row>
    <row r="117" spans="1:2">
      <c r="A117" s="19"/>
      <c r="B117" s="18" t="s">
        <v>131</v>
      </c>
    </row>
    <row r="118" spans="1:2">
      <c r="A118" s="19"/>
      <c r="B118" s="18" t="s">
        <v>132</v>
      </c>
    </row>
    <row r="119" spans="1:2">
      <c r="A119" s="19"/>
      <c r="B119" s="18" t="s">
        <v>133</v>
      </c>
    </row>
    <row r="120" spans="1:2">
      <c r="A120" s="19"/>
      <c r="B120" s="18" t="s">
        <v>134</v>
      </c>
    </row>
    <row r="121" spans="1:2">
      <c r="A121" s="19"/>
      <c r="B121" s="18" t="s">
        <v>135</v>
      </c>
    </row>
    <row r="122" spans="1:2">
      <c r="A122" s="19"/>
      <c r="B122" s="18" t="s">
        <v>136</v>
      </c>
    </row>
    <row r="123" spans="1:2">
      <c r="A123" s="19"/>
      <c r="B123" s="18" t="s">
        <v>83</v>
      </c>
    </row>
    <row r="124" spans="1:2">
      <c r="A124" s="19"/>
      <c r="B124" s="18" t="s">
        <v>117</v>
      </c>
    </row>
    <row r="125" spans="1:2">
      <c r="A125" s="19"/>
      <c r="B125" s="20"/>
    </row>
    <row r="126" spans="1:2">
      <c r="A126" s="19"/>
      <c r="B126" s="20"/>
    </row>
    <row r="127" spans="1:2">
      <c r="A127" s="19"/>
      <c r="B127" s="18" t="s">
        <v>137</v>
      </c>
    </row>
    <row r="128" spans="1:2">
      <c r="A128" s="19"/>
      <c r="B128" s="20" t="s">
        <v>138</v>
      </c>
    </row>
    <row r="129" spans="1:2">
      <c r="A129" s="19"/>
      <c r="B129" s="20" t="s">
        <v>51</v>
      </c>
    </row>
    <row r="130" spans="1:2">
      <c r="A130" s="19"/>
      <c r="B130" s="18" t="s">
        <v>139</v>
      </c>
    </row>
    <row r="131" spans="1:2">
      <c r="A131" s="19"/>
      <c r="B131" s="18" t="s">
        <v>140</v>
      </c>
    </row>
    <row r="132" spans="1:2">
      <c r="A132" s="19"/>
      <c r="B132" s="20"/>
    </row>
    <row r="133" spans="1:2">
      <c r="A133" s="19"/>
      <c r="B133" s="20"/>
    </row>
    <row r="134" spans="1:2">
      <c r="A134" s="19"/>
      <c r="B134" s="18" t="s">
        <v>141</v>
      </c>
    </row>
    <row r="135" spans="1:2">
      <c r="A135" s="19"/>
      <c r="B135" s="20" t="s">
        <v>142</v>
      </c>
    </row>
    <row r="136" spans="1:2">
      <c r="A136" s="19"/>
      <c r="B136" s="20" t="s">
        <v>51</v>
      </c>
    </row>
    <row r="137" spans="1:2">
      <c r="A137" s="19"/>
      <c r="B137" s="18" t="s">
        <v>143</v>
      </c>
    </row>
    <row r="138" spans="1:2">
      <c r="A138" s="19"/>
      <c r="B138" s="18" t="s">
        <v>144</v>
      </c>
    </row>
    <row r="139" spans="1:2">
      <c r="A139" s="19"/>
      <c r="B139" s="18" t="s">
        <v>145</v>
      </c>
    </row>
    <row r="140" spans="1:2">
      <c r="A140" s="19"/>
      <c r="B140" s="18" t="s">
        <v>146</v>
      </c>
    </row>
    <row r="141" spans="1:2">
      <c r="A141" s="19"/>
      <c r="B141" s="18" t="s">
        <v>147</v>
      </c>
    </row>
    <row r="142" spans="1:2">
      <c r="A142" s="19"/>
      <c r="B142" s="18" t="s">
        <v>148</v>
      </c>
    </row>
    <row r="143" spans="1:2">
      <c r="A143" s="19"/>
      <c r="B143" s="18" t="s">
        <v>149</v>
      </c>
    </row>
    <row r="144" spans="1:2">
      <c r="A144" s="19"/>
      <c r="B144" s="18" t="s">
        <v>150</v>
      </c>
    </row>
    <row r="145" spans="1:2">
      <c r="A145" s="19"/>
      <c r="B145" s="18" t="s">
        <v>151</v>
      </c>
    </row>
    <row r="146" spans="1:2">
      <c r="A146" s="19"/>
      <c r="B146" s="20"/>
    </row>
    <row r="147" spans="1:2">
      <c r="A147" s="19"/>
      <c r="B147" s="18" t="s">
        <v>152</v>
      </c>
    </row>
    <row r="148" spans="1:2">
      <c r="A148" s="19"/>
      <c r="B148" s="20" t="s">
        <v>153</v>
      </c>
    </row>
    <row r="149" spans="1:2">
      <c r="A149" s="19"/>
      <c r="B149" s="20" t="s">
        <v>51</v>
      </c>
    </row>
    <row r="150" spans="1:2">
      <c r="A150" s="19"/>
      <c r="B150" s="18" t="s">
        <v>154</v>
      </c>
    </row>
    <row r="151" spans="1:2">
      <c r="A151" s="19"/>
      <c r="B151" s="18" t="s">
        <v>155</v>
      </c>
    </row>
    <row r="152" spans="1:2">
      <c r="A152" s="19"/>
      <c r="B152" s="18" t="s">
        <v>156</v>
      </c>
    </row>
    <row r="153" spans="1:2">
      <c r="A153" s="19"/>
      <c r="B153" s="18" t="s">
        <v>157</v>
      </c>
    </row>
    <row r="154" spans="1:2">
      <c r="A154" s="19"/>
      <c r="B154" s="18" t="s">
        <v>158</v>
      </c>
    </row>
    <row r="155" spans="1:2">
      <c r="A155" s="19"/>
      <c r="B155" s="18" t="s">
        <v>159</v>
      </c>
    </row>
    <row r="156" spans="1:2">
      <c r="A156" s="19"/>
      <c r="B156" s="20"/>
    </row>
    <row r="157" spans="1:2">
      <c r="A157" s="19"/>
      <c r="B157" s="18" t="s">
        <v>160</v>
      </c>
    </row>
    <row r="158" spans="1:2">
      <c r="A158" s="19"/>
      <c r="B158" s="20" t="s">
        <v>161</v>
      </c>
    </row>
    <row r="159" spans="1:2">
      <c r="A159" s="19"/>
      <c r="B159" s="20" t="s">
        <v>51</v>
      </c>
    </row>
    <row r="160" spans="1:2">
      <c r="A160" s="19"/>
      <c r="B160" s="18" t="s">
        <v>162</v>
      </c>
    </row>
    <row r="161" spans="1:2">
      <c r="A161" s="19"/>
      <c r="B161" s="18" t="s">
        <v>155</v>
      </c>
    </row>
    <row r="162" spans="1:2">
      <c r="A162" s="19"/>
      <c r="B162" s="20"/>
    </row>
    <row r="163" spans="1:2">
      <c r="A163" s="19"/>
      <c r="B163" s="20"/>
    </row>
    <row r="164" spans="1:2">
      <c r="A164" s="19"/>
      <c r="B164" s="18" t="s">
        <v>163</v>
      </c>
    </row>
    <row r="165" spans="1:2">
      <c r="A165" s="19"/>
      <c r="B165" s="20" t="s">
        <v>164</v>
      </c>
    </row>
    <row r="166" spans="1:2">
      <c r="A166" s="19"/>
      <c r="B166" s="20" t="s">
        <v>51</v>
      </c>
    </row>
    <row r="167" spans="1:2">
      <c r="A167" s="19"/>
      <c r="B167" s="18" t="s">
        <v>165</v>
      </c>
    </row>
    <row r="168" spans="1:2">
      <c r="A168" s="19"/>
      <c r="B168" s="18" t="s">
        <v>166</v>
      </c>
    </row>
    <row r="169" spans="1:2">
      <c r="A169" s="19"/>
      <c r="B169" s="18" t="s">
        <v>167</v>
      </c>
    </row>
    <row r="170" spans="1:2">
      <c r="A170" s="19"/>
      <c r="B170" s="18" t="s">
        <v>168</v>
      </c>
    </row>
    <row r="171" spans="1:2">
      <c r="A171" s="19"/>
      <c r="B171" s="18" t="s">
        <v>169</v>
      </c>
    </row>
    <row r="172" spans="1:2">
      <c r="A172" s="19"/>
      <c r="B172" s="18" t="s">
        <v>170</v>
      </c>
    </row>
    <row r="173" spans="1:2">
      <c r="A173" s="19"/>
      <c r="B173" s="20"/>
    </row>
    <row r="174" spans="1:2">
      <c r="A174" s="19"/>
      <c r="B174" s="18" t="s">
        <v>171</v>
      </c>
    </row>
    <row r="175" spans="1:2">
      <c r="A175" s="19"/>
      <c r="B175" s="20"/>
    </row>
    <row r="176" spans="1:2">
      <c r="A176" s="19"/>
      <c r="B176" s="20" t="s">
        <v>172</v>
      </c>
    </row>
    <row r="177" spans="1:2">
      <c r="A177" s="19"/>
      <c r="B177" s="18" t="s">
        <v>173</v>
      </c>
    </row>
    <row r="178" spans="1:2">
      <c r="A178" s="19"/>
      <c r="B178" s="18" t="s">
        <v>174</v>
      </c>
    </row>
    <row r="179" spans="1:2">
      <c r="A179" s="19"/>
      <c r="B179" s="18" t="s">
        <v>175</v>
      </c>
    </row>
    <row r="180" spans="1:2">
      <c r="A180" s="19"/>
      <c r="B180" s="18" t="s">
        <v>176</v>
      </c>
    </row>
    <row r="181" spans="1:2">
      <c r="A181" s="19"/>
      <c r="B181" s="20"/>
    </row>
    <row r="182" spans="1:2">
      <c r="A182" s="19"/>
      <c r="B182" s="20" t="s">
        <v>177</v>
      </c>
    </row>
    <row r="183" spans="1:2">
      <c r="A183" s="19"/>
      <c r="B183" s="18" t="s">
        <v>178</v>
      </c>
    </row>
    <row r="184" spans="1:2">
      <c r="A184" s="19"/>
      <c r="B184" s="18" t="s">
        <v>179</v>
      </c>
    </row>
    <row r="185" spans="1:2">
      <c r="A185" s="19"/>
      <c r="B185" s="18" t="s">
        <v>180</v>
      </c>
    </row>
    <row r="186" spans="1:2">
      <c r="A186" s="19"/>
      <c r="B186" s="18" t="s">
        <v>181</v>
      </c>
    </row>
    <row r="187" spans="1:2">
      <c r="A187" s="19"/>
      <c r="B187" s="20"/>
    </row>
    <row r="188" spans="1:2">
      <c r="A188" s="19"/>
      <c r="B188" s="20" t="s">
        <v>182</v>
      </c>
    </row>
    <row r="189" spans="1:2">
      <c r="A189" s="19"/>
      <c r="B189" s="18" t="s">
        <v>183</v>
      </c>
    </row>
    <row r="190" spans="1:2">
      <c r="A190" s="19"/>
      <c r="B190" s="18" t="s">
        <v>184</v>
      </c>
    </row>
    <row r="191" spans="1:2">
      <c r="A191" s="19"/>
      <c r="B191" s="18" t="s">
        <v>185</v>
      </c>
    </row>
    <row r="192" spans="1:2">
      <c r="A192" s="19"/>
      <c r="B192" s="18" t="s">
        <v>186</v>
      </c>
    </row>
    <row r="193" spans="1:2">
      <c r="A193" s="19"/>
      <c r="B193" s="20"/>
    </row>
    <row r="194" spans="1:2">
      <c r="A194" s="19"/>
      <c r="B194" s="18" t="s">
        <v>187</v>
      </c>
    </row>
    <row r="195" spans="1:2">
      <c r="A195" s="19"/>
      <c r="B195" s="20" t="s">
        <v>188</v>
      </c>
    </row>
    <row r="196" spans="1:2">
      <c r="A196" s="19"/>
      <c r="B196" s="20" t="s">
        <v>51</v>
      </c>
    </row>
    <row r="197" spans="1:2">
      <c r="A197" s="19"/>
      <c r="B197" s="18" t="s">
        <v>83</v>
      </c>
    </row>
    <row r="198" spans="1:2">
      <c r="A198" s="19"/>
      <c r="B198" s="18" t="s">
        <v>117</v>
      </c>
    </row>
    <row r="199" spans="1:2">
      <c r="A199" s="19"/>
      <c r="B199" s="20"/>
    </row>
    <row r="200" spans="1:2">
      <c r="A200" s="19"/>
      <c r="B200" s="18" t="s">
        <v>189</v>
      </c>
    </row>
    <row r="201" spans="1:2">
      <c r="A201" s="19"/>
      <c r="B201" s="20" t="s">
        <v>190</v>
      </c>
    </row>
    <row r="202" spans="1:2">
      <c r="A202" s="19"/>
      <c r="B202" s="20" t="s">
        <v>51</v>
      </c>
    </row>
    <row r="203" spans="1:2">
      <c r="A203" s="19"/>
      <c r="B203" s="18" t="s">
        <v>83</v>
      </c>
    </row>
    <row r="204" spans="1:2">
      <c r="A204" s="19"/>
      <c r="B204" s="18" t="s">
        <v>117</v>
      </c>
    </row>
    <row r="205" spans="1:2">
      <c r="A205" s="19"/>
      <c r="B205" s="20"/>
    </row>
    <row r="206" spans="1:2">
      <c r="A206" s="19"/>
      <c r="B206" s="18" t="s">
        <v>191</v>
      </c>
    </row>
    <row r="207" spans="1:2">
      <c r="A207" s="19"/>
      <c r="B207" s="20" t="s">
        <v>192</v>
      </c>
    </row>
    <row r="208" spans="1:2">
      <c r="A208" s="19"/>
      <c r="B208" s="20" t="s">
        <v>51</v>
      </c>
    </row>
    <row r="209" spans="1:2">
      <c r="A209" s="19"/>
      <c r="B209" s="18" t="s">
        <v>83</v>
      </c>
    </row>
    <row r="210" spans="1:2">
      <c r="A210" s="19"/>
      <c r="B210" s="18" t="s">
        <v>193</v>
      </c>
    </row>
    <row r="211" spans="1:2">
      <c r="A211" s="19"/>
      <c r="B211" s="20"/>
    </row>
    <row r="212" spans="1:2">
      <c r="A212" s="19"/>
      <c r="B212" s="18" t="s">
        <v>194</v>
      </c>
    </row>
    <row r="213" spans="1:2">
      <c r="A213" s="19"/>
      <c r="B213" s="20" t="s">
        <v>195</v>
      </c>
    </row>
    <row r="214" spans="1:2">
      <c r="A214" s="19"/>
      <c r="B214" s="20" t="s">
        <v>51</v>
      </c>
    </row>
    <row r="215" spans="1:2">
      <c r="A215" s="19"/>
      <c r="B215" s="18" t="s">
        <v>117</v>
      </c>
    </row>
    <row r="216" spans="1:2">
      <c r="A216" s="19"/>
      <c r="B216" s="18" t="s">
        <v>196</v>
      </c>
    </row>
    <row r="217" spans="1:2">
      <c r="A217" s="19"/>
      <c r="B217" s="20"/>
    </row>
    <row r="218" spans="1:2">
      <c r="A218" s="19"/>
      <c r="B218" s="18" t="s">
        <v>197</v>
      </c>
    </row>
    <row r="219" spans="1:2">
      <c r="A219" s="19"/>
      <c r="B219" s="20" t="s">
        <v>198</v>
      </c>
    </row>
    <row r="220" spans="1:2">
      <c r="A220" s="19"/>
      <c r="B220" s="20" t="s">
        <v>51</v>
      </c>
    </row>
    <row r="221" spans="1:2">
      <c r="A221" s="19"/>
      <c r="B221" s="18" t="s">
        <v>117</v>
      </c>
    </row>
    <row r="222" spans="1:2">
      <c r="A222" s="19"/>
      <c r="B222" s="18" t="s">
        <v>199</v>
      </c>
    </row>
    <row r="223" spans="1:2">
      <c r="A223" s="19"/>
      <c r="B223" s="20"/>
    </row>
    <row r="224" spans="1:2">
      <c r="A224" s="19"/>
      <c r="B224" s="18" t="s">
        <v>200</v>
      </c>
    </row>
    <row r="225" spans="1:2">
      <c r="A225" s="19"/>
      <c r="B225" s="20" t="s">
        <v>201</v>
      </c>
    </row>
    <row r="226" spans="1:2">
      <c r="A226" s="19"/>
      <c r="B226" s="20" t="s">
        <v>51</v>
      </c>
    </row>
    <row r="227" spans="1:2">
      <c r="A227" s="19"/>
      <c r="B227" s="18" t="s">
        <v>117</v>
      </c>
    </row>
    <row r="228" spans="1:2">
      <c r="A228" s="19"/>
      <c r="B228" s="18" t="s">
        <v>202</v>
      </c>
    </row>
    <row r="229" spans="1:2">
      <c r="A229" s="19"/>
      <c r="B229" s="18" t="s">
        <v>203</v>
      </c>
    </row>
    <row r="230" spans="1:2">
      <c r="A230" s="19"/>
      <c r="B230" s="18" t="s">
        <v>204</v>
      </c>
    </row>
    <row r="231" spans="1:2">
      <c r="A231" s="19"/>
      <c r="B231" s="18" t="s">
        <v>205</v>
      </c>
    </row>
    <row r="232" spans="1:2">
      <c r="A232" s="19"/>
      <c r="B232" s="18" t="s">
        <v>206</v>
      </c>
    </row>
    <row r="233" spans="1:2">
      <c r="A233" s="19"/>
      <c r="B233" s="18" t="s">
        <v>207</v>
      </c>
    </row>
    <row r="234" spans="1:2">
      <c r="A234" s="19"/>
      <c r="B234" s="18" t="s">
        <v>208</v>
      </c>
    </row>
    <row r="235" spans="1:2">
      <c r="A235" s="19"/>
      <c r="B235" s="18" t="s">
        <v>209</v>
      </c>
    </row>
    <row r="236" spans="1:2">
      <c r="A236" s="19"/>
      <c r="B236" s="18" t="s">
        <v>210</v>
      </c>
    </row>
    <row r="237" spans="1:2">
      <c r="A237" s="19"/>
      <c r="B237" s="18" t="s">
        <v>211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5B5D1-FF5D-4376-BB08-A24F62364C14}">
  <sheetPr>
    <pageSetUpPr fitToPage="1"/>
  </sheetPr>
  <dimension ref="B7:AA60"/>
  <sheetViews>
    <sheetView topLeftCell="A31" zoomScaleNormal="100" workbookViewId="0">
      <selection activeCell="O57" sqref="O57"/>
    </sheetView>
  </sheetViews>
  <sheetFormatPr defaultRowHeight="16.5"/>
  <cols>
    <col min="1" max="1" width="4.375" customWidth="1"/>
    <col min="2" max="2" width="5.25" customWidth="1"/>
    <col min="3" max="3" width="10.75" customWidth="1"/>
    <col min="4" max="4" width="6.125" customWidth="1"/>
    <col min="5" max="8" width="10.75" customWidth="1"/>
    <col min="13" max="13" width="30.25" style="73" customWidth="1"/>
    <col min="14" max="14" width="12.125" customWidth="1"/>
    <col min="24" max="24" width="16" customWidth="1"/>
  </cols>
  <sheetData>
    <row r="7" spans="2:21" ht="17.25" thickBot="1"/>
    <row r="8" spans="2:21" ht="17.25" thickBot="1">
      <c r="B8" s="50"/>
      <c r="C8" s="51"/>
      <c r="D8" s="51"/>
      <c r="E8" s="51"/>
      <c r="F8" s="51"/>
      <c r="G8" s="51"/>
      <c r="H8" s="51"/>
      <c r="I8" s="51"/>
      <c r="J8" s="51"/>
      <c r="K8" s="51"/>
      <c r="L8" s="51"/>
      <c r="M8" s="74"/>
      <c r="N8" s="52" t="s">
        <v>258</v>
      </c>
      <c r="O8" s="51"/>
      <c r="P8" s="51"/>
      <c r="Q8" s="51"/>
      <c r="R8" s="51"/>
      <c r="S8" s="51"/>
      <c r="T8" s="51"/>
      <c r="U8" s="53"/>
    </row>
    <row r="9" spans="2:21" ht="17.25" thickBot="1">
      <c r="B9" s="54"/>
      <c r="C9" s="45"/>
      <c r="D9" s="45"/>
      <c r="E9" s="45"/>
      <c r="F9" s="45"/>
      <c r="G9" s="45"/>
      <c r="H9" s="45"/>
      <c r="I9" s="45"/>
      <c r="J9" s="45"/>
      <c r="K9" s="45"/>
      <c r="L9" s="45"/>
      <c r="M9" s="75"/>
      <c r="N9" s="39" t="s">
        <v>259</v>
      </c>
      <c r="O9" s="45"/>
      <c r="P9" s="45"/>
      <c r="Q9" s="45"/>
      <c r="R9" s="45"/>
      <c r="S9" s="45"/>
      <c r="T9" s="45"/>
      <c r="U9" s="55"/>
    </row>
    <row r="10" spans="2:21" ht="17.25" thickBot="1">
      <c r="B10" s="54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75"/>
      <c r="N10" s="39" t="s">
        <v>260</v>
      </c>
      <c r="O10" s="45"/>
      <c r="P10" s="45"/>
      <c r="Q10" s="45"/>
      <c r="R10" s="45"/>
      <c r="S10" s="45"/>
      <c r="T10" s="45"/>
      <c r="U10" s="55"/>
    </row>
    <row r="11" spans="2:21" ht="17.25" thickBot="1">
      <c r="B11" s="54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75"/>
      <c r="N11" s="39" t="s">
        <v>261</v>
      </c>
      <c r="O11" s="45"/>
      <c r="P11" s="45"/>
      <c r="Q11" s="45"/>
      <c r="R11" s="45"/>
      <c r="S11" s="45"/>
      <c r="T11" s="45"/>
      <c r="U11" s="55"/>
    </row>
    <row r="12" spans="2:21" ht="17.25" thickBot="1">
      <c r="B12" s="54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75"/>
      <c r="N12" s="40"/>
      <c r="O12" s="45"/>
      <c r="P12" s="45"/>
      <c r="Q12" s="45"/>
      <c r="R12" s="45"/>
      <c r="S12" s="45"/>
      <c r="T12" s="45"/>
      <c r="U12" s="55"/>
    </row>
    <row r="13" spans="2:21" ht="17.25" thickBot="1">
      <c r="B13" s="54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75"/>
      <c r="N13" s="39" t="s">
        <v>262</v>
      </c>
      <c r="O13" s="45"/>
      <c r="P13" s="45"/>
      <c r="Q13" s="45"/>
      <c r="R13" s="45"/>
      <c r="S13" s="45"/>
      <c r="T13" s="45"/>
      <c r="U13" s="55"/>
    </row>
    <row r="14" spans="2:21" ht="17.25" thickBot="1">
      <c r="B14" s="54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75"/>
      <c r="N14" s="39" t="s">
        <v>263</v>
      </c>
      <c r="O14" s="45"/>
      <c r="P14" s="45"/>
      <c r="Q14" s="45"/>
      <c r="R14" s="45"/>
      <c r="S14" s="45"/>
      <c r="T14" s="45"/>
      <c r="U14" s="55"/>
    </row>
    <row r="15" spans="2:21" ht="17.25" thickBot="1">
      <c r="B15" s="54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75"/>
      <c r="N15" s="39" t="s">
        <v>264</v>
      </c>
      <c r="O15" s="45"/>
      <c r="P15" s="45"/>
      <c r="Q15" s="45"/>
      <c r="R15" s="45"/>
      <c r="S15" s="45"/>
      <c r="T15" s="45"/>
      <c r="U15" s="55"/>
    </row>
    <row r="16" spans="2:21" ht="17.25" thickBot="1">
      <c r="B16" s="54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75"/>
      <c r="N16" s="39" t="s">
        <v>261</v>
      </c>
      <c r="O16" s="45"/>
      <c r="P16" s="45"/>
      <c r="Q16" s="45"/>
      <c r="R16" s="45"/>
      <c r="S16" s="45"/>
      <c r="T16" s="45"/>
      <c r="U16" s="55"/>
    </row>
    <row r="17" spans="2:27" ht="17.25" thickBot="1">
      <c r="B17" s="54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75"/>
      <c r="N17" s="39" t="s">
        <v>265</v>
      </c>
      <c r="O17" s="45"/>
      <c r="P17" s="45"/>
      <c r="Q17" s="45"/>
      <c r="R17" s="45"/>
      <c r="S17" s="45"/>
      <c r="T17" s="45"/>
      <c r="U17" s="55"/>
    </row>
    <row r="18" spans="2:27" ht="17.25" thickBot="1">
      <c r="B18" s="54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75"/>
      <c r="N18" s="39" t="s">
        <v>266</v>
      </c>
      <c r="O18" s="45"/>
      <c r="P18" s="45"/>
      <c r="Q18" s="45"/>
      <c r="R18" s="45"/>
      <c r="S18" s="45"/>
      <c r="T18" s="45"/>
      <c r="U18" s="55"/>
    </row>
    <row r="19" spans="2:27" ht="17.25" thickBot="1">
      <c r="B19" s="54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75"/>
      <c r="N19" s="39" t="s">
        <v>267</v>
      </c>
      <c r="O19" s="45"/>
      <c r="P19" s="45"/>
      <c r="Q19" s="45"/>
      <c r="R19" s="45"/>
      <c r="S19" s="45"/>
      <c r="T19" s="45"/>
      <c r="U19" s="55"/>
    </row>
    <row r="20" spans="2:27" ht="18.75" thickBot="1">
      <c r="B20" s="54"/>
      <c r="C20" s="45"/>
      <c r="D20" s="56" t="s">
        <v>302</v>
      </c>
      <c r="E20" s="45"/>
      <c r="F20" s="45"/>
      <c r="G20" s="45"/>
      <c r="H20" s="45"/>
      <c r="I20" s="45"/>
      <c r="J20" s="45"/>
      <c r="K20" s="45"/>
      <c r="L20" s="45"/>
      <c r="M20" s="75"/>
      <c r="N20" s="39" t="s">
        <v>261</v>
      </c>
      <c r="O20" s="45"/>
      <c r="P20" s="45"/>
      <c r="Q20" s="45"/>
      <c r="R20" s="45"/>
      <c r="S20" s="45"/>
      <c r="T20" s="45"/>
      <c r="U20" s="55"/>
    </row>
    <row r="21" spans="2:27" ht="17.25" thickBot="1">
      <c r="B21" s="54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75"/>
      <c r="N21" s="38" t="s">
        <v>268</v>
      </c>
      <c r="O21" s="39" t="s">
        <v>271</v>
      </c>
      <c r="P21" s="45"/>
      <c r="Q21" s="45"/>
      <c r="R21" s="45"/>
      <c r="S21" s="45"/>
      <c r="T21" s="45"/>
      <c r="U21" s="55"/>
    </row>
    <row r="22" spans="2:27" ht="17.25" thickBot="1">
      <c r="B22" s="54"/>
      <c r="C22" s="45"/>
      <c r="D22" s="45" t="s">
        <v>257</v>
      </c>
      <c r="E22" s="45" t="s">
        <v>303</v>
      </c>
      <c r="F22" s="45"/>
      <c r="G22" s="45"/>
      <c r="H22" s="45"/>
      <c r="I22" s="45" t="s">
        <v>253</v>
      </c>
      <c r="J22" s="57">
        <v>20</v>
      </c>
      <c r="K22" s="45"/>
      <c r="L22" s="45"/>
      <c r="M22" s="75"/>
      <c r="N22" s="58">
        <f>J22*1/J23</f>
        <v>1.1111111111111112</v>
      </c>
      <c r="O22" s="39" t="s">
        <v>269</v>
      </c>
      <c r="P22" s="45"/>
      <c r="Q22" s="45"/>
      <c r="R22" s="45"/>
      <c r="S22" s="45"/>
      <c r="T22" s="45"/>
      <c r="U22" s="55"/>
    </row>
    <row r="23" spans="2:27" ht="17.25" thickBot="1">
      <c r="B23" s="54"/>
      <c r="C23" s="45"/>
      <c r="D23" s="45" t="s">
        <v>257</v>
      </c>
      <c r="E23" s="45">
        <f>POWER(10,((J23-J22)/(10*J24)))</f>
        <v>0.79432823472428149</v>
      </c>
      <c r="F23" s="45"/>
      <c r="G23" s="45"/>
      <c r="H23" s="45"/>
      <c r="I23" s="45" t="s">
        <v>252</v>
      </c>
      <c r="J23" s="57">
        <v>18</v>
      </c>
      <c r="K23" s="45" t="s">
        <v>256</v>
      </c>
      <c r="L23" s="45"/>
      <c r="M23" s="75"/>
      <c r="N23" s="58">
        <f>POWER(N22,10)</f>
        <v>2.867971990792443</v>
      </c>
      <c r="O23" s="39" t="s">
        <v>270</v>
      </c>
      <c r="P23" s="45"/>
      <c r="Q23" s="45"/>
      <c r="R23" s="45"/>
      <c r="S23" s="45"/>
      <c r="T23" s="45"/>
      <c r="U23" s="55"/>
    </row>
    <row r="24" spans="2:27">
      <c r="B24" s="54"/>
      <c r="C24" s="45"/>
      <c r="D24" s="45"/>
      <c r="E24" s="45"/>
      <c r="F24" s="45"/>
      <c r="G24" s="45"/>
      <c r="H24" s="45"/>
      <c r="I24" s="45" t="s">
        <v>254</v>
      </c>
      <c r="J24" s="57">
        <v>2</v>
      </c>
      <c r="K24" s="45" t="s">
        <v>255</v>
      </c>
      <c r="L24" s="45"/>
      <c r="M24" s="75"/>
      <c r="N24" s="58">
        <f>0.89976 * POWER(N22,7.7095) + 0.111</f>
        <v>2.1381881348187384</v>
      </c>
      <c r="O24" s="45"/>
      <c r="P24" s="45"/>
      <c r="Q24" s="45"/>
      <c r="R24" s="45"/>
      <c r="S24" s="45"/>
      <c r="T24" s="45"/>
      <c r="U24" s="55"/>
    </row>
    <row r="25" spans="2:27" ht="17.25" thickBot="1">
      <c r="B25" s="59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76"/>
      <c r="N25" s="60"/>
      <c r="O25" s="60"/>
      <c r="P25" s="60"/>
      <c r="Q25" s="60"/>
      <c r="R25" s="60"/>
      <c r="S25" s="60"/>
      <c r="T25" s="60"/>
      <c r="U25" s="61"/>
    </row>
    <row r="26" spans="2:27"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75"/>
      <c r="N26" s="45"/>
      <c r="O26" s="45"/>
      <c r="P26" s="45"/>
      <c r="Q26" s="45"/>
      <c r="R26" s="45"/>
      <c r="S26" s="45"/>
      <c r="T26" s="45"/>
      <c r="U26" s="45"/>
    </row>
    <row r="28" spans="2:27" ht="25.5" customHeight="1">
      <c r="C28" s="41"/>
      <c r="D28" s="42"/>
      <c r="E28" s="42"/>
      <c r="F28" s="42"/>
      <c r="G28" s="42"/>
      <c r="H28" s="42"/>
      <c r="I28" s="42"/>
      <c r="J28" s="42"/>
      <c r="K28" s="42"/>
      <c r="L28" s="43"/>
      <c r="U28" s="69"/>
      <c r="V28" s="69"/>
      <c r="W28" s="69"/>
      <c r="X28" s="69"/>
      <c r="Y28" s="69"/>
      <c r="Z28" s="69"/>
      <c r="AA28" s="69"/>
    </row>
    <row r="29" spans="2:27" ht="21.75" customHeight="1">
      <c r="C29" s="44"/>
      <c r="D29" s="45" t="s">
        <v>272</v>
      </c>
      <c r="E29" s="45"/>
      <c r="F29" s="45"/>
      <c r="G29" s="45"/>
      <c r="H29" s="45"/>
      <c r="I29" s="45"/>
      <c r="J29" s="45"/>
      <c r="K29" s="45"/>
      <c r="L29" s="46"/>
      <c r="U29" s="66"/>
    </row>
    <row r="30" spans="2:27" ht="21" customHeight="1">
      <c r="C30" s="44"/>
      <c r="D30" s="45"/>
      <c r="E30" s="45"/>
      <c r="F30" s="45"/>
      <c r="G30" s="45"/>
      <c r="H30" s="45"/>
      <c r="I30" s="45"/>
      <c r="J30" s="45"/>
      <c r="K30" s="45"/>
      <c r="L30" s="46"/>
      <c r="U30" s="70"/>
      <c r="V30" s="70"/>
      <c r="W30" s="70"/>
      <c r="X30" s="70"/>
      <c r="Y30" s="70"/>
      <c r="Z30" s="70"/>
      <c r="AA30" s="70"/>
    </row>
    <row r="31" spans="2:27" ht="25.5" customHeight="1">
      <c r="C31" s="44"/>
      <c r="D31" s="45"/>
      <c r="E31" s="45"/>
      <c r="F31" s="45"/>
      <c r="G31" s="45"/>
      <c r="H31" s="45"/>
      <c r="I31" s="45"/>
      <c r="J31" s="45"/>
      <c r="K31" s="45"/>
      <c r="L31" s="46"/>
      <c r="U31" s="69"/>
      <c r="V31" s="69"/>
      <c r="W31" s="69"/>
      <c r="X31" s="69"/>
      <c r="Y31" s="69"/>
      <c r="Z31" s="69"/>
      <c r="AA31" s="69"/>
    </row>
    <row r="32" spans="2:27">
      <c r="C32" s="44"/>
      <c r="D32" s="45"/>
      <c r="E32" s="45" t="s">
        <v>273</v>
      </c>
      <c r="F32" s="45"/>
      <c r="G32" s="45"/>
      <c r="H32" s="45"/>
      <c r="I32" s="62" t="s">
        <v>279</v>
      </c>
      <c r="J32" s="57">
        <v>2.4049999999999998</v>
      </c>
      <c r="K32" s="45" t="s">
        <v>281</v>
      </c>
      <c r="L32" s="46"/>
      <c r="U32" s="66"/>
    </row>
    <row r="33" spans="3:21" ht="23.25" customHeight="1">
      <c r="C33" s="47"/>
      <c r="D33" s="48"/>
      <c r="E33" s="48" t="s">
        <v>278</v>
      </c>
      <c r="F33" s="48"/>
      <c r="G33" s="48"/>
      <c r="H33" s="48" t="s">
        <v>275</v>
      </c>
      <c r="I33" s="63" t="s">
        <v>280</v>
      </c>
      <c r="J33" s="64">
        <v>256</v>
      </c>
      <c r="K33" s="48" t="s">
        <v>282</v>
      </c>
      <c r="L33" s="49"/>
      <c r="U33" s="67"/>
    </row>
    <row r="34" spans="3:21" ht="25.5" customHeight="1">
      <c r="U34" s="65"/>
    </row>
    <row r="35" spans="3:21">
      <c r="D35" t="s">
        <v>274</v>
      </c>
      <c r="E35">
        <f>(J33/(4*3.14*J32))*POWER(10,(J22/20))</f>
        <v>84.749129335116606</v>
      </c>
      <c r="I35" t="s">
        <v>277</v>
      </c>
      <c r="K35" t="s">
        <v>276</v>
      </c>
      <c r="U35" s="66"/>
    </row>
    <row r="38" spans="3:21">
      <c r="C38" t="s">
        <v>283</v>
      </c>
      <c r="J38" s="68" t="s">
        <v>285</v>
      </c>
      <c r="Q38" s="68" t="s">
        <v>284</v>
      </c>
    </row>
    <row r="46" spans="3:21">
      <c r="J46" t="s">
        <v>286</v>
      </c>
      <c r="Q46" t="s">
        <v>287</v>
      </c>
    </row>
    <row r="50" spans="3:14">
      <c r="G50" t="s">
        <v>304</v>
      </c>
      <c r="I50" t="s">
        <v>305</v>
      </c>
      <c r="J50">
        <v>22</v>
      </c>
      <c r="K50" t="s">
        <v>306</v>
      </c>
      <c r="L50">
        <v>22</v>
      </c>
      <c r="N50">
        <f>POWER((J50-$J$53),2) + POWER((L50-$L$53),2)</f>
        <v>180</v>
      </c>
    </row>
    <row r="51" spans="3:14">
      <c r="C51" t="s">
        <v>315</v>
      </c>
      <c r="G51" t="s">
        <v>307</v>
      </c>
      <c r="I51" t="s">
        <v>308</v>
      </c>
      <c r="J51">
        <v>4</v>
      </c>
      <c r="K51" t="s">
        <v>309</v>
      </c>
      <c r="L51">
        <v>4</v>
      </c>
      <c r="N51">
        <f>POWER((J51-$J$53),2) + POWER((L51-$L$53),2)</f>
        <v>180</v>
      </c>
    </row>
    <row r="52" spans="3:14">
      <c r="C52" t="s">
        <v>316</v>
      </c>
      <c r="G52" t="s">
        <v>310</v>
      </c>
      <c r="I52" t="s">
        <v>311</v>
      </c>
      <c r="J52">
        <v>28</v>
      </c>
      <c r="K52" t="s">
        <v>312</v>
      </c>
      <c r="L52">
        <v>4</v>
      </c>
      <c r="N52">
        <f>POWER((J52-$J$53),2) + POWER((L52-$L$53),2)</f>
        <v>180</v>
      </c>
    </row>
    <row r="53" spans="3:14">
      <c r="C53" t="s">
        <v>317</v>
      </c>
      <c r="I53" t="s">
        <v>313</v>
      </c>
      <c r="J53">
        <v>16</v>
      </c>
      <c r="K53" t="s">
        <v>314</v>
      </c>
      <c r="L53">
        <v>10</v>
      </c>
    </row>
    <row r="55" spans="3:14">
      <c r="C55" t="s">
        <v>318</v>
      </c>
      <c r="H55" t="s">
        <v>313</v>
      </c>
      <c r="I55" t="s">
        <v>304</v>
      </c>
      <c r="J55" s="80">
        <v>2680</v>
      </c>
      <c r="L55" t="s">
        <v>321</v>
      </c>
      <c r="M55" s="77">
        <f xml:space="preserve"> ROUND( ABS( (POWER(J55,2) - POWER(J56,2) + POWER(J59,2) ))/(2*J59),2)</f>
        <v>3944.73</v>
      </c>
    </row>
    <row r="56" spans="3:14">
      <c r="C56" t="s">
        <v>319</v>
      </c>
      <c r="I56" t="s">
        <v>307</v>
      </c>
      <c r="J56" s="80">
        <v>3373</v>
      </c>
    </row>
    <row r="57" spans="3:14">
      <c r="C57" t="s">
        <v>317</v>
      </c>
      <c r="I57" t="s">
        <v>313</v>
      </c>
      <c r="J57">
        <v>12</v>
      </c>
      <c r="L57" t="s">
        <v>322</v>
      </c>
      <c r="M57" s="77">
        <f>SQRT(ABS((POWER(J55,2)-POWER(M55,2))))</f>
        <v>2894.5629675134032</v>
      </c>
    </row>
    <row r="58" spans="3:14">
      <c r="I58" t="s">
        <v>314</v>
      </c>
      <c r="J58">
        <v>5</v>
      </c>
      <c r="M58" s="78">
        <f>(M59/M60)</f>
        <v>3944.7289999999998</v>
      </c>
    </row>
    <row r="59" spans="3:14">
      <c r="I59" t="s">
        <v>320</v>
      </c>
      <c r="J59" s="80">
        <v>500</v>
      </c>
      <c r="M59" s="78">
        <f>ABS(POWER(J55,2) - POWER(J56,2)+POWER(J59,2))</f>
        <v>3944729</v>
      </c>
      <c r="N59" t="s">
        <v>324</v>
      </c>
    </row>
    <row r="60" spans="3:14">
      <c r="M60" s="78">
        <f>2*J59</f>
        <v>1000</v>
      </c>
      <c r="N60" t="s">
        <v>323</v>
      </c>
    </row>
  </sheetData>
  <phoneticPr fontId="1" type="noConversion"/>
  <pageMargins left="0.23622047244094491" right="0.23622047244094491" top="0.74803149606299213" bottom="0.74803149606299213" header="0.31496062992125984" footer="0.31496062992125984"/>
  <pageSetup paperSize="9" scale="56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5B212-EEBB-435F-AF37-EAB25E92DEF1}">
  <dimension ref="C2:F9"/>
  <sheetViews>
    <sheetView workbookViewId="0">
      <selection activeCell="C9" sqref="C9"/>
    </sheetView>
  </sheetViews>
  <sheetFormatPr defaultRowHeight="16.5"/>
  <cols>
    <col min="3" max="3" width="9" style="104"/>
    <col min="5" max="6" width="14.5" customWidth="1"/>
  </cols>
  <sheetData>
    <row r="2" spans="3:6">
      <c r="C2" s="104" t="s">
        <v>44</v>
      </c>
      <c r="E2" s="37">
        <v>3735.0079000000001</v>
      </c>
      <c r="F2" s="37">
        <v>12701.6446</v>
      </c>
    </row>
    <row r="4" spans="3:6">
      <c r="C4" s="104" t="s">
        <v>325</v>
      </c>
      <c r="E4">
        <f>ROUNDDOWN(E2/100,0)</f>
        <v>37</v>
      </c>
      <c r="F4">
        <f>ROUNDDOWN(F2/100,0)</f>
        <v>127</v>
      </c>
    </row>
    <row r="5" spans="3:6">
      <c r="C5" s="104" t="s">
        <v>326</v>
      </c>
      <c r="E5">
        <f>MOD(ROUNDDOWN(E2,0),100)</f>
        <v>35</v>
      </c>
      <c r="F5">
        <f>MOD(ROUNDDOWN(F2,0),100)</f>
        <v>1</v>
      </c>
    </row>
    <row r="6" spans="3:6">
      <c r="E6">
        <f>MOD(E2,1)</f>
        <v>7.9000000000633008E-3</v>
      </c>
      <c r="F6">
        <f>MOD(F2,1)</f>
        <v>0.64459999999962747</v>
      </c>
    </row>
    <row r="7" spans="3:6">
      <c r="C7" s="104" t="s">
        <v>327</v>
      </c>
      <c r="E7">
        <f>E6*60</f>
        <v>0.47400000000379805</v>
      </c>
      <c r="F7">
        <f>F6*60</f>
        <v>38.675999999977648</v>
      </c>
    </row>
    <row r="9" spans="3:6">
      <c r="E9">
        <f>E4+((E5/60) +(E7/3600))</f>
        <v>37.583465000000004</v>
      </c>
      <c r="F9">
        <f>F4+((F5/60) +(F7/3600))</f>
        <v>127.02740999999999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1</vt:i4>
      </vt:variant>
    </vt:vector>
  </HeadingPairs>
  <TitlesOfParts>
    <vt:vector size="8" baseType="lpstr">
      <vt:lpstr>boatData</vt:lpstr>
      <vt:lpstr>LidarData</vt:lpstr>
      <vt:lpstr>anchorData</vt:lpstr>
      <vt:lpstr>RSSIData</vt:lpstr>
      <vt:lpstr>Sheet2</vt:lpstr>
      <vt:lpstr>RSSI공식</vt:lpstr>
      <vt:lpstr>GPS계산</vt:lpstr>
      <vt:lpstr>RSSI공식!Print_Area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namyoung cho</dc:creator>
  <cp:lastModifiedBy>dhlee</cp:lastModifiedBy>
  <cp:lastPrinted>2021-03-25T02:48:08Z</cp:lastPrinted>
  <dcterms:created xsi:type="dcterms:W3CDTF">2020-12-03T04:18:56Z</dcterms:created>
  <dcterms:modified xsi:type="dcterms:W3CDTF">2021-04-16T02:27:08Z</dcterms:modified>
</cp:coreProperties>
</file>