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Payoff Ratio" sheetId="2" r:id="rId2"/>
  </sheets>
  <calcPr calcId="162913"/>
</workbook>
</file>

<file path=xl/calcChain.xml><?xml version="1.0" encoding="utf-8"?>
<calcChain xmlns="http://schemas.openxmlformats.org/spreadsheetml/2006/main">
  <c r="B26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25" i="2" l="1"/>
  <c r="B27" i="2" s="1"/>
</calcChain>
</file>

<file path=xl/sharedStrings.xml><?xml version="1.0" encoding="utf-8"?>
<sst xmlns="http://schemas.openxmlformats.org/spreadsheetml/2006/main" count="15" uniqueCount="13">
  <si>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</si>
  <si>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</si>
  <si>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</si>
  <si>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</si>
  <si>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</si>
  <si>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</si>
  <si>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</si>
  <si>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</si>
  <si>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Payoff Ratio</t>
  </si>
  <si>
    <t>Average Loss</t>
  </si>
  <si>
    <t>Average Gain</t>
  </si>
  <si>
    <t>Positive Returns</t>
  </si>
  <si>
    <t>Negative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</si>
</sst>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14" fontId="0" fillId="0" borderId="10" xfId="0" applyNumberFormat="1" applyBorder="1"/>
    <xf numFmtId="14" fontId="16" fillId="0" borderId="11" xfId="0" applyNumberFormat="1" applyFont="1" applyBorder="1"/>
    <xf numFmtId="2" fontId="0" fillId="0" borderId="0" xfId="0" applyNumberFormat="1"/>
    <xf numFmtId="14" fontId="0" fillId="0" borderId="0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165" fontId="0" fillId="0" borderId="0" xfId="1" applyNumberFormat="1" applyFont="1"/>
    <xf numFmtId="2" fontId="0" fillId="0" borderId="0" xfId="1" applyNumberFormat="1" applyFont="1"/>
    <xf numFmtId="2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7</xdr:col>
      <xdr:colOff>161925</xdr:colOff>
      <xdr:row>35</xdr:row>
      <xdr:rowOff>142875</xdr:rowOff>
    </xdr:to>
    <xdr:sp macro="" textlink="">
      <xdr:nvSpPr>
        <xdr:cNvPr id="1025" name="AutoShape 1" descr="Sortino Portfolio Optimization with Alpha Streams Algorithms | QuantConnect  Blog"/>
        <xdr:cNvSpPr>
          <a:spLocks noChangeAspect="1" noChangeArrowheads="1"/>
        </xdr:cNvSpPr>
      </xdr:nvSpPr>
      <xdr:spPr bwMode="auto">
        <a:xfrm>
          <a:off x="4057650" y="5524500"/>
          <a:ext cx="30956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371255</xdr:colOff>
      <xdr:row>3</xdr:row>
      <xdr:rowOff>180975</xdr:rowOff>
    </xdr:from>
    <xdr:to>
      <xdr:col>11</xdr:col>
      <xdr:colOff>95250</xdr:colOff>
      <xdr:row>14</xdr:row>
      <xdr:rowOff>9525</xdr:rowOff>
    </xdr:to>
    <xdr:pic>
      <xdr:nvPicPr>
        <xdr:cNvPr id="4" name="Picture 3" descr="What is payoff ratio ?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280" y="752475"/>
          <a:ext cx="3648295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0"/>
  <sheetViews>
    <sheetView tabSelected="1" workbookViewId="0">
      <selection activeCell="D26" sqref="D26"/>
    </sheetView>
  </sheetViews>
  <sheetFormatPr defaultRowHeight="15" x14ac:dyDescent="0.25"/>
  <cols>
    <col min="1" max="1" width="23.5703125" bestFit="1" customWidth="1"/>
    <col min="2" max="2" width="21.140625" bestFit="1" customWidth="1"/>
    <col min="3" max="3" width="20.42578125" bestFit="1" customWidth="1"/>
    <col min="4" max="4" width="13.28515625" bestFit="1" customWidth="1"/>
    <col min="5" max="5" width="21.7109375" bestFit="1" customWidth="1"/>
    <col min="6" max="6" width="13.140625" customWidth="1"/>
  </cols>
  <sheetData>
    <row r="1" spans="1:7" x14ac:dyDescent="0.25">
      <c r="A1" s="3" t="s">
        <v>0</v>
      </c>
      <c r="B1" s="3" t="s">
        <v>5</v>
      </c>
      <c r="C1" s="3" t="s">
        <v>7</v>
      </c>
      <c r="D1" s="3" t="s">
        <v>11</v>
      </c>
      <c r="E1" s="3" t="s">
        <v>12</v>
      </c>
      <c r="F1" s="3"/>
      <c r="G1" s="3"/>
    </row>
    <row r="2" spans="1:7" x14ac:dyDescent="0.25">
      <c r="A2" s="1">
        <v>44287</v>
      </c>
      <c r="B2" s="6">
        <v>74.550003000000004</v>
      </c>
      <c r="C2" s="2"/>
      <c r="D2" s="6"/>
      <c r="F2" s="6"/>
    </row>
    <row r="3" spans="1:7" x14ac:dyDescent="0.25">
      <c r="A3" s="1">
        <v>44317</v>
      </c>
      <c r="B3" s="6">
        <v>93.769997000000004</v>
      </c>
      <c r="C3" s="2">
        <f>(B3-B2)/B2</f>
        <v>0.25781345709670861</v>
      </c>
      <c r="D3" s="6">
        <f>IF(C3 &gt; 0, C3, 0)</f>
        <v>0.25781345709670861</v>
      </c>
      <c r="E3" s="11">
        <f>IF(C3&lt;0,C3,0)</f>
        <v>0</v>
      </c>
      <c r="F3" s="6"/>
      <c r="G3" s="2"/>
    </row>
    <row r="4" spans="1:7" x14ac:dyDescent="0.25">
      <c r="A4" s="1">
        <v>44348</v>
      </c>
      <c r="B4" s="6">
        <v>89.980002999999996</v>
      </c>
      <c r="C4" s="2">
        <f t="shared" ref="C4:C23" si="0">(B4-B3)/B3</f>
        <v>-4.0417981457331248E-2</v>
      </c>
      <c r="D4" s="6">
        <f t="shared" ref="D4:D23" si="1">IF(C4 &gt; 0, C4, 0)</f>
        <v>0</v>
      </c>
      <c r="E4" s="11">
        <f t="shared" ref="E4:E23" si="2">IF(C4&lt;0,C4,0)</f>
        <v>-4.0417981457331248E-2</v>
      </c>
      <c r="F4" s="6"/>
      <c r="G4" s="2"/>
    </row>
    <row r="5" spans="1:7" x14ac:dyDescent="0.25">
      <c r="A5" s="1">
        <v>44378</v>
      </c>
      <c r="B5" s="6">
        <v>76.980002999999996</v>
      </c>
      <c r="C5" s="2">
        <f t="shared" si="0"/>
        <v>-0.14447654552756573</v>
      </c>
      <c r="D5" s="6">
        <f t="shared" si="1"/>
        <v>0</v>
      </c>
      <c r="E5" s="11">
        <f t="shared" si="2"/>
        <v>-0.14447654552756573</v>
      </c>
      <c r="F5" s="6"/>
      <c r="G5" s="2"/>
    </row>
    <row r="6" spans="1:7" x14ac:dyDescent="0.25">
      <c r="A6" s="1">
        <v>44409</v>
      </c>
      <c r="B6" s="6">
        <v>82.050003000000004</v>
      </c>
      <c r="C6" s="2">
        <f t="shared" si="0"/>
        <v>6.5861260098937738E-2</v>
      </c>
      <c r="D6" s="6">
        <f t="shared" si="1"/>
        <v>6.5861260098937738E-2</v>
      </c>
      <c r="E6" s="11">
        <f t="shared" si="2"/>
        <v>0</v>
      </c>
      <c r="F6" s="6"/>
      <c r="G6" s="2"/>
    </row>
    <row r="7" spans="1:7" x14ac:dyDescent="0.25">
      <c r="A7" s="1">
        <v>44440</v>
      </c>
      <c r="B7" s="6">
        <v>75.550003000000004</v>
      </c>
      <c r="C7" s="2">
        <f t="shared" si="0"/>
        <v>-7.9219984915783609E-2</v>
      </c>
      <c r="D7" s="6">
        <f t="shared" si="1"/>
        <v>0</v>
      </c>
      <c r="E7" s="11">
        <f t="shared" si="2"/>
        <v>-7.9219984915783609E-2</v>
      </c>
      <c r="F7" s="6"/>
      <c r="G7" s="2"/>
    </row>
    <row r="8" spans="1:7" x14ac:dyDescent="0.25">
      <c r="A8" s="1">
        <v>44470</v>
      </c>
      <c r="B8" s="6">
        <v>84.019997000000004</v>
      </c>
      <c r="C8" s="2">
        <f t="shared" si="0"/>
        <v>0.11211110077652808</v>
      </c>
      <c r="D8" s="6">
        <f t="shared" si="1"/>
        <v>0.11211110077652808</v>
      </c>
      <c r="E8" s="11">
        <f t="shared" si="2"/>
        <v>0</v>
      </c>
      <c r="F8" s="6"/>
      <c r="G8" s="2"/>
    </row>
    <row r="9" spans="1:7" x14ac:dyDescent="0.25">
      <c r="A9" s="1">
        <v>44501</v>
      </c>
      <c r="B9" s="6">
        <v>126.099998</v>
      </c>
      <c r="C9" s="2">
        <f t="shared" si="0"/>
        <v>0.50083316475243378</v>
      </c>
      <c r="D9" s="6">
        <f t="shared" si="1"/>
        <v>0.50083316475243378</v>
      </c>
      <c r="E9" s="11">
        <f t="shared" si="2"/>
        <v>0</v>
      </c>
      <c r="F9" s="6"/>
      <c r="G9" s="2"/>
    </row>
    <row r="10" spans="1:7" x14ac:dyDescent="0.25">
      <c r="A10" s="1">
        <v>44531</v>
      </c>
      <c r="B10" s="6">
        <v>103.160004</v>
      </c>
      <c r="C10" s="2">
        <f t="shared" si="0"/>
        <v>-0.18191906712004863</v>
      </c>
      <c r="D10" s="6">
        <f t="shared" si="1"/>
        <v>0</v>
      </c>
      <c r="E10" s="11">
        <f t="shared" si="2"/>
        <v>-0.18191906712004863</v>
      </c>
      <c r="F10" s="6"/>
      <c r="G10" s="2"/>
    </row>
    <row r="11" spans="1:7" x14ac:dyDescent="0.25">
      <c r="A11" s="1">
        <v>44562</v>
      </c>
      <c r="B11" s="6">
        <v>65.860000999999997</v>
      </c>
      <c r="C11" s="2">
        <f t="shared" si="0"/>
        <v>-0.36157426864776004</v>
      </c>
      <c r="D11" s="6">
        <f t="shared" si="1"/>
        <v>0</v>
      </c>
      <c r="E11" s="11">
        <f t="shared" si="2"/>
        <v>-0.36157426864776004</v>
      </c>
      <c r="F11" s="6"/>
      <c r="G11" s="2"/>
    </row>
    <row r="12" spans="1:7" x14ac:dyDescent="0.25">
      <c r="A12" s="1">
        <v>44593</v>
      </c>
      <c r="B12" s="6">
        <v>51.57</v>
      </c>
      <c r="C12" s="2">
        <f t="shared" si="0"/>
        <v>-0.21697541425788922</v>
      </c>
      <c r="D12" s="6">
        <f t="shared" si="1"/>
        <v>0</v>
      </c>
      <c r="E12" s="11">
        <f t="shared" si="2"/>
        <v>-0.21697541425788922</v>
      </c>
      <c r="F12" s="6"/>
      <c r="G12" s="2"/>
    </row>
    <row r="13" spans="1:7" x14ac:dyDescent="0.25">
      <c r="A13" s="1">
        <v>44621</v>
      </c>
      <c r="B13" s="6">
        <v>46.240001999999997</v>
      </c>
      <c r="C13" s="2">
        <f t="shared" si="0"/>
        <v>-0.10335462478184998</v>
      </c>
      <c r="D13" s="6">
        <f t="shared" si="1"/>
        <v>0</v>
      </c>
      <c r="E13" s="11">
        <f t="shared" si="2"/>
        <v>-0.10335462478184998</v>
      </c>
      <c r="F13" s="6"/>
      <c r="G13" s="2"/>
    </row>
    <row r="14" spans="1:7" x14ac:dyDescent="0.25">
      <c r="A14" s="1">
        <v>44652</v>
      </c>
      <c r="B14" s="6">
        <v>30.65</v>
      </c>
      <c r="C14" s="2">
        <f t="shared" si="0"/>
        <v>-0.33715400790856365</v>
      </c>
      <c r="D14" s="6">
        <f t="shared" si="1"/>
        <v>0</v>
      </c>
      <c r="E14" s="11">
        <f t="shared" si="2"/>
        <v>-0.33715400790856365</v>
      </c>
      <c r="F14" s="6"/>
      <c r="G14" s="2"/>
    </row>
    <row r="15" spans="1:7" x14ac:dyDescent="0.25">
      <c r="A15" s="1">
        <v>44682</v>
      </c>
      <c r="B15" s="6">
        <v>29.940000999999999</v>
      </c>
      <c r="C15" s="2">
        <f t="shared" si="0"/>
        <v>-2.3164730831973894E-2</v>
      </c>
      <c r="D15" s="6">
        <f t="shared" si="1"/>
        <v>0</v>
      </c>
      <c r="E15" s="11">
        <f t="shared" si="2"/>
        <v>-2.3164730831973894E-2</v>
      </c>
      <c r="F15" s="6"/>
      <c r="G15" s="2"/>
    </row>
    <row r="16" spans="1:7" x14ac:dyDescent="0.25">
      <c r="A16" s="1">
        <v>44713</v>
      </c>
      <c r="B16" s="6">
        <v>32.860000999999997</v>
      </c>
      <c r="C16" s="2">
        <f t="shared" si="0"/>
        <v>9.7528386856099242E-2</v>
      </c>
      <c r="D16" s="6">
        <f t="shared" si="1"/>
        <v>9.7528386856099242E-2</v>
      </c>
      <c r="E16" s="11">
        <f t="shared" si="2"/>
        <v>0</v>
      </c>
      <c r="F16" s="6"/>
      <c r="G16" s="2"/>
    </row>
    <row r="17" spans="1:7" x14ac:dyDescent="0.25">
      <c r="A17" s="1">
        <v>44743</v>
      </c>
      <c r="B17" s="6">
        <v>42.93</v>
      </c>
      <c r="C17" s="2">
        <f t="shared" si="0"/>
        <v>0.30645157314511351</v>
      </c>
      <c r="D17" s="6">
        <f t="shared" si="1"/>
        <v>0.30645157314511351</v>
      </c>
      <c r="E17" s="11">
        <f t="shared" si="2"/>
        <v>0</v>
      </c>
      <c r="F17" s="6"/>
      <c r="G17" s="2"/>
    </row>
    <row r="18" spans="1:7" x14ac:dyDescent="0.25">
      <c r="A18" s="1">
        <v>44774</v>
      </c>
      <c r="B18" s="6">
        <v>39.110000999999997</v>
      </c>
      <c r="C18" s="2">
        <f t="shared" si="0"/>
        <v>-8.8982040531097206E-2</v>
      </c>
      <c r="D18" s="6">
        <f t="shared" si="1"/>
        <v>0</v>
      </c>
      <c r="E18" s="11">
        <f t="shared" si="2"/>
        <v>-8.8982040531097206E-2</v>
      </c>
      <c r="F18" s="6"/>
      <c r="G18" s="2"/>
    </row>
    <row r="19" spans="1:7" x14ac:dyDescent="0.25">
      <c r="A19" s="1">
        <v>44805</v>
      </c>
      <c r="B19" s="6">
        <v>35.840000000000003</v>
      </c>
      <c r="C19" s="2">
        <f t="shared" si="0"/>
        <v>-8.361035326999848E-2</v>
      </c>
      <c r="D19" s="6">
        <f t="shared" si="1"/>
        <v>0</v>
      </c>
      <c r="E19" s="11">
        <f t="shared" si="2"/>
        <v>-8.361035326999848E-2</v>
      </c>
      <c r="F19" s="6"/>
      <c r="G19" s="2"/>
    </row>
    <row r="20" spans="1:7" x14ac:dyDescent="0.25">
      <c r="A20" s="1">
        <v>44835</v>
      </c>
      <c r="B20" s="6">
        <v>44.740001999999997</v>
      </c>
      <c r="C20" s="2">
        <f t="shared" si="0"/>
        <v>0.24832594866071409</v>
      </c>
      <c r="D20" s="6">
        <f t="shared" si="1"/>
        <v>0.24832594866071409</v>
      </c>
      <c r="E20" s="11">
        <f t="shared" si="2"/>
        <v>0</v>
      </c>
      <c r="F20" s="6"/>
      <c r="G20" s="2"/>
    </row>
    <row r="21" spans="1:7" x14ac:dyDescent="0.25">
      <c r="A21" s="1">
        <v>44866</v>
      </c>
      <c r="B21" s="6">
        <v>31.77</v>
      </c>
      <c r="C21" s="2">
        <f t="shared" si="0"/>
        <v>-0.28989721547173819</v>
      </c>
      <c r="D21" s="6">
        <f t="shared" si="1"/>
        <v>0</v>
      </c>
      <c r="E21" s="11">
        <f t="shared" si="2"/>
        <v>-0.28989721547173819</v>
      </c>
      <c r="F21" s="6"/>
      <c r="G21" s="2"/>
    </row>
    <row r="22" spans="1:7" x14ac:dyDescent="0.25">
      <c r="A22" s="1">
        <v>44896</v>
      </c>
      <c r="B22" s="6">
        <v>28.459999</v>
      </c>
      <c r="C22" s="2">
        <f t="shared" si="0"/>
        <v>-0.10418637079005351</v>
      </c>
      <c r="D22" s="6">
        <f t="shared" si="1"/>
        <v>0</v>
      </c>
      <c r="E22" s="11">
        <f t="shared" si="2"/>
        <v>-0.10418637079005351</v>
      </c>
      <c r="F22" s="6"/>
      <c r="G22" s="2"/>
    </row>
    <row r="23" spans="1:7" x14ac:dyDescent="0.25">
      <c r="A23" s="1">
        <v>44927</v>
      </c>
      <c r="B23" s="6">
        <v>33.409999999999997</v>
      </c>
      <c r="C23" s="2">
        <f t="shared" si="0"/>
        <v>0.17392836169811521</v>
      </c>
      <c r="D23" s="6">
        <f t="shared" si="1"/>
        <v>0.17392836169811521</v>
      </c>
      <c r="E23" s="11">
        <f t="shared" si="2"/>
        <v>0</v>
      </c>
      <c r="F23" s="6"/>
      <c r="G23" s="2"/>
    </row>
    <row r="24" spans="1:7" x14ac:dyDescent="0.25">
      <c r="A24" s="1"/>
      <c r="C24" s="2"/>
    </row>
    <row r="25" spans="1:7" x14ac:dyDescent="0.25">
      <c r="A25" s="4" t="s">
        <v>10</v>
      </c>
      <c r="B25" s="8">
        <f>AVERAGEIF(D3:D23,"&gt;0")</f>
        <v>0.22035665663558129</v>
      </c>
      <c r="C25" s="10"/>
    </row>
    <row r="26" spans="1:7" x14ac:dyDescent="0.25">
      <c r="A26" s="7" t="s">
        <v>9</v>
      </c>
      <c r="B26" s="9">
        <f>AVERAGEIF(E3:E23,"&lt;0")</f>
        <v>-0.15807173888551179</v>
      </c>
      <c r="C26" s="2"/>
    </row>
    <row r="27" spans="1:7" x14ac:dyDescent="0.25">
      <c r="A27" s="5" t="s">
        <v>8</v>
      </c>
      <c r="B27" s="12">
        <f>ABS(B25/B26)</f>
        <v>1.3940294336559504</v>
      </c>
      <c r="C27" s="2"/>
    </row>
    <row r="28" spans="1:7" x14ac:dyDescent="0.25">
      <c r="A28" s="1"/>
      <c r="C28" s="2"/>
    </row>
    <row r="29" spans="1:7" x14ac:dyDescent="0.25">
      <c r="A29" s="1"/>
      <c r="C29" s="2"/>
    </row>
    <row r="30" spans="1:7" x14ac:dyDescent="0.25">
      <c r="A30" s="1"/>
      <c r="C30" s="2"/>
    </row>
    <row r="31" spans="1:7" x14ac:dyDescent="0.25">
      <c r="A31" s="1"/>
      <c r="C31" s="2"/>
    </row>
    <row r="32" spans="1:7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Payoff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2023-07-25T01:39:53Z</dcterms:modified>
</cp:coreProperties>
</file>