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0" yWindow="0" windowWidth="28800" windowHeight="12330" activeTab="1"/>
  </bookViews>
  <sheets>
    <sheet name="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2" l="1"/>
  <c r="M13" i="2"/>
  <c r="K13" i="2"/>
  <c r="K14" i="2"/>
  <c r="K1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2" i="2"/>
  <c r="M6" i="2"/>
  <c r="M7" i="2"/>
  <c r="M8" i="2"/>
  <c r="M9" i="2"/>
  <c r="M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L14" i="2" s="1"/>
  <c r="L12" i="2" l="1"/>
  <c r="L13" i="2"/>
  <c r="M12" i="2" l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2" i="2"/>
</calcChain>
</file>

<file path=xl/sharedStrings.xml><?xml version="1.0" encoding="utf-8"?>
<sst xmlns="http://schemas.openxmlformats.org/spreadsheetml/2006/main" count="60" uniqueCount="24">
  <si>
    <t>Date</t>
  </si>
  <si>
    <t>Open</t>
  </si>
  <si>
    <t>High</t>
  </si>
  <si>
    <t>Low</t>
  </si>
  <si>
    <t>Close</t>
  </si>
  <si>
    <t>Adj Close</t>
  </si>
  <si>
    <t>Volume</t>
  </si>
  <si>
    <t>y</t>
  </si>
  <si>
    <t>Numerical classification</t>
  </si>
  <si>
    <t>Type classification</t>
  </si>
  <si>
    <t>Difference</t>
  </si>
  <si>
    <t>Neutral</t>
  </si>
  <si>
    <t>Up</t>
  </si>
  <si>
    <t>Down</t>
  </si>
  <si>
    <t>b</t>
  </si>
  <si>
    <t>w1</t>
  </si>
  <si>
    <t>w2</t>
  </si>
  <si>
    <t>w3</t>
  </si>
  <si>
    <t>w4</t>
  </si>
  <si>
    <t>mean</t>
  </si>
  <si>
    <t>sample number</t>
  </si>
  <si>
    <t>cutoff</t>
  </si>
  <si>
    <t>Difference =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</si>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</sst>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J29" sqref="J29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44166</v>
      </c>
      <c r="B2">
        <v>39.400002000000001</v>
      </c>
      <c r="C2">
        <v>40.5</v>
      </c>
      <c r="D2">
        <v>39.009998000000003</v>
      </c>
      <c r="E2">
        <v>39.409999999999997</v>
      </c>
      <c r="F2">
        <v>39.409999999999997</v>
      </c>
      <c r="G2">
        <v>72660800</v>
      </c>
    </row>
    <row r="3" spans="1:7" x14ac:dyDescent="0.25">
      <c r="A3" s="1">
        <v>44167</v>
      </c>
      <c r="B3">
        <v>40.470001000000003</v>
      </c>
      <c r="C3">
        <v>41.41</v>
      </c>
      <c r="D3">
        <v>40.299999</v>
      </c>
      <c r="E3">
        <v>40.799999</v>
      </c>
      <c r="F3">
        <v>40.799999</v>
      </c>
      <c r="G3">
        <v>84347500</v>
      </c>
    </row>
    <row r="4" spans="1:7" x14ac:dyDescent="0.25">
      <c r="A4" s="1">
        <v>44168</v>
      </c>
      <c r="B4">
        <v>40.98</v>
      </c>
      <c r="C4">
        <v>41.029998999999997</v>
      </c>
      <c r="D4">
        <v>39.520000000000003</v>
      </c>
      <c r="E4">
        <v>40.090000000000003</v>
      </c>
      <c r="F4">
        <v>40.090000000000003</v>
      </c>
      <c r="G4">
        <v>68570100</v>
      </c>
    </row>
    <row r="5" spans="1:7" x14ac:dyDescent="0.25">
      <c r="A5" s="1">
        <v>44169</v>
      </c>
      <c r="B5">
        <v>39.889999000000003</v>
      </c>
      <c r="C5">
        <v>40.450001</v>
      </c>
      <c r="D5">
        <v>39.889999000000003</v>
      </c>
      <c r="E5">
        <v>40.340000000000003</v>
      </c>
      <c r="F5">
        <v>40.340000000000003</v>
      </c>
      <c r="G5">
        <v>35368100</v>
      </c>
    </row>
    <row r="6" spans="1:7" x14ac:dyDescent="0.25">
      <c r="A6" s="1">
        <v>44172</v>
      </c>
      <c r="B6">
        <v>40.659999999999997</v>
      </c>
      <c r="C6">
        <v>41.400002000000001</v>
      </c>
      <c r="D6">
        <v>40.369999</v>
      </c>
      <c r="E6">
        <v>41.25</v>
      </c>
      <c r="F6">
        <v>41.25</v>
      </c>
      <c r="G6">
        <v>48253700</v>
      </c>
    </row>
    <row r="7" spans="1:7" x14ac:dyDescent="0.25">
      <c r="A7" s="1">
        <v>44173</v>
      </c>
      <c r="B7">
        <v>41.400002000000001</v>
      </c>
      <c r="C7">
        <v>42.77</v>
      </c>
      <c r="D7">
        <v>41.349997999999999</v>
      </c>
      <c r="E7">
        <v>42.560001</v>
      </c>
      <c r="F7">
        <v>42.560001</v>
      </c>
      <c r="G7">
        <v>87039300</v>
      </c>
    </row>
    <row r="8" spans="1:7" x14ac:dyDescent="0.25">
      <c r="A8" s="1">
        <v>44174</v>
      </c>
      <c r="B8">
        <v>43.07</v>
      </c>
      <c r="C8">
        <v>43.080002</v>
      </c>
      <c r="D8">
        <v>41.130001</v>
      </c>
      <c r="E8">
        <v>41.849997999999999</v>
      </c>
      <c r="F8">
        <v>41.849997999999999</v>
      </c>
      <c r="G8">
        <v>86118500</v>
      </c>
    </row>
    <row r="9" spans="1:7" x14ac:dyDescent="0.25">
      <c r="A9" s="1">
        <v>44175</v>
      </c>
      <c r="B9">
        <v>41.82</v>
      </c>
      <c r="C9">
        <v>42.220001000000003</v>
      </c>
      <c r="D9">
        <v>41.450001</v>
      </c>
      <c r="E9">
        <v>41.73</v>
      </c>
      <c r="F9">
        <v>41.73</v>
      </c>
      <c r="G9">
        <v>57749200</v>
      </c>
    </row>
    <row r="10" spans="1:7" x14ac:dyDescent="0.25">
      <c r="A10" s="1">
        <v>44176</v>
      </c>
      <c r="B10">
        <v>41.970001000000003</v>
      </c>
      <c r="C10">
        <v>42.07</v>
      </c>
      <c r="D10">
        <v>40.689999</v>
      </c>
      <c r="E10">
        <v>41.119999</v>
      </c>
      <c r="F10">
        <v>41.119999</v>
      </c>
      <c r="G10">
        <v>60737000</v>
      </c>
    </row>
    <row r="11" spans="1:7" x14ac:dyDescent="0.25">
      <c r="A11" s="1">
        <v>44179</v>
      </c>
      <c r="B11">
        <v>41.619999</v>
      </c>
      <c r="C11">
        <v>41.66</v>
      </c>
      <c r="D11">
        <v>39.07</v>
      </c>
      <c r="E11">
        <v>39.209999000000003</v>
      </c>
      <c r="F11">
        <v>39.209999000000003</v>
      </c>
      <c r="G11">
        <v>94809700</v>
      </c>
    </row>
    <row r="12" spans="1:7" x14ac:dyDescent="0.25">
      <c r="A12" s="1">
        <v>44180</v>
      </c>
      <c r="B12">
        <v>39.060001</v>
      </c>
      <c r="C12">
        <v>39.18</v>
      </c>
      <c r="D12">
        <v>38.209999000000003</v>
      </c>
      <c r="E12">
        <v>38.709999000000003</v>
      </c>
      <c r="F12">
        <v>38.709999000000003</v>
      </c>
      <c r="G12">
        <v>66003300</v>
      </c>
    </row>
    <row r="13" spans="1:7" x14ac:dyDescent="0.25">
      <c r="A13" s="1">
        <v>44181</v>
      </c>
      <c r="B13">
        <v>38.18</v>
      </c>
      <c r="C13">
        <v>38.470001000000003</v>
      </c>
      <c r="D13">
        <v>37.740001999999997</v>
      </c>
      <c r="E13">
        <v>37.840000000000003</v>
      </c>
      <c r="F13">
        <v>37.840000000000003</v>
      </c>
      <c r="G13">
        <v>56515300</v>
      </c>
    </row>
    <row r="14" spans="1:7" x14ac:dyDescent="0.25">
      <c r="A14" s="1">
        <v>44182</v>
      </c>
      <c r="B14">
        <v>37.830002</v>
      </c>
      <c r="C14">
        <v>38.119999</v>
      </c>
      <c r="D14">
        <v>37.310001</v>
      </c>
      <c r="E14">
        <v>38.029998999999997</v>
      </c>
      <c r="F14">
        <v>38.029998999999997</v>
      </c>
      <c r="G14">
        <v>52036400</v>
      </c>
    </row>
    <row r="15" spans="1:7" x14ac:dyDescent="0.25">
      <c r="A15" s="1">
        <v>44183</v>
      </c>
      <c r="B15">
        <v>37.990001999999997</v>
      </c>
      <c r="C15">
        <v>38.090000000000003</v>
      </c>
      <c r="D15">
        <v>37.5</v>
      </c>
      <c r="E15">
        <v>37.68</v>
      </c>
      <c r="F15">
        <v>37.68</v>
      </c>
      <c r="G15">
        <v>60259200</v>
      </c>
    </row>
    <row r="16" spans="1:7" x14ac:dyDescent="0.25">
      <c r="A16" s="1">
        <v>44186</v>
      </c>
      <c r="B16">
        <v>37.279998999999997</v>
      </c>
      <c r="C16">
        <v>37.400002000000001</v>
      </c>
      <c r="D16">
        <v>36.909999999999997</v>
      </c>
      <c r="E16">
        <v>37.380001</v>
      </c>
      <c r="F16">
        <v>37.380001</v>
      </c>
      <c r="G16">
        <v>40891800</v>
      </c>
    </row>
    <row r="17" spans="1:7" x14ac:dyDescent="0.25">
      <c r="A17" s="1">
        <v>44187</v>
      </c>
      <c r="B17">
        <v>37.209999000000003</v>
      </c>
      <c r="C17">
        <v>37.330002</v>
      </c>
      <c r="D17">
        <v>36.599997999999999</v>
      </c>
      <c r="E17">
        <v>36.740001999999997</v>
      </c>
      <c r="F17">
        <v>36.740001999999997</v>
      </c>
      <c r="G17">
        <v>33634400</v>
      </c>
    </row>
    <row r="18" spans="1:7" x14ac:dyDescent="0.25">
      <c r="A18" s="1">
        <v>44188</v>
      </c>
      <c r="B18">
        <v>37.009998000000003</v>
      </c>
      <c r="C18">
        <v>37.650002000000001</v>
      </c>
      <c r="D18">
        <v>36.880001</v>
      </c>
      <c r="E18">
        <v>37.439999</v>
      </c>
      <c r="F18">
        <v>37.439999</v>
      </c>
      <c r="G18">
        <v>36182000</v>
      </c>
    </row>
    <row r="19" spans="1:7" x14ac:dyDescent="0.25">
      <c r="A19" s="1">
        <v>44189</v>
      </c>
      <c r="B19">
        <v>37.400002000000001</v>
      </c>
      <c r="C19">
        <v>37.57</v>
      </c>
      <c r="D19">
        <v>37.18</v>
      </c>
      <c r="E19">
        <v>37.270000000000003</v>
      </c>
      <c r="F19">
        <v>37.270000000000003</v>
      </c>
      <c r="G19">
        <v>14790100</v>
      </c>
    </row>
    <row r="20" spans="1:7" x14ac:dyDescent="0.25">
      <c r="A20" s="1">
        <v>44193</v>
      </c>
      <c r="B20">
        <v>37.360000999999997</v>
      </c>
      <c r="C20">
        <v>37.580002</v>
      </c>
      <c r="D20">
        <v>36.68</v>
      </c>
      <c r="E20">
        <v>36.82</v>
      </c>
      <c r="F20">
        <v>36.82</v>
      </c>
      <c r="G20">
        <v>26993700</v>
      </c>
    </row>
    <row r="21" spans="1:7" x14ac:dyDescent="0.25">
      <c r="A21" s="1">
        <v>44194</v>
      </c>
      <c r="B21">
        <v>36.900002000000001</v>
      </c>
      <c r="C21">
        <v>37.200001</v>
      </c>
      <c r="D21">
        <v>36.790000999999997</v>
      </c>
      <c r="E21">
        <v>37.049999</v>
      </c>
      <c r="F21">
        <v>37.049999</v>
      </c>
      <c r="G21">
        <v>23152100</v>
      </c>
    </row>
    <row r="22" spans="1:7" x14ac:dyDescent="0.25">
      <c r="A22" s="1">
        <v>44195</v>
      </c>
      <c r="B22">
        <v>37.029998999999997</v>
      </c>
      <c r="C22">
        <v>37.240001999999997</v>
      </c>
      <c r="D22">
        <v>36.700001</v>
      </c>
      <c r="E22">
        <v>36.740001999999997</v>
      </c>
      <c r="F22">
        <v>36.740001999999997</v>
      </c>
      <c r="G22">
        <v>24889800</v>
      </c>
    </row>
    <row r="23" spans="1:7" x14ac:dyDescent="0.25">
      <c r="A23" s="1">
        <v>44196</v>
      </c>
      <c r="B23">
        <v>36.659999999999997</v>
      </c>
      <c r="C23">
        <v>36.919998</v>
      </c>
      <c r="D23">
        <v>36.290000999999997</v>
      </c>
      <c r="E23">
        <v>36.810001</v>
      </c>
      <c r="F23">
        <v>36.810001</v>
      </c>
      <c r="G23">
        <v>30755600</v>
      </c>
    </row>
    <row r="24" spans="1:7" x14ac:dyDescent="0.25">
      <c r="A24" s="1">
        <v>44200</v>
      </c>
      <c r="B24">
        <v>36.869999</v>
      </c>
      <c r="C24">
        <v>36.939999</v>
      </c>
      <c r="D24">
        <v>36.270000000000003</v>
      </c>
      <c r="E24">
        <v>36.810001</v>
      </c>
      <c r="F24">
        <v>36.810001</v>
      </c>
      <c r="G24">
        <v>33565700</v>
      </c>
    </row>
    <row r="25" spans="1:7" x14ac:dyDescent="0.25">
      <c r="A25" s="1">
        <v>44201</v>
      </c>
      <c r="B25">
        <v>36.720001000000003</v>
      </c>
      <c r="C25">
        <v>37.369999</v>
      </c>
      <c r="D25">
        <v>36.599997999999999</v>
      </c>
      <c r="E25">
        <v>37.189999</v>
      </c>
      <c r="F25">
        <v>37.189999</v>
      </c>
      <c r="G25">
        <v>29909400</v>
      </c>
    </row>
    <row r="26" spans="1:7" x14ac:dyDescent="0.25">
      <c r="A26" s="1">
        <v>44202</v>
      </c>
      <c r="B26">
        <v>36.830002</v>
      </c>
      <c r="C26">
        <v>37.479999999999997</v>
      </c>
      <c r="D26">
        <v>36.770000000000003</v>
      </c>
      <c r="E26">
        <v>36.869999</v>
      </c>
      <c r="F26">
        <v>36.869999</v>
      </c>
      <c r="G26">
        <v>34962500</v>
      </c>
    </row>
    <row r="27" spans="1:7" x14ac:dyDescent="0.25">
      <c r="A27" s="1">
        <v>44203</v>
      </c>
      <c r="B27">
        <v>37.040000999999997</v>
      </c>
      <c r="C27">
        <v>37.150002000000001</v>
      </c>
      <c r="D27">
        <v>36.669998</v>
      </c>
      <c r="E27">
        <v>37.060001</v>
      </c>
      <c r="F27">
        <v>37.060001</v>
      </c>
      <c r="G27">
        <v>27809500</v>
      </c>
    </row>
    <row r="28" spans="1:7" x14ac:dyDescent="0.25">
      <c r="A28" s="1">
        <v>44204</v>
      </c>
      <c r="B28">
        <v>37.159999999999997</v>
      </c>
      <c r="C28">
        <v>37.529998999999997</v>
      </c>
      <c r="D28">
        <v>36.900002000000001</v>
      </c>
      <c r="E28">
        <v>37.130001</v>
      </c>
      <c r="F28">
        <v>37.130001</v>
      </c>
      <c r="G28">
        <v>33462400</v>
      </c>
    </row>
    <row r="29" spans="1:7" x14ac:dyDescent="0.25">
      <c r="A29" s="1">
        <v>44207</v>
      </c>
      <c r="B29">
        <v>37.220001000000003</v>
      </c>
      <c r="C29">
        <v>37.830002</v>
      </c>
      <c r="D29">
        <v>37.150002000000001</v>
      </c>
      <c r="E29">
        <v>37.770000000000003</v>
      </c>
      <c r="F29">
        <v>37.770000000000003</v>
      </c>
      <c r="G29">
        <v>47326600</v>
      </c>
    </row>
    <row r="30" spans="1:7" x14ac:dyDescent="0.25">
      <c r="A30" s="1">
        <v>44208</v>
      </c>
      <c r="B30">
        <v>37.700001</v>
      </c>
      <c r="C30">
        <v>37.790000999999997</v>
      </c>
      <c r="D30">
        <v>36.82</v>
      </c>
      <c r="E30">
        <v>37.18</v>
      </c>
      <c r="F30">
        <v>37.18</v>
      </c>
      <c r="G30">
        <v>47831100</v>
      </c>
    </row>
    <row r="31" spans="1:7" x14ac:dyDescent="0.25">
      <c r="A31" s="1">
        <v>44209</v>
      </c>
      <c r="B31">
        <v>37</v>
      </c>
      <c r="C31">
        <v>37.169998</v>
      </c>
      <c r="D31">
        <v>36.639999000000003</v>
      </c>
      <c r="E31">
        <v>36.860000999999997</v>
      </c>
      <c r="F31">
        <v>36.860000999999997</v>
      </c>
      <c r="G31">
        <v>31027900</v>
      </c>
    </row>
    <row r="32" spans="1:7" x14ac:dyDescent="0.25">
      <c r="A32" s="1">
        <v>44210</v>
      </c>
      <c r="B32">
        <v>36.779998999999997</v>
      </c>
      <c r="C32">
        <v>36.959999000000003</v>
      </c>
      <c r="D32">
        <v>36.610000999999997</v>
      </c>
      <c r="E32">
        <v>36.75</v>
      </c>
      <c r="F32">
        <v>36.75</v>
      </c>
      <c r="G32">
        <v>30272000</v>
      </c>
    </row>
    <row r="33" spans="1:7" x14ac:dyDescent="0.25">
      <c r="A33" s="1">
        <v>44211</v>
      </c>
      <c r="B33">
        <v>36.68</v>
      </c>
      <c r="C33">
        <v>36.779998999999997</v>
      </c>
      <c r="D33">
        <v>36.400002000000001</v>
      </c>
      <c r="E33">
        <v>36.700001</v>
      </c>
      <c r="F33">
        <v>36.700001</v>
      </c>
      <c r="G33">
        <v>33948500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22" sqref="L22"/>
    </sheetView>
  </sheetViews>
  <sheetFormatPr defaultRowHeight="15" x14ac:dyDescent="0.25"/>
  <cols>
    <col min="1" max="1" width="10.7109375" bestFit="1" customWidth="1"/>
    <col min="8" max="8" width="17.42578125" bestFit="1" customWidth="1"/>
    <col min="9" max="9" width="10.42578125" bestFit="1" customWidth="1"/>
    <col min="11" max="11" width="12" bestFit="1" customWidth="1"/>
    <col min="12" max="12" width="15" bestFit="1" customWidth="1"/>
  </cols>
  <sheetData>
    <row r="1" spans="1:13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  <c r="F1" s="2" t="s">
        <v>7</v>
      </c>
      <c r="G1" s="2" t="s">
        <v>8</v>
      </c>
      <c r="H1" s="2" t="s">
        <v>9</v>
      </c>
      <c r="I1" s="2" t="s">
        <v>10</v>
      </c>
      <c r="K1" s="2">
        <v>0</v>
      </c>
      <c r="L1" s="2" t="s">
        <v>11</v>
      </c>
    </row>
    <row r="2" spans="1:13" x14ac:dyDescent="0.25">
      <c r="A2" t="s">
        <v>12</v>
      </c>
      <c r="B2">
        <v>39.400002000000001</v>
      </c>
      <c r="C2">
        <v>40.5</v>
      </c>
      <c r="D2">
        <v>39.009998000000003</v>
      </c>
      <c r="E2">
        <v>39.409999999999997</v>
      </c>
      <c r="F2">
        <f>IF(A2=L$1,K$1,IF(A2=$L$2,K$2,K$3))</f>
        <v>1</v>
      </c>
      <c r="G2">
        <f>M$6*B2+M$7*C2+M$8*D2+M$9*E2+M$5</f>
        <v>1.115060058389556</v>
      </c>
      <c r="H2" t="str">
        <f>IF(B2=E2,"Neutral",IF(B2&lt;E2,"Up","Down"))</f>
        <v>Up</v>
      </c>
      <c r="I2">
        <f>IF(A2=H2,0, 1)</f>
        <v>0</v>
      </c>
      <c r="K2">
        <v>1</v>
      </c>
      <c r="L2" t="s">
        <v>12</v>
      </c>
    </row>
    <row r="3" spans="1:13" x14ac:dyDescent="0.25">
      <c r="A3" t="s">
        <v>12</v>
      </c>
      <c r="B3">
        <v>40.470001000000003</v>
      </c>
      <c r="C3">
        <v>41.41</v>
      </c>
      <c r="D3">
        <v>40.299999</v>
      </c>
      <c r="E3">
        <v>40.799999</v>
      </c>
      <c r="F3">
        <f t="shared" ref="F3:F33" si="0">IF(A3=L$1,K$1,IF(A3=$L$2,K$2,K$3))</f>
        <v>1</v>
      </c>
      <c r="G3">
        <f t="shared" ref="G3:G33" si="1">M$6*B3+M$7*C3+M$8*D3+M$9*E3+M$5</f>
        <v>1.2289410964470058</v>
      </c>
      <c r="H3" t="str">
        <f>IF(B3=E3,"Neutral",IF(B3&lt;E3,"Up","Down"))</f>
        <v>Up</v>
      </c>
      <c r="I3">
        <f t="shared" ref="I3:I33" si="2">IF(A3=H3,0, 1)</f>
        <v>0</v>
      </c>
      <c r="K3">
        <v>2</v>
      </c>
      <c r="L3" t="s">
        <v>13</v>
      </c>
    </row>
    <row r="4" spans="1:13" x14ac:dyDescent="0.25">
      <c r="A4" t="s">
        <v>13</v>
      </c>
      <c r="B4">
        <v>40.98</v>
      </c>
      <c r="C4">
        <v>41.029998999999997</v>
      </c>
      <c r="D4">
        <v>39.520000000000003</v>
      </c>
      <c r="E4">
        <v>40.090000000000003</v>
      </c>
      <c r="F4">
        <f t="shared" si="0"/>
        <v>2</v>
      </c>
      <c r="G4">
        <f t="shared" si="1"/>
        <v>1.8901829432329187</v>
      </c>
      <c r="H4" t="str">
        <f>IF(B4=E4,"Neutral",IF(B4&lt;E4,"Up","Down"))</f>
        <v>Down</v>
      </c>
      <c r="I4">
        <f t="shared" si="2"/>
        <v>0</v>
      </c>
    </row>
    <row r="5" spans="1:13" x14ac:dyDescent="0.25">
      <c r="A5" t="s">
        <v>12</v>
      </c>
      <c r="B5">
        <v>39.889999000000003</v>
      </c>
      <c r="C5">
        <v>40.450001</v>
      </c>
      <c r="D5">
        <v>39.889999000000003</v>
      </c>
      <c r="E5">
        <v>40.340000000000003</v>
      </c>
      <c r="F5">
        <f t="shared" si="0"/>
        <v>1</v>
      </c>
      <c r="G5">
        <f t="shared" si="1"/>
        <v>1.453498438325834</v>
      </c>
      <c r="H5" t="str">
        <f>IF(B5=E5,"Neutral",IF(B5&lt;E5,"Up","Down"))</f>
        <v>Up</v>
      </c>
      <c r="I5">
        <f t="shared" si="2"/>
        <v>0</v>
      </c>
      <c r="K5" s="3" t="s">
        <v>14</v>
      </c>
      <c r="L5">
        <v>5</v>
      </c>
      <c r="M5">
        <f>INDEX(LINEST(F$2:$F$33,B$2:E$33,TRUE,TRUE),1,L5)</f>
        <v>-1.6265641528159271</v>
      </c>
    </row>
    <row r="6" spans="1:13" x14ac:dyDescent="0.25">
      <c r="A6" t="s">
        <v>12</v>
      </c>
      <c r="B6">
        <v>40.659999999999997</v>
      </c>
      <c r="C6">
        <v>41.400002000000001</v>
      </c>
      <c r="D6">
        <v>40.369999</v>
      </c>
      <c r="E6">
        <v>41.25</v>
      </c>
      <c r="F6">
        <f t="shared" si="0"/>
        <v>1</v>
      </c>
      <c r="G6">
        <f t="shared" si="1"/>
        <v>1.082691382005553</v>
      </c>
      <c r="H6" t="str">
        <f>IF(B6=E6,"Neutral",IF(B6&lt;E6,"Up","Down"))</f>
        <v>Up</v>
      </c>
      <c r="I6">
        <f t="shared" si="2"/>
        <v>0</v>
      </c>
      <c r="K6" s="3" t="s">
        <v>15</v>
      </c>
      <c r="L6">
        <v>4</v>
      </c>
      <c r="M6">
        <f>INDEX(LINEST(F$2:$F$33,B$2:E$33,TRUE,TRUE),1,L6)</f>
        <v>0.81828899688315493</v>
      </c>
    </row>
    <row r="7" spans="1:13" x14ac:dyDescent="0.25">
      <c r="A7" t="s">
        <v>12</v>
      </c>
      <c r="B7">
        <v>41.400002000000001</v>
      </c>
      <c r="C7">
        <v>42.77</v>
      </c>
      <c r="D7">
        <v>41.349997999999999</v>
      </c>
      <c r="E7">
        <v>42.560001</v>
      </c>
      <c r="F7">
        <f t="shared" si="0"/>
        <v>1</v>
      </c>
      <c r="G7">
        <f t="shared" si="1"/>
        <v>0.45869151689617027</v>
      </c>
      <c r="H7" t="str">
        <f>IF(B7=E7,"Neutral",IF(B7&lt;E7,"Up","Down"))</f>
        <v>Up</v>
      </c>
      <c r="I7">
        <f t="shared" si="2"/>
        <v>0</v>
      </c>
      <c r="K7" s="3" t="s">
        <v>16</v>
      </c>
      <c r="L7">
        <v>3</v>
      </c>
      <c r="M7">
        <f>INDEX(LINEST(F$2:$F$33,B$2:E$33,TRUE,TRUE),1,L7)</f>
        <v>-0.65970226958422507</v>
      </c>
    </row>
    <row r="8" spans="1:13" x14ac:dyDescent="0.25">
      <c r="A8" t="s">
        <v>13</v>
      </c>
      <c r="B8">
        <v>43.07</v>
      </c>
      <c r="C8">
        <v>43.080002</v>
      </c>
      <c r="D8">
        <v>41.130001</v>
      </c>
      <c r="E8">
        <v>41.849997999999999</v>
      </c>
      <c r="F8">
        <f t="shared" si="0"/>
        <v>2</v>
      </c>
      <c r="G8">
        <f t="shared" si="1"/>
        <v>2.0264819915926147</v>
      </c>
      <c r="H8" t="str">
        <f>IF(B8=E8,"Neutral",IF(B8&lt;E8,"Up","Down"))</f>
        <v>Down</v>
      </c>
      <c r="I8">
        <f t="shared" si="2"/>
        <v>0</v>
      </c>
      <c r="K8" s="3" t="s">
        <v>17</v>
      </c>
      <c r="L8">
        <v>2</v>
      </c>
      <c r="M8">
        <f>INDEX(LINEST(F$2:$F$33,B$2:E$33,TRUE,TRUE),1,L8)</f>
        <v>0.73665371902584964</v>
      </c>
    </row>
    <row r="9" spans="1:13" x14ac:dyDescent="0.25">
      <c r="A9" t="s">
        <v>13</v>
      </c>
      <c r="B9">
        <v>41.82</v>
      </c>
      <c r="C9">
        <v>42.220001000000003</v>
      </c>
      <c r="D9">
        <v>41.450001</v>
      </c>
      <c r="E9">
        <v>41.73</v>
      </c>
      <c r="F9">
        <f t="shared" si="0"/>
        <v>2</v>
      </c>
      <c r="G9">
        <f t="shared" si="1"/>
        <v>1.9026621394858019</v>
      </c>
      <c r="H9" t="str">
        <f>IF(B9=E9,"Neutral",IF(B9&lt;E9,"Up","Down"))</f>
        <v>Down</v>
      </c>
      <c r="I9">
        <f t="shared" si="2"/>
        <v>0</v>
      </c>
      <c r="K9" s="3" t="s">
        <v>18</v>
      </c>
      <c r="L9">
        <v>1</v>
      </c>
      <c r="M9">
        <f>INDEX(LINEST(F$2:$F$33,B$2:E$33,TRUE,TRUE),1,L9)</f>
        <v>-0.79974326542244778</v>
      </c>
    </row>
    <row r="10" spans="1:13" x14ac:dyDescent="0.25">
      <c r="A10" t="s">
        <v>13</v>
      </c>
      <c r="B10">
        <v>41.970001000000003</v>
      </c>
      <c r="C10">
        <v>42.07</v>
      </c>
      <c r="D10">
        <v>40.689999</v>
      </c>
      <c r="E10">
        <v>41.119999</v>
      </c>
      <c r="F10">
        <f t="shared" si="0"/>
        <v>2</v>
      </c>
      <c r="G10">
        <f t="shared" si="1"/>
        <v>2.0523481993310462</v>
      </c>
      <c r="H10" t="str">
        <f>IF(B10=E10,"Neutral",IF(B10&lt;E10,"Up","Down"))</f>
        <v>Down</v>
      </c>
      <c r="I10">
        <f t="shared" si="2"/>
        <v>0</v>
      </c>
    </row>
    <row r="11" spans="1:13" x14ac:dyDescent="0.25">
      <c r="A11" t="s">
        <v>13</v>
      </c>
      <c r="B11">
        <v>41.619999</v>
      </c>
      <c r="C11">
        <v>41.66</v>
      </c>
      <c r="D11">
        <v>39.07</v>
      </c>
      <c r="E11">
        <v>39.209999000000003</v>
      </c>
      <c r="F11">
        <f t="shared" si="0"/>
        <v>2</v>
      </c>
      <c r="G11">
        <f t="shared" si="1"/>
        <v>2.3705546931622052</v>
      </c>
      <c r="H11" t="str">
        <f>IF(B11=E11,"Neutral",IF(B11&lt;E11,"Up","Down"))</f>
        <v>Down</v>
      </c>
      <c r="I11">
        <f t="shared" si="2"/>
        <v>0</v>
      </c>
      <c r="K11" s="4" t="s">
        <v>19</v>
      </c>
      <c r="L11" s="4" t="s">
        <v>20</v>
      </c>
      <c r="M11" s="4" t="s">
        <v>21</v>
      </c>
    </row>
    <row r="12" spans="1:13" x14ac:dyDescent="0.25">
      <c r="A12" t="s">
        <v>13</v>
      </c>
      <c r="B12">
        <v>39.060001</v>
      </c>
      <c r="C12">
        <v>39.18</v>
      </c>
      <c r="D12">
        <v>38.209999000000003</v>
      </c>
      <c r="E12">
        <v>38.709999000000003</v>
      </c>
      <c r="F12">
        <f t="shared" si="0"/>
        <v>2</v>
      </c>
      <c r="G12">
        <f t="shared" si="1"/>
        <v>1.6781468239834645</v>
      </c>
      <c r="H12" t="str">
        <f>IF(B12=E12,"Neutral",IF(B12&lt;E12,"Up","Down"))</f>
        <v>Down</v>
      </c>
      <c r="I12">
        <f t="shared" si="2"/>
        <v>0</v>
      </c>
      <c r="K12" t="e">
        <f>AVERAGEIFS(G$2:G$33,F$2:F$33,K1)</f>
        <v>#DIV/0!</v>
      </c>
      <c r="L12">
        <f>COUNTIFS(F$2:F$151,K1)</f>
        <v>0</v>
      </c>
      <c r="M12" t="e">
        <f>(K12*L12+K13*L13)/(L12+L13)</f>
        <v>#DIV/0!</v>
      </c>
    </row>
    <row r="13" spans="1:13" x14ac:dyDescent="0.25">
      <c r="A13" t="s">
        <v>13</v>
      </c>
      <c r="B13">
        <v>38.18</v>
      </c>
      <c r="C13">
        <v>38.470001000000003</v>
      </c>
      <c r="D13">
        <v>37.740001999999997</v>
      </c>
      <c r="E13">
        <v>37.840000000000003</v>
      </c>
      <c r="F13">
        <f t="shared" si="0"/>
        <v>2</v>
      </c>
      <c r="G13">
        <f t="shared" si="1"/>
        <v>1.7759904433330931</v>
      </c>
      <c r="H13" t="str">
        <f>IF(B13=E13,"Neutral",IF(B13&lt;E13,"Up","Down"))</f>
        <v>Down</v>
      </c>
      <c r="I13">
        <f t="shared" si="2"/>
        <v>0</v>
      </c>
      <c r="K13">
        <f t="shared" ref="K13:K14" si="3">AVERAGEIFS(G$2:G$33,F$2:F$33,K2)</f>
        <v>1.2327551259495333</v>
      </c>
      <c r="L13">
        <f t="shared" ref="L13:L14" si="4">COUNTIFS(F$2:F$151,K2)</f>
        <v>15</v>
      </c>
      <c r="M13">
        <f>(K13*L13+K14*L14)/(L13+L14)</f>
        <v>1.5312500000000075</v>
      </c>
    </row>
    <row r="14" spans="1:13" x14ac:dyDescent="0.25">
      <c r="A14" t="s">
        <v>12</v>
      </c>
      <c r="B14">
        <v>37.830002</v>
      </c>
      <c r="C14">
        <v>38.119999</v>
      </c>
      <c r="D14">
        <v>37.310001</v>
      </c>
      <c r="E14">
        <v>38.029998999999997</v>
      </c>
      <c r="F14">
        <f t="shared" si="0"/>
        <v>1</v>
      </c>
      <c r="G14">
        <f t="shared" si="1"/>
        <v>1.251775788239172</v>
      </c>
      <c r="H14" t="str">
        <f>IF(B14=E14,"Neutral",IF(B14&lt;E14,"Up","Down"))</f>
        <v>Up</v>
      </c>
      <c r="I14">
        <f t="shared" si="2"/>
        <v>0</v>
      </c>
      <c r="K14">
        <f t="shared" si="3"/>
        <v>1.7946278300445435</v>
      </c>
      <c r="L14">
        <f t="shared" si="4"/>
        <v>17</v>
      </c>
    </row>
    <row r="15" spans="1:13" x14ac:dyDescent="0.25">
      <c r="A15" t="s">
        <v>13</v>
      </c>
      <c r="B15">
        <v>37.990001999999997</v>
      </c>
      <c r="C15">
        <v>38.090000000000003</v>
      </c>
      <c r="D15">
        <v>37.5</v>
      </c>
      <c r="E15">
        <v>37.68</v>
      </c>
      <c r="F15">
        <f t="shared" si="0"/>
        <v>2</v>
      </c>
      <c r="G15">
        <f t="shared" si="1"/>
        <v>1.8223652492415177</v>
      </c>
      <c r="H15" t="str">
        <f>IF(B15=E15,"Neutral",IF(B15&lt;E15,"Up","Down"))</f>
        <v>Down</v>
      </c>
      <c r="I15">
        <f t="shared" si="2"/>
        <v>0</v>
      </c>
    </row>
    <row r="16" spans="1:13" x14ac:dyDescent="0.25">
      <c r="A16" t="s">
        <v>12</v>
      </c>
      <c r="B16">
        <v>37.279998999999997</v>
      </c>
      <c r="C16">
        <v>37.400002000000001</v>
      </c>
      <c r="D16">
        <v>36.909999999999997</v>
      </c>
      <c r="E16">
        <v>37.380001</v>
      </c>
      <c r="F16">
        <f t="shared" si="0"/>
        <v>1</v>
      </c>
      <c r="G16">
        <f t="shared" si="1"/>
        <v>1.5018673388542751</v>
      </c>
      <c r="H16" t="str">
        <f>IF(B16=E16,"Neutral",IF(B16&lt;E16,"Up","Down"))</f>
        <v>Up</v>
      </c>
      <c r="I16">
        <f t="shared" si="2"/>
        <v>0</v>
      </c>
      <c r="K16" s="5" t="s">
        <v>22</v>
      </c>
      <c r="L16" s="5"/>
      <c r="M16" s="6">
        <f>SUM(I2:I33)</f>
        <v>0</v>
      </c>
    </row>
    <row r="17" spans="1:9" x14ac:dyDescent="0.25">
      <c r="A17" t="s">
        <v>13</v>
      </c>
      <c r="B17">
        <v>37.209999000000003</v>
      </c>
      <c r="C17">
        <v>37.330002</v>
      </c>
      <c r="D17">
        <v>36.599997999999999</v>
      </c>
      <c r="E17">
        <v>36.740001999999997</v>
      </c>
      <c r="F17">
        <f t="shared" si="0"/>
        <v>2</v>
      </c>
      <c r="G17">
        <f t="shared" si="1"/>
        <v>1.774237031865006</v>
      </c>
      <c r="H17" t="str">
        <f>IF(B17=E17,"Neutral",IF(B17&lt;E17,"Up","Down"))</f>
        <v>Down</v>
      </c>
      <c r="I17">
        <f t="shared" si="2"/>
        <v>0</v>
      </c>
    </row>
    <row r="18" spans="1:9" x14ac:dyDescent="0.25">
      <c r="A18" t="s">
        <v>12</v>
      </c>
      <c r="B18">
        <v>37.009998000000003</v>
      </c>
      <c r="C18">
        <v>37.650002000000001</v>
      </c>
      <c r="D18">
        <v>36.880001</v>
      </c>
      <c r="E18">
        <v>37.439999</v>
      </c>
      <c r="F18">
        <f t="shared" si="0"/>
        <v>1</v>
      </c>
      <c r="G18">
        <f t="shared" si="1"/>
        <v>1.0459210526549008</v>
      </c>
      <c r="H18" t="str">
        <f>IF(B18=E18,"Neutral",IF(B18&lt;E18,"Up","Down"))</f>
        <v>Up</v>
      </c>
      <c r="I18">
        <f t="shared" si="2"/>
        <v>0</v>
      </c>
    </row>
    <row r="19" spans="1:9" x14ac:dyDescent="0.25">
      <c r="A19" t="s">
        <v>13</v>
      </c>
      <c r="B19">
        <v>37.400002000000001</v>
      </c>
      <c r="C19">
        <v>37.57</v>
      </c>
      <c r="D19">
        <v>37.18</v>
      </c>
      <c r="E19">
        <v>37.270000000000003</v>
      </c>
      <c r="F19">
        <f t="shared" si="0"/>
        <v>2</v>
      </c>
      <c r="G19">
        <f t="shared" si="1"/>
        <v>1.7747854699991805</v>
      </c>
      <c r="H19" t="str">
        <f>IF(B19=E19,"Neutral",IF(B19&lt;E19,"Up","Down"))</f>
        <v>Down</v>
      </c>
      <c r="I19">
        <f t="shared" si="2"/>
        <v>0</v>
      </c>
    </row>
    <row r="20" spans="1:9" x14ac:dyDescent="0.25">
      <c r="A20" t="s">
        <v>13</v>
      </c>
      <c r="B20">
        <v>37.360000999999997</v>
      </c>
      <c r="C20">
        <v>37.580002</v>
      </c>
      <c r="D20">
        <v>36.68</v>
      </c>
      <c r="E20">
        <v>36.82</v>
      </c>
      <c r="F20">
        <f t="shared" si="0"/>
        <v>2</v>
      </c>
      <c r="G20">
        <f t="shared" si="1"/>
        <v>1.7270123596616571</v>
      </c>
      <c r="H20" t="str">
        <f>IF(B20=E20,"Neutral",IF(B20&lt;E20,"Up","Down"))</f>
        <v>Down</v>
      </c>
      <c r="I20">
        <f t="shared" si="2"/>
        <v>0</v>
      </c>
    </row>
    <row r="21" spans="1:9" x14ac:dyDescent="0.25">
      <c r="A21" t="s">
        <v>12</v>
      </c>
      <c r="B21">
        <v>36.900002000000001</v>
      </c>
      <c r="C21">
        <v>37.200001</v>
      </c>
      <c r="D21">
        <v>36.790000999999997</v>
      </c>
      <c r="E21">
        <v>37.049999</v>
      </c>
      <c r="F21">
        <f t="shared" si="0"/>
        <v>1</v>
      </c>
      <c r="G21">
        <f t="shared" si="1"/>
        <v>1.4983802559713375</v>
      </c>
      <c r="H21" t="str">
        <f>IF(B21=E21,"Neutral",IF(B21&lt;E21,"Up","Down"))</f>
        <v>Up</v>
      </c>
      <c r="I21">
        <f t="shared" si="2"/>
        <v>0</v>
      </c>
    </row>
    <row r="22" spans="1:9" x14ac:dyDescent="0.25">
      <c r="A22" t="s">
        <v>13</v>
      </c>
      <c r="B22">
        <v>37.029998999999997</v>
      </c>
      <c r="C22">
        <v>37.240001999999997</v>
      </c>
      <c r="D22">
        <v>36.700001</v>
      </c>
      <c r="E22">
        <v>36.740001999999997</v>
      </c>
      <c r="F22">
        <f t="shared" si="0"/>
        <v>2</v>
      </c>
      <c r="G22">
        <f t="shared" si="1"/>
        <v>1.7599857985523641</v>
      </c>
      <c r="H22" t="str">
        <f>IF(B22=E22,"Neutral",IF(B22&lt;E22,"Up","Down"))</f>
        <v>Down</v>
      </c>
      <c r="I22">
        <f t="shared" si="2"/>
        <v>0</v>
      </c>
    </row>
    <row r="23" spans="1:9" x14ac:dyDescent="0.25">
      <c r="A23" t="s">
        <v>12</v>
      </c>
      <c r="B23">
        <v>36.659999999999997</v>
      </c>
      <c r="C23">
        <v>36.919998</v>
      </c>
      <c r="D23">
        <v>36.290000999999997</v>
      </c>
      <c r="E23">
        <v>36.810001</v>
      </c>
      <c r="F23">
        <f t="shared" si="0"/>
        <v>1</v>
      </c>
      <c r="G23">
        <f t="shared" si="1"/>
        <v>1.3103177994337116</v>
      </c>
      <c r="H23" t="str">
        <f>IF(B23=E23,"Neutral",IF(B23&lt;E23,"Up","Down"))</f>
        <v>Up</v>
      </c>
      <c r="I23">
        <f t="shared" si="2"/>
        <v>0</v>
      </c>
    </row>
    <row r="24" spans="1:9" x14ac:dyDescent="0.25">
      <c r="A24" t="s">
        <v>13</v>
      </c>
      <c r="B24">
        <v>36.869999</v>
      </c>
      <c r="C24">
        <v>36.939999</v>
      </c>
      <c r="D24">
        <v>36.270000000000003</v>
      </c>
      <c r="E24">
        <v>36.810001</v>
      </c>
      <c r="F24">
        <f t="shared" si="0"/>
        <v>2</v>
      </c>
      <c r="G24">
        <f t="shared" si="1"/>
        <v>1.4542291543619967</v>
      </c>
      <c r="H24" t="str">
        <f>IF(B24=E24,"Neutral",IF(B24&lt;E24,"Up","Down"))</f>
        <v>Down</v>
      </c>
      <c r="I24">
        <f t="shared" si="2"/>
        <v>0</v>
      </c>
    </row>
    <row r="25" spans="1:9" x14ac:dyDescent="0.25">
      <c r="A25" t="s">
        <v>12</v>
      </c>
      <c r="B25">
        <v>36.720001000000003</v>
      </c>
      <c r="C25">
        <v>37.369999</v>
      </c>
      <c r="D25">
        <v>36.599997999999999</v>
      </c>
      <c r="E25">
        <v>37.189999</v>
      </c>
      <c r="F25">
        <f t="shared" si="0"/>
        <v>1</v>
      </c>
      <c r="G25">
        <f t="shared" si="1"/>
        <v>0.98700887808339033</v>
      </c>
      <c r="H25" t="str">
        <f>IF(B25=E25,"Neutral",IF(B25&lt;E25,"Up","Down"))</f>
        <v>Up</v>
      </c>
      <c r="I25">
        <f t="shared" si="2"/>
        <v>0</v>
      </c>
    </row>
    <row r="26" spans="1:9" x14ac:dyDescent="0.25">
      <c r="A26" t="s">
        <v>12</v>
      </c>
      <c r="B26">
        <v>36.830002</v>
      </c>
      <c r="C26">
        <v>37.479999999999997</v>
      </c>
      <c r="D26">
        <v>36.770000000000003</v>
      </c>
      <c r="E26">
        <v>36.869999</v>
      </c>
      <c r="F26">
        <f t="shared" si="0"/>
        <v>1</v>
      </c>
      <c r="G26">
        <f t="shared" si="1"/>
        <v>1.3856040271500198</v>
      </c>
      <c r="H26" t="str">
        <f>IF(B26=E26,"Neutral",IF(B26&lt;E26,"Up","Down"))</f>
        <v>Up</v>
      </c>
      <c r="I26">
        <f t="shared" si="2"/>
        <v>0</v>
      </c>
    </row>
    <row r="27" spans="1:9" x14ac:dyDescent="0.25">
      <c r="A27" t="s">
        <v>12</v>
      </c>
      <c r="B27">
        <v>37.040000999999997</v>
      </c>
      <c r="C27">
        <v>37.150002000000001</v>
      </c>
      <c r="D27">
        <v>36.669998</v>
      </c>
      <c r="E27">
        <v>37.060001</v>
      </c>
      <c r="F27">
        <f t="shared" si="0"/>
        <v>1</v>
      </c>
      <c r="G27">
        <f t="shared" si="1"/>
        <v>1.5495246626379142</v>
      </c>
      <c r="H27" t="str">
        <f>IF(B27=E27,"Neutral",IF(B27&lt;E27,"Up","Down"))</f>
        <v>Up</v>
      </c>
      <c r="I27">
        <f t="shared" si="2"/>
        <v>0</v>
      </c>
    </row>
    <row r="28" spans="1:9" x14ac:dyDescent="0.25">
      <c r="A28" t="s">
        <v>13</v>
      </c>
      <c r="B28">
        <v>37.159999999999997</v>
      </c>
      <c r="C28">
        <v>37.529998999999997</v>
      </c>
      <c r="D28">
        <v>36.900002000000001</v>
      </c>
      <c r="E28">
        <v>37.130001</v>
      </c>
      <c r="F28">
        <f t="shared" si="0"/>
        <v>2</v>
      </c>
      <c r="G28">
        <f t="shared" si="1"/>
        <v>1.5104849140509486</v>
      </c>
      <c r="H28" t="str">
        <f>IF(B28=E28,"Neutral",IF(B28&lt;E28,"Up","Down"))</f>
        <v>Down</v>
      </c>
      <c r="I28">
        <f t="shared" si="2"/>
        <v>0</v>
      </c>
    </row>
    <row r="29" spans="1:9" x14ac:dyDescent="0.25">
      <c r="A29" t="s">
        <v>12</v>
      </c>
      <c r="B29">
        <v>37.220001000000003</v>
      </c>
      <c r="C29">
        <v>37.830002</v>
      </c>
      <c r="D29">
        <v>37.150002000000001</v>
      </c>
      <c r="E29">
        <v>37.770000000000003</v>
      </c>
      <c r="F29">
        <f t="shared" si="0"/>
        <v>1</v>
      </c>
      <c r="G29">
        <f t="shared" si="1"/>
        <v>1.0339989518002248</v>
      </c>
      <c r="H29" t="str">
        <f>IF(B29=E29,"Neutral",IF(B29&lt;E29,"Up","Down"))</f>
        <v>Up</v>
      </c>
      <c r="I29">
        <f t="shared" si="2"/>
        <v>0</v>
      </c>
    </row>
    <row r="30" spans="1:9" x14ac:dyDescent="0.25">
      <c r="A30" t="s">
        <v>13</v>
      </c>
      <c r="B30">
        <v>37.700001</v>
      </c>
      <c r="C30">
        <v>37.790000999999997</v>
      </c>
      <c r="D30">
        <v>36.82</v>
      </c>
      <c r="E30">
        <v>37.18</v>
      </c>
      <c r="F30">
        <f t="shared" si="0"/>
        <v>2</v>
      </c>
      <c r="G30">
        <f t="shared" si="1"/>
        <v>1.6819177468030553</v>
      </c>
      <c r="H30" t="str">
        <f>IF(B30=E30,"Neutral",IF(B30&lt;E30,"Up","Down"))</f>
        <v>Down</v>
      </c>
      <c r="I30">
        <f t="shared" si="2"/>
        <v>0</v>
      </c>
    </row>
    <row r="31" spans="1:9" x14ac:dyDescent="0.25">
      <c r="A31" t="s">
        <v>13</v>
      </c>
      <c r="B31">
        <v>37</v>
      </c>
      <c r="C31">
        <v>37.169998</v>
      </c>
      <c r="D31">
        <v>36.639999000000003</v>
      </c>
      <c r="E31">
        <v>36.860000999999997</v>
      </c>
      <c r="F31">
        <f t="shared" si="0"/>
        <v>2</v>
      </c>
      <c r="G31">
        <f t="shared" si="1"/>
        <v>1.6414506560584279</v>
      </c>
      <c r="H31" t="str">
        <f>IF(B31=E31,"Neutral",IF(B31&lt;E31,"Up","Down"))</f>
        <v>Down</v>
      </c>
      <c r="I31">
        <f t="shared" si="2"/>
        <v>0</v>
      </c>
    </row>
    <row r="32" spans="1:9" x14ac:dyDescent="0.25">
      <c r="A32" t="s">
        <v>13</v>
      </c>
      <c r="B32">
        <v>36.779998999999997</v>
      </c>
      <c r="C32">
        <v>36.959999000000003</v>
      </c>
      <c r="D32">
        <v>36.610000999999997</v>
      </c>
      <c r="E32">
        <v>36.75</v>
      </c>
      <c r="F32">
        <f t="shared" si="0"/>
        <v>2</v>
      </c>
      <c r="G32">
        <f t="shared" si="1"/>
        <v>1.6658374960419415</v>
      </c>
      <c r="H32" t="str">
        <f>IF(B32=E32,"Neutral",IF(B32&lt;E32,"Up","Down"))</f>
        <v>Down</v>
      </c>
      <c r="I32">
        <f t="shared" si="2"/>
        <v>0</v>
      </c>
    </row>
    <row r="33" spans="1:9" x14ac:dyDescent="0.25">
      <c r="A33" t="s">
        <v>12</v>
      </c>
      <c r="B33">
        <v>36.68</v>
      </c>
      <c r="C33">
        <v>36.779998999999997</v>
      </c>
      <c r="D33">
        <v>36.400002000000001</v>
      </c>
      <c r="E33">
        <v>36.700001</v>
      </c>
      <c r="F33">
        <f t="shared" si="0"/>
        <v>1</v>
      </c>
      <c r="G33">
        <f t="shared" si="1"/>
        <v>1.5880456423539329</v>
      </c>
      <c r="H33" t="str">
        <f>IF(B33=E33,"Neutral",IF(B33&lt;E33,"Up","Down"))</f>
        <v>Up</v>
      </c>
      <c r="I33">
        <f t="shared" si="2"/>
        <v>0</v>
      </c>
    </row>
  </sheetData>
  <mergeCells count="1">
    <mergeCell ref="K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2021-01-18T21:46:11Z</dcterms:created>
  <dcterms:modified xsi:type="dcterms:W3CDTF">2021-01-18T22:28:54Z</dcterms:modified>
</cp:coreProperties>
</file>