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_Time_Series\"/>
    </mc:Choice>
  </mc:AlternateContent>
  <bookViews>
    <workbookView xWindow="0" yWindow="0" windowWidth="28800" windowHeight="12330" activeTab="1"/>
  </bookViews>
  <sheets>
    <sheet name="DATA" sheetId="2" r:id="rId1"/>
    <sheet name="ARIM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O11" i="1" s="1"/>
  <c r="P11" i="1" s="1"/>
  <c r="N12" i="1"/>
  <c r="N13" i="1"/>
  <c r="N14" i="1"/>
  <c r="O14" i="1" s="1"/>
  <c r="P14" i="1" s="1"/>
  <c r="N15" i="1"/>
  <c r="N16" i="1"/>
  <c r="N17" i="1"/>
  <c r="N18" i="1"/>
  <c r="O18" i="1" s="1"/>
  <c r="P18" i="1" s="1"/>
  <c r="N19" i="1"/>
  <c r="N20" i="1"/>
  <c r="O20" i="1" s="1"/>
  <c r="P20" i="1" s="1"/>
  <c r="N21" i="1"/>
  <c r="O21" i="1" s="1"/>
  <c r="P21" i="1" s="1"/>
  <c r="N22" i="1"/>
  <c r="O22" i="1" s="1"/>
  <c r="P22" i="1" s="1"/>
  <c r="N23" i="1"/>
  <c r="N24" i="1"/>
  <c r="O24" i="1" s="1"/>
  <c r="P24" i="1" s="1"/>
  <c r="N25" i="1"/>
  <c r="N26" i="1"/>
  <c r="N27" i="1"/>
  <c r="N28" i="1"/>
  <c r="N29" i="1"/>
  <c r="N30" i="1"/>
  <c r="N31" i="1"/>
  <c r="N32" i="1"/>
  <c r="O32" i="1" s="1"/>
  <c r="P32" i="1" s="1"/>
  <c r="N33" i="1"/>
  <c r="O33" i="1" s="1"/>
  <c r="P33" i="1" s="1"/>
  <c r="N34" i="1"/>
  <c r="O34" i="1" s="1"/>
  <c r="P34" i="1" s="1"/>
  <c r="N35" i="1"/>
  <c r="O35" i="1" s="1"/>
  <c r="P35" i="1" s="1"/>
  <c r="N36" i="1"/>
  <c r="N37" i="1"/>
  <c r="O37" i="1" s="1"/>
  <c r="P37" i="1" s="1"/>
  <c r="N38" i="1"/>
  <c r="N39" i="1"/>
  <c r="N40" i="1"/>
  <c r="N41" i="1"/>
  <c r="O41" i="1" s="1"/>
  <c r="P41" i="1" s="1"/>
  <c r="N42" i="1"/>
  <c r="O42" i="1" s="1"/>
  <c r="P42" i="1" s="1"/>
  <c r="N43" i="1"/>
  <c r="O43" i="1" s="1"/>
  <c r="P43" i="1" s="1"/>
  <c r="N44" i="1"/>
  <c r="O44" i="1" s="1"/>
  <c r="P44" i="1" s="1"/>
  <c r="N45" i="1"/>
  <c r="N46" i="1"/>
  <c r="N47" i="1"/>
  <c r="N48" i="1"/>
  <c r="N49" i="1"/>
  <c r="N50" i="1"/>
  <c r="N4" i="1"/>
  <c r="O5" i="1"/>
  <c r="P5" i="1" s="1"/>
  <c r="O6" i="1"/>
  <c r="P6" i="1" s="1"/>
  <c r="O7" i="1"/>
  <c r="P7" i="1" s="1"/>
  <c r="O12" i="1"/>
  <c r="P12" i="1" s="1"/>
  <c r="O15" i="1"/>
  <c r="P15" i="1" s="1"/>
  <c r="O16" i="1"/>
  <c r="P16" i="1" s="1"/>
  <c r="O17" i="1"/>
  <c r="P17" i="1" s="1"/>
  <c r="O23" i="1"/>
  <c r="P23" i="1" s="1"/>
  <c r="O25" i="1"/>
  <c r="P25" i="1" s="1"/>
  <c r="O26" i="1"/>
  <c r="P26" i="1" s="1"/>
  <c r="O27" i="1"/>
  <c r="P27" i="1" s="1"/>
  <c r="O36" i="1"/>
  <c r="P36" i="1" s="1"/>
  <c r="O45" i="1"/>
  <c r="P45" i="1" s="1"/>
  <c r="O46" i="1"/>
  <c r="P46" i="1" s="1"/>
  <c r="O47" i="1"/>
  <c r="P47" i="1" s="1"/>
  <c r="O50" i="1"/>
  <c r="O13" i="1"/>
  <c r="P13" i="1" s="1"/>
  <c r="O19" i="1"/>
  <c r="P19" i="1" s="1"/>
  <c r="O38" i="1"/>
  <c r="P38" i="1" s="1"/>
  <c r="O39" i="1"/>
  <c r="P39" i="1" s="1"/>
  <c r="O40" i="1"/>
  <c r="P40" i="1" s="1"/>
  <c r="O9" i="1"/>
  <c r="P9" i="1" s="1"/>
  <c r="O10" i="1"/>
  <c r="P10" i="1" s="1"/>
  <c r="O29" i="1"/>
  <c r="P29" i="1" s="1"/>
  <c r="O30" i="1"/>
  <c r="P30" i="1" s="1"/>
  <c r="O8" i="1"/>
  <c r="P8" i="1" s="1"/>
  <c r="O28" i="1"/>
  <c r="P28" i="1" s="1"/>
  <c r="O31" i="1"/>
  <c r="P31" i="1" s="1"/>
  <c r="O48" i="1"/>
  <c r="P48" i="1" s="1"/>
  <c r="O49" i="1"/>
  <c r="P49" i="1" s="1"/>
  <c r="O4" i="1"/>
  <c r="P4" i="1" s="1"/>
  <c r="M54" i="1"/>
  <c r="L54" i="1"/>
  <c r="K54" i="1"/>
  <c r="J54" i="1"/>
  <c r="I54" i="1"/>
  <c r="H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3" i="1"/>
  <c r="P54" i="1" l="1"/>
</calcChain>
</file>

<file path=xl/sharedStrings.xml><?xml version="1.0" encoding="utf-8"?>
<sst xmlns="http://schemas.openxmlformats.org/spreadsheetml/2006/main" count="31" uniqueCount="28">
  <si>
    <t>Date</t>
  </si>
  <si>
    <t>Open</t>
  </si>
  <si>
    <t>High</t>
  </si>
  <si>
    <t>Low</t>
  </si>
  <si>
    <t>Close</t>
  </si>
  <si>
    <t>Adj Close</t>
  </si>
  <si>
    <t>Volume</t>
  </si>
  <si>
    <t>t</t>
  </si>
  <si>
    <t xml:space="preserve">yt </t>
  </si>
  <si>
    <t>yt</t>
  </si>
  <si>
    <t>yt-yt-1</t>
  </si>
  <si>
    <t>del yt</t>
  </si>
  <si>
    <t>Y^</t>
  </si>
  <si>
    <t>MAPE</t>
  </si>
  <si>
    <t>Lag variables</t>
  </si>
  <si>
    <t>Autocorrelation coefficients of order 1-5</t>
  </si>
  <si>
    <t>Algorithm:</t>
  </si>
  <si>
    <t>1. Checking the series for stationarity (graph).</t>
  </si>
  <si>
    <t>2. Transformation of the series to the stationary form.</t>
  </si>
  <si>
    <t>3. Find the lag variables.</t>
  </si>
  <si>
    <t>4. Find the autocorrelation coefficients of order 1-5.</t>
  </si>
  <si>
    <t>5. Find the diagram of autocorrelation coefficients.</t>
  </si>
  <si>
    <t>6. As can be seen from the calculated values ​​and the diagram, the maximum</t>
  </si>
  <si>
    <t>7. Finding differences of the first order.</t>
  </si>
  <si>
    <t>8. Forecast.</t>
  </si>
  <si>
    <t>9. МАРЕ.</t>
  </si>
  <si>
    <t>the autocorrelation coefficient with a lag of 1 is equal to 0.01.</t>
  </si>
  <si>
    <t>10. Schedule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</si>
</sst>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164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ARIMA!$G$1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ARIMA!$G$2:$G$49</c:f>
              <c:numCache>
                <c:formatCode>General</c:formatCode>
                <c:ptCount val="48"/>
                <c:pt idx="0">
                  <c:v>2.57</c:v>
                </c:pt>
                <c:pt idx="1">
                  <c:v>3.11</c:v>
                </c:pt>
                <c:pt idx="2">
                  <c:v>2.68</c:v>
                </c:pt>
                <c:pt idx="3">
                  <c:v>2.2599999999999998</c:v>
                </c:pt>
                <c:pt idx="4">
                  <c:v>2.2799999999999998</c:v>
                </c:pt>
                <c:pt idx="5">
                  <c:v>2.4</c:v>
                </c:pt>
                <c:pt idx="6">
                  <c:v>1.93</c:v>
                </c:pt>
                <c:pt idx="7">
                  <c:v>1.78</c:v>
                </c:pt>
                <c:pt idx="8">
                  <c:v>1.72</c:v>
                </c:pt>
                <c:pt idx="9">
                  <c:v>2.12</c:v>
                </c:pt>
                <c:pt idx="10">
                  <c:v>2.36</c:v>
                </c:pt>
                <c:pt idx="11">
                  <c:v>2.87</c:v>
                </c:pt>
                <c:pt idx="12">
                  <c:v>2.2000000000000002</c:v>
                </c:pt>
                <c:pt idx="13">
                  <c:v>2.14</c:v>
                </c:pt>
                <c:pt idx="14">
                  <c:v>2.85</c:v>
                </c:pt>
                <c:pt idx="15">
                  <c:v>3.55</c:v>
                </c:pt>
                <c:pt idx="16">
                  <c:v>4.57</c:v>
                </c:pt>
                <c:pt idx="17">
                  <c:v>5.14</c:v>
                </c:pt>
                <c:pt idx="18">
                  <c:v>6.86</c:v>
                </c:pt>
                <c:pt idx="19">
                  <c:v>7.4</c:v>
                </c:pt>
                <c:pt idx="20">
                  <c:v>6.91</c:v>
                </c:pt>
                <c:pt idx="21">
                  <c:v>7.23</c:v>
                </c:pt>
                <c:pt idx="22">
                  <c:v>8.91</c:v>
                </c:pt>
                <c:pt idx="23">
                  <c:v>11.34</c:v>
                </c:pt>
                <c:pt idx="24">
                  <c:v>10.37</c:v>
                </c:pt>
                <c:pt idx="25">
                  <c:v>14.46</c:v>
                </c:pt>
                <c:pt idx="26">
                  <c:v>14.55</c:v>
                </c:pt>
                <c:pt idx="27">
                  <c:v>13.3</c:v>
                </c:pt>
                <c:pt idx="28">
                  <c:v>11.19</c:v>
                </c:pt>
                <c:pt idx="29">
                  <c:v>12.48</c:v>
                </c:pt>
                <c:pt idx="30">
                  <c:v>13.61</c:v>
                </c:pt>
                <c:pt idx="31">
                  <c:v>13.02</c:v>
                </c:pt>
                <c:pt idx="32">
                  <c:v>12.75</c:v>
                </c:pt>
                <c:pt idx="33">
                  <c:v>10.99</c:v>
                </c:pt>
                <c:pt idx="34">
                  <c:v>10.89</c:v>
                </c:pt>
                <c:pt idx="35">
                  <c:v>10.28</c:v>
                </c:pt>
                <c:pt idx="36">
                  <c:v>13.74</c:v>
                </c:pt>
                <c:pt idx="37">
                  <c:v>12.11</c:v>
                </c:pt>
                <c:pt idx="38">
                  <c:v>10.050000000000001</c:v>
                </c:pt>
                <c:pt idx="39">
                  <c:v>10.88</c:v>
                </c:pt>
                <c:pt idx="40">
                  <c:v>13.73</c:v>
                </c:pt>
                <c:pt idx="41">
                  <c:v>14.99</c:v>
                </c:pt>
                <c:pt idx="42">
                  <c:v>18.329999999999998</c:v>
                </c:pt>
                <c:pt idx="43">
                  <c:v>25.17</c:v>
                </c:pt>
                <c:pt idx="44">
                  <c:v>30.889999</c:v>
                </c:pt>
                <c:pt idx="45">
                  <c:v>18.209999</c:v>
                </c:pt>
                <c:pt idx="46">
                  <c:v>21.299999</c:v>
                </c:pt>
                <c:pt idx="47">
                  <c:v>18.459999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0-47BF-B3B2-EE3765AE0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15775"/>
        <c:axId val="447122431"/>
      </c:lineChart>
      <c:catAx>
        <c:axId val="44711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22431"/>
        <c:crosses val="autoZero"/>
        <c:auto val="1"/>
        <c:lblAlgn val="ctr"/>
        <c:lblOffset val="100"/>
        <c:noMultiLvlLbl val="0"/>
      </c:catAx>
      <c:valAx>
        <c:axId val="4471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1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ARIMA!$H$1</c:f>
              <c:strCache>
                <c:ptCount val="1"/>
                <c:pt idx="0">
                  <c:v>yt-yt-1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ARIMA!$H$2:$H$49</c:f>
              <c:numCache>
                <c:formatCode>General</c:formatCode>
                <c:ptCount val="48"/>
                <c:pt idx="1">
                  <c:v>0.54</c:v>
                </c:pt>
                <c:pt idx="2">
                  <c:v>-0.42999999999999972</c:v>
                </c:pt>
                <c:pt idx="3">
                  <c:v>-0.42000000000000037</c:v>
                </c:pt>
                <c:pt idx="4">
                  <c:v>2.0000000000000018E-2</c:v>
                </c:pt>
                <c:pt idx="5">
                  <c:v>0.12000000000000011</c:v>
                </c:pt>
                <c:pt idx="6">
                  <c:v>-0.47</c:v>
                </c:pt>
                <c:pt idx="7">
                  <c:v>-0.14999999999999991</c:v>
                </c:pt>
                <c:pt idx="8">
                  <c:v>-6.0000000000000053E-2</c:v>
                </c:pt>
                <c:pt idx="9">
                  <c:v>0.40000000000000013</c:v>
                </c:pt>
                <c:pt idx="10">
                  <c:v>0.23999999999999977</c:v>
                </c:pt>
                <c:pt idx="11">
                  <c:v>0.51000000000000023</c:v>
                </c:pt>
                <c:pt idx="12">
                  <c:v>-0.66999999999999993</c:v>
                </c:pt>
                <c:pt idx="13">
                  <c:v>-6.0000000000000053E-2</c:v>
                </c:pt>
                <c:pt idx="14">
                  <c:v>0.71</c:v>
                </c:pt>
                <c:pt idx="15">
                  <c:v>0.69999999999999973</c:v>
                </c:pt>
                <c:pt idx="16">
                  <c:v>1.0200000000000005</c:v>
                </c:pt>
                <c:pt idx="17">
                  <c:v>0.5699999999999994</c:v>
                </c:pt>
                <c:pt idx="18">
                  <c:v>1.7200000000000006</c:v>
                </c:pt>
                <c:pt idx="19">
                  <c:v>0.54</c:v>
                </c:pt>
                <c:pt idx="20">
                  <c:v>-0.49000000000000021</c:v>
                </c:pt>
                <c:pt idx="21">
                  <c:v>0.32000000000000028</c:v>
                </c:pt>
                <c:pt idx="22">
                  <c:v>1.6799999999999997</c:v>
                </c:pt>
                <c:pt idx="23">
                  <c:v>2.4299999999999997</c:v>
                </c:pt>
                <c:pt idx="24">
                  <c:v>-0.97000000000000064</c:v>
                </c:pt>
                <c:pt idx="25">
                  <c:v>4.0900000000000016</c:v>
                </c:pt>
                <c:pt idx="26">
                  <c:v>8.9999999999999858E-2</c:v>
                </c:pt>
                <c:pt idx="27">
                  <c:v>-1.25</c:v>
                </c:pt>
                <c:pt idx="28">
                  <c:v>-2.1100000000000012</c:v>
                </c:pt>
                <c:pt idx="29">
                  <c:v>1.2900000000000009</c:v>
                </c:pt>
                <c:pt idx="30">
                  <c:v>1.129999999999999</c:v>
                </c:pt>
                <c:pt idx="31">
                  <c:v>-0.58999999999999986</c:v>
                </c:pt>
                <c:pt idx="32">
                  <c:v>-0.26999999999999957</c:v>
                </c:pt>
                <c:pt idx="33">
                  <c:v>-1.7599999999999998</c:v>
                </c:pt>
                <c:pt idx="34">
                  <c:v>-9.9999999999999645E-2</c:v>
                </c:pt>
                <c:pt idx="35">
                  <c:v>-0.61000000000000121</c:v>
                </c:pt>
                <c:pt idx="36">
                  <c:v>3.4600000000000009</c:v>
                </c:pt>
                <c:pt idx="37">
                  <c:v>-1.6300000000000008</c:v>
                </c:pt>
                <c:pt idx="38">
                  <c:v>-2.0599999999999987</c:v>
                </c:pt>
                <c:pt idx="39">
                  <c:v>0.83000000000000007</c:v>
                </c:pt>
                <c:pt idx="40">
                  <c:v>2.8499999999999996</c:v>
                </c:pt>
                <c:pt idx="41">
                  <c:v>1.2599999999999998</c:v>
                </c:pt>
                <c:pt idx="42">
                  <c:v>3.3399999999999981</c:v>
                </c:pt>
                <c:pt idx="43">
                  <c:v>6.8400000000000034</c:v>
                </c:pt>
                <c:pt idx="44" formatCode="0.00">
                  <c:v>5.7199989999999978</c:v>
                </c:pt>
                <c:pt idx="45">
                  <c:v>-12.68</c:v>
                </c:pt>
                <c:pt idx="46">
                  <c:v>3.09</c:v>
                </c:pt>
                <c:pt idx="47">
                  <c:v>-2.84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3-4572-9C87-9ADA951D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23263"/>
        <c:axId val="447113279"/>
      </c:lineChart>
      <c:catAx>
        <c:axId val="44712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13279"/>
        <c:crosses val="autoZero"/>
        <c:auto val="1"/>
        <c:lblAlgn val="ctr"/>
        <c:lblOffset val="100"/>
        <c:noMultiLvlLbl val="0"/>
      </c:catAx>
      <c:valAx>
        <c:axId val="4471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2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Autocorrelation coefficients of order 1-5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ARIMA!$I$54:$M$54</c:f>
              <c:numCache>
                <c:formatCode>General</c:formatCode>
                <c:ptCount val="5"/>
                <c:pt idx="0">
                  <c:v>-0.17168367624842959</c:v>
                </c:pt>
                <c:pt idx="1">
                  <c:v>-3.7322223029548102E-2</c:v>
                </c:pt>
                <c:pt idx="2">
                  <c:v>-0.12770188418205522</c:v>
                </c:pt>
                <c:pt idx="3">
                  <c:v>1.0106764712131287E-2</c:v>
                </c:pt>
                <c:pt idx="4">
                  <c:v>-0.33353743209092357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E-4384-AA7B-FCB364E1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758671"/>
        <c:axId val="542750767"/>
      </c:barChart>
      <c:catAx>
        <c:axId val="54275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50767"/>
        <c:crosses val="autoZero"/>
        <c:auto val="1"/>
        <c:lblAlgn val="ctr"/>
        <c:lblOffset val="100"/>
        <c:noMultiLvlLbl val="0"/>
      </c:catAx>
      <c:valAx>
        <c:axId val="5427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5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 vs Forecast in ARIMA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ARIMA!$G$1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ARIMA!$G$2:$G$49</c:f>
              <c:numCache>
                <c:formatCode>General</c:formatCode>
                <c:ptCount val="48"/>
                <c:pt idx="0">
                  <c:v>2.57</c:v>
                </c:pt>
                <c:pt idx="1">
                  <c:v>3.11</c:v>
                </c:pt>
                <c:pt idx="2">
                  <c:v>2.68</c:v>
                </c:pt>
                <c:pt idx="3">
                  <c:v>2.2599999999999998</c:v>
                </c:pt>
                <c:pt idx="4">
                  <c:v>2.2799999999999998</c:v>
                </c:pt>
                <c:pt idx="5">
                  <c:v>2.4</c:v>
                </c:pt>
                <c:pt idx="6">
                  <c:v>1.93</c:v>
                </c:pt>
                <c:pt idx="7">
                  <c:v>1.78</c:v>
                </c:pt>
                <c:pt idx="8">
                  <c:v>1.72</c:v>
                </c:pt>
                <c:pt idx="9">
                  <c:v>2.12</c:v>
                </c:pt>
                <c:pt idx="10">
                  <c:v>2.36</c:v>
                </c:pt>
                <c:pt idx="11">
                  <c:v>2.87</c:v>
                </c:pt>
                <c:pt idx="12">
                  <c:v>2.2000000000000002</c:v>
                </c:pt>
                <c:pt idx="13">
                  <c:v>2.14</c:v>
                </c:pt>
                <c:pt idx="14">
                  <c:v>2.85</c:v>
                </c:pt>
                <c:pt idx="15">
                  <c:v>3.55</c:v>
                </c:pt>
                <c:pt idx="16">
                  <c:v>4.57</c:v>
                </c:pt>
                <c:pt idx="17">
                  <c:v>5.14</c:v>
                </c:pt>
                <c:pt idx="18">
                  <c:v>6.86</c:v>
                </c:pt>
                <c:pt idx="19">
                  <c:v>7.4</c:v>
                </c:pt>
                <c:pt idx="20">
                  <c:v>6.91</c:v>
                </c:pt>
                <c:pt idx="21">
                  <c:v>7.23</c:v>
                </c:pt>
                <c:pt idx="22">
                  <c:v>8.91</c:v>
                </c:pt>
                <c:pt idx="23">
                  <c:v>11.34</c:v>
                </c:pt>
                <c:pt idx="24">
                  <c:v>10.37</c:v>
                </c:pt>
                <c:pt idx="25">
                  <c:v>14.46</c:v>
                </c:pt>
                <c:pt idx="26">
                  <c:v>14.55</c:v>
                </c:pt>
                <c:pt idx="27">
                  <c:v>13.3</c:v>
                </c:pt>
                <c:pt idx="28">
                  <c:v>11.19</c:v>
                </c:pt>
                <c:pt idx="29">
                  <c:v>12.48</c:v>
                </c:pt>
                <c:pt idx="30">
                  <c:v>13.61</c:v>
                </c:pt>
                <c:pt idx="31">
                  <c:v>13.02</c:v>
                </c:pt>
                <c:pt idx="32">
                  <c:v>12.75</c:v>
                </c:pt>
                <c:pt idx="33">
                  <c:v>10.99</c:v>
                </c:pt>
                <c:pt idx="34">
                  <c:v>10.89</c:v>
                </c:pt>
                <c:pt idx="35">
                  <c:v>10.28</c:v>
                </c:pt>
                <c:pt idx="36">
                  <c:v>13.74</c:v>
                </c:pt>
                <c:pt idx="37">
                  <c:v>12.11</c:v>
                </c:pt>
                <c:pt idx="38">
                  <c:v>10.050000000000001</c:v>
                </c:pt>
                <c:pt idx="39">
                  <c:v>10.88</c:v>
                </c:pt>
                <c:pt idx="40">
                  <c:v>13.73</c:v>
                </c:pt>
                <c:pt idx="41">
                  <c:v>14.99</c:v>
                </c:pt>
                <c:pt idx="42">
                  <c:v>18.329999999999998</c:v>
                </c:pt>
                <c:pt idx="43">
                  <c:v>25.17</c:v>
                </c:pt>
                <c:pt idx="44">
                  <c:v>30.889999</c:v>
                </c:pt>
                <c:pt idx="45">
                  <c:v>18.209999</c:v>
                </c:pt>
                <c:pt idx="46">
                  <c:v>21.299999</c:v>
                </c:pt>
                <c:pt idx="47">
                  <c:v>18.459999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3-4E96-9EF7-EA9B08B941A6}"/>
            </c:ext>
          </c:extLst>
        </c:ser>
        <c:ser>
          <c:idx val="1"/>
          <c:order val="1"/>
          <c:tx>
            <c:strRef>
              <c:f>ARIMA!$O$1</c:f>
              <c:strCache>
                <c:ptCount val="1"/>
                <c:pt idx="0">
                  <c:v>Y^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ARIMA!$O$2:$O$50</c:f>
              <c:numCache>
                <c:formatCode>General</c:formatCode>
                <c:ptCount val="49"/>
                <c:pt idx="2" formatCode="0.0000">
                  <c:v>3.1154576529445506</c:v>
                </c:pt>
                <c:pt idx="3" formatCode="0.0000">
                  <c:v>2.6756540911737838</c:v>
                </c:pt>
                <c:pt idx="4" formatCode="0.0000">
                  <c:v>2.2557551588209046</c:v>
                </c:pt>
                <c:pt idx="5" formatCode="0.0000">
                  <c:v>2.2802021352942425</c:v>
                </c:pt>
                <c:pt idx="6" formatCode="0.0000">
                  <c:v>2.4012128117654559</c:v>
                </c:pt>
                <c:pt idx="7" formatCode="0.0000">
                  <c:v>1.9252498205852981</c:v>
                </c:pt>
                <c:pt idx="8" formatCode="0.0000">
                  <c:v>1.7784839852931804</c:v>
                </c:pt>
                <c:pt idx="9" formatCode="0.0000">
                  <c:v>1.719393594117272</c:v>
                </c:pt>
                <c:pt idx="10" formatCode="0.0000">
                  <c:v>2.1240427058848526</c:v>
                </c:pt>
                <c:pt idx="11" formatCode="0.0000">
                  <c:v>2.3624256235309113</c:v>
                </c:pt>
                <c:pt idx="12" formatCode="0.0000">
                  <c:v>2.8751544500031869</c:v>
                </c:pt>
                <c:pt idx="13" formatCode="0.0000">
                  <c:v>2.1932284676428724</c:v>
                </c:pt>
                <c:pt idx="14" formatCode="0.0000">
                  <c:v>2.1393935941172724</c:v>
                </c:pt>
                <c:pt idx="15" formatCode="0.0000">
                  <c:v>2.8571758029456134</c:v>
                </c:pt>
                <c:pt idx="16" formatCode="0.0000">
                  <c:v>3.5570747352984919</c:v>
                </c:pt>
                <c:pt idx="17" formatCode="0.0000">
                  <c:v>4.5803089000063739</c:v>
                </c:pt>
                <c:pt idx="18" formatCode="0.0000">
                  <c:v>5.1457608558859143</c:v>
                </c:pt>
                <c:pt idx="19" formatCode="0.0000">
                  <c:v>6.8773836353048665</c:v>
                </c:pt>
                <c:pt idx="20" formatCode="0.0000">
                  <c:v>7.4054576529445511</c:v>
                </c:pt>
                <c:pt idx="21" formatCode="0.0000">
                  <c:v>6.9050476852910556</c:v>
                </c:pt>
                <c:pt idx="22" formatCode="0.0000">
                  <c:v>7.2332341647078824</c:v>
                </c:pt>
                <c:pt idx="23" formatCode="0.0000">
                  <c:v>8.9269793647163809</c:v>
                </c:pt>
                <c:pt idx="24" formatCode="0.0000">
                  <c:v>11.364559438250479</c:v>
                </c:pt>
                <c:pt idx="25" formatCode="0.0000">
                  <c:v>10.360196438229233</c:v>
                </c:pt>
                <c:pt idx="26" formatCode="0.0000">
                  <c:v>14.501336667672618</c:v>
                </c:pt>
                <c:pt idx="27" formatCode="0.0000">
                  <c:v>14.550909608824092</c:v>
                </c:pt>
                <c:pt idx="28" formatCode="0.0000">
                  <c:v>13.287366544109837</c:v>
                </c:pt>
                <c:pt idx="29" formatCode="0.0000">
                  <c:v>11.168674726457402</c:v>
                </c:pt>
                <c:pt idx="30" formatCode="0.0000">
                  <c:v>12.493037726478649</c:v>
                </c:pt>
                <c:pt idx="31" formatCode="0.0000">
                  <c:v>13.621420644124708</c:v>
                </c:pt>
                <c:pt idx="32" formatCode="0.0000">
                  <c:v>13.014037008819843</c:v>
                </c:pt>
                <c:pt idx="33" formatCode="0.0000">
                  <c:v>12.747271173527725</c:v>
                </c:pt>
                <c:pt idx="34" formatCode="0.0000">
                  <c:v>10.972212094106649</c:v>
                </c:pt>
                <c:pt idx="35" formatCode="0.0000">
                  <c:v>10.888989323528788</c:v>
                </c:pt>
                <c:pt idx="36" formatCode="0.0000">
                  <c:v>10.273834873525599</c:v>
                </c:pt>
                <c:pt idx="37" formatCode="0.0000">
                  <c:v>13.774969405903974</c:v>
                </c:pt>
                <c:pt idx="38" formatCode="0.0000">
                  <c:v>12.093525973519226</c:v>
                </c:pt>
                <c:pt idx="39" formatCode="0.0000">
                  <c:v>10.02918006469301</c:v>
                </c:pt>
                <c:pt idx="40" formatCode="0.0000">
                  <c:v>10.88838861471107</c:v>
                </c:pt>
                <c:pt idx="41" formatCode="0.0000">
                  <c:v>13.758804279429574</c:v>
                </c:pt>
                <c:pt idx="42" formatCode="0.0000">
                  <c:v>15.002734523537285</c:v>
                </c:pt>
                <c:pt idx="43" formatCode="0.0000">
                  <c:v>18.363756594138518</c:v>
                </c:pt>
                <c:pt idx="44" formatCode="0.0000">
                  <c:v>25.23913027063098</c:v>
                </c:pt>
                <c:pt idx="45" formatCode="0.0000">
                  <c:v>30.947809684046625</c:v>
                </c:pt>
                <c:pt idx="46" formatCode="0.0000">
                  <c:v>18.081845223450173</c:v>
                </c:pt>
                <c:pt idx="47" formatCode="0.0000">
                  <c:v>21.331228902960486</c:v>
                </c:pt>
                <c:pt idx="48" formatCode="0.0000">
                  <c:v>18.431295788217547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3-4E96-9EF7-EA9B08B94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759919"/>
        <c:axId val="542745359"/>
      </c:lineChart>
      <c:catAx>
        <c:axId val="54275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45359"/>
        <c:crosses val="autoZero"/>
        <c:auto val="1"/>
        <c:lblAlgn val="ctr"/>
        <c:lblOffset val="100"/>
        <c:noMultiLvlLbl val="0"/>
      </c:catAx>
      <c:valAx>
        <c:axId val="5427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14</xdr:row>
      <xdr:rowOff>28575</xdr:rowOff>
    </xdr:from>
    <xdr:to>
      <xdr:col>23</xdr:col>
      <xdr:colOff>361950</xdr:colOff>
      <xdr:row>28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29</xdr:row>
      <xdr:rowOff>38100</xdr:rowOff>
    </xdr:from>
    <xdr:to>
      <xdr:col>23</xdr:col>
      <xdr:colOff>352425</xdr:colOff>
      <xdr:row>43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55</xdr:row>
      <xdr:rowOff>57150</xdr:rowOff>
    </xdr:from>
    <xdr:to>
      <xdr:col>14</xdr:col>
      <xdr:colOff>352425</xdr:colOff>
      <xdr:row>69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523875</xdr:colOff>
      <xdr:row>13</xdr:row>
      <xdr:rowOff>161925</xdr:rowOff>
    </xdr:from>
    <xdr:to>
      <xdr:col>31</xdr:col>
      <xdr:colOff>219075</xdr:colOff>
      <xdr:row>28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Normal="100" workbookViewId="0">
      <selection activeCell="F1" activeCellId="1" sqref="A1:A1048576 F1:F1048576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42005</v>
      </c>
      <c r="B2">
        <v>2.67</v>
      </c>
      <c r="C2">
        <v>2.84</v>
      </c>
      <c r="D2">
        <v>2.14</v>
      </c>
      <c r="E2">
        <v>2.57</v>
      </c>
      <c r="F2">
        <v>2.57</v>
      </c>
      <c r="G2">
        <v>435408400</v>
      </c>
    </row>
    <row r="3" spans="1:7">
      <c r="A3" s="1">
        <v>42036</v>
      </c>
      <c r="B3">
        <v>2.69</v>
      </c>
      <c r="C3">
        <v>3.37</v>
      </c>
      <c r="D3">
        <v>2.65</v>
      </c>
      <c r="E3">
        <v>3.11</v>
      </c>
      <c r="F3">
        <v>3.11</v>
      </c>
      <c r="G3">
        <v>339665200</v>
      </c>
    </row>
    <row r="4" spans="1:7">
      <c r="A4" s="1">
        <v>42064</v>
      </c>
      <c r="B4">
        <v>3.13</v>
      </c>
      <c r="C4">
        <v>3.23</v>
      </c>
      <c r="D4">
        <v>2.5299999999999998</v>
      </c>
      <c r="E4">
        <v>2.68</v>
      </c>
      <c r="F4">
        <v>2.68</v>
      </c>
      <c r="G4">
        <v>269815500</v>
      </c>
    </row>
    <row r="5" spans="1:7">
      <c r="A5" s="1">
        <v>42095</v>
      </c>
      <c r="B5">
        <v>2.66</v>
      </c>
      <c r="C5">
        <v>2.94</v>
      </c>
      <c r="D5">
        <v>2.25</v>
      </c>
      <c r="E5">
        <v>2.2599999999999998</v>
      </c>
      <c r="F5">
        <v>2.2599999999999998</v>
      </c>
      <c r="G5">
        <v>335187000</v>
      </c>
    </row>
    <row r="6" spans="1:7">
      <c r="A6" s="1">
        <v>42125</v>
      </c>
      <c r="B6">
        <v>2.2599999999999998</v>
      </c>
      <c r="C6">
        <v>2.39</v>
      </c>
      <c r="D6">
        <v>2.2000000000000002</v>
      </c>
      <c r="E6">
        <v>2.2799999999999998</v>
      </c>
      <c r="F6">
        <v>2.2799999999999998</v>
      </c>
      <c r="G6">
        <v>210397100</v>
      </c>
    </row>
    <row r="7" spans="1:7">
      <c r="A7" s="1">
        <v>42156</v>
      </c>
      <c r="B7">
        <v>2.29</v>
      </c>
      <c r="C7">
        <v>2.67</v>
      </c>
      <c r="D7">
        <v>2.25</v>
      </c>
      <c r="E7">
        <v>2.4</v>
      </c>
      <c r="F7">
        <v>2.4</v>
      </c>
      <c r="G7">
        <v>389269100</v>
      </c>
    </row>
    <row r="8" spans="1:7">
      <c r="A8" s="1">
        <v>42186</v>
      </c>
      <c r="B8">
        <v>2.4700000000000002</v>
      </c>
      <c r="C8">
        <v>2.63</v>
      </c>
      <c r="D8">
        <v>1.61</v>
      </c>
      <c r="E8">
        <v>1.93</v>
      </c>
      <c r="F8">
        <v>1.93</v>
      </c>
      <c r="G8">
        <v>406747300</v>
      </c>
    </row>
    <row r="9" spans="1:7">
      <c r="A9" s="1">
        <v>42217</v>
      </c>
      <c r="B9">
        <v>1.93</v>
      </c>
      <c r="C9">
        <v>2.21</v>
      </c>
      <c r="D9">
        <v>1.65</v>
      </c>
      <c r="E9">
        <v>1.78</v>
      </c>
      <c r="F9">
        <v>1.78</v>
      </c>
      <c r="G9">
        <v>275270100</v>
      </c>
    </row>
    <row r="10" spans="1:7">
      <c r="A10" s="1">
        <v>42248</v>
      </c>
      <c r="B10">
        <v>1.77</v>
      </c>
      <c r="C10">
        <v>2.14</v>
      </c>
      <c r="D10">
        <v>1.65</v>
      </c>
      <c r="E10">
        <v>1.72</v>
      </c>
      <c r="F10">
        <v>1.72</v>
      </c>
      <c r="G10">
        <v>188468000</v>
      </c>
    </row>
    <row r="11" spans="1:7">
      <c r="A11" s="1">
        <v>42278</v>
      </c>
      <c r="B11">
        <v>1.77</v>
      </c>
      <c r="C11">
        <v>2.21</v>
      </c>
      <c r="D11">
        <v>1.72</v>
      </c>
      <c r="E11">
        <v>2.12</v>
      </c>
      <c r="F11">
        <v>2.12</v>
      </c>
      <c r="G11">
        <v>205349000</v>
      </c>
    </row>
    <row r="12" spans="1:7">
      <c r="A12" s="1">
        <v>42309</v>
      </c>
      <c r="B12">
        <v>2.13</v>
      </c>
      <c r="C12">
        <v>2.4</v>
      </c>
      <c r="D12">
        <v>1.94</v>
      </c>
      <c r="E12">
        <v>2.36</v>
      </c>
      <c r="F12">
        <v>2.36</v>
      </c>
      <c r="G12">
        <v>136451200</v>
      </c>
    </row>
    <row r="13" spans="1:7">
      <c r="A13" s="1">
        <v>42339</v>
      </c>
      <c r="B13">
        <v>2.36</v>
      </c>
      <c r="C13">
        <v>3.06</v>
      </c>
      <c r="D13">
        <v>2.2000000000000002</v>
      </c>
      <c r="E13">
        <v>2.87</v>
      </c>
      <c r="F13">
        <v>2.87</v>
      </c>
      <c r="G13">
        <v>266450600</v>
      </c>
    </row>
    <row r="14" spans="1:7">
      <c r="A14" s="1">
        <v>42370</v>
      </c>
      <c r="B14">
        <v>2.77</v>
      </c>
      <c r="C14">
        <v>2.82</v>
      </c>
      <c r="D14">
        <v>1.75</v>
      </c>
      <c r="E14">
        <v>2.2000000000000002</v>
      </c>
      <c r="F14">
        <v>2.2000000000000002</v>
      </c>
      <c r="G14">
        <v>355489300</v>
      </c>
    </row>
    <row r="15" spans="1:7">
      <c r="A15" s="1">
        <v>42401</v>
      </c>
      <c r="B15">
        <v>2.17</v>
      </c>
      <c r="C15">
        <v>2.19</v>
      </c>
      <c r="D15">
        <v>1.81</v>
      </c>
      <c r="E15">
        <v>2.14</v>
      </c>
      <c r="F15">
        <v>2.14</v>
      </c>
      <c r="G15">
        <v>192749800</v>
      </c>
    </row>
    <row r="16" spans="1:7">
      <c r="A16" s="1">
        <v>42430</v>
      </c>
      <c r="B16">
        <v>2.16</v>
      </c>
      <c r="C16">
        <v>2.98</v>
      </c>
      <c r="D16">
        <v>2.12</v>
      </c>
      <c r="E16">
        <v>2.85</v>
      </c>
      <c r="F16">
        <v>2.85</v>
      </c>
      <c r="G16">
        <v>333321700</v>
      </c>
    </row>
    <row r="17" spans="1:7">
      <c r="A17" s="1">
        <v>42461</v>
      </c>
      <c r="B17">
        <v>2.79</v>
      </c>
      <c r="C17">
        <v>3.99</v>
      </c>
      <c r="D17">
        <v>2.6</v>
      </c>
      <c r="E17">
        <v>3.55</v>
      </c>
      <c r="F17">
        <v>3.55</v>
      </c>
      <c r="G17">
        <v>472576300</v>
      </c>
    </row>
    <row r="18" spans="1:7">
      <c r="A18" s="1">
        <v>42491</v>
      </c>
      <c r="B18">
        <v>3.58</v>
      </c>
      <c r="C18">
        <v>4.71</v>
      </c>
      <c r="D18">
        <v>3.45</v>
      </c>
      <c r="E18">
        <v>4.57</v>
      </c>
      <c r="F18">
        <v>4.57</v>
      </c>
      <c r="G18">
        <v>394438600</v>
      </c>
    </row>
    <row r="19" spans="1:7">
      <c r="A19" s="1">
        <v>42522</v>
      </c>
      <c r="B19">
        <v>4.5999999999999996</v>
      </c>
      <c r="C19">
        <v>5.52</v>
      </c>
      <c r="D19">
        <v>4.07</v>
      </c>
      <c r="E19">
        <v>5.14</v>
      </c>
      <c r="F19">
        <v>5.14</v>
      </c>
      <c r="G19">
        <v>625642500</v>
      </c>
    </row>
    <row r="20" spans="1:7">
      <c r="A20" s="1">
        <v>42552</v>
      </c>
      <c r="B20">
        <v>5.09</v>
      </c>
      <c r="C20">
        <v>7.16</v>
      </c>
      <c r="D20">
        <v>4.82</v>
      </c>
      <c r="E20">
        <v>6.86</v>
      </c>
      <c r="F20">
        <v>6.86</v>
      </c>
      <c r="G20">
        <v>700562400</v>
      </c>
    </row>
    <row r="21" spans="1:7">
      <c r="A21" s="1">
        <v>42583</v>
      </c>
      <c r="B21">
        <v>6.89</v>
      </c>
      <c r="C21">
        <v>8</v>
      </c>
      <c r="D21">
        <v>6.15</v>
      </c>
      <c r="E21">
        <v>7.4</v>
      </c>
      <c r="F21">
        <v>7.4</v>
      </c>
      <c r="G21">
        <v>606398900</v>
      </c>
    </row>
    <row r="22" spans="1:7">
      <c r="A22" s="1">
        <v>42614</v>
      </c>
      <c r="B22">
        <v>7.18</v>
      </c>
      <c r="C22">
        <v>7.64</v>
      </c>
      <c r="D22">
        <v>5.66</v>
      </c>
      <c r="E22">
        <v>6.91</v>
      </c>
      <c r="F22">
        <v>6.91</v>
      </c>
      <c r="G22">
        <v>1041904000</v>
      </c>
    </row>
    <row r="23" spans="1:7">
      <c r="A23" s="1">
        <v>42644</v>
      </c>
      <c r="B23">
        <v>6.95</v>
      </c>
      <c r="C23">
        <v>7.53</v>
      </c>
      <c r="D23">
        <v>6.24</v>
      </c>
      <c r="E23">
        <v>7.23</v>
      </c>
      <c r="F23">
        <v>7.23</v>
      </c>
      <c r="G23">
        <v>869559700</v>
      </c>
    </row>
    <row r="24" spans="1:7">
      <c r="A24" s="1">
        <v>42675</v>
      </c>
      <c r="B24">
        <v>7.32</v>
      </c>
      <c r="C24">
        <v>9.23</v>
      </c>
      <c r="D24">
        <v>6.22</v>
      </c>
      <c r="E24">
        <v>8.91</v>
      </c>
      <c r="F24">
        <v>8.91</v>
      </c>
      <c r="G24">
        <v>990277900</v>
      </c>
    </row>
    <row r="25" spans="1:7">
      <c r="A25" s="1">
        <v>42705</v>
      </c>
      <c r="B25">
        <v>8.92</v>
      </c>
      <c r="C25">
        <v>12.42</v>
      </c>
      <c r="D25">
        <v>8.26</v>
      </c>
      <c r="E25">
        <v>11.34</v>
      </c>
      <c r="F25">
        <v>11.34</v>
      </c>
      <c r="G25">
        <v>1155647500</v>
      </c>
    </row>
    <row r="26" spans="1:7">
      <c r="A26" s="1">
        <v>42736</v>
      </c>
      <c r="B26">
        <v>11.42</v>
      </c>
      <c r="C26">
        <v>11.69</v>
      </c>
      <c r="D26">
        <v>9.42</v>
      </c>
      <c r="E26">
        <v>10.37</v>
      </c>
      <c r="F26">
        <v>10.37</v>
      </c>
      <c r="G26">
        <v>878890400</v>
      </c>
    </row>
    <row r="27" spans="1:7">
      <c r="A27" s="1">
        <v>42767</v>
      </c>
      <c r="B27">
        <v>10.9</v>
      </c>
      <c r="C27">
        <v>15.55</v>
      </c>
      <c r="D27">
        <v>10.81</v>
      </c>
      <c r="E27">
        <v>14.46</v>
      </c>
      <c r="F27">
        <v>14.46</v>
      </c>
      <c r="G27">
        <v>1571999700</v>
      </c>
    </row>
    <row r="28" spans="1:7">
      <c r="A28" s="1">
        <v>42795</v>
      </c>
      <c r="B28">
        <v>15.08</v>
      </c>
      <c r="C28">
        <v>15.09</v>
      </c>
      <c r="D28">
        <v>12.38</v>
      </c>
      <c r="E28">
        <v>14.55</v>
      </c>
      <c r="F28">
        <v>14.55</v>
      </c>
      <c r="G28">
        <v>1733593200</v>
      </c>
    </row>
    <row r="29" spans="1:7">
      <c r="A29" s="1">
        <v>42826</v>
      </c>
      <c r="B29">
        <v>14.6</v>
      </c>
      <c r="C29">
        <v>14.74</v>
      </c>
      <c r="D29">
        <v>12.22</v>
      </c>
      <c r="E29">
        <v>13.3</v>
      </c>
      <c r="F29">
        <v>13.3</v>
      </c>
      <c r="G29">
        <v>943383500</v>
      </c>
    </row>
    <row r="30" spans="1:7">
      <c r="A30" s="1">
        <v>42856</v>
      </c>
      <c r="B30">
        <v>13.43</v>
      </c>
      <c r="C30">
        <v>13.63</v>
      </c>
      <c r="D30">
        <v>9.85</v>
      </c>
      <c r="E30">
        <v>11.19</v>
      </c>
      <c r="F30">
        <v>11.19</v>
      </c>
      <c r="G30">
        <v>1716437000</v>
      </c>
    </row>
    <row r="31" spans="1:7">
      <c r="A31" s="1">
        <v>42887</v>
      </c>
      <c r="B31">
        <v>11.25</v>
      </c>
      <c r="C31">
        <v>14.67</v>
      </c>
      <c r="D31">
        <v>10.57</v>
      </c>
      <c r="E31">
        <v>12.48</v>
      </c>
      <c r="F31">
        <v>12.48</v>
      </c>
      <c r="G31">
        <v>2208152100</v>
      </c>
    </row>
    <row r="32" spans="1:7">
      <c r="A32" s="1">
        <v>42917</v>
      </c>
      <c r="B32">
        <v>12.57</v>
      </c>
      <c r="C32">
        <v>15.65</v>
      </c>
      <c r="D32">
        <v>12.13</v>
      </c>
      <c r="E32">
        <v>13.61</v>
      </c>
      <c r="F32">
        <v>13.61</v>
      </c>
      <c r="G32">
        <v>1710461400</v>
      </c>
    </row>
    <row r="33" spans="1:7">
      <c r="A33" s="1">
        <v>42948</v>
      </c>
      <c r="B33">
        <v>13.72</v>
      </c>
      <c r="C33">
        <v>13.93</v>
      </c>
      <c r="D33">
        <v>11.86</v>
      </c>
      <c r="E33">
        <v>13.02</v>
      </c>
      <c r="F33">
        <v>13.02</v>
      </c>
      <c r="G33">
        <v>1321868100</v>
      </c>
    </row>
    <row r="34" spans="1:7">
      <c r="A34" s="1">
        <v>42979</v>
      </c>
      <c r="B34">
        <v>13.12</v>
      </c>
      <c r="C34">
        <v>14.24</v>
      </c>
      <c r="D34">
        <v>12.04</v>
      </c>
      <c r="E34">
        <v>12.75</v>
      </c>
      <c r="F34">
        <v>12.75</v>
      </c>
      <c r="G34">
        <v>1209201600</v>
      </c>
    </row>
    <row r="35" spans="1:7">
      <c r="A35" s="1">
        <v>43009</v>
      </c>
      <c r="B35">
        <v>12.8</v>
      </c>
      <c r="C35">
        <v>14.41</v>
      </c>
      <c r="D35">
        <v>10.65</v>
      </c>
      <c r="E35">
        <v>10.99</v>
      </c>
      <c r="F35">
        <v>10.99</v>
      </c>
      <c r="G35">
        <v>1358068500</v>
      </c>
    </row>
    <row r="36" spans="1:7">
      <c r="A36" s="1">
        <v>43040</v>
      </c>
      <c r="B36">
        <v>11.25</v>
      </c>
      <c r="C36">
        <v>12.27</v>
      </c>
      <c r="D36">
        <v>10.66</v>
      </c>
      <c r="E36">
        <v>10.89</v>
      </c>
      <c r="F36">
        <v>10.89</v>
      </c>
      <c r="G36">
        <v>1039199400</v>
      </c>
    </row>
    <row r="37" spans="1:7">
      <c r="A37" s="1">
        <v>43070</v>
      </c>
      <c r="B37">
        <v>10.81</v>
      </c>
      <c r="C37">
        <v>11.19</v>
      </c>
      <c r="D37">
        <v>9.6999999999999993</v>
      </c>
      <c r="E37">
        <v>10.28</v>
      </c>
      <c r="F37">
        <v>10.28</v>
      </c>
      <c r="G37">
        <v>795755000</v>
      </c>
    </row>
    <row r="38" spans="1:7">
      <c r="A38" s="1">
        <v>43101</v>
      </c>
      <c r="B38">
        <v>10.42</v>
      </c>
      <c r="C38">
        <v>13.85</v>
      </c>
      <c r="D38">
        <v>10.34</v>
      </c>
      <c r="E38">
        <v>13.74</v>
      </c>
      <c r="F38">
        <v>13.74</v>
      </c>
      <c r="G38">
        <v>1335288900</v>
      </c>
    </row>
    <row r="39" spans="1:7">
      <c r="A39" s="1">
        <v>43132</v>
      </c>
      <c r="B39">
        <v>13.62</v>
      </c>
      <c r="C39">
        <v>13.84</v>
      </c>
      <c r="D39">
        <v>10.63</v>
      </c>
      <c r="E39">
        <v>12.11</v>
      </c>
      <c r="F39">
        <v>12.11</v>
      </c>
      <c r="G39">
        <v>1103985800</v>
      </c>
    </row>
    <row r="40" spans="1:7">
      <c r="A40" s="1">
        <v>43160</v>
      </c>
      <c r="B40">
        <v>12.26</v>
      </c>
      <c r="C40">
        <v>12.82</v>
      </c>
      <c r="D40">
        <v>9.7899999999999991</v>
      </c>
      <c r="E40">
        <v>10.050000000000001</v>
      </c>
      <c r="F40">
        <v>10.050000000000001</v>
      </c>
      <c r="G40">
        <v>1483511900</v>
      </c>
    </row>
    <row r="41" spans="1:7">
      <c r="A41" s="1">
        <v>43191</v>
      </c>
      <c r="B41">
        <v>9.99</v>
      </c>
      <c r="C41">
        <v>11.36</v>
      </c>
      <c r="D41">
        <v>9.0399999999999991</v>
      </c>
      <c r="E41">
        <v>10.88</v>
      </c>
      <c r="F41">
        <v>10.88</v>
      </c>
      <c r="G41">
        <v>1163360900</v>
      </c>
    </row>
    <row r="42" spans="1:7">
      <c r="A42" s="1">
        <v>43221</v>
      </c>
      <c r="B42">
        <v>10.83</v>
      </c>
      <c r="C42">
        <v>13.95</v>
      </c>
      <c r="D42">
        <v>10.77</v>
      </c>
      <c r="E42">
        <v>13.73</v>
      </c>
      <c r="F42">
        <v>13.73</v>
      </c>
      <c r="G42">
        <v>1020602700</v>
      </c>
    </row>
    <row r="43" spans="1:7">
      <c r="A43" s="1">
        <v>43252</v>
      </c>
      <c r="B43">
        <v>13.98</v>
      </c>
      <c r="C43">
        <v>17.34</v>
      </c>
      <c r="D43">
        <v>13.92</v>
      </c>
      <c r="E43">
        <v>14.99</v>
      </c>
      <c r="F43">
        <v>14.99</v>
      </c>
      <c r="G43">
        <v>1632781900</v>
      </c>
    </row>
    <row r="44" spans="1:7">
      <c r="A44" s="1">
        <v>43282</v>
      </c>
      <c r="B44">
        <v>14.8</v>
      </c>
      <c r="C44">
        <v>20.18</v>
      </c>
      <c r="D44">
        <v>14.74</v>
      </c>
      <c r="E44">
        <v>18.329999999999998</v>
      </c>
      <c r="F44">
        <v>18.329999999999998</v>
      </c>
      <c r="G44">
        <v>1456419400</v>
      </c>
    </row>
    <row r="45" spans="1:7">
      <c r="A45" s="1">
        <v>43313</v>
      </c>
      <c r="B45">
        <v>18.34</v>
      </c>
      <c r="C45">
        <v>27.299999</v>
      </c>
      <c r="D45">
        <v>18</v>
      </c>
      <c r="E45">
        <v>25.17</v>
      </c>
      <c r="F45">
        <v>25.17</v>
      </c>
      <c r="G45">
        <v>2201119100</v>
      </c>
    </row>
    <row r="46" spans="1:7">
      <c r="A46" s="1">
        <v>43344</v>
      </c>
      <c r="B46">
        <v>25.620000999999998</v>
      </c>
      <c r="C46">
        <v>34.139999000000003</v>
      </c>
      <c r="D46">
        <v>25.57</v>
      </c>
      <c r="E46">
        <v>30.889999</v>
      </c>
      <c r="F46">
        <v>30.889999</v>
      </c>
      <c r="G46">
        <v>3063055900</v>
      </c>
    </row>
    <row r="47" spans="1:7">
      <c r="A47" s="1">
        <v>43374</v>
      </c>
      <c r="B47">
        <v>30.690000999999999</v>
      </c>
      <c r="C47">
        <v>31.91</v>
      </c>
      <c r="D47">
        <v>16.170000000000002</v>
      </c>
      <c r="E47">
        <v>18.209999</v>
      </c>
      <c r="F47">
        <v>18.209999</v>
      </c>
      <c r="G47">
        <v>2655213100</v>
      </c>
    </row>
    <row r="48" spans="1:7">
      <c r="A48" s="1">
        <v>43405</v>
      </c>
      <c r="B48">
        <v>18.41</v>
      </c>
      <c r="C48">
        <v>22.219999000000001</v>
      </c>
      <c r="D48">
        <v>17.18</v>
      </c>
      <c r="E48">
        <v>21.299999</v>
      </c>
      <c r="F48">
        <v>21.299999</v>
      </c>
      <c r="G48">
        <v>2140346900</v>
      </c>
    </row>
    <row r="49" spans="1:7">
      <c r="A49" s="1">
        <v>43435</v>
      </c>
      <c r="B49">
        <v>22.48</v>
      </c>
      <c r="C49">
        <v>23.75</v>
      </c>
      <c r="D49">
        <v>16.030000999999999</v>
      </c>
      <c r="E49">
        <v>18.459999</v>
      </c>
      <c r="F49">
        <v>18.459999</v>
      </c>
      <c r="G49">
        <v>1981674300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workbookViewId="0">
      <selection activeCell="X9" sqref="X9"/>
    </sheetView>
  </sheetViews>
  <sheetFormatPr defaultRowHeight="15"/>
  <cols>
    <col min="1" max="1" width="9.7109375" bestFit="1" customWidth="1"/>
    <col min="16" max="16" width="9.5703125" bestFit="1" customWidth="1"/>
  </cols>
  <sheetData>
    <row r="1" spans="1:19">
      <c r="A1" t="s">
        <v>0</v>
      </c>
      <c r="B1" t="s">
        <v>7</v>
      </c>
      <c r="C1" t="s">
        <v>8</v>
      </c>
      <c r="F1" s="3" t="s">
        <v>7</v>
      </c>
      <c r="G1" s="3" t="s">
        <v>9</v>
      </c>
      <c r="H1" s="3" t="s">
        <v>10</v>
      </c>
      <c r="I1" s="12" t="s">
        <v>14</v>
      </c>
      <c r="J1" s="12"/>
      <c r="K1" s="12"/>
      <c r="L1" s="12"/>
      <c r="M1" s="13"/>
      <c r="N1" s="4" t="s">
        <v>11</v>
      </c>
      <c r="O1" s="4" t="s">
        <v>12</v>
      </c>
      <c r="P1" s="4" t="s">
        <v>13</v>
      </c>
      <c r="S1" s="9" t="s">
        <v>16</v>
      </c>
    </row>
    <row r="2" spans="1:19">
      <c r="A2" s="1">
        <v>42005</v>
      </c>
      <c r="B2" s="2">
        <v>1</v>
      </c>
      <c r="C2">
        <v>2.57</v>
      </c>
      <c r="F2" s="8">
        <v>1</v>
      </c>
      <c r="G2" s="3">
        <v>2.57</v>
      </c>
      <c r="H2" s="3"/>
      <c r="I2" s="3">
        <v>1</v>
      </c>
      <c r="J2" s="3">
        <v>2</v>
      </c>
      <c r="K2" s="3">
        <v>3</v>
      </c>
      <c r="L2" s="3">
        <v>4</v>
      </c>
      <c r="M2" s="5">
        <v>5</v>
      </c>
      <c r="N2" s="3"/>
      <c r="O2" s="3"/>
      <c r="P2" s="3"/>
      <c r="S2" s="9" t="s">
        <v>17</v>
      </c>
    </row>
    <row r="3" spans="1:19">
      <c r="A3" s="1">
        <v>42036</v>
      </c>
      <c r="B3" s="2">
        <v>2</v>
      </c>
      <c r="C3">
        <v>3.11</v>
      </c>
      <c r="F3" s="8">
        <v>2</v>
      </c>
      <c r="G3" s="3">
        <v>3.11</v>
      </c>
      <c r="H3" s="3">
        <f>G3-G2</f>
        <v>0.54</v>
      </c>
      <c r="I3" s="3">
        <v>-0.42999999999999972</v>
      </c>
      <c r="J3" s="3">
        <v>-0.42000000000000037</v>
      </c>
      <c r="K3" s="3">
        <v>2.0000000000000018E-2</v>
      </c>
      <c r="L3" s="3">
        <v>0.12000000000000011</v>
      </c>
      <c r="M3" s="5">
        <v>-0.47</v>
      </c>
      <c r="N3" s="3"/>
      <c r="O3" s="3"/>
      <c r="P3" s="3"/>
      <c r="S3" s="9" t="s">
        <v>18</v>
      </c>
    </row>
    <row r="4" spans="1:19">
      <c r="A4" s="1">
        <v>42064</v>
      </c>
      <c r="B4" s="2">
        <v>3</v>
      </c>
      <c r="C4">
        <v>2.68</v>
      </c>
      <c r="F4" s="8">
        <v>3</v>
      </c>
      <c r="G4" s="3">
        <v>2.68</v>
      </c>
      <c r="H4" s="3">
        <f t="shared" ref="H4:H49" si="0">G4-G3</f>
        <v>-0.42999999999999972</v>
      </c>
      <c r="I4" s="3">
        <v>-0.42000000000000037</v>
      </c>
      <c r="J4" s="3">
        <v>2.0000000000000018E-2</v>
      </c>
      <c r="K4" s="3">
        <v>0.12000000000000011</v>
      </c>
      <c r="L4" s="3">
        <v>-0.47</v>
      </c>
      <c r="M4" s="5">
        <v>-0.14999999999999991</v>
      </c>
      <c r="N4" s="6">
        <f>$L$54*H3</f>
        <v>5.4576529445508953E-3</v>
      </c>
      <c r="O4" s="6">
        <f>G3+N4</f>
        <v>3.1154576529445506</v>
      </c>
      <c r="P4" s="6">
        <f>ABS(G4-O4)/G4*100</f>
        <v>16.248419885990685</v>
      </c>
      <c r="S4" s="9" t="s">
        <v>19</v>
      </c>
    </row>
    <row r="5" spans="1:19">
      <c r="A5" s="1">
        <v>42095</v>
      </c>
      <c r="B5" s="2">
        <v>4</v>
      </c>
      <c r="C5">
        <v>2.2599999999999998</v>
      </c>
      <c r="F5" s="8">
        <v>4</v>
      </c>
      <c r="G5" s="3">
        <v>2.2599999999999998</v>
      </c>
      <c r="H5" s="3">
        <f>G5-G4</f>
        <v>-0.42000000000000037</v>
      </c>
      <c r="I5" s="3">
        <v>2.0000000000000018E-2</v>
      </c>
      <c r="J5" s="3">
        <v>0.12000000000000011</v>
      </c>
      <c r="K5" s="3">
        <v>-0.47</v>
      </c>
      <c r="L5" s="3">
        <v>-0.14999999999999991</v>
      </c>
      <c r="M5" s="5">
        <v>-6.0000000000000053E-2</v>
      </c>
      <c r="N5" s="6">
        <f t="shared" ref="N5:N50" si="1">$L$54*H4</f>
        <v>-4.3459088262164502E-3</v>
      </c>
      <c r="O5" s="6">
        <f t="shared" ref="O5:O49" si="2">G4+N5</f>
        <v>2.6756540911737838</v>
      </c>
      <c r="P5" s="6">
        <f t="shared" ref="P5:P49" si="3">ABS(G5-O5)/G5*100</f>
        <v>18.39177394574266</v>
      </c>
      <c r="S5" s="9" t="s">
        <v>20</v>
      </c>
    </row>
    <row r="6" spans="1:19">
      <c r="A6" s="1">
        <v>42125</v>
      </c>
      <c r="B6" s="2">
        <v>5</v>
      </c>
      <c r="C6">
        <v>2.2799999999999998</v>
      </c>
      <c r="F6" s="8">
        <v>5</v>
      </c>
      <c r="G6" s="3">
        <v>2.2799999999999998</v>
      </c>
      <c r="H6" s="3">
        <f t="shared" si="0"/>
        <v>2.0000000000000018E-2</v>
      </c>
      <c r="I6" s="3">
        <v>0.12000000000000011</v>
      </c>
      <c r="J6" s="3">
        <v>-0.47</v>
      </c>
      <c r="K6" s="3">
        <v>-0.14999999999999991</v>
      </c>
      <c r="L6" s="3">
        <v>-6.0000000000000053E-2</v>
      </c>
      <c r="M6" s="5">
        <v>0.40000000000000013</v>
      </c>
      <c r="N6" s="6">
        <f t="shared" si="1"/>
        <v>-4.2448411790951442E-3</v>
      </c>
      <c r="O6" s="6">
        <f t="shared" si="2"/>
        <v>2.2557551588209046</v>
      </c>
      <c r="P6" s="6">
        <f t="shared" si="3"/>
        <v>1.0633702271532983</v>
      </c>
      <c r="S6" s="9" t="s">
        <v>21</v>
      </c>
    </row>
    <row r="7" spans="1:19">
      <c r="A7" s="1">
        <v>42156</v>
      </c>
      <c r="B7" s="2">
        <v>6</v>
      </c>
      <c r="C7">
        <v>2.4</v>
      </c>
      <c r="F7" s="8">
        <v>6</v>
      </c>
      <c r="G7" s="3">
        <v>2.4</v>
      </c>
      <c r="H7" s="3">
        <f t="shared" si="0"/>
        <v>0.12000000000000011</v>
      </c>
      <c r="I7" s="3">
        <v>-0.47</v>
      </c>
      <c r="J7" s="3">
        <v>-0.14999999999999991</v>
      </c>
      <c r="K7" s="3">
        <v>-6.0000000000000053E-2</v>
      </c>
      <c r="L7" s="3">
        <v>0.40000000000000013</v>
      </c>
      <c r="M7" s="5">
        <v>0.23999999999999977</v>
      </c>
      <c r="N7" s="6">
        <f t="shared" si="1"/>
        <v>2.0213529424262591E-4</v>
      </c>
      <c r="O7" s="6">
        <f t="shared" si="2"/>
        <v>2.2802021352942425</v>
      </c>
      <c r="P7" s="6">
        <f t="shared" si="3"/>
        <v>4.9915776960732234</v>
      </c>
      <c r="S7" s="9" t="s">
        <v>22</v>
      </c>
    </row>
    <row r="8" spans="1:19">
      <c r="A8" s="1">
        <v>42186</v>
      </c>
      <c r="B8" s="2">
        <v>7</v>
      </c>
      <c r="C8">
        <v>1.93</v>
      </c>
      <c r="F8" s="8">
        <v>7</v>
      </c>
      <c r="G8" s="3">
        <v>1.93</v>
      </c>
      <c r="H8" s="3">
        <f t="shared" si="0"/>
        <v>-0.47</v>
      </c>
      <c r="I8" s="3">
        <v>-0.14999999999999991</v>
      </c>
      <c r="J8" s="3">
        <v>-6.0000000000000053E-2</v>
      </c>
      <c r="K8" s="3">
        <v>0.40000000000000013</v>
      </c>
      <c r="L8" s="3">
        <v>0.23999999999999977</v>
      </c>
      <c r="M8" s="5">
        <v>0.51000000000000023</v>
      </c>
      <c r="N8" s="6">
        <f t="shared" si="1"/>
        <v>1.2128117654557555E-3</v>
      </c>
      <c r="O8" s="6">
        <f t="shared" si="2"/>
        <v>2.4012128117654559</v>
      </c>
      <c r="P8" s="6">
        <f t="shared" si="3"/>
        <v>24.415171594065075</v>
      </c>
      <c r="S8" s="9" t="s">
        <v>26</v>
      </c>
    </row>
    <row r="9" spans="1:19">
      <c r="A9" s="1">
        <v>42217</v>
      </c>
      <c r="B9" s="2">
        <v>8</v>
      </c>
      <c r="C9">
        <v>1.78</v>
      </c>
      <c r="F9" s="8">
        <v>8</v>
      </c>
      <c r="G9" s="3">
        <v>1.78</v>
      </c>
      <c r="H9" s="3">
        <f t="shared" si="0"/>
        <v>-0.14999999999999991</v>
      </c>
      <c r="I9" s="3">
        <v>-6.0000000000000053E-2</v>
      </c>
      <c r="J9" s="3">
        <v>0.40000000000000013</v>
      </c>
      <c r="K9" s="3">
        <v>0.23999999999999977</v>
      </c>
      <c r="L9" s="3">
        <v>0.51000000000000023</v>
      </c>
      <c r="M9" s="5">
        <v>-0.66999999999999993</v>
      </c>
      <c r="N9" s="6">
        <f t="shared" si="1"/>
        <v>-4.7501794147017046E-3</v>
      </c>
      <c r="O9" s="6">
        <f t="shared" si="2"/>
        <v>1.9252498205852981</v>
      </c>
      <c r="P9" s="6">
        <f t="shared" si="3"/>
        <v>8.1601022800729286</v>
      </c>
      <c r="S9" s="9" t="s">
        <v>23</v>
      </c>
    </row>
    <row r="10" spans="1:19">
      <c r="A10" s="1">
        <v>42248</v>
      </c>
      <c r="B10" s="2">
        <v>9</v>
      </c>
      <c r="C10">
        <v>1.72</v>
      </c>
      <c r="F10" s="8">
        <v>9</v>
      </c>
      <c r="G10" s="3">
        <v>1.72</v>
      </c>
      <c r="H10" s="3">
        <f t="shared" si="0"/>
        <v>-6.0000000000000053E-2</v>
      </c>
      <c r="I10" s="3">
        <v>0.40000000000000013</v>
      </c>
      <c r="J10" s="3">
        <v>0.23999999999999977</v>
      </c>
      <c r="K10" s="3">
        <v>0.51000000000000023</v>
      </c>
      <c r="L10" s="3">
        <v>-0.66999999999999993</v>
      </c>
      <c r="M10" s="5">
        <v>-6.0000000000000053E-2</v>
      </c>
      <c r="N10" s="6">
        <f t="shared" si="1"/>
        <v>-1.5160147068196922E-3</v>
      </c>
      <c r="O10" s="6">
        <f t="shared" si="2"/>
        <v>1.7784839852931804</v>
      </c>
      <c r="P10" s="6">
        <f t="shared" si="3"/>
        <v>3.4002317030918863</v>
      </c>
      <c r="S10" s="9" t="s">
        <v>24</v>
      </c>
    </row>
    <row r="11" spans="1:19">
      <c r="A11" s="1">
        <v>42278</v>
      </c>
      <c r="B11" s="2">
        <v>10</v>
      </c>
      <c r="C11">
        <v>2.12</v>
      </c>
      <c r="F11" s="8">
        <v>10</v>
      </c>
      <c r="G11" s="3">
        <v>2.12</v>
      </c>
      <c r="H11" s="3">
        <f t="shared" si="0"/>
        <v>0.40000000000000013</v>
      </c>
      <c r="I11" s="3">
        <v>0.23999999999999977</v>
      </c>
      <c r="J11" s="3">
        <v>0.51000000000000023</v>
      </c>
      <c r="K11" s="3">
        <v>-0.66999999999999993</v>
      </c>
      <c r="L11" s="3">
        <v>-6.0000000000000053E-2</v>
      </c>
      <c r="M11" s="5">
        <v>0.71</v>
      </c>
      <c r="N11" s="6">
        <f t="shared" si="1"/>
        <v>-6.0640588272787774E-4</v>
      </c>
      <c r="O11" s="6">
        <f t="shared" si="2"/>
        <v>1.719393594117272</v>
      </c>
      <c r="P11" s="6">
        <f t="shared" si="3"/>
        <v>18.896528579373967</v>
      </c>
      <c r="S11" t="s">
        <v>25</v>
      </c>
    </row>
    <row r="12" spans="1:19">
      <c r="A12" s="1">
        <v>42309</v>
      </c>
      <c r="B12" s="2">
        <v>11</v>
      </c>
      <c r="C12">
        <v>2.36</v>
      </c>
      <c r="F12" s="8">
        <v>11</v>
      </c>
      <c r="G12" s="3">
        <v>2.36</v>
      </c>
      <c r="H12" s="3">
        <f t="shared" si="0"/>
        <v>0.23999999999999977</v>
      </c>
      <c r="I12" s="3">
        <v>0.51000000000000023</v>
      </c>
      <c r="J12" s="3">
        <v>-0.66999999999999993</v>
      </c>
      <c r="K12" s="3">
        <v>-6.0000000000000053E-2</v>
      </c>
      <c r="L12" s="3">
        <v>0.71</v>
      </c>
      <c r="M12" s="5">
        <v>0.69999999999999973</v>
      </c>
      <c r="N12" s="6">
        <f t="shared" si="1"/>
        <v>4.0427058848525165E-3</v>
      </c>
      <c r="O12" s="6">
        <f t="shared" si="2"/>
        <v>2.1240427058848526</v>
      </c>
      <c r="P12" s="6">
        <f t="shared" si="3"/>
        <v>9.9981904286079377</v>
      </c>
      <c r="S12" s="9" t="s">
        <v>27</v>
      </c>
    </row>
    <row r="13" spans="1:19">
      <c r="A13" s="1">
        <v>42339</v>
      </c>
      <c r="B13" s="2">
        <v>12</v>
      </c>
      <c r="C13">
        <v>2.87</v>
      </c>
      <c r="F13" s="8">
        <v>12</v>
      </c>
      <c r="G13" s="3">
        <v>2.87</v>
      </c>
      <c r="H13" s="3">
        <f t="shared" si="0"/>
        <v>0.51000000000000023</v>
      </c>
      <c r="I13" s="3">
        <v>-0.66999999999999993</v>
      </c>
      <c r="J13" s="3">
        <v>-6.0000000000000053E-2</v>
      </c>
      <c r="K13" s="3">
        <v>0.71</v>
      </c>
      <c r="L13" s="3">
        <v>0.69999999999999973</v>
      </c>
      <c r="M13" s="5">
        <v>1.0200000000000005</v>
      </c>
      <c r="N13" s="6">
        <f t="shared" si="1"/>
        <v>2.4256235309115066E-3</v>
      </c>
      <c r="O13" s="6">
        <f t="shared" si="2"/>
        <v>2.3624256235309113</v>
      </c>
      <c r="P13" s="6">
        <f t="shared" si="3"/>
        <v>17.685518343870687</v>
      </c>
    </row>
    <row r="14" spans="1:19">
      <c r="A14" s="1">
        <v>42370</v>
      </c>
      <c r="B14" s="2">
        <v>13</v>
      </c>
      <c r="C14">
        <v>2.2000000000000002</v>
      </c>
      <c r="F14" s="8">
        <v>13</v>
      </c>
      <c r="G14" s="3">
        <v>2.2000000000000002</v>
      </c>
      <c r="H14" s="3">
        <f t="shared" si="0"/>
        <v>-0.66999999999999993</v>
      </c>
      <c r="I14" s="3">
        <v>-6.0000000000000053E-2</v>
      </c>
      <c r="J14" s="3">
        <v>0.71</v>
      </c>
      <c r="K14" s="3">
        <v>0.69999999999999973</v>
      </c>
      <c r="L14" s="3">
        <v>1.0200000000000005</v>
      </c>
      <c r="M14" s="5">
        <v>0.5699999999999994</v>
      </c>
      <c r="N14" s="6">
        <f t="shared" si="1"/>
        <v>5.154450003186959E-3</v>
      </c>
      <c r="O14" s="6">
        <f t="shared" si="2"/>
        <v>2.8751544500031869</v>
      </c>
      <c r="P14" s="6">
        <f t="shared" si="3"/>
        <v>30.688838636508486</v>
      </c>
    </row>
    <row r="15" spans="1:19">
      <c r="A15" s="1">
        <v>42401</v>
      </c>
      <c r="B15" s="2">
        <v>14</v>
      </c>
      <c r="C15">
        <v>2.14</v>
      </c>
      <c r="F15" s="8">
        <v>14</v>
      </c>
      <c r="G15" s="3">
        <v>2.14</v>
      </c>
      <c r="H15" s="3">
        <f t="shared" si="0"/>
        <v>-6.0000000000000053E-2</v>
      </c>
      <c r="I15" s="3">
        <v>0.71</v>
      </c>
      <c r="J15" s="3">
        <v>0.69999999999999973</v>
      </c>
      <c r="K15" s="3">
        <v>1.0200000000000005</v>
      </c>
      <c r="L15" s="3">
        <v>0.5699999999999994</v>
      </c>
      <c r="M15" s="5">
        <v>1.7200000000000006</v>
      </c>
      <c r="N15" s="6">
        <f t="shared" si="1"/>
        <v>-6.7715323571279611E-3</v>
      </c>
      <c r="O15" s="6">
        <f t="shared" si="2"/>
        <v>2.1932284676428724</v>
      </c>
      <c r="P15" s="6">
        <f t="shared" si="3"/>
        <v>2.487311572096834</v>
      </c>
    </row>
    <row r="16" spans="1:19">
      <c r="A16" s="1">
        <v>42430</v>
      </c>
      <c r="B16" s="2">
        <v>15</v>
      </c>
      <c r="C16">
        <v>2.85</v>
      </c>
      <c r="F16" s="8">
        <v>15</v>
      </c>
      <c r="G16" s="3">
        <v>2.85</v>
      </c>
      <c r="H16" s="3">
        <f t="shared" si="0"/>
        <v>0.71</v>
      </c>
      <c r="I16" s="3">
        <v>0.69999999999999973</v>
      </c>
      <c r="J16" s="3">
        <v>1.0200000000000005</v>
      </c>
      <c r="K16" s="3">
        <v>0.5699999999999994</v>
      </c>
      <c r="L16" s="3">
        <v>1.7200000000000006</v>
      </c>
      <c r="M16" s="5">
        <v>0.54</v>
      </c>
      <c r="N16" s="6">
        <f t="shared" si="1"/>
        <v>-6.0640588272787774E-4</v>
      </c>
      <c r="O16" s="6">
        <f t="shared" si="2"/>
        <v>2.1393935941172724</v>
      </c>
      <c r="P16" s="6">
        <f t="shared" si="3"/>
        <v>24.933558101148339</v>
      </c>
    </row>
    <row r="17" spans="1:16">
      <c r="A17" s="1">
        <v>42461</v>
      </c>
      <c r="B17" s="2">
        <v>16</v>
      </c>
      <c r="C17">
        <v>3.55</v>
      </c>
      <c r="F17" s="8">
        <v>16</v>
      </c>
      <c r="G17" s="3">
        <v>3.55</v>
      </c>
      <c r="H17" s="3">
        <f t="shared" si="0"/>
        <v>0.69999999999999973</v>
      </c>
      <c r="I17" s="3">
        <v>1.0200000000000005</v>
      </c>
      <c r="J17" s="3">
        <v>0.5699999999999994</v>
      </c>
      <c r="K17" s="3">
        <v>1.7200000000000006</v>
      </c>
      <c r="L17" s="3">
        <v>0.54</v>
      </c>
      <c r="M17" s="5">
        <v>-0.49000000000000021</v>
      </c>
      <c r="N17" s="6">
        <f t="shared" si="1"/>
        <v>7.175802945613213E-3</v>
      </c>
      <c r="O17" s="6">
        <f t="shared" si="2"/>
        <v>2.8571758029456134</v>
      </c>
      <c r="P17" s="6">
        <f t="shared" si="3"/>
        <v>19.516174564912294</v>
      </c>
    </row>
    <row r="18" spans="1:16">
      <c r="A18" s="1">
        <v>42491</v>
      </c>
      <c r="B18" s="2">
        <v>17</v>
      </c>
      <c r="C18">
        <v>4.57</v>
      </c>
      <c r="F18" s="8">
        <v>17</v>
      </c>
      <c r="G18" s="3">
        <v>4.57</v>
      </c>
      <c r="H18" s="3">
        <f t="shared" si="0"/>
        <v>1.0200000000000005</v>
      </c>
      <c r="I18" s="3">
        <v>0.5699999999999994</v>
      </c>
      <c r="J18" s="3">
        <v>1.7200000000000006</v>
      </c>
      <c r="K18" s="3">
        <v>0.54</v>
      </c>
      <c r="L18" s="3">
        <v>-0.49000000000000021</v>
      </c>
      <c r="M18" s="5">
        <v>0.32000000000000028</v>
      </c>
      <c r="N18" s="6">
        <f t="shared" si="1"/>
        <v>7.0747352984918983E-3</v>
      </c>
      <c r="O18" s="6">
        <f t="shared" si="2"/>
        <v>3.5570747352984919</v>
      </c>
      <c r="P18" s="6">
        <f t="shared" si="3"/>
        <v>22.16466662366539</v>
      </c>
    </row>
    <row r="19" spans="1:16">
      <c r="A19" s="1">
        <v>42522</v>
      </c>
      <c r="B19" s="2">
        <v>18</v>
      </c>
      <c r="C19">
        <v>5.14</v>
      </c>
      <c r="F19" s="8">
        <v>18</v>
      </c>
      <c r="G19" s="3">
        <v>5.14</v>
      </c>
      <c r="H19" s="3">
        <f t="shared" si="0"/>
        <v>0.5699999999999994</v>
      </c>
      <c r="I19" s="3">
        <v>1.7200000000000006</v>
      </c>
      <c r="J19" s="3">
        <v>0.54</v>
      </c>
      <c r="K19" s="3">
        <v>-0.49000000000000021</v>
      </c>
      <c r="L19" s="3">
        <v>0.32000000000000028</v>
      </c>
      <c r="M19" s="5">
        <v>1.6799999999999997</v>
      </c>
      <c r="N19" s="6">
        <f t="shared" si="1"/>
        <v>1.0308900006373918E-2</v>
      </c>
      <c r="O19" s="6">
        <f t="shared" si="2"/>
        <v>4.5803089000063739</v>
      </c>
      <c r="P19" s="6">
        <f t="shared" si="3"/>
        <v>10.888931906490775</v>
      </c>
    </row>
    <row r="20" spans="1:16">
      <c r="A20" s="1">
        <v>42552</v>
      </c>
      <c r="B20" s="2">
        <v>19</v>
      </c>
      <c r="C20">
        <v>6.86</v>
      </c>
      <c r="F20" s="8">
        <v>19</v>
      </c>
      <c r="G20" s="3">
        <v>6.86</v>
      </c>
      <c r="H20" s="3">
        <f t="shared" si="0"/>
        <v>1.7200000000000006</v>
      </c>
      <c r="I20" s="3">
        <v>0.54</v>
      </c>
      <c r="J20" s="3">
        <v>-0.49000000000000021</v>
      </c>
      <c r="K20" s="3">
        <v>0.32000000000000028</v>
      </c>
      <c r="L20" s="3">
        <v>1.6799999999999997</v>
      </c>
      <c r="M20" s="5">
        <v>2.4299999999999997</v>
      </c>
      <c r="N20" s="6">
        <f t="shared" si="1"/>
        <v>5.7608558859148272E-3</v>
      </c>
      <c r="O20" s="6">
        <f t="shared" si="2"/>
        <v>5.1457608558859143</v>
      </c>
      <c r="P20" s="6">
        <f t="shared" si="3"/>
        <v>24.988908806327785</v>
      </c>
    </row>
    <row r="21" spans="1:16">
      <c r="A21" s="1">
        <v>42583</v>
      </c>
      <c r="B21" s="2">
        <v>20</v>
      </c>
      <c r="C21">
        <v>7.4</v>
      </c>
      <c r="F21" s="8">
        <v>20</v>
      </c>
      <c r="G21" s="3">
        <v>7.4</v>
      </c>
      <c r="H21" s="3">
        <f t="shared" si="0"/>
        <v>0.54</v>
      </c>
      <c r="I21" s="3">
        <v>-0.49000000000000021</v>
      </c>
      <c r="J21" s="3">
        <v>0.32000000000000028</v>
      </c>
      <c r="K21" s="3">
        <v>1.6799999999999997</v>
      </c>
      <c r="L21" s="3">
        <v>2.4299999999999997</v>
      </c>
      <c r="M21" s="5">
        <v>-0.97000000000000064</v>
      </c>
      <c r="N21" s="6">
        <f t="shared" si="1"/>
        <v>1.7383635304865822E-2</v>
      </c>
      <c r="O21" s="6">
        <f t="shared" si="2"/>
        <v>6.8773836353048665</v>
      </c>
      <c r="P21" s="6">
        <f t="shared" si="3"/>
        <v>7.0623833066909976</v>
      </c>
    </row>
    <row r="22" spans="1:16">
      <c r="A22" s="1">
        <v>42614</v>
      </c>
      <c r="B22" s="2">
        <v>21</v>
      </c>
      <c r="C22">
        <v>6.91</v>
      </c>
      <c r="F22" s="8">
        <v>21</v>
      </c>
      <c r="G22" s="3">
        <v>6.91</v>
      </c>
      <c r="H22" s="3">
        <f t="shared" si="0"/>
        <v>-0.49000000000000021</v>
      </c>
      <c r="I22" s="3">
        <v>0.32000000000000028</v>
      </c>
      <c r="J22" s="3">
        <v>1.6799999999999997</v>
      </c>
      <c r="K22" s="3">
        <v>2.4299999999999997</v>
      </c>
      <c r="L22" s="3">
        <v>-0.97000000000000064</v>
      </c>
      <c r="M22" s="5">
        <v>4.0900000000000016</v>
      </c>
      <c r="N22" s="6">
        <f t="shared" si="1"/>
        <v>5.4576529445508953E-3</v>
      </c>
      <c r="O22" s="6">
        <f t="shared" si="2"/>
        <v>7.4054576529445511</v>
      </c>
      <c r="P22" s="6">
        <f t="shared" si="3"/>
        <v>7.1701541670702014</v>
      </c>
    </row>
    <row r="23" spans="1:16">
      <c r="A23" s="1">
        <v>42644</v>
      </c>
      <c r="B23" s="2">
        <v>22</v>
      </c>
      <c r="C23">
        <v>7.23</v>
      </c>
      <c r="F23" s="8">
        <v>22</v>
      </c>
      <c r="G23" s="3">
        <v>7.23</v>
      </c>
      <c r="H23" s="3">
        <f t="shared" si="0"/>
        <v>0.32000000000000028</v>
      </c>
      <c r="I23" s="3">
        <v>1.6799999999999997</v>
      </c>
      <c r="J23" s="3">
        <v>2.4299999999999997</v>
      </c>
      <c r="K23" s="3">
        <v>-0.97000000000000064</v>
      </c>
      <c r="L23" s="3">
        <v>4.0900000000000016</v>
      </c>
      <c r="M23" s="5">
        <v>8.9999999999999858E-2</v>
      </c>
      <c r="N23" s="6">
        <f t="shared" si="1"/>
        <v>-4.9523147089443331E-3</v>
      </c>
      <c r="O23" s="6">
        <f t="shared" si="2"/>
        <v>6.9050476852910556</v>
      </c>
      <c r="P23" s="6">
        <f t="shared" si="3"/>
        <v>4.4944995118802877</v>
      </c>
    </row>
    <row r="24" spans="1:16">
      <c r="A24" s="1">
        <v>42675</v>
      </c>
      <c r="B24" s="2">
        <v>23</v>
      </c>
      <c r="C24">
        <v>8.91</v>
      </c>
      <c r="F24" s="8">
        <v>23</v>
      </c>
      <c r="G24" s="3">
        <v>8.91</v>
      </c>
      <c r="H24" s="3">
        <f t="shared" si="0"/>
        <v>1.6799999999999997</v>
      </c>
      <c r="I24" s="3">
        <v>2.4299999999999997</v>
      </c>
      <c r="J24" s="3">
        <v>-0.97000000000000064</v>
      </c>
      <c r="K24" s="3">
        <v>4.0900000000000016</v>
      </c>
      <c r="L24" s="3">
        <v>8.9999999999999858E-2</v>
      </c>
      <c r="M24" s="5">
        <v>-1.25</v>
      </c>
      <c r="N24" s="6">
        <f t="shared" si="1"/>
        <v>3.2341647078820146E-3</v>
      </c>
      <c r="O24" s="6">
        <f t="shared" si="2"/>
        <v>7.2332341647078824</v>
      </c>
      <c r="P24" s="6">
        <f t="shared" si="3"/>
        <v>18.818920710349246</v>
      </c>
    </row>
    <row r="25" spans="1:16">
      <c r="A25" s="1">
        <v>42705</v>
      </c>
      <c r="B25" s="2">
        <v>24</v>
      </c>
      <c r="C25">
        <v>11.34</v>
      </c>
      <c r="F25" s="8">
        <v>24</v>
      </c>
      <c r="G25" s="3">
        <v>11.34</v>
      </c>
      <c r="H25" s="3">
        <f t="shared" si="0"/>
        <v>2.4299999999999997</v>
      </c>
      <c r="I25" s="3">
        <v>-0.97000000000000064</v>
      </c>
      <c r="J25" s="3">
        <v>4.0900000000000016</v>
      </c>
      <c r="K25" s="3">
        <v>8.9999999999999858E-2</v>
      </c>
      <c r="L25" s="3">
        <v>-1.25</v>
      </c>
      <c r="M25" s="5">
        <v>-2.1100000000000012</v>
      </c>
      <c r="N25" s="6">
        <f t="shared" si="1"/>
        <v>1.6979364716380559E-2</v>
      </c>
      <c r="O25" s="6">
        <f t="shared" si="2"/>
        <v>8.9269793647163809</v>
      </c>
      <c r="P25" s="6">
        <f t="shared" si="3"/>
        <v>21.278841580984295</v>
      </c>
    </row>
    <row r="26" spans="1:16">
      <c r="A26" s="1">
        <v>42736</v>
      </c>
      <c r="B26" s="2">
        <v>25</v>
      </c>
      <c r="C26">
        <v>10.37</v>
      </c>
      <c r="F26" s="8">
        <v>25</v>
      </c>
      <c r="G26" s="3">
        <v>10.37</v>
      </c>
      <c r="H26" s="3">
        <f t="shared" si="0"/>
        <v>-0.97000000000000064</v>
      </c>
      <c r="I26" s="3">
        <v>4.0900000000000016</v>
      </c>
      <c r="J26" s="3">
        <v>8.9999999999999858E-2</v>
      </c>
      <c r="K26" s="3">
        <v>-1.25</v>
      </c>
      <c r="L26" s="3">
        <v>-2.1100000000000012</v>
      </c>
      <c r="M26" s="5">
        <v>1.2900000000000009</v>
      </c>
      <c r="N26" s="6">
        <f t="shared" si="1"/>
        <v>2.4559438250479026E-2</v>
      </c>
      <c r="O26" s="6">
        <f t="shared" si="2"/>
        <v>11.364559438250479</v>
      </c>
      <c r="P26" s="6">
        <f t="shared" si="3"/>
        <v>9.5907371094549685</v>
      </c>
    </row>
    <row r="27" spans="1:16">
      <c r="A27" s="1">
        <v>42767</v>
      </c>
      <c r="B27" s="2">
        <v>26</v>
      </c>
      <c r="C27">
        <v>14.46</v>
      </c>
      <c r="F27" s="8">
        <v>26</v>
      </c>
      <c r="G27" s="3">
        <v>14.46</v>
      </c>
      <c r="H27" s="3">
        <f t="shared" si="0"/>
        <v>4.0900000000000016</v>
      </c>
      <c r="I27" s="3">
        <v>8.9999999999999858E-2</v>
      </c>
      <c r="J27" s="3">
        <v>-1.25</v>
      </c>
      <c r="K27" s="3">
        <v>-2.1100000000000012</v>
      </c>
      <c r="L27" s="3">
        <v>1.2900000000000009</v>
      </c>
      <c r="M27" s="5">
        <v>1.129999999999999</v>
      </c>
      <c r="N27" s="6">
        <f t="shared" si="1"/>
        <v>-9.803561770767355E-3</v>
      </c>
      <c r="O27" s="6">
        <f t="shared" si="2"/>
        <v>10.360196438229233</v>
      </c>
      <c r="P27" s="6">
        <f t="shared" si="3"/>
        <v>28.352721727322045</v>
      </c>
    </row>
    <row r="28" spans="1:16">
      <c r="A28" s="1">
        <v>42795</v>
      </c>
      <c r="B28" s="2">
        <v>27</v>
      </c>
      <c r="C28">
        <v>14.55</v>
      </c>
      <c r="F28" s="8">
        <v>27</v>
      </c>
      <c r="G28" s="3">
        <v>14.55</v>
      </c>
      <c r="H28" s="3">
        <f t="shared" si="0"/>
        <v>8.9999999999999858E-2</v>
      </c>
      <c r="I28" s="3">
        <v>-1.25</v>
      </c>
      <c r="J28" s="3">
        <v>-2.1100000000000012</v>
      </c>
      <c r="K28" s="3">
        <v>1.2900000000000009</v>
      </c>
      <c r="L28" s="3">
        <v>1.129999999999999</v>
      </c>
      <c r="M28" s="5">
        <v>-0.58999999999999986</v>
      </c>
      <c r="N28" s="6">
        <f t="shared" si="1"/>
        <v>4.1336667672616983E-2</v>
      </c>
      <c r="O28" s="6">
        <f t="shared" si="2"/>
        <v>14.501336667672618</v>
      </c>
      <c r="P28" s="6">
        <f t="shared" si="3"/>
        <v>0.33445589228441819</v>
      </c>
    </row>
    <row r="29" spans="1:16">
      <c r="A29" s="1">
        <v>42826</v>
      </c>
      <c r="B29" s="2">
        <v>28</v>
      </c>
      <c r="C29">
        <v>13.3</v>
      </c>
      <c r="F29" s="8">
        <v>28</v>
      </c>
      <c r="G29" s="3">
        <v>13.3</v>
      </c>
      <c r="H29" s="3">
        <f t="shared" si="0"/>
        <v>-1.25</v>
      </c>
      <c r="I29" s="3">
        <v>-2.1100000000000012</v>
      </c>
      <c r="J29" s="3">
        <v>1.2900000000000009</v>
      </c>
      <c r="K29" s="3">
        <v>1.129999999999999</v>
      </c>
      <c r="L29" s="3">
        <v>-0.58999999999999986</v>
      </c>
      <c r="M29" s="5">
        <v>-0.26999999999999957</v>
      </c>
      <c r="N29" s="6">
        <f t="shared" si="1"/>
        <v>9.0960882409181444E-4</v>
      </c>
      <c r="O29" s="6">
        <f t="shared" si="2"/>
        <v>14.550909608824092</v>
      </c>
      <c r="P29" s="6">
        <f t="shared" si="3"/>
        <v>9.4053354046924174</v>
      </c>
    </row>
    <row r="30" spans="1:16">
      <c r="A30" s="1">
        <v>42856</v>
      </c>
      <c r="B30" s="2">
        <v>29</v>
      </c>
      <c r="C30">
        <v>11.19</v>
      </c>
      <c r="F30" s="8">
        <v>29</v>
      </c>
      <c r="G30" s="3">
        <v>11.19</v>
      </c>
      <c r="H30" s="3">
        <f t="shared" si="0"/>
        <v>-2.1100000000000012</v>
      </c>
      <c r="I30" s="3">
        <v>1.2900000000000009</v>
      </c>
      <c r="J30" s="3">
        <v>1.129999999999999</v>
      </c>
      <c r="K30" s="3">
        <v>-0.58999999999999986</v>
      </c>
      <c r="L30" s="3">
        <v>-0.26999999999999957</v>
      </c>
      <c r="M30" s="5">
        <v>-1.7599999999999998</v>
      </c>
      <c r="N30" s="6">
        <f t="shared" si="1"/>
        <v>-1.2633455890164109E-2</v>
      </c>
      <c r="O30" s="6">
        <f t="shared" si="2"/>
        <v>13.287366544109837</v>
      </c>
      <c r="P30" s="6">
        <f t="shared" si="3"/>
        <v>18.743222020641976</v>
      </c>
    </row>
    <row r="31" spans="1:16">
      <c r="A31" s="1">
        <v>42887</v>
      </c>
      <c r="B31" s="2">
        <v>30</v>
      </c>
      <c r="C31">
        <v>12.48</v>
      </c>
      <c r="F31" s="8">
        <v>30</v>
      </c>
      <c r="G31" s="3">
        <v>12.48</v>
      </c>
      <c r="H31" s="3">
        <f t="shared" si="0"/>
        <v>1.2900000000000009</v>
      </c>
      <c r="I31" s="3">
        <v>1.129999999999999</v>
      </c>
      <c r="J31" s="3">
        <v>-0.58999999999999986</v>
      </c>
      <c r="K31" s="3">
        <v>-0.26999999999999957</v>
      </c>
      <c r="L31" s="3">
        <v>-1.7599999999999998</v>
      </c>
      <c r="M31" s="5">
        <v>-9.9999999999999645E-2</v>
      </c>
      <c r="N31" s="6">
        <f t="shared" si="1"/>
        <v>-2.1325273542597029E-2</v>
      </c>
      <c r="O31" s="6">
        <f t="shared" si="2"/>
        <v>11.168674726457402</v>
      </c>
      <c r="P31" s="6">
        <f t="shared" si="3"/>
        <v>10.507414050822101</v>
      </c>
    </row>
    <row r="32" spans="1:16">
      <c r="A32" s="1">
        <v>42917</v>
      </c>
      <c r="B32" s="2">
        <v>31</v>
      </c>
      <c r="C32">
        <v>13.61</v>
      </c>
      <c r="F32" s="8">
        <v>31</v>
      </c>
      <c r="G32" s="3">
        <v>13.61</v>
      </c>
      <c r="H32" s="3">
        <f t="shared" si="0"/>
        <v>1.129999999999999</v>
      </c>
      <c r="I32" s="3">
        <v>-0.58999999999999986</v>
      </c>
      <c r="J32" s="3">
        <v>-0.26999999999999957</v>
      </c>
      <c r="K32" s="3">
        <v>-1.7599999999999998</v>
      </c>
      <c r="L32" s="3">
        <v>-9.9999999999999645E-2</v>
      </c>
      <c r="M32" s="3">
        <v>-0.61000000000000121</v>
      </c>
      <c r="N32" s="6">
        <f t="shared" si="1"/>
        <v>1.303772647864937E-2</v>
      </c>
      <c r="O32" s="6">
        <f t="shared" si="2"/>
        <v>12.493037726478649</v>
      </c>
      <c r="P32" s="6">
        <f t="shared" si="3"/>
        <v>8.2069233910459261</v>
      </c>
    </row>
    <row r="33" spans="1:16">
      <c r="A33" s="1">
        <v>42948</v>
      </c>
      <c r="B33" s="2">
        <v>32</v>
      </c>
      <c r="C33">
        <v>13.02</v>
      </c>
      <c r="F33" s="8">
        <v>32</v>
      </c>
      <c r="G33" s="3">
        <v>13.02</v>
      </c>
      <c r="H33" s="3">
        <f t="shared" si="0"/>
        <v>-0.58999999999999986</v>
      </c>
      <c r="I33" s="3">
        <v>-0.26999999999999957</v>
      </c>
      <c r="J33" s="3">
        <v>-1.7599999999999998</v>
      </c>
      <c r="K33" s="3">
        <v>-9.9999999999999645E-2</v>
      </c>
      <c r="L33" s="3">
        <v>-0.61000000000000121</v>
      </c>
      <c r="M33" s="3">
        <v>3.4600000000000009</v>
      </c>
      <c r="N33" s="6">
        <f t="shared" si="1"/>
        <v>1.1420644124708345E-2</v>
      </c>
      <c r="O33" s="6">
        <f t="shared" si="2"/>
        <v>13.621420644124708</v>
      </c>
      <c r="P33" s="6">
        <f t="shared" si="3"/>
        <v>4.6192061760730283</v>
      </c>
    </row>
    <row r="34" spans="1:16">
      <c r="A34" s="1">
        <v>42979</v>
      </c>
      <c r="B34" s="2">
        <v>33</v>
      </c>
      <c r="C34">
        <v>12.75</v>
      </c>
      <c r="F34" s="8">
        <v>33</v>
      </c>
      <c r="G34" s="3">
        <v>12.75</v>
      </c>
      <c r="H34" s="3">
        <f t="shared" si="0"/>
        <v>-0.26999999999999957</v>
      </c>
      <c r="I34" s="3">
        <v>-1.7599999999999998</v>
      </c>
      <c r="J34" s="3">
        <v>-9.9999999999999645E-2</v>
      </c>
      <c r="K34" s="3">
        <v>-0.61000000000000121</v>
      </c>
      <c r="L34" s="3">
        <v>3.4600000000000009</v>
      </c>
      <c r="M34" s="3">
        <v>-1.6300000000000008</v>
      </c>
      <c r="N34" s="6">
        <f t="shared" si="1"/>
        <v>-5.9629911801574575E-3</v>
      </c>
      <c r="O34" s="6">
        <f t="shared" si="2"/>
        <v>13.014037008819843</v>
      </c>
      <c r="P34" s="6">
        <f t="shared" si="3"/>
        <v>2.0708785005477859</v>
      </c>
    </row>
    <row r="35" spans="1:16">
      <c r="A35" s="1">
        <v>43009</v>
      </c>
      <c r="B35" s="2">
        <v>34</v>
      </c>
      <c r="C35">
        <v>10.99</v>
      </c>
      <c r="F35" s="8">
        <v>34</v>
      </c>
      <c r="G35" s="3">
        <v>10.99</v>
      </c>
      <c r="H35" s="3">
        <f t="shared" si="0"/>
        <v>-1.7599999999999998</v>
      </c>
      <c r="I35" s="3">
        <v>-9.9999999999999645E-2</v>
      </c>
      <c r="J35" s="3">
        <v>-0.61000000000000121</v>
      </c>
      <c r="K35" s="3">
        <v>3.4600000000000009</v>
      </c>
      <c r="L35" s="3">
        <v>-1.6300000000000008</v>
      </c>
      <c r="M35" s="3">
        <v>-2.0599999999999987</v>
      </c>
      <c r="N35" s="6">
        <f t="shared" si="1"/>
        <v>-2.7288264722754433E-3</v>
      </c>
      <c r="O35" s="6">
        <f t="shared" si="2"/>
        <v>12.747271173527725</v>
      </c>
      <c r="P35" s="6">
        <f t="shared" si="3"/>
        <v>15.989728603527977</v>
      </c>
    </row>
    <row r="36" spans="1:16">
      <c r="A36" s="1">
        <v>43040</v>
      </c>
      <c r="B36" s="2">
        <v>35</v>
      </c>
      <c r="C36">
        <v>10.89</v>
      </c>
      <c r="F36" s="8">
        <v>35</v>
      </c>
      <c r="G36" s="3">
        <v>10.89</v>
      </c>
      <c r="H36" s="3">
        <f t="shared" si="0"/>
        <v>-9.9999999999999645E-2</v>
      </c>
      <c r="I36" s="3">
        <v>-0.61000000000000121</v>
      </c>
      <c r="J36" s="3">
        <v>3.4600000000000009</v>
      </c>
      <c r="K36" s="3">
        <v>-1.6300000000000008</v>
      </c>
      <c r="L36" s="3">
        <v>-2.0599999999999987</v>
      </c>
      <c r="M36" s="3">
        <v>0.83000000000000007</v>
      </c>
      <c r="N36" s="6">
        <f t="shared" si="1"/>
        <v>-1.7787905893351063E-2</v>
      </c>
      <c r="O36" s="6">
        <f t="shared" si="2"/>
        <v>10.972212094106649</v>
      </c>
      <c r="P36" s="6">
        <f t="shared" si="3"/>
        <v>0.75493199363313113</v>
      </c>
    </row>
    <row r="37" spans="1:16">
      <c r="A37" s="1">
        <v>43070</v>
      </c>
      <c r="B37" s="2">
        <v>36</v>
      </c>
      <c r="C37">
        <v>10.28</v>
      </c>
      <c r="F37" s="8">
        <v>36</v>
      </c>
      <c r="G37" s="3">
        <v>10.28</v>
      </c>
      <c r="H37" s="3">
        <f t="shared" si="0"/>
        <v>-0.61000000000000121</v>
      </c>
      <c r="I37" s="3">
        <v>3.4600000000000009</v>
      </c>
      <c r="J37" s="3">
        <v>-1.6300000000000008</v>
      </c>
      <c r="K37" s="3">
        <v>-2.0599999999999987</v>
      </c>
      <c r="L37" s="3">
        <v>0.83000000000000007</v>
      </c>
      <c r="M37" s="3">
        <v>2.8499999999999996</v>
      </c>
      <c r="N37" s="6">
        <f t="shared" si="1"/>
        <v>-1.010676471213125E-3</v>
      </c>
      <c r="O37" s="6">
        <f t="shared" si="2"/>
        <v>10.888989323528788</v>
      </c>
      <c r="P37" s="6">
        <f t="shared" si="3"/>
        <v>5.9240206568948333</v>
      </c>
    </row>
    <row r="38" spans="1:16">
      <c r="A38" s="1">
        <v>43101</v>
      </c>
      <c r="B38" s="2">
        <v>37</v>
      </c>
      <c r="C38">
        <v>13.74</v>
      </c>
      <c r="F38" s="8">
        <v>37</v>
      </c>
      <c r="G38" s="3">
        <v>13.74</v>
      </c>
      <c r="H38" s="3">
        <f t="shared" si="0"/>
        <v>3.4600000000000009</v>
      </c>
      <c r="I38" s="3">
        <v>-1.6300000000000008</v>
      </c>
      <c r="J38" s="3">
        <v>-2.0599999999999987</v>
      </c>
      <c r="K38" s="3">
        <v>0.83000000000000007</v>
      </c>
      <c r="L38" s="3">
        <v>2.8499999999999996</v>
      </c>
      <c r="M38" s="3">
        <v>1.2599999999999998</v>
      </c>
      <c r="N38" s="6">
        <f t="shared" si="1"/>
        <v>-6.1651264744000973E-3</v>
      </c>
      <c r="O38" s="6">
        <f t="shared" si="2"/>
        <v>10.273834873525599</v>
      </c>
      <c r="P38" s="6">
        <f t="shared" si="3"/>
        <v>25.226820425577877</v>
      </c>
    </row>
    <row r="39" spans="1:16">
      <c r="A39" s="1">
        <v>43132</v>
      </c>
      <c r="B39" s="2">
        <v>38</v>
      </c>
      <c r="C39">
        <v>12.11</v>
      </c>
      <c r="F39" s="8">
        <v>38</v>
      </c>
      <c r="G39" s="3">
        <v>12.11</v>
      </c>
      <c r="H39" s="3">
        <f t="shared" si="0"/>
        <v>-1.6300000000000008</v>
      </c>
      <c r="I39" s="3">
        <v>-2.0599999999999987</v>
      </c>
      <c r="J39" s="3">
        <v>0.83000000000000007</v>
      </c>
      <c r="K39" s="3">
        <v>2.8499999999999996</v>
      </c>
      <c r="L39" s="3">
        <v>1.2599999999999998</v>
      </c>
      <c r="M39" s="3">
        <v>3.3399999999999981</v>
      </c>
      <c r="N39" s="6">
        <f t="shared" si="1"/>
        <v>3.4969405903974259E-2</v>
      </c>
      <c r="O39" s="6">
        <f t="shared" si="2"/>
        <v>13.774969405903974</v>
      </c>
      <c r="P39" s="6">
        <f t="shared" si="3"/>
        <v>13.748715160231004</v>
      </c>
    </row>
    <row r="40" spans="1:16">
      <c r="A40" s="1">
        <v>43160</v>
      </c>
      <c r="B40" s="2">
        <v>39</v>
      </c>
      <c r="C40">
        <v>10.050000000000001</v>
      </c>
      <c r="F40" s="8">
        <v>39</v>
      </c>
      <c r="G40" s="3">
        <v>10.050000000000001</v>
      </c>
      <c r="H40" s="3">
        <f t="shared" si="0"/>
        <v>-2.0599999999999987</v>
      </c>
      <c r="I40" s="3">
        <v>0.83000000000000007</v>
      </c>
      <c r="J40" s="3">
        <v>2.8499999999999996</v>
      </c>
      <c r="K40" s="3">
        <v>1.2599999999999998</v>
      </c>
      <c r="L40" s="3">
        <v>3.3399999999999981</v>
      </c>
      <c r="M40" s="3">
        <v>6.8400000000000034</v>
      </c>
      <c r="N40" s="6">
        <f t="shared" si="1"/>
        <v>-1.6474026480774007E-2</v>
      </c>
      <c r="O40" s="6">
        <f t="shared" si="2"/>
        <v>12.093525973519226</v>
      </c>
      <c r="P40" s="6">
        <f t="shared" si="3"/>
        <v>20.333591776310694</v>
      </c>
    </row>
    <row r="41" spans="1:16">
      <c r="A41" s="1">
        <v>43191</v>
      </c>
      <c r="B41" s="2">
        <v>40</v>
      </c>
      <c r="C41">
        <v>10.88</v>
      </c>
      <c r="F41" s="8">
        <v>40</v>
      </c>
      <c r="G41" s="3">
        <v>10.88</v>
      </c>
      <c r="H41" s="3">
        <f t="shared" si="0"/>
        <v>0.83000000000000007</v>
      </c>
      <c r="I41" s="3">
        <v>2.8499999999999996</v>
      </c>
      <c r="J41" s="3">
        <v>1.2599999999999998</v>
      </c>
      <c r="K41" s="3">
        <v>3.3399999999999981</v>
      </c>
      <c r="L41" s="3">
        <v>6.8400000000000034</v>
      </c>
      <c r="M41" s="7">
        <v>5.7199989999999978</v>
      </c>
      <c r="N41" s="6">
        <f t="shared" si="1"/>
        <v>-2.0819935306990438E-2</v>
      </c>
      <c r="O41" s="6">
        <f t="shared" si="2"/>
        <v>10.02918006469301</v>
      </c>
      <c r="P41" s="6">
        <f t="shared" si="3"/>
        <v>7.820036170101015</v>
      </c>
    </row>
    <row r="42" spans="1:16">
      <c r="A42" s="1">
        <v>43221</v>
      </c>
      <c r="B42" s="2">
        <v>41</v>
      </c>
      <c r="C42">
        <v>13.73</v>
      </c>
      <c r="F42" s="8">
        <v>41</v>
      </c>
      <c r="G42" s="3">
        <v>13.73</v>
      </c>
      <c r="H42" s="3">
        <f t="shared" si="0"/>
        <v>2.8499999999999996</v>
      </c>
      <c r="I42" s="3">
        <v>1.2599999999999998</v>
      </c>
      <c r="J42" s="3">
        <v>3.3399999999999981</v>
      </c>
      <c r="K42" s="3">
        <v>6.8400000000000034</v>
      </c>
      <c r="L42" s="7">
        <v>5.7199989999999978</v>
      </c>
      <c r="M42" s="3">
        <v>-12.68</v>
      </c>
      <c r="N42" s="6">
        <f t="shared" si="1"/>
        <v>8.3886147110689684E-3</v>
      </c>
      <c r="O42" s="6">
        <f t="shared" si="2"/>
        <v>10.88838861471107</v>
      </c>
      <c r="P42" s="6">
        <f t="shared" si="3"/>
        <v>20.696368428906993</v>
      </c>
    </row>
    <row r="43" spans="1:16">
      <c r="A43" s="1">
        <v>43252</v>
      </c>
      <c r="B43" s="2">
        <v>42</v>
      </c>
      <c r="C43">
        <v>14.99</v>
      </c>
      <c r="F43" s="8">
        <v>42</v>
      </c>
      <c r="G43" s="3">
        <v>14.99</v>
      </c>
      <c r="H43" s="3">
        <f t="shared" si="0"/>
        <v>1.2599999999999998</v>
      </c>
      <c r="I43" s="3">
        <v>3.3399999999999981</v>
      </c>
      <c r="J43" s="3">
        <v>6.8400000000000034</v>
      </c>
      <c r="K43" s="7">
        <v>5.7199989999999978</v>
      </c>
      <c r="L43" s="3">
        <v>-12.68</v>
      </c>
      <c r="M43" s="3">
        <v>3.09</v>
      </c>
      <c r="N43" s="6">
        <f t="shared" si="1"/>
        <v>2.8804279429574163E-2</v>
      </c>
      <c r="O43" s="6">
        <f t="shared" si="2"/>
        <v>13.758804279429574</v>
      </c>
      <c r="P43" s="6">
        <f t="shared" si="3"/>
        <v>8.213447101870754</v>
      </c>
    </row>
    <row r="44" spans="1:16">
      <c r="A44" s="1">
        <v>43282</v>
      </c>
      <c r="B44" s="2">
        <v>43</v>
      </c>
      <c r="C44">
        <v>18.329999999999998</v>
      </c>
      <c r="F44" s="8">
        <v>43</v>
      </c>
      <c r="G44" s="3">
        <v>18.329999999999998</v>
      </c>
      <c r="H44" s="3">
        <f t="shared" si="0"/>
        <v>3.3399999999999981</v>
      </c>
      <c r="I44" s="3">
        <v>6.8400000000000034</v>
      </c>
      <c r="J44" s="7">
        <v>5.7199989999999978</v>
      </c>
      <c r="K44" s="3">
        <v>-12.68</v>
      </c>
      <c r="L44" s="3">
        <v>3.09</v>
      </c>
      <c r="M44" s="3">
        <v>-2.84</v>
      </c>
      <c r="N44" s="6">
        <f t="shared" si="1"/>
        <v>1.2734523537285419E-2</v>
      </c>
      <c r="O44" s="6">
        <f t="shared" si="2"/>
        <v>15.002734523537285</v>
      </c>
      <c r="P44" s="6">
        <f t="shared" si="3"/>
        <v>18.152021148187199</v>
      </c>
    </row>
    <row r="45" spans="1:16">
      <c r="A45" s="1">
        <v>43313</v>
      </c>
      <c r="B45" s="2">
        <v>44</v>
      </c>
      <c r="C45">
        <v>25.17</v>
      </c>
      <c r="F45" s="8">
        <v>44</v>
      </c>
      <c r="G45" s="3">
        <v>25.17</v>
      </c>
      <c r="H45" s="3">
        <f t="shared" si="0"/>
        <v>6.8400000000000034</v>
      </c>
      <c r="I45" s="7">
        <v>5.7199989999999978</v>
      </c>
      <c r="J45" s="3">
        <v>-12.68</v>
      </c>
      <c r="K45" s="3">
        <v>3.09</v>
      </c>
      <c r="L45" s="3">
        <v>-2.84</v>
      </c>
      <c r="N45" s="6">
        <f t="shared" si="1"/>
        <v>3.3756594138518482E-2</v>
      </c>
      <c r="O45" s="6">
        <f t="shared" si="2"/>
        <v>18.363756594138518</v>
      </c>
      <c r="P45" s="6">
        <f t="shared" si="3"/>
        <v>27.041094183001523</v>
      </c>
    </row>
    <row r="46" spans="1:16">
      <c r="A46" s="1">
        <v>43344</v>
      </c>
      <c r="B46" s="2">
        <v>45</v>
      </c>
      <c r="C46">
        <v>30.889999</v>
      </c>
      <c r="F46" s="8">
        <v>45</v>
      </c>
      <c r="G46" s="3">
        <v>30.889999</v>
      </c>
      <c r="H46" s="7">
        <f t="shared" si="0"/>
        <v>5.7199989999999978</v>
      </c>
      <c r="I46" s="3">
        <v>-12.68</v>
      </c>
      <c r="J46" s="3">
        <v>3.09</v>
      </c>
      <c r="K46" s="3">
        <v>-2.84</v>
      </c>
      <c r="N46" s="6">
        <f t="shared" si="1"/>
        <v>6.9130270630978041E-2</v>
      </c>
      <c r="O46" s="6">
        <f t="shared" si="2"/>
        <v>25.23913027063098</v>
      </c>
      <c r="P46" s="6">
        <f t="shared" si="3"/>
        <v>18.293521891564385</v>
      </c>
    </row>
    <row r="47" spans="1:16">
      <c r="A47" s="1">
        <v>43374</v>
      </c>
      <c r="B47" s="2">
        <v>46</v>
      </c>
      <c r="C47">
        <v>18.209999</v>
      </c>
      <c r="F47" s="8">
        <v>46</v>
      </c>
      <c r="G47" s="3">
        <v>18.209999</v>
      </c>
      <c r="H47" s="3">
        <f t="shared" si="0"/>
        <v>-12.68</v>
      </c>
      <c r="I47" s="3">
        <v>3.09</v>
      </c>
      <c r="J47" s="3">
        <v>-2.84</v>
      </c>
      <c r="N47" s="6">
        <f t="shared" si="1"/>
        <v>5.7810684046626225E-2</v>
      </c>
      <c r="O47" s="6">
        <f t="shared" si="2"/>
        <v>30.947809684046625</v>
      </c>
      <c r="P47" s="6">
        <f t="shared" si="3"/>
        <v>69.949540821208316</v>
      </c>
    </row>
    <row r="48" spans="1:16">
      <c r="A48" s="1">
        <v>43405</v>
      </c>
      <c r="B48" s="2">
        <v>47</v>
      </c>
      <c r="C48">
        <v>21.299999</v>
      </c>
      <c r="F48" s="8">
        <v>47</v>
      </c>
      <c r="G48" s="3">
        <v>21.299999</v>
      </c>
      <c r="H48" s="3">
        <f t="shared" si="0"/>
        <v>3.09</v>
      </c>
      <c r="I48" s="3">
        <v>-2.84</v>
      </c>
      <c r="N48" s="6">
        <f t="shared" si="1"/>
        <v>-0.12815377654982471</v>
      </c>
      <c r="O48" s="6">
        <f t="shared" si="2"/>
        <v>18.081845223450173</v>
      </c>
      <c r="P48" s="6">
        <f t="shared" si="3"/>
        <v>15.108703885619084</v>
      </c>
    </row>
    <row r="49" spans="1:16">
      <c r="A49" s="1">
        <v>43435</v>
      </c>
      <c r="B49" s="2">
        <v>48</v>
      </c>
      <c r="C49">
        <v>18.459999</v>
      </c>
      <c r="F49" s="8">
        <v>48</v>
      </c>
      <c r="G49" s="3">
        <v>18.459999</v>
      </c>
      <c r="H49" s="3">
        <f t="shared" si="0"/>
        <v>-2.84</v>
      </c>
      <c r="N49" s="6">
        <f t="shared" si="1"/>
        <v>3.1229902960485674E-2</v>
      </c>
      <c r="O49" s="6">
        <f t="shared" si="2"/>
        <v>21.331228902960486</v>
      </c>
      <c r="P49" s="6">
        <f t="shared" si="3"/>
        <v>15.553792299558014</v>
      </c>
    </row>
    <row r="50" spans="1:16">
      <c r="N50" s="6">
        <f t="shared" si="1"/>
        <v>-2.8703211782452852E-2</v>
      </c>
      <c r="O50" s="6">
        <f>G49+N50</f>
        <v>18.431295788217547</v>
      </c>
      <c r="P50" s="3"/>
    </row>
    <row r="53" spans="1:16">
      <c r="I53" s="12" t="s">
        <v>15</v>
      </c>
      <c r="J53" s="12"/>
      <c r="K53" s="12"/>
      <c r="L53" s="12"/>
      <c r="M53" s="12"/>
      <c r="P53" s="10" t="s">
        <v>13</v>
      </c>
    </row>
    <row r="54" spans="1:16">
      <c r="I54" s="3">
        <f>CORREL(H3:H48,I3:I48)</f>
        <v>-0.17168367624842959</v>
      </c>
      <c r="J54" s="3">
        <f>CORREL(H3:H47,J3:J47)</f>
        <v>-3.7322223029548102E-2</v>
      </c>
      <c r="K54" s="3">
        <f>CORREL(H3:H46,K3:K46)</f>
        <v>-0.12770188418205522</v>
      </c>
      <c r="L54" s="3">
        <f>CORREL(H3:H45,L3:L45)</f>
        <v>1.0106764712131287E-2</v>
      </c>
      <c r="M54" s="3">
        <f>CORREL(H3:H44,M3:M44)</f>
        <v>-0.33353743209092357</v>
      </c>
      <c r="P54" s="11">
        <f>AVERAGE(P4:P49)</f>
        <v>15.051767456331408</v>
      </c>
    </row>
  </sheetData>
  <mergeCells count="2">
    <mergeCell ref="I1:M1"/>
    <mergeCell ref="I53:M5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ARIMA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2022-11-01T20:53:36Z</dcterms:created>
  <dcterms:modified xsi:type="dcterms:W3CDTF">2023-01-10T02:22:03Z</dcterms:modified>
</cp:coreProperties>
</file>