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28680" yWindow="-120" windowWidth="29040" windowHeight="15840" activeTab="1"/>
  </bookViews>
  <sheets>
    <sheet name="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2" l="1"/>
  <c r="H56" i="2"/>
  <c r="H55" i="2"/>
  <c r="H54" i="2"/>
  <c r="H15" i="2"/>
  <c r="H14" i="2"/>
  <c r="G15" i="2"/>
  <c r="G14" i="2"/>
  <c r="E15" i="2"/>
  <c r="E14" i="2"/>
  <c r="F15" i="2"/>
  <c r="F14" i="2"/>
  <c r="D15" i="2"/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14" i="2"/>
  <c r="C8" i="2"/>
  <c r="F33" i="2" l="1"/>
  <c r="H33" i="2"/>
  <c r="E33" i="2"/>
  <c r="G33" i="2" s="1"/>
  <c r="F28" i="2"/>
  <c r="E28" i="2"/>
  <c r="G28" i="2" s="1"/>
  <c r="H28" i="2"/>
  <c r="F27" i="2"/>
  <c r="E27" i="2"/>
  <c r="G27" i="2" s="1"/>
  <c r="H27" i="2"/>
  <c r="F46" i="2"/>
  <c r="E46" i="2"/>
  <c r="G46" i="2" s="1"/>
  <c r="H46" i="2"/>
  <c r="F32" i="2"/>
  <c r="H32" i="2"/>
  <c r="E32" i="2"/>
  <c r="G32" i="2" s="1"/>
  <c r="F25" i="2"/>
  <c r="E25" i="2"/>
  <c r="G25" i="2" s="1"/>
  <c r="H25" i="2"/>
  <c r="F35" i="2"/>
  <c r="H35" i="2"/>
  <c r="E35" i="2"/>
  <c r="G35" i="2" s="1"/>
  <c r="F49" i="2"/>
  <c r="E49" i="2"/>
  <c r="G49" i="2" s="1"/>
  <c r="H49" i="2"/>
  <c r="F44" i="2"/>
  <c r="H44" i="2"/>
  <c r="E44" i="2"/>
  <c r="G44" i="2" s="1"/>
  <c r="F42" i="2"/>
  <c r="E42" i="2"/>
  <c r="G42" i="2" s="1"/>
  <c r="H42" i="2"/>
  <c r="F22" i="2"/>
  <c r="E22" i="2"/>
  <c r="G22" i="2" s="1"/>
  <c r="H22" i="2"/>
  <c r="F29" i="2"/>
  <c r="H29" i="2"/>
  <c r="E29" i="2"/>
  <c r="G29" i="2" s="1"/>
  <c r="F45" i="2"/>
  <c r="E45" i="2"/>
  <c r="G45" i="2" s="1"/>
  <c r="H45" i="2"/>
  <c r="F20" i="2"/>
  <c r="E20" i="2"/>
  <c r="G20" i="2" s="1"/>
  <c r="H20" i="2"/>
  <c r="F34" i="2"/>
  <c r="H34" i="2"/>
  <c r="E34" i="2"/>
  <c r="G34" i="2" s="1"/>
  <c r="F26" i="2"/>
  <c r="E26" i="2"/>
  <c r="G26" i="2" s="1"/>
  <c r="H26" i="2"/>
  <c r="F41" i="2"/>
  <c r="H41" i="2"/>
  <c r="E41" i="2"/>
  <c r="G41" i="2" s="1"/>
  <c r="F19" i="2"/>
  <c r="E19" i="2"/>
  <c r="G19" i="2" s="1"/>
  <c r="H19" i="2"/>
  <c r="F31" i="2"/>
  <c r="H31" i="2"/>
  <c r="E31" i="2"/>
  <c r="G31" i="2" s="1"/>
  <c r="F48" i="2"/>
  <c r="H48" i="2"/>
  <c r="E48" i="2"/>
  <c r="G48" i="2" s="1"/>
  <c r="F24" i="2"/>
  <c r="E24" i="2"/>
  <c r="G24" i="2" s="1"/>
  <c r="H24" i="2"/>
  <c r="F39" i="2"/>
  <c r="H39" i="2"/>
  <c r="E39" i="2"/>
  <c r="G39" i="2" s="1"/>
  <c r="F38" i="2"/>
  <c r="E38" i="2"/>
  <c r="G38" i="2" s="1"/>
  <c r="H38" i="2"/>
  <c r="F18" i="2"/>
  <c r="E18" i="2"/>
  <c r="G18" i="2" s="1"/>
  <c r="H18" i="2"/>
  <c r="F30" i="2"/>
  <c r="H30" i="2"/>
  <c r="E30" i="2"/>
  <c r="G30" i="2" s="1"/>
  <c r="F23" i="2"/>
  <c r="E23" i="2"/>
  <c r="G23" i="2" s="1"/>
  <c r="H23" i="2"/>
  <c r="F40" i="2"/>
  <c r="H40" i="2"/>
  <c r="E40" i="2"/>
  <c r="G40" i="2" s="1"/>
  <c r="F37" i="2"/>
  <c r="E37" i="2"/>
  <c r="G37" i="2" s="1"/>
  <c r="H37" i="2"/>
  <c r="F17" i="2"/>
  <c r="E17" i="2"/>
  <c r="G17" i="2" s="1"/>
  <c r="H17" i="2"/>
  <c r="F50" i="2"/>
  <c r="H50" i="2"/>
  <c r="E50" i="2"/>
  <c r="G50" i="2" s="1"/>
  <c r="F47" i="2"/>
  <c r="E47" i="2"/>
  <c r="G47" i="2" s="1"/>
  <c r="H47" i="2"/>
  <c r="F43" i="2"/>
  <c r="E43" i="2"/>
  <c r="G43" i="2" s="1"/>
  <c r="H43" i="2"/>
  <c r="F21" i="2"/>
  <c r="E21" i="2"/>
  <c r="G21" i="2" s="1"/>
  <c r="H21" i="2"/>
  <c r="F36" i="2"/>
  <c r="E36" i="2"/>
  <c r="G36" i="2" s="1"/>
  <c r="H36" i="2"/>
  <c r="F16" i="2"/>
  <c r="D54" i="2"/>
  <c r="E16" i="2"/>
  <c r="H16" i="2"/>
  <c r="H51" i="2" l="1"/>
  <c r="F51" i="2"/>
  <c r="G16" i="2"/>
  <c r="G51" i="2" s="1"/>
  <c r="E51" i="2"/>
</calcChain>
</file>

<file path=xl/sharedStrings.xml><?xml version="1.0" encoding="utf-8"?>
<sst xmlns="http://schemas.openxmlformats.org/spreadsheetml/2006/main" count="22" uniqueCount="18">
  <si>
    <t>Date</t>
  </si>
  <si>
    <t>Open</t>
  </si>
  <si>
    <t>High</t>
  </si>
  <si>
    <t>Low</t>
  </si>
  <si>
    <t>Close</t>
  </si>
  <si>
    <t>Adj Close</t>
  </si>
  <si>
    <t>Volume</t>
  </si>
  <si>
    <t>5-week</t>
  </si>
  <si>
    <t>10-week</t>
  </si>
  <si>
    <t>MAD</t>
  </si>
  <si>
    <t>MSE</t>
  </si>
  <si>
    <t>MAPE</t>
  </si>
  <si>
    <t>Error</t>
  </si>
  <si>
    <t>Totals</t>
  </si>
  <si>
    <t>n</t>
  </si>
  <si>
    <t>RMSE</t>
  </si>
  <si>
    <t>MAPE(%)</t>
  </si>
  <si>
    <t xml:space="preserve">Metrics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</si>
</sst>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Forcasting Moving</a:t>
            </a:r>
            <a:r>
              <a:rPr lang="en-US" baseline="0"/>
              <a:t> Averages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Sheet2!$B$3:$B$49</c:f>
              <c:numCache>
                <c:formatCode>General</c:formatCode>
                <c:ptCount val="47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3-45E0-928D-E047EF3928D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5-week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Sheet2!$C$3:$C$49</c:f>
              <c:numCache>
                <c:formatCode>General</c:formatCode>
                <c:ptCount val="47"/>
                <c:pt idx="5" formatCode="0.00">
                  <c:v>2.5799999999999996</c:v>
                </c:pt>
                <c:pt idx="6" formatCode="0.00">
                  <c:v>2.5460000000000003</c:v>
                </c:pt>
                <c:pt idx="7" formatCode="0.00">
                  <c:v>2.3099999999999996</c:v>
                </c:pt>
                <c:pt idx="8" formatCode="0.00">
                  <c:v>2.13</c:v>
                </c:pt>
                <c:pt idx="9" formatCode="0.00">
                  <c:v>2.0219999999999998</c:v>
                </c:pt>
                <c:pt idx="10" formatCode="0.00">
                  <c:v>1.9899999999999998</c:v>
                </c:pt>
                <c:pt idx="11" formatCode="0.00">
                  <c:v>1.982</c:v>
                </c:pt>
                <c:pt idx="12" formatCode="0.00">
                  <c:v>2.1700000000000004</c:v>
                </c:pt>
                <c:pt idx="13" formatCode="0.00">
                  <c:v>2.254</c:v>
                </c:pt>
                <c:pt idx="14" formatCode="0.00">
                  <c:v>2.3380000000000001</c:v>
                </c:pt>
                <c:pt idx="15" formatCode="0.00">
                  <c:v>2.484</c:v>
                </c:pt>
                <c:pt idx="16" formatCode="0.00">
                  <c:v>2.722</c:v>
                </c:pt>
                <c:pt idx="17" formatCode="0.00">
                  <c:v>3.0619999999999998</c:v>
                </c:pt>
                <c:pt idx="18" formatCode="0.00">
                  <c:v>3.65</c:v>
                </c:pt>
                <c:pt idx="19" formatCode="0.00">
                  <c:v>4.5939999999999994</c:v>
                </c:pt>
                <c:pt idx="20" formatCode="0.00">
                  <c:v>5.5040000000000004</c:v>
                </c:pt>
                <c:pt idx="21" formatCode="0.00">
                  <c:v>6.1760000000000002</c:v>
                </c:pt>
                <c:pt idx="22" formatCode="0.00">
                  <c:v>6.7080000000000002</c:v>
                </c:pt>
                <c:pt idx="23" formatCode="0.00">
                  <c:v>7.4620000000000006</c:v>
                </c:pt>
                <c:pt idx="24" formatCode="0.00">
                  <c:v>8.3580000000000005</c:v>
                </c:pt>
                <c:pt idx="25" formatCode="0.00">
                  <c:v>8.952</c:v>
                </c:pt>
                <c:pt idx="26" formatCode="0.00">
                  <c:v>10.462</c:v>
                </c:pt>
                <c:pt idx="27" formatCode="0.00">
                  <c:v>11.925999999999998</c:v>
                </c:pt>
                <c:pt idx="28" formatCode="0.00">
                  <c:v>12.803999999999998</c:v>
                </c:pt>
                <c:pt idx="29" formatCode="0.00">
                  <c:v>12.773999999999997</c:v>
                </c:pt>
                <c:pt idx="30" formatCode="0.00">
                  <c:v>13.196000000000002</c:v>
                </c:pt>
                <c:pt idx="31" formatCode="0.00">
                  <c:v>13.026</c:v>
                </c:pt>
                <c:pt idx="32" formatCode="0.00">
                  <c:v>12.719999999999999</c:v>
                </c:pt>
                <c:pt idx="33" formatCode="0.00">
                  <c:v>12.61</c:v>
                </c:pt>
                <c:pt idx="34" formatCode="0.00">
                  <c:v>12.57</c:v>
                </c:pt>
                <c:pt idx="35" formatCode="0.00">
                  <c:v>12.251999999999999</c:v>
                </c:pt>
                <c:pt idx="36" formatCode="0.00">
                  <c:v>11.586</c:v>
                </c:pt>
                <c:pt idx="37" formatCode="0.00">
                  <c:v>11.73</c:v>
                </c:pt>
                <c:pt idx="38" formatCode="0.00">
                  <c:v>11.602</c:v>
                </c:pt>
                <c:pt idx="39" formatCode="0.00">
                  <c:v>11.414000000000001</c:v>
                </c:pt>
                <c:pt idx="40" formatCode="0.00">
                  <c:v>11.411999999999999</c:v>
                </c:pt>
                <c:pt idx="41" formatCode="0.00">
                  <c:v>12.102</c:v>
                </c:pt>
                <c:pt idx="42" formatCode="0.00">
                  <c:v>12.352</c:v>
                </c:pt>
                <c:pt idx="43" formatCode="0.00">
                  <c:v>13.595999999999998</c:v>
                </c:pt>
                <c:pt idx="44" formatCode="0.00">
                  <c:v>16.619999999999997</c:v>
                </c:pt>
                <c:pt idx="45" formatCode="0.00">
                  <c:v>20.621999800000001</c:v>
                </c:pt>
                <c:pt idx="46" formatCode="0.00">
                  <c:v>21.5179996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3-45E0-928D-E047EF3928D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10-week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Sheet2!$A$3:$A$49</c:f>
              <c:numCache>
                <c:formatCode>m/d/yyyy</c:formatCode>
                <c:ptCount val="4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</c:numCache>
            </c:numRef>
          </c:cat>
          <c:val>
            <c:numRef>
              <c:f>Sheet2!$D$3:$D$49</c:f>
              <c:numCache>
                <c:formatCode>General</c:formatCode>
                <c:ptCount val="47"/>
                <c:pt idx="11" formatCode="0.00">
                  <c:v>2.291818181818182</c:v>
                </c:pt>
                <c:pt idx="12" formatCode="0.00">
                  <c:v>2.3190909090909093</c:v>
                </c:pt>
                <c:pt idx="13" formatCode="0.00">
                  <c:v>2.2363636363636363</c:v>
                </c:pt>
                <c:pt idx="14" formatCode="0.00">
                  <c:v>2.187272727272727</c:v>
                </c:pt>
                <c:pt idx="15" formatCode="0.00">
                  <c:v>2.2409090909090912</c:v>
                </c:pt>
                <c:pt idx="16" formatCode="0.00">
                  <c:v>2.3563636363636364</c:v>
                </c:pt>
                <c:pt idx="17" formatCode="0.00">
                  <c:v>2.5536363636363641</c:v>
                </c:pt>
                <c:pt idx="18" formatCode="0.00">
                  <c:v>2.8454545454545457</c:v>
                </c:pt>
                <c:pt idx="19" formatCode="0.00">
                  <c:v>3.3072727272727276</c:v>
                </c:pt>
                <c:pt idx="20" formatCode="0.00">
                  <c:v>3.8236363636363637</c:v>
                </c:pt>
                <c:pt idx="21" formatCode="0.00">
                  <c:v>4.2590909090909088</c:v>
                </c:pt>
                <c:pt idx="22" formatCode="0.00">
                  <c:v>4.7018181818181821</c:v>
                </c:pt>
                <c:pt idx="23" formatCode="0.00">
                  <c:v>5.250909090909091</c:v>
                </c:pt>
                <c:pt idx="24" formatCode="0.00">
                  <c:v>6.081818181818182</c:v>
                </c:pt>
                <c:pt idx="25" formatCode="0.00">
                  <c:v>6.830000000000001</c:v>
                </c:pt>
                <c:pt idx="26" formatCode="0.00">
                  <c:v>7.8854545454545466</c:v>
                </c:pt>
                <c:pt idx="27" formatCode="0.00">
                  <c:v>8.8854545454545448</c:v>
                </c:pt>
                <c:pt idx="28" formatCode="0.00">
                  <c:v>9.6790909090909096</c:v>
                </c:pt>
                <c:pt idx="29" formatCode="0.00">
                  <c:v>10.229090909090909</c:v>
                </c:pt>
                <c:pt idx="30" formatCode="0.00">
                  <c:v>10.74</c:v>
                </c:pt>
                <c:pt idx="31" formatCode="0.00">
                  <c:v>11.304545454545455</c:v>
                </c:pt>
                <c:pt idx="32" formatCode="0.00">
                  <c:v>11.860000000000001</c:v>
                </c:pt>
                <c:pt idx="33" formatCode="0.00">
                  <c:v>12.361818181818181</c:v>
                </c:pt>
                <c:pt idx="34" formatCode="0.00">
                  <c:v>12.550909090909091</c:v>
                </c:pt>
                <c:pt idx="35" formatCode="0.00">
                  <c:v>12.509999999999998</c:v>
                </c:pt>
                <c:pt idx="36" formatCode="0.00">
                  <c:v>12.50181818181818</c:v>
                </c:pt>
                <c:pt idx="37" formatCode="0.00">
                  <c:v>12.436363636363636</c:v>
                </c:pt>
                <c:pt idx="38" formatCode="0.00">
                  <c:v>12.214545454545453</c:v>
                </c:pt>
                <c:pt idx="39" formatCode="0.00">
                  <c:v>11.919090909090908</c:v>
                </c:pt>
                <c:pt idx="40" formatCode="0.00">
                  <c:v>11.890909090909092</c:v>
                </c:pt>
                <c:pt idx="41" formatCode="0.00">
                  <c:v>12.004545454545452</c:v>
                </c:pt>
                <c:pt idx="42" formatCode="0.00">
                  <c:v>12.13</c:v>
                </c:pt>
                <c:pt idx="43" formatCode="0.00">
                  <c:v>12.612727272727273</c:v>
                </c:pt>
                <c:pt idx="44" formatCode="0.00">
                  <c:v>13.741818181818182</c:v>
                </c:pt>
                <c:pt idx="45" formatCode="0.00">
                  <c:v>15.550909000000001</c:v>
                </c:pt>
                <c:pt idx="46" formatCode="0.00">
                  <c:v>16.216363454545451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3-45E0-928D-E047EF39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40008"/>
        <c:axId val="988840336"/>
      </c:lineChart>
      <c:dateAx>
        <c:axId val="988840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336"/>
        <c:crosses val="autoZero"/>
        <c:auto val="1"/>
        <c:lblOffset val="100"/>
        <c:baseTimeUnit val="months"/>
      </c:dateAx>
      <c:valAx>
        <c:axId val="988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1</xdr:row>
      <xdr:rowOff>100012</xdr:rowOff>
    </xdr:from>
    <xdr:to>
      <xdr:col>20</xdr:col>
      <xdr:colOff>523875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4D7B8-6F5C-4E2F-8BA9-F1C16611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32</xdr:row>
      <xdr:rowOff>1</xdr:rowOff>
    </xdr:from>
    <xdr:to>
      <xdr:col>12</xdr:col>
      <xdr:colOff>180253</xdr:colOff>
      <xdr:row>40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71A2EB-3673-460D-8087-E02DBB75079A}"/>
            </a:ext>
          </a:extLst>
        </xdr:cNvPr>
        <xdr:cNvSpPr txBox="1"/>
      </xdr:nvSpPr>
      <xdr:spPr>
        <a:xfrm>
          <a:off x="5638800" y="6096001"/>
          <a:ext cx="1818553" cy="17049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</a:t>
          </a:r>
          <a:r>
            <a:rPr lang="en-US" sz="1100" b="1"/>
            <a:t>Mean Absolute Deviation (MAD) </a:t>
          </a:r>
          <a:r>
            <a:rPr lang="en-US" sz="1100"/>
            <a:t>is the sum of absolute differences between the actual value and the forecast divided by the number of observations. MAD is the same as MAE, Mean</a:t>
          </a:r>
          <a:r>
            <a:rPr lang="en-US" sz="1100" baseline="0"/>
            <a:t> Absolute Error.</a:t>
          </a:r>
          <a:endParaRPr lang="en-US" sz="1100"/>
        </a:p>
      </xdr:txBody>
    </xdr:sp>
    <xdr:clientData/>
  </xdr:twoCellAnchor>
  <xdr:twoCellAnchor>
    <xdr:from>
      <xdr:col>12</xdr:col>
      <xdr:colOff>380999</xdr:colOff>
      <xdr:row>31</xdr:row>
      <xdr:rowOff>180974</xdr:rowOff>
    </xdr:from>
    <xdr:to>
      <xdr:col>15</xdr:col>
      <xdr:colOff>600074</xdr:colOff>
      <xdr:row>40</xdr:row>
      <xdr:rowOff>190499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31D6DDE-436C-438B-963B-B4EA01572DDA}"/>
            </a:ext>
          </a:extLst>
        </xdr:cNvPr>
        <xdr:cNvSpPr txBox="1"/>
      </xdr:nvSpPr>
      <xdr:spPr>
        <a:xfrm>
          <a:off x="7658099" y="6086474"/>
          <a:ext cx="2047875" cy="17240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Mean square error (MSE) </a:t>
          </a:r>
          <a:r>
            <a:rPr lang="en-US" sz="1100"/>
            <a:t>is probably the most commonly used error metric. It penalizes larger errors because squaring larger numbers has a greater impact than squaring smaller numbers.  The MSE is the sum of the squared errors divided by the number of observations.</a:t>
          </a:r>
        </a:p>
      </xdr:txBody>
    </xdr:sp>
    <xdr:clientData/>
  </xdr:twoCellAnchor>
  <xdr:twoCellAnchor>
    <xdr:from>
      <xdr:col>16</xdr:col>
      <xdr:colOff>247650</xdr:colOff>
      <xdr:row>31</xdr:row>
      <xdr:rowOff>190499</xdr:rowOff>
    </xdr:from>
    <xdr:to>
      <xdr:col>20</xdr:col>
      <xdr:colOff>342900</xdr:colOff>
      <xdr:row>40</xdr:row>
      <xdr:rowOff>180974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709EBD-9795-43F5-A17E-FA956E74EDDD}"/>
            </a:ext>
          </a:extLst>
        </xdr:cNvPr>
        <xdr:cNvSpPr txBox="1"/>
      </xdr:nvSpPr>
      <xdr:spPr>
        <a:xfrm>
          <a:off x="9963150" y="6095999"/>
          <a:ext cx="2533650" cy="17049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Mean Absolute Percentage Error (MAPE) </a:t>
          </a:r>
          <a:r>
            <a:rPr lang="en-US" sz="1100"/>
            <a:t>is the average of absolute errors divided by actual observation values. MAPE should not be used if there are zeros or near-zeros in the actual data. </a:t>
          </a:r>
          <a:r>
            <a:rPr lang="en-US" sz="1100" b="1"/>
            <a:t>SMAPE,</a:t>
          </a:r>
          <a:r>
            <a:rPr lang="en-US" sz="1100" b="1" baseline="0"/>
            <a:t> Symmetric Mean Absolute Error</a:t>
          </a:r>
          <a:r>
            <a:rPr lang="en-US" sz="1100" baseline="0"/>
            <a:t>, can be used where there are zero or near-zeros values in the actual data.</a:t>
          </a:r>
          <a:endParaRPr lang="en-US" sz="1100"/>
        </a:p>
      </xdr:txBody>
    </xdr:sp>
    <xdr:clientData/>
  </xdr:twoCellAnchor>
  <xdr:twoCellAnchor>
    <xdr:from>
      <xdr:col>12</xdr:col>
      <xdr:colOff>371475</xdr:colOff>
      <xdr:row>42</xdr:row>
      <xdr:rowOff>9525</xdr:rowOff>
    </xdr:from>
    <xdr:to>
      <xdr:col>15</xdr:col>
      <xdr:colOff>600074</xdr:colOff>
      <xdr:row>49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716FD4-6264-4F3C-921E-40C6651B3DA0}"/>
            </a:ext>
          </a:extLst>
        </xdr:cNvPr>
        <xdr:cNvSpPr txBox="1"/>
      </xdr:nvSpPr>
      <xdr:spPr>
        <a:xfrm>
          <a:off x="7648575" y="8010525"/>
          <a:ext cx="2057399" cy="1352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Root Mean Square Error (RMSE) </a:t>
          </a:r>
          <a:r>
            <a:rPr lang="en-US" sz="1100"/>
            <a:t>is the square root of the MSE. RMSE is used</a:t>
          </a:r>
          <a:r>
            <a:rPr lang="en-US" sz="1100" baseline="0"/>
            <a:t> to convert MSE back into the same units as the actual data.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49" sqref="F1:F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abSelected="1" topLeftCell="A28" workbookViewId="0">
      <selection activeCell="M58" sqref="M58"/>
    </sheetView>
  </sheetViews>
  <sheetFormatPr defaultRowHeight="15" x14ac:dyDescent="0.25"/>
  <cols>
    <col min="7" max="7" width="8.5703125" bestFit="1" customWidth="1"/>
  </cols>
  <sheetData>
    <row r="2" spans="1:8" x14ac:dyDescent="0.25">
      <c r="A2" s="4" t="s">
        <v>0</v>
      </c>
      <c r="B2" s="4" t="s">
        <v>5</v>
      </c>
      <c r="C2" s="4" t="s">
        <v>7</v>
      </c>
      <c r="D2" s="4" t="s">
        <v>8</v>
      </c>
      <c r="E2" s="5" t="s">
        <v>12</v>
      </c>
      <c r="F2" s="5" t="s">
        <v>9</v>
      </c>
      <c r="G2" s="5" t="s">
        <v>10</v>
      </c>
      <c r="H2" s="5" t="s">
        <v>11</v>
      </c>
    </row>
    <row r="3" spans="1:8" x14ac:dyDescent="0.25">
      <c r="A3" s="1">
        <v>42005</v>
      </c>
      <c r="B3">
        <v>2.57</v>
      </c>
    </row>
    <row r="4" spans="1:8" x14ac:dyDescent="0.25">
      <c r="A4" s="1">
        <v>42036</v>
      </c>
      <c r="B4">
        <v>3.11</v>
      </c>
    </row>
    <row r="5" spans="1:8" x14ac:dyDescent="0.25">
      <c r="A5" s="1">
        <v>42064</v>
      </c>
      <c r="B5">
        <v>2.68</v>
      </c>
    </row>
    <row r="6" spans="1:8" x14ac:dyDescent="0.25">
      <c r="A6" s="1">
        <v>42095</v>
      </c>
      <c r="B6">
        <v>2.2599999999999998</v>
      </c>
    </row>
    <row r="7" spans="1:8" x14ac:dyDescent="0.25">
      <c r="A7" s="1">
        <v>42125</v>
      </c>
      <c r="B7">
        <v>2.2799999999999998</v>
      </c>
    </row>
    <row r="8" spans="1:8" x14ac:dyDescent="0.25">
      <c r="A8" s="1">
        <v>42156</v>
      </c>
      <c r="B8">
        <v>2.4</v>
      </c>
      <c r="C8" s="2">
        <f>AVERAGE(B3:B7)</f>
        <v>2.5799999999999996</v>
      </c>
    </row>
    <row r="9" spans="1:8" x14ac:dyDescent="0.25">
      <c r="A9" s="1">
        <v>42186</v>
      </c>
      <c r="B9">
        <v>1.93</v>
      </c>
      <c r="C9" s="2">
        <f t="shared" ref="C9:C50" si="0">AVERAGE(B4:B8)</f>
        <v>2.5460000000000003</v>
      </c>
    </row>
    <row r="10" spans="1:8" x14ac:dyDescent="0.25">
      <c r="A10" s="1">
        <v>42217</v>
      </c>
      <c r="B10">
        <v>1.78</v>
      </c>
      <c r="C10" s="2">
        <f t="shared" si="0"/>
        <v>2.3099999999999996</v>
      </c>
    </row>
    <row r="11" spans="1:8" x14ac:dyDescent="0.25">
      <c r="A11" s="1">
        <v>42248</v>
      </c>
      <c r="B11">
        <v>1.72</v>
      </c>
      <c r="C11" s="2">
        <f t="shared" si="0"/>
        <v>2.13</v>
      </c>
    </row>
    <row r="12" spans="1:8" x14ac:dyDescent="0.25">
      <c r="A12" s="1">
        <v>42278</v>
      </c>
      <c r="B12">
        <v>2.12</v>
      </c>
      <c r="C12" s="2">
        <f t="shared" si="0"/>
        <v>2.0219999999999998</v>
      </c>
    </row>
    <row r="13" spans="1:8" x14ac:dyDescent="0.25">
      <c r="A13" s="1">
        <v>42309</v>
      </c>
      <c r="B13">
        <v>2.36</v>
      </c>
      <c r="C13" s="2">
        <f t="shared" si="0"/>
        <v>1.9899999999999998</v>
      </c>
    </row>
    <row r="14" spans="1:8" x14ac:dyDescent="0.25">
      <c r="A14" s="1">
        <v>42339</v>
      </c>
      <c r="B14">
        <v>2.87</v>
      </c>
      <c r="C14" s="2">
        <f t="shared" si="0"/>
        <v>1.982</v>
      </c>
      <c r="D14" s="2">
        <f>AVERAGE(B3:B13)</f>
        <v>2.291818181818182</v>
      </c>
      <c r="E14" s="3">
        <f>B14-D14</f>
        <v>0.57818181818181813</v>
      </c>
      <c r="F14" s="3">
        <f>ABS(B14-D14)</f>
        <v>0.57818181818181813</v>
      </c>
      <c r="G14" s="3">
        <f>E14^2</f>
        <v>0.334294214876033</v>
      </c>
      <c r="H14" s="3">
        <f>ABS((B14-D14)/B14)</f>
        <v>0.20145707950585998</v>
      </c>
    </row>
    <row r="15" spans="1:8" x14ac:dyDescent="0.25">
      <c r="A15" s="1">
        <v>42370</v>
      </c>
      <c r="B15">
        <v>2.2000000000000002</v>
      </c>
      <c r="C15" s="2">
        <f t="shared" si="0"/>
        <v>2.1700000000000004</v>
      </c>
      <c r="D15" s="2">
        <f>AVERAGE(B4:B14)</f>
        <v>2.3190909090909093</v>
      </c>
      <c r="E15" s="3">
        <f t="shared" ref="E15:E50" si="1">B15-D15</f>
        <v>-0.11909090909090914</v>
      </c>
      <c r="F15" s="3">
        <f t="shared" ref="F15:F50" si="2">ABS(B15-D15)</f>
        <v>0.11909090909090914</v>
      </c>
      <c r="G15" s="3">
        <f t="shared" ref="G15:G50" si="3">E15^2</f>
        <v>1.4182644628099185E-2</v>
      </c>
      <c r="H15" s="3">
        <f t="shared" ref="H15:H50" si="4">ABS((B15-D15)/B15)</f>
        <v>5.4132231404958694E-2</v>
      </c>
    </row>
    <row r="16" spans="1:8" x14ac:dyDescent="0.25">
      <c r="A16" s="1">
        <v>42401</v>
      </c>
      <c r="B16">
        <v>2.14</v>
      </c>
      <c r="C16" s="2">
        <f t="shared" si="0"/>
        <v>2.254</v>
      </c>
      <c r="D16" s="2">
        <f t="shared" ref="D16:D50" si="5">AVERAGE(B5:B15)</f>
        <v>2.2363636363636363</v>
      </c>
      <c r="E16" s="3">
        <f t="shared" si="1"/>
        <v>-9.6363636363636207E-2</v>
      </c>
      <c r="F16" s="3">
        <f t="shared" si="2"/>
        <v>9.6363636363636207E-2</v>
      </c>
      <c r="G16" s="3">
        <f t="shared" si="3"/>
        <v>9.2859504132231097E-3</v>
      </c>
      <c r="H16" s="3">
        <f t="shared" si="4"/>
        <v>4.5029736618521589E-2</v>
      </c>
    </row>
    <row r="17" spans="1:8" x14ac:dyDescent="0.25">
      <c r="A17" s="1">
        <v>42430</v>
      </c>
      <c r="B17">
        <v>2.85</v>
      </c>
      <c r="C17" s="2">
        <f t="shared" si="0"/>
        <v>2.3380000000000001</v>
      </c>
      <c r="D17" s="2">
        <f t="shared" si="5"/>
        <v>2.187272727272727</v>
      </c>
      <c r="E17" s="3">
        <f t="shared" si="1"/>
        <v>0.66272727272727305</v>
      </c>
      <c r="F17" s="3">
        <f t="shared" si="2"/>
        <v>0.66272727272727305</v>
      </c>
      <c r="G17" s="3">
        <f t="shared" si="3"/>
        <v>0.43920743801652934</v>
      </c>
      <c r="H17" s="3">
        <f t="shared" si="4"/>
        <v>0.23253588516746423</v>
      </c>
    </row>
    <row r="18" spans="1:8" x14ac:dyDescent="0.25">
      <c r="A18" s="1">
        <v>42461</v>
      </c>
      <c r="B18">
        <v>3.55</v>
      </c>
      <c r="C18" s="2">
        <f t="shared" si="0"/>
        <v>2.484</v>
      </c>
      <c r="D18" s="2">
        <f t="shared" si="5"/>
        <v>2.2409090909090912</v>
      </c>
      <c r="E18" s="3">
        <f t="shared" si="1"/>
        <v>1.3090909090909086</v>
      </c>
      <c r="F18" s="3">
        <f t="shared" si="2"/>
        <v>1.3090909090909086</v>
      </c>
      <c r="G18" s="3">
        <f t="shared" si="3"/>
        <v>1.7137190082644616</v>
      </c>
      <c r="H18" s="3">
        <f t="shared" si="4"/>
        <v>0.36875800256081936</v>
      </c>
    </row>
    <row r="19" spans="1:8" x14ac:dyDescent="0.25">
      <c r="A19" s="1">
        <v>42491</v>
      </c>
      <c r="B19">
        <v>4.57</v>
      </c>
      <c r="C19" s="2">
        <f t="shared" si="0"/>
        <v>2.722</v>
      </c>
      <c r="D19" s="2">
        <f t="shared" si="5"/>
        <v>2.3563636363636364</v>
      </c>
      <c r="E19" s="3">
        <f t="shared" si="1"/>
        <v>2.2136363636363638</v>
      </c>
      <c r="F19" s="3">
        <f t="shared" si="2"/>
        <v>2.2136363636363638</v>
      </c>
      <c r="G19" s="3">
        <f t="shared" si="3"/>
        <v>4.9001859504132241</v>
      </c>
      <c r="H19" s="3">
        <f t="shared" si="4"/>
        <v>0.48438432464690673</v>
      </c>
    </row>
    <row r="20" spans="1:8" x14ac:dyDescent="0.25">
      <c r="A20" s="1">
        <v>42522</v>
      </c>
      <c r="B20">
        <v>5.14</v>
      </c>
      <c r="C20" s="2">
        <f t="shared" si="0"/>
        <v>3.0619999999999998</v>
      </c>
      <c r="D20" s="2">
        <f t="shared" si="5"/>
        <v>2.5536363636363641</v>
      </c>
      <c r="E20" s="3">
        <f t="shared" si="1"/>
        <v>2.5863636363636355</v>
      </c>
      <c r="F20" s="3">
        <f t="shared" si="2"/>
        <v>2.5863636363636355</v>
      </c>
      <c r="G20" s="3">
        <f t="shared" si="3"/>
        <v>6.6892768595041279</v>
      </c>
      <c r="H20" s="3">
        <f t="shared" si="4"/>
        <v>0.50318358684117426</v>
      </c>
    </row>
    <row r="21" spans="1:8" x14ac:dyDescent="0.25">
      <c r="A21" s="1">
        <v>42552</v>
      </c>
      <c r="B21">
        <v>6.86</v>
      </c>
      <c r="C21" s="2">
        <f t="shared" si="0"/>
        <v>3.65</v>
      </c>
      <c r="D21" s="2">
        <f t="shared" si="5"/>
        <v>2.8454545454545457</v>
      </c>
      <c r="E21" s="3">
        <f t="shared" si="1"/>
        <v>4.0145454545454546</v>
      </c>
      <c r="F21" s="3">
        <f t="shared" si="2"/>
        <v>4.0145454545454546</v>
      </c>
      <c r="G21" s="3">
        <f t="shared" si="3"/>
        <v>16.116575206611572</v>
      </c>
      <c r="H21" s="3">
        <f t="shared" si="4"/>
        <v>0.58521070765968719</v>
      </c>
    </row>
    <row r="22" spans="1:8" x14ac:dyDescent="0.25">
      <c r="A22" s="1">
        <v>42583</v>
      </c>
      <c r="B22">
        <v>7.4</v>
      </c>
      <c r="C22" s="2">
        <f t="shared" si="0"/>
        <v>4.5939999999999994</v>
      </c>
      <c r="D22" s="2">
        <f t="shared" si="5"/>
        <v>3.3072727272727276</v>
      </c>
      <c r="E22" s="3">
        <f t="shared" si="1"/>
        <v>4.0927272727272728</v>
      </c>
      <c r="F22" s="3">
        <f t="shared" si="2"/>
        <v>4.0927272727272728</v>
      </c>
      <c r="G22" s="3">
        <f t="shared" si="3"/>
        <v>16.750416528925619</v>
      </c>
      <c r="H22" s="3">
        <f t="shared" si="4"/>
        <v>0.55307125307125304</v>
      </c>
    </row>
    <row r="23" spans="1:8" x14ac:dyDescent="0.25">
      <c r="A23" s="1">
        <v>42614</v>
      </c>
      <c r="B23">
        <v>6.91</v>
      </c>
      <c r="C23" s="2">
        <f t="shared" si="0"/>
        <v>5.5040000000000004</v>
      </c>
      <c r="D23" s="2">
        <f t="shared" si="5"/>
        <v>3.8236363636363637</v>
      </c>
      <c r="E23" s="3">
        <f t="shared" si="1"/>
        <v>3.0863636363636364</v>
      </c>
      <c r="F23" s="3">
        <f t="shared" si="2"/>
        <v>3.0863636363636364</v>
      </c>
      <c r="G23" s="3">
        <f t="shared" si="3"/>
        <v>9.5256404958677692</v>
      </c>
      <c r="H23" s="3">
        <f t="shared" si="4"/>
        <v>0.44665175634784898</v>
      </c>
    </row>
    <row r="24" spans="1:8" x14ac:dyDescent="0.25">
      <c r="A24" s="1">
        <v>42644</v>
      </c>
      <c r="B24">
        <v>7.23</v>
      </c>
      <c r="C24" s="2">
        <f t="shared" si="0"/>
        <v>6.1760000000000002</v>
      </c>
      <c r="D24" s="2">
        <f t="shared" si="5"/>
        <v>4.2590909090909088</v>
      </c>
      <c r="E24" s="3">
        <f t="shared" si="1"/>
        <v>2.9709090909090916</v>
      </c>
      <c r="F24" s="3">
        <f t="shared" si="2"/>
        <v>2.9709090909090916</v>
      </c>
      <c r="G24" s="3">
        <f t="shared" si="3"/>
        <v>8.8263008264462854</v>
      </c>
      <c r="H24" s="3">
        <f t="shared" si="4"/>
        <v>0.41091412045768899</v>
      </c>
    </row>
    <row r="25" spans="1:8" x14ac:dyDescent="0.25">
      <c r="A25" s="1">
        <v>42675</v>
      </c>
      <c r="B25">
        <v>8.91</v>
      </c>
      <c r="C25" s="2">
        <f t="shared" si="0"/>
        <v>6.7080000000000002</v>
      </c>
      <c r="D25" s="2">
        <f t="shared" si="5"/>
        <v>4.7018181818181821</v>
      </c>
      <c r="E25" s="3">
        <f t="shared" si="1"/>
        <v>4.208181818181818</v>
      </c>
      <c r="F25" s="3">
        <f t="shared" si="2"/>
        <v>4.208181818181818</v>
      </c>
      <c r="G25" s="3">
        <f t="shared" si="3"/>
        <v>17.708794214876033</v>
      </c>
      <c r="H25" s="3">
        <f t="shared" si="4"/>
        <v>0.47229874502601771</v>
      </c>
    </row>
    <row r="26" spans="1:8" x14ac:dyDescent="0.25">
      <c r="A26" s="1">
        <v>42705</v>
      </c>
      <c r="B26">
        <v>11.34</v>
      </c>
      <c r="C26" s="2">
        <f t="shared" si="0"/>
        <v>7.4620000000000006</v>
      </c>
      <c r="D26" s="2">
        <f t="shared" si="5"/>
        <v>5.250909090909091</v>
      </c>
      <c r="E26" s="3">
        <f t="shared" si="1"/>
        <v>6.0890909090909089</v>
      </c>
      <c r="F26" s="3">
        <f t="shared" si="2"/>
        <v>6.0890909090909089</v>
      </c>
      <c r="G26" s="3">
        <f t="shared" si="3"/>
        <v>37.077028099173553</v>
      </c>
      <c r="H26" s="3">
        <f t="shared" si="4"/>
        <v>0.53695687029020356</v>
      </c>
    </row>
    <row r="27" spans="1:8" x14ac:dyDescent="0.25">
      <c r="A27" s="1">
        <v>42736</v>
      </c>
      <c r="B27">
        <v>10.37</v>
      </c>
      <c r="C27" s="2">
        <f t="shared" si="0"/>
        <v>8.3580000000000005</v>
      </c>
      <c r="D27" s="2">
        <f t="shared" si="5"/>
        <v>6.081818181818182</v>
      </c>
      <c r="E27" s="3">
        <f t="shared" si="1"/>
        <v>4.2881818181818172</v>
      </c>
      <c r="F27" s="3">
        <f t="shared" si="2"/>
        <v>4.2881818181818172</v>
      </c>
      <c r="G27" s="3">
        <f t="shared" si="3"/>
        <v>18.388503305785115</v>
      </c>
      <c r="H27" s="3">
        <f t="shared" si="4"/>
        <v>0.41351801525379145</v>
      </c>
    </row>
    <row r="28" spans="1:8" x14ac:dyDescent="0.25">
      <c r="A28" s="1">
        <v>42767</v>
      </c>
      <c r="B28">
        <v>14.46</v>
      </c>
      <c r="C28" s="2">
        <f t="shared" si="0"/>
        <v>8.952</v>
      </c>
      <c r="D28" s="2">
        <f t="shared" si="5"/>
        <v>6.830000000000001</v>
      </c>
      <c r="E28" s="3">
        <f t="shared" si="1"/>
        <v>7.63</v>
      </c>
      <c r="F28" s="3">
        <f t="shared" si="2"/>
        <v>7.63</v>
      </c>
      <c r="G28" s="3">
        <f t="shared" si="3"/>
        <v>58.216899999999995</v>
      </c>
      <c r="H28" s="3">
        <f t="shared" si="4"/>
        <v>0.52766251728907332</v>
      </c>
    </row>
    <row r="29" spans="1:8" x14ac:dyDescent="0.25">
      <c r="A29" s="1">
        <v>42795</v>
      </c>
      <c r="B29">
        <v>14.55</v>
      </c>
      <c r="C29" s="2">
        <f t="shared" si="0"/>
        <v>10.462</v>
      </c>
      <c r="D29" s="2">
        <f t="shared" si="5"/>
        <v>7.8854545454545466</v>
      </c>
      <c r="E29" s="3">
        <f t="shared" si="1"/>
        <v>6.6645454545454541</v>
      </c>
      <c r="F29" s="3">
        <f t="shared" si="2"/>
        <v>6.6645454545454541</v>
      </c>
      <c r="G29" s="3">
        <f t="shared" si="3"/>
        <v>44.416166115702474</v>
      </c>
      <c r="H29" s="3">
        <f t="shared" si="4"/>
        <v>0.45804436113714458</v>
      </c>
    </row>
    <row r="30" spans="1:8" x14ac:dyDescent="0.25">
      <c r="A30" s="1">
        <v>42826</v>
      </c>
      <c r="B30">
        <v>13.3</v>
      </c>
      <c r="C30" s="2">
        <f t="shared" si="0"/>
        <v>11.925999999999998</v>
      </c>
      <c r="D30" s="2">
        <f t="shared" si="5"/>
        <v>8.8854545454545448</v>
      </c>
      <c r="E30" s="3">
        <f t="shared" si="1"/>
        <v>4.4145454545454559</v>
      </c>
      <c r="F30" s="3">
        <f t="shared" si="2"/>
        <v>4.4145454545454559</v>
      </c>
      <c r="G30" s="3">
        <f t="shared" si="3"/>
        <v>19.488211570247945</v>
      </c>
      <c r="H30" s="3">
        <f t="shared" si="4"/>
        <v>0.33192071086807939</v>
      </c>
    </row>
    <row r="31" spans="1:8" x14ac:dyDescent="0.25">
      <c r="A31" s="1">
        <v>42856</v>
      </c>
      <c r="B31">
        <v>11.19</v>
      </c>
      <c r="C31" s="2">
        <f t="shared" si="0"/>
        <v>12.803999999999998</v>
      </c>
      <c r="D31" s="2">
        <f t="shared" si="5"/>
        <v>9.6790909090909096</v>
      </c>
      <c r="E31" s="3">
        <f t="shared" si="1"/>
        <v>1.5109090909090899</v>
      </c>
      <c r="F31" s="3">
        <f t="shared" si="2"/>
        <v>1.5109090909090899</v>
      </c>
      <c r="G31" s="3">
        <f t="shared" si="3"/>
        <v>2.2828462809917323</v>
      </c>
      <c r="H31" s="3">
        <f t="shared" si="4"/>
        <v>0.13502315378990973</v>
      </c>
    </row>
    <row r="32" spans="1:8" x14ac:dyDescent="0.25">
      <c r="A32" s="1">
        <v>42887</v>
      </c>
      <c r="B32">
        <v>12.48</v>
      </c>
      <c r="C32" s="2">
        <f t="shared" si="0"/>
        <v>12.773999999999997</v>
      </c>
      <c r="D32" s="2">
        <f t="shared" si="5"/>
        <v>10.229090909090909</v>
      </c>
      <c r="E32" s="3">
        <f t="shared" si="1"/>
        <v>2.2509090909090919</v>
      </c>
      <c r="F32" s="3">
        <f t="shared" si="2"/>
        <v>2.2509090909090919</v>
      </c>
      <c r="G32" s="3">
        <f t="shared" si="3"/>
        <v>5.0665917355371946</v>
      </c>
      <c r="H32" s="3">
        <f t="shared" si="4"/>
        <v>0.18036130536130543</v>
      </c>
    </row>
    <row r="33" spans="1:8" x14ac:dyDescent="0.25">
      <c r="A33" s="1">
        <v>42917</v>
      </c>
      <c r="B33">
        <v>13.61</v>
      </c>
      <c r="C33" s="2">
        <f t="shared" si="0"/>
        <v>13.196000000000002</v>
      </c>
      <c r="D33" s="2">
        <f t="shared" si="5"/>
        <v>10.74</v>
      </c>
      <c r="E33" s="3">
        <f t="shared" si="1"/>
        <v>2.8699999999999992</v>
      </c>
      <c r="F33" s="3">
        <f t="shared" si="2"/>
        <v>2.8699999999999992</v>
      </c>
      <c r="G33" s="3">
        <f t="shared" si="3"/>
        <v>8.236899999999995</v>
      </c>
      <c r="H33" s="3">
        <f t="shared" si="4"/>
        <v>0.21087435709037466</v>
      </c>
    </row>
    <row r="34" spans="1:8" x14ac:dyDescent="0.25">
      <c r="A34" s="1">
        <v>42948</v>
      </c>
      <c r="B34">
        <v>13.02</v>
      </c>
      <c r="C34" s="2">
        <f t="shared" si="0"/>
        <v>13.026</v>
      </c>
      <c r="D34" s="2">
        <f t="shared" si="5"/>
        <v>11.304545454545455</v>
      </c>
      <c r="E34" s="3">
        <f t="shared" si="1"/>
        <v>1.7154545454545449</v>
      </c>
      <c r="F34" s="3">
        <f t="shared" si="2"/>
        <v>1.7154545454545449</v>
      </c>
      <c r="G34" s="3">
        <f t="shared" si="3"/>
        <v>2.9427842975206593</v>
      </c>
      <c r="H34" s="3">
        <f t="shared" si="4"/>
        <v>0.13175534143276074</v>
      </c>
    </row>
    <row r="35" spans="1:8" x14ac:dyDescent="0.25">
      <c r="A35" s="1">
        <v>42979</v>
      </c>
      <c r="B35">
        <v>12.75</v>
      </c>
      <c r="C35" s="2">
        <f t="shared" si="0"/>
        <v>12.719999999999999</v>
      </c>
      <c r="D35" s="2">
        <f t="shared" si="5"/>
        <v>11.860000000000001</v>
      </c>
      <c r="E35" s="3">
        <f t="shared" si="1"/>
        <v>0.88999999999999879</v>
      </c>
      <c r="F35" s="3">
        <f t="shared" si="2"/>
        <v>0.88999999999999879</v>
      </c>
      <c r="G35" s="3">
        <f t="shared" si="3"/>
        <v>0.79209999999999781</v>
      </c>
      <c r="H35" s="3">
        <f t="shared" si="4"/>
        <v>6.9803921568627358E-2</v>
      </c>
    </row>
    <row r="36" spans="1:8" x14ac:dyDescent="0.25">
      <c r="A36" s="1">
        <v>43009</v>
      </c>
      <c r="B36">
        <v>10.99</v>
      </c>
      <c r="C36" s="2">
        <f t="shared" si="0"/>
        <v>12.61</v>
      </c>
      <c r="D36" s="2">
        <f t="shared" si="5"/>
        <v>12.361818181818181</v>
      </c>
      <c r="E36" s="3">
        <f t="shared" si="1"/>
        <v>-1.3718181818181812</v>
      </c>
      <c r="F36" s="3">
        <f t="shared" si="2"/>
        <v>1.3718181818181812</v>
      </c>
      <c r="G36" s="3">
        <f t="shared" si="3"/>
        <v>1.8818851239669403</v>
      </c>
      <c r="H36" s="3">
        <f t="shared" si="4"/>
        <v>0.12482422036562157</v>
      </c>
    </row>
    <row r="37" spans="1:8" x14ac:dyDescent="0.25">
      <c r="A37" s="1">
        <v>43040</v>
      </c>
      <c r="B37">
        <v>10.89</v>
      </c>
      <c r="C37" s="2">
        <f t="shared" si="0"/>
        <v>12.57</v>
      </c>
      <c r="D37" s="2">
        <f t="shared" si="5"/>
        <v>12.550909090909091</v>
      </c>
      <c r="E37" s="3">
        <f t="shared" si="1"/>
        <v>-1.6609090909090902</v>
      </c>
      <c r="F37" s="3">
        <f t="shared" si="2"/>
        <v>1.6609090909090902</v>
      </c>
      <c r="G37" s="3">
        <f t="shared" si="3"/>
        <v>2.7586190082644606</v>
      </c>
      <c r="H37" s="3">
        <f t="shared" si="4"/>
        <v>0.15251690458302022</v>
      </c>
    </row>
    <row r="38" spans="1:8" x14ac:dyDescent="0.25">
      <c r="A38" s="1">
        <v>43070</v>
      </c>
      <c r="B38">
        <v>10.28</v>
      </c>
      <c r="C38" s="2">
        <f t="shared" si="0"/>
        <v>12.251999999999999</v>
      </c>
      <c r="D38" s="2">
        <f t="shared" si="5"/>
        <v>12.509999999999998</v>
      </c>
      <c r="E38" s="3">
        <f t="shared" si="1"/>
        <v>-2.2299999999999986</v>
      </c>
      <c r="F38" s="3">
        <f t="shared" si="2"/>
        <v>2.2299999999999986</v>
      </c>
      <c r="G38" s="3">
        <f t="shared" si="3"/>
        <v>4.9728999999999939</v>
      </c>
      <c r="H38" s="3">
        <f t="shared" si="4"/>
        <v>0.2169260700389104</v>
      </c>
    </row>
    <row r="39" spans="1:8" x14ac:dyDescent="0.25">
      <c r="A39" s="1">
        <v>43101</v>
      </c>
      <c r="B39">
        <v>13.74</v>
      </c>
      <c r="C39" s="2">
        <f t="shared" si="0"/>
        <v>11.586</v>
      </c>
      <c r="D39" s="2">
        <f t="shared" si="5"/>
        <v>12.50181818181818</v>
      </c>
      <c r="E39" s="3">
        <f t="shared" si="1"/>
        <v>1.23818181818182</v>
      </c>
      <c r="F39" s="3">
        <f t="shared" si="2"/>
        <v>1.23818181818182</v>
      </c>
      <c r="G39" s="3">
        <f t="shared" si="3"/>
        <v>1.5330942148760376</v>
      </c>
      <c r="H39" s="3">
        <f t="shared" si="4"/>
        <v>9.0115125049623004E-2</v>
      </c>
    </row>
    <row r="40" spans="1:8" x14ac:dyDescent="0.25">
      <c r="A40" s="1">
        <v>43132</v>
      </c>
      <c r="B40">
        <v>12.11</v>
      </c>
      <c r="C40" s="2">
        <f t="shared" si="0"/>
        <v>11.73</v>
      </c>
      <c r="D40" s="2">
        <f t="shared" si="5"/>
        <v>12.436363636363636</v>
      </c>
      <c r="E40" s="3">
        <f t="shared" si="1"/>
        <v>-0.32636363636363619</v>
      </c>
      <c r="F40" s="3">
        <f t="shared" si="2"/>
        <v>0.32636363636363619</v>
      </c>
      <c r="G40" s="3">
        <f t="shared" si="3"/>
        <v>0.10651322314049576</v>
      </c>
      <c r="H40" s="3">
        <f t="shared" si="4"/>
        <v>2.6949928684032717E-2</v>
      </c>
    </row>
    <row r="41" spans="1:8" x14ac:dyDescent="0.25">
      <c r="A41" s="1">
        <v>43160</v>
      </c>
      <c r="B41">
        <v>10.050000000000001</v>
      </c>
      <c r="C41" s="2">
        <f t="shared" si="0"/>
        <v>11.602</v>
      </c>
      <c r="D41" s="2">
        <f t="shared" si="5"/>
        <v>12.214545454545453</v>
      </c>
      <c r="E41" s="3">
        <f t="shared" si="1"/>
        <v>-2.1645454545454523</v>
      </c>
      <c r="F41" s="3">
        <f t="shared" si="2"/>
        <v>2.1645454545454523</v>
      </c>
      <c r="G41" s="3">
        <f t="shared" si="3"/>
        <v>4.6852570247933789</v>
      </c>
      <c r="H41" s="3">
        <f t="shared" si="4"/>
        <v>0.21537765716870172</v>
      </c>
    </row>
    <row r="42" spans="1:8" x14ac:dyDescent="0.25">
      <c r="A42" s="1">
        <v>43191</v>
      </c>
      <c r="B42">
        <v>10.88</v>
      </c>
      <c r="C42" s="2">
        <f t="shared" si="0"/>
        <v>11.414000000000001</v>
      </c>
      <c r="D42" s="2">
        <f t="shared" si="5"/>
        <v>11.919090909090908</v>
      </c>
      <c r="E42" s="3">
        <f t="shared" si="1"/>
        <v>-1.0390909090909073</v>
      </c>
      <c r="F42" s="3">
        <f t="shared" si="2"/>
        <v>1.0390909090909073</v>
      </c>
      <c r="G42" s="3">
        <f t="shared" si="3"/>
        <v>1.0797099173553681</v>
      </c>
      <c r="H42" s="3">
        <f t="shared" si="4"/>
        <v>9.550467914438486E-2</v>
      </c>
    </row>
    <row r="43" spans="1:8" x14ac:dyDescent="0.25">
      <c r="A43" s="1">
        <v>43221</v>
      </c>
      <c r="B43">
        <v>13.73</v>
      </c>
      <c r="C43" s="2">
        <f t="shared" si="0"/>
        <v>11.411999999999999</v>
      </c>
      <c r="D43" s="2">
        <f t="shared" si="5"/>
        <v>11.890909090909092</v>
      </c>
      <c r="E43" s="3">
        <f t="shared" si="1"/>
        <v>1.839090909090908</v>
      </c>
      <c r="F43" s="3">
        <f t="shared" si="2"/>
        <v>1.839090909090908</v>
      </c>
      <c r="G43" s="3">
        <f t="shared" si="3"/>
        <v>3.3822553719008224</v>
      </c>
      <c r="H43" s="3">
        <f t="shared" si="4"/>
        <v>0.13394689796729117</v>
      </c>
    </row>
    <row r="44" spans="1:8" x14ac:dyDescent="0.25">
      <c r="A44" s="1">
        <v>43252</v>
      </c>
      <c r="B44">
        <v>14.99</v>
      </c>
      <c r="C44" s="2">
        <f t="shared" si="0"/>
        <v>12.102</v>
      </c>
      <c r="D44" s="2">
        <f t="shared" si="5"/>
        <v>12.004545454545452</v>
      </c>
      <c r="E44" s="3">
        <f t="shared" si="1"/>
        <v>2.985454545454548</v>
      </c>
      <c r="F44" s="3">
        <f t="shared" si="2"/>
        <v>2.985454545454548</v>
      </c>
      <c r="G44" s="3">
        <f t="shared" si="3"/>
        <v>8.9129388429752225</v>
      </c>
      <c r="H44" s="3">
        <f t="shared" si="4"/>
        <v>0.1991630784159138</v>
      </c>
    </row>
    <row r="45" spans="1:8" x14ac:dyDescent="0.25">
      <c r="A45" s="1">
        <v>43282</v>
      </c>
      <c r="B45">
        <v>18.329999999999998</v>
      </c>
      <c r="C45" s="2">
        <f t="shared" si="0"/>
        <v>12.352</v>
      </c>
      <c r="D45" s="2">
        <f t="shared" si="5"/>
        <v>12.13</v>
      </c>
      <c r="E45" s="3">
        <f t="shared" si="1"/>
        <v>6.1999999999999975</v>
      </c>
      <c r="F45" s="3">
        <f t="shared" si="2"/>
        <v>6.1999999999999975</v>
      </c>
      <c r="G45" s="3">
        <f t="shared" si="3"/>
        <v>38.439999999999969</v>
      </c>
      <c r="H45" s="3">
        <f t="shared" si="4"/>
        <v>0.33824331696672111</v>
      </c>
    </row>
    <row r="46" spans="1:8" x14ac:dyDescent="0.25">
      <c r="A46" s="1">
        <v>43313</v>
      </c>
      <c r="B46">
        <v>25.17</v>
      </c>
      <c r="C46" s="2">
        <f t="shared" si="0"/>
        <v>13.595999999999998</v>
      </c>
      <c r="D46" s="2">
        <f t="shared" si="5"/>
        <v>12.612727272727273</v>
      </c>
      <c r="E46" s="3">
        <f t="shared" si="1"/>
        <v>12.557272727272728</v>
      </c>
      <c r="F46" s="3">
        <f t="shared" si="2"/>
        <v>12.557272727272728</v>
      </c>
      <c r="G46" s="3">
        <f t="shared" si="3"/>
        <v>157.68509834710747</v>
      </c>
      <c r="H46" s="3">
        <f t="shared" si="4"/>
        <v>0.49889839997110558</v>
      </c>
    </row>
    <row r="47" spans="1:8" x14ac:dyDescent="0.25">
      <c r="A47" s="1">
        <v>43344</v>
      </c>
      <c r="B47">
        <v>30.889999</v>
      </c>
      <c r="C47" s="2">
        <f t="shared" si="0"/>
        <v>16.619999999999997</v>
      </c>
      <c r="D47" s="2">
        <f t="shared" si="5"/>
        <v>13.741818181818182</v>
      </c>
      <c r="E47" s="3">
        <f t="shared" si="1"/>
        <v>17.148180818181817</v>
      </c>
      <c r="F47" s="3">
        <f t="shared" si="2"/>
        <v>17.148180818181817</v>
      </c>
      <c r="G47" s="3">
        <f t="shared" si="3"/>
        <v>294.06010537305883</v>
      </c>
      <c r="H47" s="3">
        <f t="shared" si="4"/>
        <v>0.55513698197859496</v>
      </c>
    </row>
    <row r="48" spans="1:8" x14ac:dyDescent="0.25">
      <c r="A48" s="1">
        <v>43374</v>
      </c>
      <c r="B48">
        <v>18.209999</v>
      </c>
      <c r="C48" s="2">
        <f t="shared" si="0"/>
        <v>20.621999800000001</v>
      </c>
      <c r="D48" s="2">
        <f t="shared" si="5"/>
        <v>15.550909000000001</v>
      </c>
      <c r="E48" s="3">
        <f t="shared" si="1"/>
        <v>2.6590899999999991</v>
      </c>
      <c r="F48" s="3">
        <f t="shared" si="2"/>
        <v>2.6590899999999991</v>
      </c>
      <c r="G48" s="3">
        <f t="shared" si="3"/>
        <v>7.0707596280999949</v>
      </c>
      <c r="H48" s="3">
        <f t="shared" si="4"/>
        <v>0.14602362141810107</v>
      </c>
    </row>
    <row r="49" spans="1:8" x14ac:dyDescent="0.25">
      <c r="A49" s="1">
        <v>43405</v>
      </c>
      <c r="B49">
        <v>21.299999</v>
      </c>
      <c r="C49" s="2">
        <f t="shared" si="0"/>
        <v>21.5179996</v>
      </c>
      <c r="D49" s="2">
        <f t="shared" si="5"/>
        <v>16.216363454545451</v>
      </c>
      <c r="E49" s="3">
        <f t="shared" si="1"/>
        <v>5.0836355454545483</v>
      </c>
      <c r="F49" s="3">
        <f t="shared" si="2"/>
        <v>5.0836355454545483</v>
      </c>
      <c r="G49" s="3">
        <f t="shared" si="3"/>
        <v>25.843350359008962</v>
      </c>
      <c r="H49" s="3">
        <f t="shared" si="4"/>
        <v>0.23866834667243639</v>
      </c>
    </row>
    <row r="50" spans="1:8" x14ac:dyDescent="0.25">
      <c r="A50" s="1">
        <v>43435</v>
      </c>
      <c r="B50">
        <v>18.459999</v>
      </c>
      <c r="C50" s="2">
        <f t="shared" si="0"/>
        <v>22.779999400000001</v>
      </c>
      <c r="D50" s="2">
        <f t="shared" si="5"/>
        <v>17.218181545454545</v>
      </c>
      <c r="E50" s="3">
        <f t="shared" si="1"/>
        <v>1.2418174545454548</v>
      </c>
      <c r="F50" s="3">
        <f t="shared" si="2"/>
        <v>1.2418174545454548</v>
      </c>
      <c r="G50" s="3">
        <f t="shared" si="3"/>
        <v>1.5421105904137526</v>
      </c>
      <c r="H50" s="3">
        <f t="shared" si="4"/>
        <v>6.7270721658514429E-2</v>
      </c>
    </row>
    <row r="51" spans="1:8" x14ac:dyDescent="0.25">
      <c r="A51" t="s">
        <v>13</v>
      </c>
      <c r="E51" s="3">
        <f>SUM(E14:E50)</f>
        <v>105.99090563636365</v>
      </c>
      <c r="F51" s="3">
        <f t="shared" ref="F51:H51" si="6">SUM(F14:F50)</f>
        <v>124.00726927272724</v>
      </c>
      <c r="G51" s="3">
        <f t="shared" si="6"/>
        <v>833.8905077687632</v>
      </c>
      <c r="H51" s="3">
        <f t="shared" si="6"/>
        <v>10.453113933472448</v>
      </c>
    </row>
    <row r="52" spans="1:8" x14ac:dyDescent="0.25">
      <c r="E52" s="3"/>
      <c r="F52" s="3"/>
      <c r="G52" s="3"/>
      <c r="H52" s="3"/>
    </row>
    <row r="53" spans="1:8" x14ac:dyDescent="0.25">
      <c r="H53" s="5" t="s">
        <v>17</v>
      </c>
    </row>
    <row r="54" spans="1:8" x14ac:dyDescent="0.25">
      <c r="C54" t="s">
        <v>14</v>
      </c>
      <c r="D54">
        <f>COUNT(D14:D50)</f>
        <v>37</v>
      </c>
      <c r="G54" s="4" t="s">
        <v>9</v>
      </c>
      <c r="H54">
        <f>F51/D54</f>
        <v>3.3515478181818175</v>
      </c>
    </row>
    <row r="55" spans="1:8" x14ac:dyDescent="0.25">
      <c r="G55" s="4" t="s">
        <v>10</v>
      </c>
      <c r="H55">
        <f>G51/D54</f>
        <v>22.537581291047655</v>
      </c>
    </row>
    <row r="56" spans="1:8" x14ac:dyDescent="0.25">
      <c r="G56" s="4" t="s">
        <v>15</v>
      </c>
      <c r="H56">
        <f>SQRT(H55)</f>
        <v>4.7473762533685546</v>
      </c>
    </row>
    <row r="57" spans="1:8" x14ac:dyDescent="0.25">
      <c r="G57" s="4" t="s">
        <v>16</v>
      </c>
      <c r="H57">
        <f>(H51/D54)*100</f>
        <v>28.251659279655268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2020-05-31T19:56:11Z</dcterms:created>
  <dcterms:modified xsi:type="dcterms:W3CDTF">2022-09-23T00:54:47Z</dcterms:modified>
</cp:coreProperties>
</file>