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"/>
    </mc:Choice>
  </mc:AlternateContent>
  <bookViews>
    <workbookView xWindow="0" yWindow="0" windowWidth="28800" windowHeight="12330" activeTab="2"/>
  </bookViews>
  <sheets>
    <sheet name="Data" sheetId="1" r:id="rId1"/>
    <sheet name="Summary Output" sheetId="5" r:id="rId2"/>
    <sheet name="Time Series" sheetId="2" r:id="rId3"/>
  </sheets>
  <calcPr calcId="162913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J14" i="2" s="1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2" i="2"/>
  <c r="P4" i="2"/>
  <c r="P5" i="2"/>
  <c r="P6" i="2"/>
  <c r="P7" i="2"/>
  <c r="P8" i="2"/>
  <c r="P9" i="2"/>
  <c r="G20" i="2" s="1"/>
  <c r="H20" i="2" s="1"/>
  <c r="P10" i="2"/>
  <c r="G57" i="2" s="1"/>
  <c r="P11" i="2"/>
  <c r="G58" i="2" s="1"/>
  <c r="P12" i="2"/>
  <c r="G59" i="2" s="1"/>
  <c r="P13" i="2"/>
  <c r="G36" i="2" s="1"/>
  <c r="H36" i="2" s="1"/>
  <c r="P14" i="2"/>
  <c r="G37" i="2" s="1"/>
  <c r="H37" i="2" s="1"/>
  <c r="P3" i="2"/>
  <c r="J5" i="2"/>
  <c r="J16" i="2"/>
  <c r="J18" i="2"/>
  <c r="J23" i="2"/>
  <c r="J27" i="2"/>
  <c r="J28" i="2"/>
  <c r="J48" i="2"/>
  <c r="G51" i="2"/>
  <c r="G52" i="2"/>
  <c r="G53" i="2"/>
  <c r="G54" i="2"/>
  <c r="G55" i="2"/>
  <c r="G56" i="2"/>
  <c r="G50" i="2"/>
  <c r="H27" i="2"/>
  <c r="H28" i="2"/>
  <c r="H29" i="2"/>
  <c r="G3" i="2"/>
  <c r="H3" i="2" s="1"/>
  <c r="G4" i="2"/>
  <c r="H4" i="2" s="1"/>
  <c r="G5" i="2"/>
  <c r="H5" i="2" s="1"/>
  <c r="G6" i="2"/>
  <c r="H6" i="2" s="1"/>
  <c r="G7" i="2"/>
  <c r="H7" i="2" s="1"/>
  <c r="G8" i="2"/>
  <c r="G9" i="2"/>
  <c r="G10" i="2"/>
  <c r="J10" i="2" s="1"/>
  <c r="G11" i="2"/>
  <c r="J11" i="2" s="1"/>
  <c r="G12" i="2"/>
  <c r="J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2" i="2"/>
  <c r="H22" i="2" s="1"/>
  <c r="G23" i="2"/>
  <c r="H23" i="2" s="1"/>
  <c r="G24" i="2"/>
  <c r="H24" i="2" s="1"/>
  <c r="G26" i="2"/>
  <c r="H26" i="2" s="1"/>
  <c r="G27" i="2"/>
  <c r="G28" i="2"/>
  <c r="G29" i="2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G44" i="2"/>
  <c r="G45" i="2"/>
  <c r="H45" i="2" s="1"/>
  <c r="G46" i="2"/>
  <c r="G47" i="2"/>
  <c r="H47" i="2" s="1"/>
  <c r="G48" i="2"/>
  <c r="H48" i="2" s="1"/>
  <c r="G49" i="2"/>
  <c r="H49" i="2" s="1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13" i="2"/>
  <c r="E13" i="2"/>
  <c r="J56" i="2" l="1"/>
  <c r="J58" i="2"/>
  <c r="J9" i="2"/>
  <c r="J8" i="2"/>
  <c r="J59" i="2"/>
  <c r="J46" i="2"/>
  <c r="J57" i="2"/>
  <c r="J44" i="2"/>
  <c r="J43" i="2"/>
  <c r="H12" i="2"/>
  <c r="H11" i="2"/>
  <c r="H10" i="2"/>
  <c r="G25" i="2"/>
  <c r="H25" i="2" s="1"/>
  <c r="J4" i="2"/>
  <c r="H8" i="2"/>
  <c r="J32" i="2"/>
  <c r="J13" i="2"/>
  <c r="G61" i="2"/>
  <c r="J61" i="2" s="1"/>
  <c r="G60" i="2"/>
  <c r="J60" i="2" s="1"/>
  <c r="J52" i="2"/>
  <c r="H9" i="2"/>
  <c r="J55" i="2"/>
  <c r="J51" i="2"/>
  <c r="J3" i="2"/>
  <c r="G21" i="2"/>
  <c r="H21" i="2" s="1"/>
  <c r="J15" i="2"/>
  <c r="J54" i="2"/>
  <c r="H46" i="2"/>
  <c r="H44" i="2"/>
  <c r="H43" i="2"/>
  <c r="J53" i="2"/>
  <c r="J50" i="2"/>
  <c r="J30" i="2"/>
  <c r="J17" i="2"/>
  <c r="J49" i="2"/>
  <c r="J29" i="2"/>
  <c r="J24" i="2"/>
  <c r="J31" i="2"/>
  <c r="J26" i="2"/>
  <c r="J6" i="2"/>
  <c r="J42" i="2"/>
  <c r="J35" i="2"/>
  <c r="J36" i="2"/>
  <c r="J34" i="2"/>
  <c r="J41" i="2"/>
  <c r="J39" i="2"/>
  <c r="J25" i="2"/>
  <c r="J40" i="2"/>
  <c r="J38" i="2"/>
  <c r="J37" i="2"/>
  <c r="J47" i="2"/>
  <c r="J20" i="2"/>
  <c r="J19" i="2"/>
  <c r="J7" i="2"/>
  <c r="J22" i="2"/>
  <c r="J33" i="2"/>
  <c r="J45" i="2"/>
  <c r="J21" i="2" l="1"/>
  <c r="G2" i="2" l="1"/>
  <c r="J2" i="2" s="1"/>
  <c r="F13" i="2"/>
  <c r="H2" i="2" l="1"/>
</calcChain>
</file>

<file path=xl/sharedStrings.xml><?xml version="1.0" encoding="utf-8"?>
<sst xmlns="http://schemas.openxmlformats.org/spreadsheetml/2006/main" count="45" uniqueCount="41">
  <si>
    <t>Date</t>
  </si>
  <si>
    <t>Open</t>
  </si>
  <si>
    <t>High</t>
  </si>
  <si>
    <t>Low</t>
  </si>
  <si>
    <t>Close</t>
  </si>
  <si>
    <t>Adj Close</t>
  </si>
  <si>
    <t>Volume</t>
  </si>
  <si>
    <t>St  It</t>
  </si>
  <si>
    <t>St</t>
  </si>
  <si>
    <t>DeSeasonlize</t>
  </si>
  <si>
    <t>Forecasting</t>
  </si>
  <si>
    <t>Season Irregular St</t>
  </si>
  <si>
    <t>Yt/St Trend t</t>
  </si>
  <si>
    <t>Monthly</t>
  </si>
  <si>
    <t>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</si>
  <si>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</si>
  <si>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</si>
  <si>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</si>
  <si>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</si>
  <si>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</si>
  <si>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</si>
  <si>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</si>
  <si>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</si>
  <si>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</si>
  <si>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</si>
  <si>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</si>
  <si>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</si>
  <si>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</si>
  <si>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</si>
  <si>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</si>
  <si>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</si>
  <si>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</si>
  <si>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</si>
  <si>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</si>
  <si>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</si>
  <si>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</si>
  <si>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</si>
  <si>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</si>
  <si>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</si>
  <si>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aka Yt MA(12)</t>
  </si>
  <si>
    <t>CenterMA(2)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</si>
</sst>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00"/>
    <numFmt numFmtId="167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0" borderId="10" xfId="0" applyBorder="1"/>
    <xf numFmtId="2" fontId="0" fillId="0" borderId="10" xfId="0" applyNumberFormat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Adj Close Prediction in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'Time Series'!$C$1</c:f>
              <c:strCache>
                <c:ptCount val="1"/>
                <c:pt idx="0">
                  <c:v>Adj Close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'Time Series'!$C$2:$C$49</c:f>
              <c:numCache>
                <c:formatCode>0.00</c:formatCode>
                <c:ptCount val="48"/>
                <c:pt idx="0">
                  <c:v>13.74</c:v>
                </c:pt>
                <c:pt idx="1">
                  <c:v>12.11</c:v>
                </c:pt>
                <c:pt idx="2">
                  <c:v>10.050000000000001</c:v>
                </c:pt>
                <c:pt idx="3">
                  <c:v>10.88</c:v>
                </c:pt>
                <c:pt idx="4">
                  <c:v>13.73</c:v>
                </c:pt>
                <c:pt idx="5">
                  <c:v>14.99</c:v>
                </c:pt>
                <c:pt idx="6">
                  <c:v>18.329999999999998</c:v>
                </c:pt>
                <c:pt idx="7">
                  <c:v>25.17</c:v>
                </c:pt>
                <c:pt idx="8">
                  <c:v>30.889999</c:v>
                </c:pt>
                <c:pt idx="9">
                  <c:v>18.209999</c:v>
                </c:pt>
                <c:pt idx="10">
                  <c:v>21.299999</c:v>
                </c:pt>
                <c:pt idx="11">
                  <c:v>18.459999</c:v>
                </c:pt>
                <c:pt idx="12">
                  <c:v>24.41</c:v>
                </c:pt>
                <c:pt idx="13">
                  <c:v>23.530000999999999</c:v>
                </c:pt>
                <c:pt idx="14">
                  <c:v>25.52</c:v>
                </c:pt>
                <c:pt idx="15">
                  <c:v>27.629999000000002</c:v>
                </c:pt>
                <c:pt idx="16">
                  <c:v>27.41</c:v>
                </c:pt>
                <c:pt idx="17">
                  <c:v>30.370000999999998</c:v>
                </c:pt>
                <c:pt idx="18">
                  <c:v>30.450001</c:v>
                </c:pt>
                <c:pt idx="19">
                  <c:v>31.450001</c:v>
                </c:pt>
                <c:pt idx="20">
                  <c:v>28.99</c:v>
                </c:pt>
                <c:pt idx="21">
                  <c:v>33.93</c:v>
                </c:pt>
                <c:pt idx="22">
                  <c:v>39.150002000000001</c:v>
                </c:pt>
                <c:pt idx="23">
                  <c:v>45.860000999999997</c:v>
                </c:pt>
                <c:pt idx="24">
                  <c:v>47</c:v>
                </c:pt>
                <c:pt idx="25">
                  <c:v>45.48</c:v>
                </c:pt>
                <c:pt idx="26">
                  <c:v>45.48</c:v>
                </c:pt>
                <c:pt idx="27">
                  <c:v>52.389999000000003</c:v>
                </c:pt>
                <c:pt idx="28">
                  <c:v>53.799999</c:v>
                </c:pt>
                <c:pt idx="29">
                  <c:v>52.610000999999997</c:v>
                </c:pt>
                <c:pt idx="30">
                  <c:v>77.430000000000007</c:v>
                </c:pt>
                <c:pt idx="31">
                  <c:v>90.82</c:v>
                </c:pt>
                <c:pt idx="32">
                  <c:v>81.989998</c:v>
                </c:pt>
                <c:pt idx="33">
                  <c:v>75.290001000000004</c:v>
                </c:pt>
                <c:pt idx="34">
                  <c:v>92.660004000000001</c:v>
                </c:pt>
                <c:pt idx="35">
                  <c:v>91.709998999999996</c:v>
                </c:pt>
                <c:pt idx="36">
                  <c:v>85.639999000000003</c:v>
                </c:pt>
                <c:pt idx="37">
                  <c:v>84.510002</c:v>
                </c:pt>
                <c:pt idx="38">
                  <c:v>78.5</c:v>
                </c:pt>
                <c:pt idx="39">
                  <c:v>81.620002999999997</c:v>
                </c:pt>
                <c:pt idx="40">
                  <c:v>80.080001999999993</c:v>
                </c:pt>
                <c:pt idx="41">
                  <c:v>93.93</c:v>
                </c:pt>
                <c:pt idx="42">
                  <c:v>106.19000200000001</c:v>
                </c:pt>
                <c:pt idx="43">
                  <c:v>110.720001</c:v>
                </c:pt>
                <c:pt idx="44">
                  <c:v>102.900002</c:v>
                </c:pt>
                <c:pt idx="45">
                  <c:v>120.230003</c:v>
                </c:pt>
                <c:pt idx="46">
                  <c:v>158.36999499999999</c:v>
                </c:pt>
                <c:pt idx="47">
                  <c:v>143.89999399999999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E-4C64-972F-0ABF30A6A087}"/>
            </c:ext>
          </c:extLst>
        </c:ser>
        <c:ser>
          <c:idx val="0"/>
          <c:order val="1"/>
          <c:tx>
            <c:strRef>
              <c:f>'Time Series'!$I$1</c:f>
              <c:strCache>
                <c:ptCount val="1"/>
                <c:pt idx="0">
                  <c:v>Yt/St Trend 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'Time Series'!$I$2:$I$61</c:f>
              <c:numCache>
                <c:formatCode>0.00</c:formatCode>
                <c:ptCount val="60"/>
                <c:pt idx="0">
                  <c:v>-4.7160289319727866</c:v>
                </c:pt>
                <c:pt idx="1">
                  <c:v>-2.1839550004703989</c:v>
                </c:pt>
                <c:pt idx="2">
                  <c:v>0.34811893103198877</c:v>
                </c:pt>
                <c:pt idx="3">
                  <c:v>2.8801928625343773</c:v>
                </c:pt>
                <c:pt idx="4">
                  <c:v>5.4122667940367659</c:v>
                </c:pt>
                <c:pt idx="5">
                  <c:v>7.9443407255391527</c:v>
                </c:pt>
                <c:pt idx="6">
                  <c:v>10.476414657041541</c:v>
                </c:pt>
                <c:pt idx="7">
                  <c:v>13.00848858854393</c:v>
                </c:pt>
                <c:pt idx="8">
                  <c:v>15.540562520046318</c:v>
                </c:pt>
                <c:pt idx="9">
                  <c:v>18.072636451548707</c:v>
                </c:pt>
                <c:pt idx="10">
                  <c:v>20.604710383051096</c:v>
                </c:pt>
                <c:pt idx="11">
                  <c:v>23.136784314553481</c:v>
                </c:pt>
                <c:pt idx="12">
                  <c:v>25.668858246055869</c:v>
                </c:pt>
                <c:pt idx="13">
                  <c:v>28.200932177558258</c:v>
                </c:pt>
                <c:pt idx="14">
                  <c:v>30.733006109060646</c:v>
                </c:pt>
                <c:pt idx="15">
                  <c:v>33.265080040563035</c:v>
                </c:pt>
                <c:pt idx="16">
                  <c:v>35.797153972065423</c:v>
                </c:pt>
                <c:pt idx="17">
                  <c:v>38.329227903567812</c:v>
                </c:pt>
                <c:pt idx="18">
                  <c:v>40.861301835070201</c:v>
                </c:pt>
                <c:pt idx="19">
                  <c:v>43.393375766572589</c:v>
                </c:pt>
                <c:pt idx="20">
                  <c:v>45.925449698074978</c:v>
                </c:pt>
                <c:pt idx="21">
                  <c:v>48.457523629577366</c:v>
                </c:pt>
                <c:pt idx="22">
                  <c:v>50.989597561079755</c:v>
                </c:pt>
                <c:pt idx="23">
                  <c:v>53.521671492582136</c:v>
                </c:pt>
                <c:pt idx="24">
                  <c:v>56.053745424084525</c:v>
                </c:pt>
                <c:pt idx="25">
                  <c:v>58.585819355586914</c:v>
                </c:pt>
                <c:pt idx="26">
                  <c:v>61.117893287089309</c:v>
                </c:pt>
                <c:pt idx="27">
                  <c:v>63.649967218591691</c:v>
                </c:pt>
                <c:pt idx="28">
                  <c:v>66.182041150094079</c:v>
                </c:pt>
                <c:pt idx="29">
                  <c:v>68.714115081596475</c:v>
                </c:pt>
                <c:pt idx="30">
                  <c:v>71.246189013098871</c:v>
                </c:pt>
                <c:pt idx="31">
                  <c:v>73.778262944601238</c:v>
                </c:pt>
                <c:pt idx="32">
                  <c:v>76.310336876103634</c:v>
                </c:pt>
                <c:pt idx="33">
                  <c:v>78.842410807606029</c:v>
                </c:pt>
                <c:pt idx="34">
                  <c:v>81.374484739108397</c:v>
                </c:pt>
                <c:pt idx="35">
                  <c:v>83.906558670610792</c:v>
                </c:pt>
                <c:pt idx="36">
                  <c:v>86.438632602113188</c:v>
                </c:pt>
                <c:pt idx="37">
                  <c:v>88.970706533615584</c:v>
                </c:pt>
                <c:pt idx="38">
                  <c:v>91.502780465117951</c:v>
                </c:pt>
                <c:pt idx="39">
                  <c:v>94.034854396620347</c:v>
                </c:pt>
                <c:pt idx="40">
                  <c:v>96.566928328122742</c:v>
                </c:pt>
                <c:pt idx="41">
                  <c:v>99.099002259625138</c:v>
                </c:pt>
                <c:pt idx="42">
                  <c:v>101.63107619112751</c:v>
                </c:pt>
                <c:pt idx="43">
                  <c:v>104.1631501226299</c:v>
                </c:pt>
                <c:pt idx="44">
                  <c:v>106.6952240541323</c:v>
                </c:pt>
                <c:pt idx="45">
                  <c:v>109.22729798563469</c:v>
                </c:pt>
                <c:pt idx="46">
                  <c:v>111.75937191713706</c:v>
                </c:pt>
                <c:pt idx="47">
                  <c:v>114.29144584863946</c:v>
                </c:pt>
                <c:pt idx="48">
                  <c:v>116.82351978014185</c:v>
                </c:pt>
                <c:pt idx="49">
                  <c:v>119.35559371164422</c:v>
                </c:pt>
                <c:pt idx="50">
                  <c:v>121.88766764314661</c:v>
                </c:pt>
                <c:pt idx="51">
                  <c:v>124.41974157464901</c:v>
                </c:pt>
                <c:pt idx="52">
                  <c:v>126.95181550615141</c:v>
                </c:pt>
                <c:pt idx="53">
                  <c:v>129.4838894376538</c:v>
                </c:pt>
                <c:pt idx="54">
                  <c:v>132.01596336915617</c:v>
                </c:pt>
                <c:pt idx="55">
                  <c:v>134.54803730065856</c:v>
                </c:pt>
                <c:pt idx="56">
                  <c:v>137.08011123216096</c:v>
                </c:pt>
                <c:pt idx="57">
                  <c:v>139.61218516366336</c:v>
                </c:pt>
                <c:pt idx="58">
                  <c:v>142.14425909516572</c:v>
                </c:pt>
                <c:pt idx="59">
                  <c:v>144.67633302666812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4E-4C64-972F-0ABF30A6A087}"/>
            </c:ext>
          </c:extLst>
        </c:ser>
        <c:ser>
          <c:idx val="2"/>
          <c:order val="2"/>
          <c:tx>
            <c:strRef>
              <c:f>'Time Series'!$J$1</c:f>
              <c:strCache>
                <c:ptCount val="1"/>
                <c:pt idx="0">
                  <c:v>Forecasting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'Time Series'!$J$2:$J$61</c:f>
              <c:numCache>
                <c:formatCode>0.00</c:formatCode>
                <c:ptCount val="60"/>
                <c:pt idx="0">
                  <c:v>-6.1255923146428337</c:v>
                </c:pt>
                <c:pt idx="1">
                  <c:v>-2.6231121776923767</c:v>
                </c:pt>
                <c:pt idx="2">
                  <c:v>0.39943645217493262</c:v>
                </c:pt>
                <c:pt idx="3">
                  <c:v>3.4441392512816158</c:v>
                </c:pt>
                <c:pt idx="4">
                  <c:v>6.1885316640211059</c:v>
                </c:pt>
                <c:pt idx="5">
                  <c:v>9.3020973994319984</c:v>
                </c:pt>
                <c:pt idx="6">
                  <c:v>13.952967890063997</c:v>
                </c:pt>
                <c:pt idx="7">
                  <c:v>18.059681639567511</c:v>
                </c:pt>
                <c:pt idx="8">
                  <c:v>18.915362784375219</c:v>
                </c:pt>
                <c:pt idx="9">
                  <c:v>22.277013173124544</c:v>
                </c:pt>
                <c:pt idx="10">
                  <c:v>29.528137343803262</c:v>
                </c:pt>
                <c:pt idx="11">
                  <c:v>32.12796482787374</c:v>
                </c:pt>
                <c:pt idx="12">
                  <c:v>33.340966110638668</c:v>
                </c:pt>
                <c:pt idx="13">
                  <c:v>33.871672539634133</c:v>
                </c:pt>
                <c:pt idx="14">
                  <c:v>35.263474147993634</c:v>
                </c:pt>
                <c:pt idx="15">
                  <c:v>39.778436143999819</c:v>
                </c:pt>
                <c:pt idx="16">
                  <c:v>40.931430261724991</c:v>
                </c:pt>
                <c:pt idx="17">
                  <c:v>44.880025104892177</c:v>
                </c:pt>
                <c:pt idx="18">
                  <c:v>54.420949448363068</c:v>
                </c:pt>
                <c:pt idx="19">
                  <c:v>60.243013342885419</c:v>
                </c:pt>
                <c:pt idx="20">
                  <c:v>55.898654952425389</c:v>
                </c:pt>
                <c:pt idx="21">
                  <c:v>59.730570862038427</c:v>
                </c:pt>
                <c:pt idx="22">
                  <c:v>73.072021489188685</c:v>
                </c:pt>
                <c:pt idx="23">
                  <c:v>74.320716131716992</c:v>
                </c:pt>
                <c:pt idx="24">
                  <c:v>72.807524535920166</c:v>
                </c:pt>
                <c:pt idx="25">
                  <c:v>70.366457256960643</c:v>
                </c:pt>
                <c:pt idx="26">
                  <c:v>70.127511843812343</c:v>
                </c:pt>
                <c:pt idx="27">
                  <c:v>76.112733036718026</c:v>
                </c:pt>
                <c:pt idx="28">
                  <c:v>75.674328859428869</c:v>
                </c:pt>
                <c:pt idx="29">
                  <c:v>80.457952810352367</c:v>
                </c:pt>
                <c:pt idx="30">
                  <c:v>94.888931006662148</c:v>
                </c:pt>
                <c:pt idx="31">
                  <c:v>102.42634504620332</c:v>
                </c:pt>
                <c:pt idx="32">
                  <c:v>92.881947120475559</c:v>
                </c:pt>
                <c:pt idx="33">
                  <c:v>97.184128550952323</c:v>
                </c:pt>
                <c:pt idx="34">
                  <c:v>116.61590563457408</c:v>
                </c:pt>
                <c:pt idx="35">
                  <c:v>116.51346743556026</c:v>
                </c:pt>
                <c:pt idx="36">
                  <c:v>112.27408296120169</c:v>
                </c:pt>
                <c:pt idx="37">
                  <c:v>106.86124197428717</c:v>
                </c:pt>
                <c:pt idx="38">
                  <c:v>104.99154953963102</c:v>
                </c:pt>
                <c:pt idx="39">
                  <c:v>112.44702992943623</c:v>
                </c:pt>
                <c:pt idx="40">
                  <c:v>110.41722745713277</c:v>
                </c:pt>
                <c:pt idx="41">
                  <c:v>116.03588051581255</c:v>
                </c:pt>
                <c:pt idx="42">
                  <c:v>135.35691256496119</c:v>
                </c:pt>
                <c:pt idx="43">
                  <c:v>144.60967674952124</c:v>
                </c:pt>
                <c:pt idx="44">
                  <c:v>129.86523928852574</c:v>
                </c:pt>
                <c:pt idx="45">
                  <c:v>134.63768623986621</c:v>
                </c:pt>
                <c:pt idx="46">
                  <c:v>160.15978977995951</c:v>
                </c:pt>
                <c:pt idx="47">
                  <c:v>158.70621873940351</c:v>
                </c:pt>
                <c:pt idx="48">
                  <c:v>151.74064138648319</c:v>
                </c:pt>
                <c:pt idx="49">
                  <c:v>143.35602669161364</c:v>
                </c:pt>
                <c:pt idx="50">
                  <c:v>139.85558723544972</c:v>
                </c:pt>
                <c:pt idx="51">
                  <c:v>148.78132682215445</c:v>
                </c:pt>
                <c:pt idx="52">
                  <c:v>145.16012605483667</c:v>
                </c:pt>
                <c:pt idx="53">
                  <c:v>151.61380822127273</c:v>
                </c:pt>
                <c:pt idx="54">
                  <c:v>175.82489412326026</c:v>
                </c:pt>
                <c:pt idx="55">
                  <c:v>186.79300845283916</c:v>
                </c:pt>
                <c:pt idx="56">
                  <c:v>166.8485314565759</c:v>
                </c:pt>
                <c:pt idx="57">
                  <c:v>172.0912439287801</c:v>
                </c:pt>
                <c:pt idx="58">
                  <c:v>203.70367392534493</c:v>
                </c:pt>
                <c:pt idx="59">
                  <c:v>200.89897004324678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4E-4C64-972F-0ABF30A6A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612816"/>
        <c:axId val="441594096"/>
      </c:lineChart>
      <c:catAx>
        <c:axId val="44161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94096"/>
        <c:crosses val="autoZero"/>
        <c:auto val="1"/>
        <c:lblAlgn val="ctr"/>
        <c:lblOffset val="100"/>
        <c:noMultiLvlLbl val="0"/>
      </c:catAx>
      <c:valAx>
        <c:axId val="4415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14</xdr:row>
      <xdr:rowOff>114300</xdr:rowOff>
    </xdr:from>
    <xdr:to>
      <xdr:col>22</xdr:col>
      <xdr:colOff>238125</xdr:colOff>
      <xdr:row>37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H17" sqref="H17"/>
    </sheetView>
  </sheetViews>
  <sheetFormatPr defaultRowHeight="15" x14ac:dyDescent="0.25"/>
  <cols>
    <col min="1" max="1" width="9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43101</v>
      </c>
      <c r="B2">
        <v>10.42</v>
      </c>
      <c r="C2">
        <v>13.85</v>
      </c>
      <c r="D2">
        <v>10.34</v>
      </c>
      <c r="E2">
        <v>13.74</v>
      </c>
      <c r="F2">
        <v>13.74</v>
      </c>
      <c r="G2">
        <v>1335288900</v>
      </c>
    </row>
    <row r="3" spans="1:7" x14ac:dyDescent="0.25">
      <c r="A3" s="1">
        <v>43132</v>
      </c>
      <c r="B3">
        <v>13.62</v>
      </c>
      <c r="C3">
        <v>13.84</v>
      </c>
      <c r="D3">
        <v>10.63</v>
      </c>
      <c r="E3">
        <v>12.11</v>
      </c>
      <c r="F3">
        <v>12.11</v>
      </c>
      <c r="G3">
        <v>1103985800</v>
      </c>
    </row>
    <row r="4" spans="1:7" x14ac:dyDescent="0.25">
      <c r="A4" s="1">
        <v>43160</v>
      </c>
      <c r="B4">
        <v>12.26</v>
      </c>
      <c r="C4">
        <v>12.82</v>
      </c>
      <c r="D4">
        <v>9.7899999999999991</v>
      </c>
      <c r="E4">
        <v>10.050000000000001</v>
      </c>
      <c r="F4">
        <v>10.050000000000001</v>
      </c>
      <c r="G4">
        <v>1483511900</v>
      </c>
    </row>
    <row r="5" spans="1:7" x14ac:dyDescent="0.25">
      <c r="A5" s="1">
        <v>43191</v>
      </c>
      <c r="B5">
        <v>9.99</v>
      </c>
      <c r="C5">
        <v>11.36</v>
      </c>
      <c r="D5">
        <v>9.0399999999999991</v>
      </c>
      <c r="E5">
        <v>10.88</v>
      </c>
      <c r="F5">
        <v>10.88</v>
      </c>
      <c r="G5">
        <v>1163360900</v>
      </c>
    </row>
    <row r="6" spans="1:7" x14ac:dyDescent="0.25">
      <c r="A6" s="1">
        <v>43221</v>
      </c>
      <c r="B6">
        <v>10.83</v>
      </c>
      <c r="C6">
        <v>13.95</v>
      </c>
      <c r="D6">
        <v>10.77</v>
      </c>
      <c r="E6">
        <v>13.73</v>
      </c>
      <c r="F6">
        <v>13.73</v>
      </c>
      <c r="G6">
        <v>1020602700</v>
      </c>
    </row>
    <row r="7" spans="1:7" x14ac:dyDescent="0.25">
      <c r="A7" s="1">
        <v>43252</v>
      </c>
      <c r="B7">
        <v>13.98</v>
      </c>
      <c r="C7">
        <v>17.34</v>
      </c>
      <c r="D7">
        <v>13.92</v>
      </c>
      <c r="E7">
        <v>14.99</v>
      </c>
      <c r="F7">
        <v>14.99</v>
      </c>
      <c r="G7">
        <v>1632781900</v>
      </c>
    </row>
    <row r="8" spans="1:7" x14ac:dyDescent="0.25">
      <c r="A8" s="1">
        <v>43282</v>
      </c>
      <c r="B8">
        <v>14.8</v>
      </c>
      <c r="C8">
        <v>20.18</v>
      </c>
      <c r="D8">
        <v>14.74</v>
      </c>
      <c r="E8">
        <v>18.329999999999998</v>
      </c>
      <c r="F8">
        <v>18.329999999999998</v>
      </c>
      <c r="G8">
        <v>1456419400</v>
      </c>
    </row>
    <row r="9" spans="1:7" x14ac:dyDescent="0.25">
      <c r="A9" s="1">
        <v>43313</v>
      </c>
      <c r="B9">
        <v>18.34</v>
      </c>
      <c r="C9">
        <v>27.299999</v>
      </c>
      <c r="D9">
        <v>18</v>
      </c>
      <c r="E9">
        <v>25.17</v>
      </c>
      <c r="F9">
        <v>25.17</v>
      </c>
      <c r="G9">
        <v>2201119100</v>
      </c>
    </row>
    <row r="10" spans="1:7" x14ac:dyDescent="0.25">
      <c r="A10" s="1">
        <v>43344</v>
      </c>
      <c r="B10">
        <v>25.620000999999998</v>
      </c>
      <c r="C10">
        <v>34.139999000000003</v>
      </c>
      <c r="D10">
        <v>25.57</v>
      </c>
      <c r="E10">
        <v>30.889999</v>
      </c>
      <c r="F10">
        <v>30.889999</v>
      </c>
      <c r="G10">
        <v>3063055900</v>
      </c>
    </row>
    <row r="11" spans="1:7" x14ac:dyDescent="0.25">
      <c r="A11" s="1">
        <v>43374</v>
      </c>
      <c r="B11">
        <v>30.690000999999999</v>
      </c>
      <c r="C11">
        <v>31.91</v>
      </c>
      <c r="D11">
        <v>16.170000000000002</v>
      </c>
      <c r="E11">
        <v>18.209999</v>
      </c>
      <c r="F11">
        <v>18.209999</v>
      </c>
      <c r="G11">
        <v>2655213100</v>
      </c>
    </row>
    <row r="12" spans="1:7" x14ac:dyDescent="0.25">
      <c r="A12" s="1">
        <v>43405</v>
      </c>
      <c r="B12">
        <v>18.41</v>
      </c>
      <c r="C12">
        <v>22.219999000000001</v>
      </c>
      <c r="D12">
        <v>17.18</v>
      </c>
      <c r="E12">
        <v>21.299999</v>
      </c>
      <c r="F12">
        <v>21.299999</v>
      </c>
      <c r="G12">
        <v>2140346900</v>
      </c>
    </row>
    <row r="13" spans="1:7" x14ac:dyDescent="0.25">
      <c r="A13" s="1">
        <v>43435</v>
      </c>
      <c r="B13">
        <v>22.48</v>
      </c>
      <c r="C13">
        <v>23.75</v>
      </c>
      <c r="D13">
        <v>16.030000999999999</v>
      </c>
      <c r="E13">
        <v>18.459999</v>
      </c>
      <c r="F13">
        <v>18.459999</v>
      </c>
      <c r="G13">
        <v>1981674300</v>
      </c>
    </row>
    <row r="14" spans="1:7" x14ac:dyDescent="0.25">
      <c r="A14" s="1">
        <v>43466</v>
      </c>
      <c r="B14">
        <v>18.010000000000002</v>
      </c>
      <c r="C14">
        <v>25.139999</v>
      </c>
      <c r="D14">
        <v>16.940000999999999</v>
      </c>
      <c r="E14">
        <v>24.41</v>
      </c>
      <c r="F14">
        <v>24.41</v>
      </c>
      <c r="G14">
        <v>2311913200</v>
      </c>
    </row>
    <row r="15" spans="1:7" x14ac:dyDescent="0.25">
      <c r="A15" s="1">
        <v>43497</v>
      </c>
      <c r="B15">
        <v>24.610001</v>
      </c>
      <c r="C15">
        <v>25.52</v>
      </c>
      <c r="D15">
        <v>22.27</v>
      </c>
      <c r="E15">
        <v>23.530000999999999</v>
      </c>
      <c r="F15">
        <v>23.530000999999999</v>
      </c>
      <c r="G15">
        <v>1301360800</v>
      </c>
    </row>
    <row r="16" spans="1:7" x14ac:dyDescent="0.25">
      <c r="A16" s="1">
        <v>43525</v>
      </c>
      <c r="B16">
        <v>23.969999000000001</v>
      </c>
      <c r="C16">
        <v>28.110001</v>
      </c>
      <c r="D16">
        <v>21.040001</v>
      </c>
      <c r="E16">
        <v>25.52</v>
      </c>
      <c r="F16">
        <v>25.52</v>
      </c>
      <c r="G16">
        <v>1499160400</v>
      </c>
    </row>
    <row r="17" spans="1:7" x14ac:dyDescent="0.25">
      <c r="A17" s="1">
        <v>43556</v>
      </c>
      <c r="B17">
        <v>26.42</v>
      </c>
      <c r="C17">
        <v>29.950001</v>
      </c>
      <c r="D17">
        <v>25.83</v>
      </c>
      <c r="E17">
        <v>27.629999000000002</v>
      </c>
      <c r="F17">
        <v>27.629999000000002</v>
      </c>
      <c r="G17">
        <v>1275793800</v>
      </c>
    </row>
    <row r="18" spans="1:7" x14ac:dyDescent="0.25">
      <c r="A18" s="1">
        <v>43586</v>
      </c>
      <c r="B18">
        <v>28.950001</v>
      </c>
      <c r="C18">
        <v>29.67</v>
      </c>
      <c r="D18">
        <v>26.030000999999999</v>
      </c>
      <c r="E18">
        <v>27.41</v>
      </c>
      <c r="F18">
        <v>27.41</v>
      </c>
      <c r="G18">
        <v>1675142900</v>
      </c>
    </row>
    <row r="19" spans="1:7" x14ac:dyDescent="0.25">
      <c r="A19" s="1">
        <v>43617</v>
      </c>
      <c r="B19">
        <v>28.75</v>
      </c>
      <c r="C19">
        <v>34.299999</v>
      </c>
      <c r="D19">
        <v>27.290001</v>
      </c>
      <c r="E19">
        <v>30.370000999999998</v>
      </c>
      <c r="F19">
        <v>30.370000999999998</v>
      </c>
      <c r="G19">
        <v>1578411200</v>
      </c>
    </row>
    <row r="20" spans="1:7" x14ac:dyDescent="0.25">
      <c r="A20" s="1">
        <v>43647</v>
      </c>
      <c r="B20">
        <v>31.790001</v>
      </c>
      <c r="C20">
        <v>34.860000999999997</v>
      </c>
      <c r="D20">
        <v>30.1</v>
      </c>
      <c r="E20">
        <v>30.450001</v>
      </c>
      <c r="F20">
        <v>30.450001</v>
      </c>
      <c r="G20">
        <v>1155469400</v>
      </c>
    </row>
    <row r="21" spans="1:7" x14ac:dyDescent="0.25">
      <c r="A21" s="1">
        <v>43678</v>
      </c>
      <c r="B21">
        <v>30.5</v>
      </c>
      <c r="C21">
        <v>35.549999</v>
      </c>
      <c r="D21">
        <v>27.65</v>
      </c>
      <c r="E21">
        <v>31.450001</v>
      </c>
      <c r="F21">
        <v>31.450001</v>
      </c>
      <c r="G21">
        <v>1645871800</v>
      </c>
    </row>
    <row r="22" spans="1:7" x14ac:dyDescent="0.25">
      <c r="A22" s="1">
        <v>43709</v>
      </c>
      <c r="B22">
        <v>30.83</v>
      </c>
      <c r="C22">
        <v>32.049999</v>
      </c>
      <c r="D22">
        <v>28.35</v>
      </c>
      <c r="E22">
        <v>28.99</v>
      </c>
      <c r="F22">
        <v>28.99</v>
      </c>
      <c r="G22">
        <v>1012749700</v>
      </c>
    </row>
    <row r="23" spans="1:7" x14ac:dyDescent="0.25">
      <c r="A23" s="1">
        <v>43739</v>
      </c>
      <c r="B23">
        <v>29.049999</v>
      </c>
      <c r="C23">
        <v>34.340000000000003</v>
      </c>
      <c r="D23">
        <v>27.43</v>
      </c>
      <c r="E23">
        <v>33.93</v>
      </c>
      <c r="F23">
        <v>33.93</v>
      </c>
      <c r="G23">
        <v>1067281800</v>
      </c>
    </row>
    <row r="24" spans="1:7" x14ac:dyDescent="0.25">
      <c r="A24" s="1">
        <v>43770</v>
      </c>
      <c r="B24">
        <v>34.369999</v>
      </c>
      <c r="C24">
        <v>41.790000999999997</v>
      </c>
      <c r="D24">
        <v>34.099997999999999</v>
      </c>
      <c r="E24">
        <v>39.150002000000001</v>
      </c>
      <c r="F24">
        <v>39.150002000000001</v>
      </c>
      <c r="G24">
        <v>1202279900</v>
      </c>
    </row>
    <row r="25" spans="1:7" x14ac:dyDescent="0.25">
      <c r="A25" s="1">
        <v>43800</v>
      </c>
      <c r="B25">
        <v>39.32</v>
      </c>
      <c r="C25">
        <v>47.310001</v>
      </c>
      <c r="D25">
        <v>37.150002000000001</v>
      </c>
      <c r="E25">
        <v>45.860000999999997</v>
      </c>
      <c r="F25">
        <v>45.860000999999997</v>
      </c>
      <c r="G25">
        <v>982440800</v>
      </c>
    </row>
    <row r="26" spans="1:7" x14ac:dyDescent="0.25">
      <c r="A26" s="1">
        <v>43831</v>
      </c>
      <c r="B26">
        <v>46.860000999999997</v>
      </c>
      <c r="C26">
        <v>52.810001</v>
      </c>
      <c r="D26">
        <v>46.099997999999999</v>
      </c>
      <c r="E26">
        <v>47</v>
      </c>
      <c r="F26">
        <v>47</v>
      </c>
      <c r="G26">
        <v>1227882000</v>
      </c>
    </row>
    <row r="27" spans="1:7" x14ac:dyDescent="0.25">
      <c r="A27" s="1">
        <v>43862</v>
      </c>
      <c r="B27">
        <v>46.400002000000001</v>
      </c>
      <c r="C27">
        <v>59.27</v>
      </c>
      <c r="D27">
        <v>41.040000999999997</v>
      </c>
      <c r="E27">
        <v>45.48</v>
      </c>
      <c r="F27">
        <v>45.48</v>
      </c>
      <c r="G27">
        <v>1283146900</v>
      </c>
    </row>
    <row r="28" spans="1:7" x14ac:dyDescent="0.25">
      <c r="A28" s="1">
        <v>43891</v>
      </c>
      <c r="B28">
        <v>47.419998</v>
      </c>
      <c r="C28">
        <v>50.200001</v>
      </c>
      <c r="D28">
        <v>36.75</v>
      </c>
      <c r="E28">
        <v>45.48</v>
      </c>
      <c r="F28">
        <v>45.48</v>
      </c>
      <c r="G28">
        <v>2095887300</v>
      </c>
    </row>
    <row r="29" spans="1:7" x14ac:dyDescent="0.25">
      <c r="A29" s="1">
        <v>43922</v>
      </c>
      <c r="B29">
        <v>44.18</v>
      </c>
      <c r="C29">
        <v>58.630001</v>
      </c>
      <c r="D29">
        <v>41.700001</v>
      </c>
      <c r="E29">
        <v>52.389999000000003</v>
      </c>
      <c r="F29">
        <v>52.389999000000003</v>
      </c>
      <c r="G29">
        <v>1714615700</v>
      </c>
    </row>
    <row r="30" spans="1:7" x14ac:dyDescent="0.25">
      <c r="A30" s="1">
        <v>43952</v>
      </c>
      <c r="B30">
        <v>51.07</v>
      </c>
      <c r="C30">
        <v>56.98</v>
      </c>
      <c r="D30">
        <v>49.09</v>
      </c>
      <c r="E30">
        <v>53.799999</v>
      </c>
      <c r="F30">
        <v>53.799999</v>
      </c>
      <c r="G30">
        <v>1192698100</v>
      </c>
    </row>
    <row r="31" spans="1:7" x14ac:dyDescent="0.25">
      <c r="A31" s="1">
        <v>43983</v>
      </c>
      <c r="B31">
        <v>53.310001</v>
      </c>
      <c r="C31">
        <v>59</v>
      </c>
      <c r="D31">
        <v>48.419998</v>
      </c>
      <c r="E31">
        <v>52.610000999999997</v>
      </c>
      <c r="F31">
        <v>52.610000999999997</v>
      </c>
      <c r="G31">
        <v>1174606200</v>
      </c>
    </row>
    <row r="32" spans="1:7" x14ac:dyDescent="0.25">
      <c r="A32" s="1">
        <v>44013</v>
      </c>
      <c r="B32">
        <v>52.630001</v>
      </c>
      <c r="C32">
        <v>78.959998999999996</v>
      </c>
      <c r="D32">
        <v>51.599997999999999</v>
      </c>
      <c r="E32">
        <v>77.430000000000007</v>
      </c>
      <c r="F32">
        <v>77.430000000000007</v>
      </c>
      <c r="G32">
        <v>1563684800</v>
      </c>
    </row>
    <row r="33" spans="1:7" x14ac:dyDescent="0.25">
      <c r="A33" s="1">
        <v>44044</v>
      </c>
      <c r="B33">
        <v>78.190002000000007</v>
      </c>
      <c r="C33">
        <v>92.639999000000003</v>
      </c>
      <c r="D33">
        <v>76.099997999999999</v>
      </c>
      <c r="E33">
        <v>90.82</v>
      </c>
      <c r="F33">
        <v>90.82</v>
      </c>
      <c r="G33">
        <v>1220335300</v>
      </c>
    </row>
    <row r="34" spans="1:7" x14ac:dyDescent="0.25">
      <c r="A34" s="1">
        <v>44075</v>
      </c>
      <c r="B34">
        <v>91.919998000000007</v>
      </c>
      <c r="C34">
        <v>94.279999000000004</v>
      </c>
      <c r="D34">
        <v>73.849997999999999</v>
      </c>
      <c r="E34">
        <v>81.989998</v>
      </c>
      <c r="F34">
        <v>81.989998</v>
      </c>
      <c r="G34">
        <v>1168263000</v>
      </c>
    </row>
    <row r="35" spans="1:7" x14ac:dyDescent="0.25">
      <c r="A35" s="1">
        <v>44105</v>
      </c>
      <c r="B35">
        <v>83.059997999999993</v>
      </c>
      <c r="C35">
        <v>88.720000999999996</v>
      </c>
      <c r="D35">
        <v>74.230002999999996</v>
      </c>
      <c r="E35">
        <v>75.290001000000004</v>
      </c>
      <c r="F35">
        <v>75.290001000000004</v>
      </c>
      <c r="G35">
        <v>1181118000</v>
      </c>
    </row>
    <row r="36" spans="1:7" x14ac:dyDescent="0.25">
      <c r="A36" s="1">
        <v>44136</v>
      </c>
      <c r="B36">
        <v>75.849997999999999</v>
      </c>
      <c r="C36">
        <v>92.739998</v>
      </c>
      <c r="D36">
        <v>73.760002</v>
      </c>
      <c r="E36">
        <v>92.660004000000001</v>
      </c>
      <c r="F36">
        <v>92.660004000000001</v>
      </c>
      <c r="G36">
        <v>907041400</v>
      </c>
    </row>
    <row r="37" spans="1:7" x14ac:dyDescent="0.25">
      <c r="A37" s="1">
        <v>44166</v>
      </c>
      <c r="B37">
        <v>92.25</v>
      </c>
      <c r="C37">
        <v>97.980002999999996</v>
      </c>
      <c r="D37">
        <v>89.029999000000004</v>
      </c>
      <c r="E37">
        <v>91.709998999999996</v>
      </c>
      <c r="F37">
        <v>91.709998999999996</v>
      </c>
      <c r="G37">
        <v>848701400</v>
      </c>
    </row>
    <row r="38" spans="1:7" x14ac:dyDescent="0.25">
      <c r="A38" s="1">
        <v>44197</v>
      </c>
      <c r="B38">
        <v>92.110000999999997</v>
      </c>
      <c r="C38">
        <v>99.230002999999996</v>
      </c>
      <c r="D38">
        <v>85.019997000000004</v>
      </c>
      <c r="E38">
        <v>85.639999000000003</v>
      </c>
      <c r="F38">
        <v>85.639999000000003</v>
      </c>
      <c r="G38">
        <v>997848700</v>
      </c>
    </row>
    <row r="39" spans="1:7" x14ac:dyDescent="0.25">
      <c r="A39" s="1">
        <v>44228</v>
      </c>
      <c r="B39">
        <v>86.830001999999993</v>
      </c>
      <c r="C39">
        <v>94.220000999999996</v>
      </c>
      <c r="D39">
        <v>79.360000999999997</v>
      </c>
      <c r="E39">
        <v>84.510002</v>
      </c>
      <c r="F39">
        <v>84.510002</v>
      </c>
      <c r="G39">
        <v>734954400</v>
      </c>
    </row>
    <row r="40" spans="1:7" x14ac:dyDescent="0.25">
      <c r="A40" s="1">
        <v>44256</v>
      </c>
      <c r="B40">
        <v>85.370002999999997</v>
      </c>
      <c r="C40">
        <v>86.949996999999996</v>
      </c>
      <c r="D40">
        <v>73.860000999999997</v>
      </c>
      <c r="E40">
        <v>78.5</v>
      </c>
      <c r="F40">
        <v>78.5</v>
      </c>
      <c r="G40">
        <v>1008228800</v>
      </c>
    </row>
    <row r="41" spans="1:7" x14ac:dyDescent="0.25">
      <c r="A41" s="1">
        <v>44287</v>
      </c>
      <c r="B41">
        <v>80.160004000000001</v>
      </c>
      <c r="C41">
        <v>89.199996999999996</v>
      </c>
      <c r="D41">
        <v>77.940002000000007</v>
      </c>
      <c r="E41">
        <v>81.620002999999997</v>
      </c>
      <c r="F41">
        <v>81.620002999999997</v>
      </c>
      <c r="G41">
        <v>986273800</v>
      </c>
    </row>
    <row r="42" spans="1:7" x14ac:dyDescent="0.25">
      <c r="A42" s="1">
        <v>44317</v>
      </c>
      <c r="B42">
        <v>81.970000999999996</v>
      </c>
      <c r="C42">
        <v>82</v>
      </c>
      <c r="D42">
        <v>72.5</v>
      </c>
      <c r="E42">
        <v>80.080001999999993</v>
      </c>
      <c r="F42">
        <v>80.080001999999993</v>
      </c>
      <c r="G42">
        <v>892921300</v>
      </c>
    </row>
    <row r="43" spans="1:7" x14ac:dyDescent="0.25">
      <c r="A43" s="1">
        <v>44348</v>
      </c>
      <c r="B43">
        <v>81.010002</v>
      </c>
      <c r="C43">
        <v>94.339995999999999</v>
      </c>
      <c r="D43">
        <v>78.959998999999996</v>
      </c>
      <c r="E43">
        <v>93.93</v>
      </c>
      <c r="F43">
        <v>93.93</v>
      </c>
      <c r="G43">
        <v>812057600</v>
      </c>
    </row>
    <row r="44" spans="1:7" x14ac:dyDescent="0.25">
      <c r="A44" s="1">
        <v>44378</v>
      </c>
      <c r="B44">
        <v>94.040001000000004</v>
      </c>
      <c r="C44">
        <v>106.970001</v>
      </c>
      <c r="D44">
        <v>84.239998</v>
      </c>
      <c r="E44">
        <v>106.19000200000001</v>
      </c>
      <c r="F44">
        <v>106.19000200000001</v>
      </c>
      <c r="G44">
        <v>1138187300</v>
      </c>
    </row>
    <row r="45" spans="1:7" x14ac:dyDescent="0.25">
      <c r="A45" s="1">
        <v>44409</v>
      </c>
      <c r="B45">
        <v>105.93</v>
      </c>
      <c r="C45">
        <v>122.489998</v>
      </c>
      <c r="D45">
        <v>101.980003</v>
      </c>
      <c r="E45">
        <v>110.720001</v>
      </c>
      <c r="F45">
        <v>110.720001</v>
      </c>
      <c r="G45">
        <v>1998312900</v>
      </c>
    </row>
    <row r="46" spans="1:7" x14ac:dyDescent="0.25">
      <c r="A46" s="1">
        <v>44440</v>
      </c>
      <c r="B46">
        <v>111.300003</v>
      </c>
      <c r="C46">
        <v>111.849998</v>
      </c>
      <c r="D46">
        <v>99.510002</v>
      </c>
      <c r="E46">
        <v>102.900002</v>
      </c>
      <c r="F46">
        <v>102.900002</v>
      </c>
      <c r="G46">
        <v>867104200</v>
      </c>
    </row>
    <row r="47" spans="1:7" x14ac:dyDescent="0.25">
      <c r="A47" s="1">
        <v>44470</v>
      </c>
      <c r="B47">
        <v>102.599998</v>
      </c>
      <c r="C47">
        <v>128.08000200000001</v>
      </c>
      <c r="D47">
        <v>99.82</v>
      </c>
      <c r="E47">
        <v>120.230003</v>
      </c>
      <c r="F47">
        <v>120.230003</v>
      </c>
      <c r="G47">
        <v>930236100</v>
      </c>
    </row>
    <row r="48" spans="1:7" x14ac:dyDescent="0.25">
      <c r="A48" s="1">
        <v>44501</v>
      </c>
      <c r="B48">
        <v>119.449997</v>
      </c>
      <c r="C48">
        <v>164.46000699999999</v>
      </c>
      <c r="D48">
        <v>118.129997</v>
      </c>
      <c r="E48">
        <v>158.36999499999999</v>
      </c>
      <c r="F48">
        <v>158.36999499999999</v>
      </c>
      <c r="G48">
        <v>1373609400</v>
      </c>
    </row>
    <row r="49" spans="1:7" x14ac:dyDescent="0.25">
      <c r="A49" s="1">
        <v>44531</v>
      </c>
      <c r="B49">
        <v>160.36999499999999</v>
      </c>
      <c r="C49">
        <v>160.88000500000001</v>
      </c>
      <c r="D49">
        <v>130.60000600000001</v>
      </c>
      <c r="E49">
        <v>143.89999399999999</v>
      </c>
      <c r="F49">
        <v>143.89999399999999</v>
      </c>
      <c r="G49">
        <v>1175493900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7" sqref="B17"/>
    </sheetView>
  </sheetViews>
  <sheetFormatPr defaultRowHeight="15" x14ac:dyDescent="0.25"/>
  <cols>
    <col min="1" max="1" width="18" bestFit="1" customWidth="1"/>
    <col min="2" max="2" width="12.7109375" bestFit="1" customWidth="1"/>
  </cols>
  <sheetData>
    <row r="1" spans="1:9" x14ac:dyDescent="0.25">
      <c r="A1" t="s">
        <v>15</v>
      </c>
    </row>
    <row r="2" spans="1:9" ht="15.75" thickBot="1" x14ac:dyDescent="0.3"/>
    <row r="3" spans="1:9" x14ac:dyDescent="0.25">
      <c r="A3" s="10" t="s">
        <v>16</v>
      </c>
      <c r="B3" s="10"/>
    </row>
    <row r="4" spans="1:9" x14ac:dyDescent="0.25">
      <c r="A4" s="7" t="s">
        <v>17</v>
      </c>
      <c r="B4" s="7">
        <v>0.93885552619378188</v>
      </c>
    </row>
    <row r="5" spans="1:9" x14ac:dyDescent="0.25">
      <c r="A5" s="7" t="s">
        <v>18</v>
      </c>
      <c r="B5" s="7">
        <v>0.88144969906460313</v>
      </c>
    </row>
    <row r="6" spans="1:9" x14ac:dyDescent="0.25">
      <c r="A6" s="7" t="s">
        <v>19</v>
      </c>
      <c r="B6" s="7">
        <v>0.87887251860948579</v>
      </c>
    </row>
    <row r="7" spans="1:9" x14ac:dyDescent="0.25">
      <c r="A7" s="7" t="s">
        <v>20</v>
      </c>
      <c r="B7" s="7">
        <v>13.140957004066015</v>
      </c>
    </row>
    <row r="8" spans="1:9" ht="15.75" thickBot="1" x14ac:dyDescent="0.3">
      <c r="A8" s="8" t="s">
        <v>21</v>
      </c>
      <c r="B8" s="8">
        <v>48</v>
      </c>
    </row>
    <row r="10" spans="1:9" ht="15.75" thickBot="1" x14ac:dyDescent="0.3">
      <c r="A10" t="s">
        <v>22</v>
      </c>
    </row>
    <row r="11" spans="1:9" x14ac:dyDescent="0.25">
      <c r="A11" s="9"/>
      <c r="B11" s="9" t="s">
        <v>27</v>
      </c>
      <c r="C11" s="9" t="s">
        <v>28</v>
      </c>
      <c r="D11" s="9" t="s">
        <v>29</v>
      </c>
      <c r="E11" s="9" t="s">
        <v>30</v>
      </c>
      <c r="F11" s="9" t="s">
        <v>31</v>
      </c>
    </row>
    <row r="12" spans="1:9" x14ac:dyDescent="0.25">
      <c r="A12" s="7" t="s">
        <v>23</v>
      </c>
      <c r="B12" s="7">
        <v>1</v>
      </c>
      <c r="C12" s="7">
        <v>59061.802010999563</v>
      </c>
      <c r="D12" s="7">
        <v>59061.802010999563</v>
      </c>
      <c r="E12" s="7">
        <v>342.02094669559182</v>
      </c>
      <c r="F12" s="7">
        <v>6.2252184895790305E-23</v>
      </c>
    </row>
    <row r="13" spans="1:9" x14ac:dyDescent="0.25">
      <c r="A13" s="7" t="s">
        <v>24</v>
      </c>
      <c r="B13" s="7">
        <v>46</v>
      </c>
      <c r="C13" s="7">
        <v>7943.4985452047358</v>
      </c>
      <c r="D13" s="7">
        <v>172.68475098271165</v>
      </c>
      <c r="E13" s="7"/>
      <c r="F13" s="7"/>
    </row>
    <row r="14" spans="1:9" ht="15.75" thickBot="1" x14ac:dyDescent="0.3">
      <c r="A14" s="8" t="s">
        <v>25</v>
      </c>
      <c r="B14" s="8">
        <v>47</v>
      </c>
      <c r="C14" s="8">
        <v>67005.300556204296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32</v>
      </c>
      <c r="C16" s="9" t="s">
        <v>20</v>
      </c>
      <c r="D16" s="9" t="s">
        <v>33</v>
      </c>
      <c r="E16" s="9" t="s">
        <v>34</v>
      </c>
      <c r="F16" s="9" t="s">
        <v>35</v>
      </c>
      <c r="G16" s="9" t="s">
        <v>36</v>
      </c>
      <c r="H16" s="9" t="s">
        <v>37</v>
      </c>
      <c r="I16" s="9" t="s">
        <v>38</v>
      </c>
    </row>
    <row r="17" spans="1:9" x14ac:dyDescent="0.25">
      <c r="A17" s="7" t="s">
        <v>26</v>
      </c>
      <c r="B17" s="7">
        <v>-7.2481028634751752</v>
      </c>
      <c r="C17" s="7">
        <v>3.8535261605401394</v>
      </c>
      <c r="D17" s="7">
        <v>-1.8809014293701398</v>
      </c>
      <c r="E17" s="7">
        <v>6.6324144119654607E-2</v>
      </c>
      <c r="F17" s="7">
        <v>-15.004848712347311</v>
      </c>
      <c r="G17" s="7">
        <v>0.50864298539695962</v>
      </c>
      <c r="H17" s="7">
        <v>-15.004848712347311</v>
      </c>
      <c r="I17" s="7">
        <v>0.50864298539695962</v>
      </c>
    </row>
    <row r="18" spans="1:9" ht="15.75" thickBot="1" x14ac:dyDescent="0.3">
      <c r="A18" s="8" t="s">
        <v>14</v>
      </c>
      <c r="B18" s="8">
        <v>2.5320739315023881</v>
      </c>
      <c r="C18" s="8">
        <v>0.13691468440516338</v>
      </c>
      <c r="D18" s="8">
        <v>18.493808334023356</v>
      </c>
      <c r="E18" s="8">
        <v>6.2252184895790305E-23</v>
      </c>
      <c r="F18" s="8">
        <v>2.2564789658357922</v>
      </c>
      <c r="G18" s="8">
        <v>2.807668897168984</v>
      </c>
      <c r="H18" s="8">
        <v>2.2564789658357922</v>
      </c>
      <c r="I18" s="8">
        <v>2.807668897168984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zoomScaleNormal="100" workbookViewId="0">
      <selection activeCell="I23" sqref="I23"/>
    </sheetView>
  </sheetViews>
  <sheetFormatPr defaultRowHeight="15" x14ac:dyDescent="0.25"/>
  <cols>
    <col min="2" max="2" width="9.7109375" bestFit="1" customWidth="1"/>
    <col min="3" max="3" width="11.5703125" bestFit="1" customWidth="1"/>
    <col min="4" max="4" width="12" bestFit="1" customWidth="1"/>
    <col min="5" max="5" width="12.42578125" bestFit="1" customWidth="1"/>
    <col min="7" max="7" width="17.28515625" bestFit="1" customWidth="1"/>
    <col min="9" max="9" width="12" bestFit="1" customWidth="1"/>
    <col min="10" max="10" width="11.140625" bestFit="1" customWidth="1"/>
  </cols>
  <sheetData>
    <row r="1" spans="1:16" x14ac:dyDescent="0.25">
      <c r="A1" t="s">
        <v>14</v>
      </c>
      <c r="B1" t="s">
        <v>0</v>
      </c>
      <c r="C1" t="s">
        <v>5</v>
      </c>
      <c r="D1" t="s">
        <v>39</v>
      </c>
      <c r="E1" t="s">
        <v>40</v>
      </c>
      <c r="F1" t="s">
        <v>7</v>
      </c>
      <c r="G1" t="s">
        <v>11</v>
      </c>
      <c r="H1" t="s">
        <v>9</v>
      </c>
      <c r="I1" t="s">
        <v>12</v>
      </c>
      <c r="J1" t="s">
        <v>10</v>
      </c>
    </row>
    <row r="2" spans="1:16" x14ac:dyDescent="0.25">
      <c r="A2">
        <v>1</v>
      </c>
      <c r="B2" s="1">
        <v>43101</v>
      </c>
      <c r="C2" s="4">
        <v>13.74</v>
      </c>
      <c r="G2" s="4">
        <f>P3</f>
        <v>1.2988877725312014</v>
      </c>
      <c r="H2" s="3">
        <f>C2/G2</f>
        <v>10.57828111910257</v>
      </c>
      <c r="I2" s="4">
        <f>'Summary Output'!$B$17+('Summary Output'!$B$18*'Time Series'!A2)</f>
        <v>-4.7160289319727866</v>
      </c>
      <c r="J2" s="4">
        <f>G2*I2</f>
        <v>-6.1255923146428337</v>
      </c>
      <c r="O2" s="5" t="s">
        <v>13</v>
      </c>
      <c r="P2" s="5" t="s">
        <v>8</v>
      </c>
    </row>
    <row r="3" spans="1:16" x14ac:dyDescent="0.25">
      <c r="A3">
        <v>2</v>
      </c>
      <c r="B3" s="1">
        <v>43132</v>
      </c>
      <c r="C3" s="4">
        <v>12.11</v>
      </c>
      <c r="G3" s="4">
        <f>P4</f>
        <v>1.2010834367591769</v>
      </c>
      <c r="H3" s="3">
        <f t="shared" ref="H3:H49" si="0">C3/G3</f>
        <v>10.082563483412779</v>
      </c>
      <c r="I3" s="4">
        <f>'Summary Output'!$B$17+('Summary Output'!$B$18*'Time Series'!A3)</f>
        <v>-2.1839550004703989</v>
      </c>
      <c r="J3" s="4">
        <f t="shared" ref="J3:J49" si="1">G3*I3</f>
        <v>-2.6231121776923767</v>
      </c>
      <c r="O3" s="5">
        <v>1</v>
      </c>
      <c r="P3" s="6">
        <f>AVERAGE(F14,F26,F38)</f>
        <v>1.2988877725312014</v>
      </c>
    </row>
    <row r="4" spans="1:16" x14ac:dyDescent="0.25">
      <c r="A4">
        <v>3</v>
      </c>
      <c r="B4" s="1">
        <v>43160</v>
      </c>
      <c r="C4" s="4">
        <v>10.050000000000001</v>
      </c>
      <c r="G4" s="4">
        <f>P5</f>
        <v>1.1474137617015383</v>
      </c>
      <c r="H4" s="3">
        <f t="shared" si="0"/>
        <v>8.7588281886183061</v>
      </c>
      <c r="I4" s="4">
        <f>'Summary Output'!$B$17+('Summary Output'!$B$18*'Time Series'!A4)</f>
        <v>0.34811893103198877</v>
      </c>
      <c r="J4" s="4">
        <f t="shared" si="1"/>
        <v>0.39943645217493262</v>
      </c>
      <c r="O4" s="5">
        <v>2</v>
      </c>
      <c r="P4" s="6">
        <f t="shared" ref="P4:P14" si="2">AVERAGE(F15,F27,F39)</f>
        <v>1.2010834367591769</v>
      </c>
    </row>
    <row r="5" spans="1:16" x14ac:dyDescent="0.25">
      <c r="A5">
        <v>4</v>
      </c>
      <c r="B5" s="1">
        <v>43191</v>
      </c>
      <c r="C5" s="4">
        <v>10.88</v>
      </c>
      <c r="D5" s="4"/>
      <c r="E5" s="4"/>
      <c r="F5" s="2"/>
      <c r="G5" s="4">
        <f>P6</f>
        <v>1.1958016062337586</v>
      </c>
      <c r="H5" s="3">
        <f t="shared" si="0"/>
        <v>9.0984992353933567</v>
      </c>
      <c r="I5" s="4">
        <f>'Summary Output'!$B$17+('Summary Output'!$B$18*'Time Series'!A5)</f>
        <v>2.8801928625343773</v>
      </c>
      <c r="J5" s="4">
        <f t="shared" si="1"/>
        <v>3.4441392512816158</v>
      </c>
      <c r="O5" s="5">
        <v>3</v>
      </c>
      <c r="P5" s="6">
        <f t="shared" si="2"/>
        <v>1.1474137617015383</v>
      </c>
    </row>
    <row r="6" spans="1:16" x14ac:dyDescent="0.25">
      <c r="A6">
        <v>5</v>
      </c>
      <c r="B6" s="1">
        <v>43221</v>
      </c>
      <c r="C6" s="4">
        <v>13.73</v>
      </c>
      <c r="D6" s="4"/>
      <c r="E6" s="4"/>
      <c r="F6" s="2"/>
      <c r="G6" s="4">
        <f>P7</f>
        <v>1.143426940970395</v>
      </c>
      <c r="H6" s="3">
        <f t="shared" si="0"/>
        <v>12.007763249261668</v>
      </c>
      <c r="I6" s="4">
        <f>'Summary Output'!$B$17+('Summary Output'!$B$18*'Time Series'!A6)</f>
        <v>5.4122667940367659</v>
      </c>
      <c r="J6" s="4">
        <f t="shared" si="1"/>
        <v>6.1885316640211059</v>
      </c>
      <c r="O6" s="5">
        <v>4</v>
      </c>
      <c r="P6" s="6">
        <f t="shared" si="2"/>
        <v>1.1958016062337586</v>
      </c>
    </row>
    <row r="7" spans="1:16" x14ac:dyDescent="0.25">
      <c r="A7">
        <v>6</v>
      </c>
      <c r="B7" s="1">
        <v>43252</v>
      </c>
      <c r="C7" s="4">
        <v>14.99</v>
      </c>
      <c r="D7" s="4"/>
      <c r="E7" s="4"/>
      <c r="F7" s="2"/>
      <c r="G7" s="4">
        <f>P8</f>
        <v>1.1709086657786445</v>
      </c>
      <c r="H7" s="3">
        <f t="shared" si="0"/>
        <v>12.802023281663711</v>
      </c>
      <c r="I7" s="4">
        <f>'Summary Output'!$B$17+('Summary Output'!$B$18*'Time Series'!A7)</f>
        <v>7.9443407255391527</v>
      </c>
      <c r="J7" s="4">
        <f t="shared" si="1"/>
        <v>9.3020973994319984</v>
      </c>
      <c r="O7" s="5">
        <v>5</v>
      </c>
      <c r="P7" s="6">
        <f t="shared" si="2"/>
        <v>1.143426940970395</v>
      </c>
    </row>
    <row r="8" spans="1:16" x14ac:dyDescent="0.25">
      <c r="A8">
        <v>7</v>
      </c>
      <c r="B8" s="1">
        <v>43282</v>
      </c>
      <c r="C8" s="4">
        <v>18.329999999999998</v>
      </c>
      <c r="D8" s="4"/>
      <c r="E8" s="4"/>
      <c r="F8" s="2"/>
      <c r="G8" s="4">
        <f>P9</f>
        <v>1.3318457074134376</v>
      </c>
      <c r="H8" s="3">
        <f t="shared" si="0"/>
        <v>13.76285548541391</v>
      </c>
      <c r="I8" s="4">
        <f>'Summary Output'!$B$17+('Summary Output'!$B$18*'Time Series'!A8)</f>
        <v>10.476414657041541</v>
      </c>
      <c r="J8" s="4">
        <f t="shared" si="1"/>
        <v>13.952967890063997</v>
      </c>
      <c r="O8" s="5">
        <v>6</v>
      </c>
      <c r="P8" s="6">
        <f t="shared" si="2"/>
        <v>1.1709086657786445</v>
      </c>
    </row>
    <row r="9" spans="1:16" x14ac:dyDescent="0.25">
      <c r="A9">
        <v>8</v>
      </c>
      <c r="B9" s="1">
        <v>43313</v>
      </c>
      <c r="C9" s="4">
        <v>25.17</v>
      </c>
      <c r="D9" s="4"/>
      <c r="E9" s="4"/>
      <c r="F9" s="2"/>
      <c r="G9" s="4">
        <f>P10</f>
        <v>1.3882997641610701</v>
      </c>
      <c r="H9" s="3">
        <f t="shared" si="0"/>
        <v>18.130090236822792</v>
      </c>
      <c r="I9" s="4">
        <f>'Summary Output'!$B$17+('Summary Output'!$B$18*'Time Series'!A9)</f>
        <v>13.00848858854393</v>
      </c>
      <c r="J9" s="4">
        <f t="shared" si="1"/>
        <v>18.059681639567511</v>
      </c>
      <c r="O9" s="5">
        <v>7</v>
      </c>
      <c r="P9" s="6">
        <f t="shared" si="2"/>
        <v>1.3318457074134376</v>
      </c>
    </row>
    <row r="10" spans="1:16" x14ac:dyDescent="0.25">
      <c r="A10">
        <v>9</v>
      </c>
      <c r="B10" s="1">
        <v>43344</v>
      </c>
      <c r="C10" s="4">
        <v>30.889999</v>
      </c>
      <c r="D10" s="4"/>
      <c r="E10" s="4"/>
      <c r="F10" s="2"/>
      <c r="G10" s="4">
        <f>P11</f>
        <v>1.217160753349541</v>
      </c>
      <c r="H10" s="3">
        <f t="shared" si="0"/>
        <v>25.378734004520677</v>
      </c>
      <c r="I10" s="4">
        <f>'Summary Output'!$B$17+('Summary Output'!$B$18*'Time Series'!A10)</f>
        <v>15.540562520046318</v>
      </c>
      <c r="J10" s="4">
        <f t="shared" si="1"/>
        <v>18.915362784375219</v>
      </c>
      <c r="O10" s="5">
        <v>8</v>
      </c>
      <c r="P10" s="6">
        <f t="shared" si="2"/>
        <v>1.3882997641610701</v>
      </c>
    </row>
    <row r="11" spans="1:16" x14ac:dyDescent="0.25">
      <c r="A11">
        <v>10</v>
      </c>
      <c r="B11" s="1">
        <v>43374</v>
      </c>
      <c r="C11" s="4">
        <v>18.209999</v>
      </c>
      <c r="D11" s="4"/>
      <c r="E11" s="4"/>
      <c r="F11" s="2"/>
      <c r="G11" s="4">
        <f>P12</f>
        <v>1.2326377079983561</v>
      </c>
      <c r="H11" s="3">
        <f t="shared" si="0"/>
        <v>14.773196440315523</v>
      </c>
      <c r="I11" s="4">
        <f>'Summary Output'!$B$17+('Summary Output'!$B$18*'Time Series'!A11)</f>
        <v>18.072636451548707</v>
      </c>
      <c r="J11" s="4">
        <f t="shared" si="1"/>
        <v>22.277013173124544</v>
      </c>
      <c r="O11" s="5">
        <v>9</v>
      </c>
      <c r="P11" s="6">
        <f t="shared" si="2"/>
        <v>1.217160753349541</v>
      </c>
    </row>
    <row r="12" spans="1:16" x14ac:dyDescent="0.25">
      <c r="A12">
        <v>11</v>
      </c>
      <c r="B12" s="1">
        <v>43405</v>
      </c>
      <c r="C12" s="4">
        <v>21.299999</v>
      </c>
      <c r="D12" s="4"/>
      <c r="E12" s="4"/>
      <c r="F12" s="2"/>
      <c r="G12" s="4">
        <f>P13</f>
        <v>1.433077038932435</v>
      </c>
      <c r="H12" s="3">
        <f t="shared" si="0"/>
        <v>14.863122094166933</v>
      </c>
      <c r="I12" s="4">
        <f>'Summary Output'!$B$17+('Summary Output'!$B$18*'Time Series'!A12)</f>
        <v>20.604710383051096</v>
      </c>
      <c r="J12" s="4">
        <f t="shared" si="1"/>
        <v>29.528137343803262</v>
      </c>
      <c r="O12" s="5">
        <v>10</v>
      </c>
      <c r="P12" s="6">
        <f t="shared" si="2"/>
        <v>1.2326377079983561</v>
      </c>
    </row>
    <row r="13" spans="1:16" x14ac:dyDescent="0.25">
      <c r="A13">
        <v>12</v>
      </c>
      <c r="B13" s="1">
        <v>43435</v>
      </c>
      <c r="C13" s="4">
        <v>18.459999</v>
      </c>
      <c r="D13" s="4">
        <f>AVERAGE(C2:C13)</f>
        <v>17.321666333333333</v>
      </c>
      <c r="E13" s="4">
        <f>AVERAGE(D13:D14)</f>
        <v>17.766249666666667</v>
      </c>
      <c r="F13" s="2">
        <f t="shared" ref="F6:F49" si="3">C13/E13</f>
        <v>1.0390487213874382</v>
      </c>
      <c r="G13" s="4">
        <f>P14</f>
        <v>1.3886097735571938</v>
      </c>
      <c r="H13" s="3">
        <f t="shared" si="0"/>
        <v>13.293870856685047</v>
      </c>
      <c r="I13" s="4">
        <f>'Summary Output'!$B$17+('Summary Output'!$B$18*'Time Series'!A13)</f>
        <v>23.136784314553481</v>
      </c>
      <c r="J13" s="4">
        <f t="shared" si="1"/>
        <v>32.12796482787374</v>
      </c>
      <c r="O13" s="5">
        <v>11</v>
      </c>
      <c r="P13" s="6">
        <f t="shared" si="2"/>
        <v>1.433077038932435</v>
      </c>
    </row>
    <row r="14" spans="1:16" x14ac:dyDescent="0.25">
      <c r="A14">
        <v>13</v>
      </c>
      <c r="B14" s="1">
        <v>43466</v>
      </c>
      <c r="C14" s="4">
        <v>24.41</v>
      </c>
      <c r="D14" s="4">
        <f t="shared" ref="D14:D49" si="4">AVERAGE(C3:C14)</f>
        <v>18.210833000000004</v>
      </c>
      <c r="E14" s="4">
        <f t="shared" ref="E14:E49" si="5">AVERAGE(D14:D15)</f>
        <v>18.686666375000001</v>
      </c>
      <c r="F14" s="2">
        <f t="shared" si="3"/>
        <v>1.3062790071886217</v>
      </c>
      <c r="G14" s="4">
        <f>P3</f>
        <v>1.2988877725312014</v>
      </c>
      <c r="H14" s="3">
        <f t="shared" si="0"/>
        <v>18.793001609701143</v>
      </c>
      <c r="I14" s="4">
        <f>'Summary Output'!$B$17+('Summary Output'!$B$18*'Time Series'!A14)</f>
        <v>25.668858246055869</v>
      </c>
      <c r="J14" s="4">
        <f t="shared" si="1"/>
        <v>33.340966110638668</v>
      </c>
      <c r="O14" s="5">
        <v>12</v>
      </c>
      <c r="P14" s="6">
        <f t="shared" si="2"/>
        <v>1.3886097735571938</v>
      </c>
    </row>
    <row r="15" spans="1:16" x14ac:dyDescent="0.25">
      <c r="A15">
        <v>14</v>
      </c>
      <c r="B15" s="1">
        <v>43497</v>
      </c>
      <c r="C15" s="4">
        <v>23.530000999999999</v>
      </c>
      <c r="D15" s="4">
        <f t="shared" si="4"/>
        <v>19.162499750000002</v>
      </c>
      <c r="E15" s="4">
        <f t="shared" si="5"/>
        <v>19.807083083333335</v>
      </c>
      <c r="F15" s="2">
        <f t="shared" si="3"/>
        <v>1.1879589185850041</v>
      </c>
      <c r="G15" s="4">
        <f>P4</f>
        <v>1.2010834367591769</v>
      </c>
      <c r="H15" s="3">
        <f t="shared" si="0"/>
        <v>19.590646477891507</v>
      </c>
      <c r="I15" s="4">
        <f>'Summary Output'!$B$17+('Summary Output'!$B$18*'Time Series'!A15)</f>
        <v>28.200932177558258</v>
      </c>
      <c r="J15" s="4">
        <f t="shared" si="1"/>
        <v>33.871672539634133</v>
      </c>
    </row>
    <row r="16" spans="1:16" x14ac:dyDescent="0.25">
      <c r="A16">
        <v>15</v>
      </c>
      <c r="B16" s="1">
        <v>43525</v>
      </c>
      <c r="C16" s="4">
        <v>25.52</v>
      </c>
      <c r="D16" s="4">
        <f t="shared" si="4"/>
        <v>20.451666416666669</v>
      </c>
      <c r="E16" s="4">
        <f t="shared" si="5"/>
        <v>21.149583041666666</v>
      </c>
      <c r="F16" s="2">
        <f t="shared" si="3"/>
        <v>1.2066431735189862</v>
      </c>
      <c r="G16" s="4">
        <f>P5</f>
        <v>1.1474137617015383</v>
      </c>
      <c r="H16" s="3">
        <f t="shared" si="0"/>
        <v>22.241322922740213</v>
      </c>
      <c r="I16" s="4">
        <f>'Summary Output'!$B$17+('Summary Output'!$B$18*'Time Series'!A16)</f>
        <v>30.733006109060646</v>
      </c>
      <c r="J16" s="4">
        <f t="shared" si="1"/>
        <v>35.263474147993634</v>
      </c>
    </row>
    <row r="17" spans="1:10" x14ac:dyDescent="0.25">
      <c r="A17">
        <v>16</v>
      </c>
      <c r="B17" s="1">
        <v>43556</v>
      </c>
      <c r="C17" s="4">
        <v>27.629999000000002</v>
      </c>
      <c r="D17" s="4">
        <f t="shared" si="4"/>
        <v>21.847499666666668</v>
      </c>
      <c r="E17" s="4">
        <f t="shared" si="5"/>
        <v>22.417499666666668</v>
      </c>
      <c r="F17" s="2">
        <f t="shared" si="3"/>
        <v>1.2325192109218128</v>
      </c>
      <c r="G17" s="4">
        <f>P6</f>
        <v>1.1958016062337586</v>
      </c>
      <c r="H17" s="3">
        <f t="shared" si="0"/>
        <v>23.105838674211324</v>
      </c>
      <c r="I17" s="4">
        <f>'Summary Output'!$B$17+('Summary Output'!$B$18*'Time Series'!A17)</f>
        <v>33.265080040563035</v>
      </c>
      <c r="J17" s="4">
        <f t="shared" si="1"/>
        <v>39.778436143999819</v>
      </c>
    </row>
    <row r="18" spans="1:10" x14ac:dyDescent="0.25">
      <c r="A18">
        <v>17</v>
      </c>
      <c r="B18" s="1">
        <v>43586</v>
      </c>
      <c r="C18" s="4">
        <v>27.41</v>
      </c>
      <c r="D18" s="4">
        <f t="shared" si="4"/>
        <v>22.987499666666668</v>
      </c>
      <c r="E18" s="4">
        <f t="shared" si="5"/>
        <v>23.628333041666668</v>
      </c>
      <c r="F18" s="2">
        <f t="shared" si="3"/>
        <v>1.1600479793333143</v>
      </c>
      <c r="G18" s="4">
        <f>P7</f>
        <v>1.143426940970395</v>
      </c>
      <c r="H18" s="3">
        <f t="shared" si="0"/>
        <v>23.971798300237605</v>
      </c>
      <c r="I18" s="4">
        <f>'Summary Output'!$B$17+('Summary Output'!$B$18*'Time Series'!A18)</f>
        <v>35.797153972065423</v>
      </c>
      <c r="J18" s="4">
        <f t="shared" si="1"/>
        <v>40.931430261724991</v>
      </c>
    </row>
    <row r="19" spans="1:10" x14ac:dyDescent="0.25">
      <c r="A19">
        <v>18</v>
      </c>
      <c r="B19" s="1">
        <v>43617</v>
      </c>
      <c r="C19" s="4">
        <v>30.370000999999998</v>
      </c>
      <c r="D19" s="4">
        <f t="shared" si="4"/>
        <v>24.269166416666668</v>
      </c>
      <c r="E19" s="4">
        <f t="shared" si="5"/>
        <v>24.774166458333333</v>
      </c>
      <c r="F19" s="2">
        <f t="shared" si="3"/>
        <v>1.2258737766648202</v>
      </c>
      <c r="G19" s="4">
        <f>P8</f>
        <v>1.1709086657786445</v>
      </c>
      <c r="H19" s="3">
        <f t="shared" si="0"/>
        <v>25.937122072458315</v>
      </c>
      <c r="I19" s="4">
        <f>'Summary Output'!$B$17+('Summary Output'!$B$18*'Time Series'!A19)</f>
        <v>38.329227903567812</v>
      </c>
      <c r="J19" s="4">
        <f t="shared" si="1"/>
        <v>44.880025104892177</v>
      </c>
    </row>
    <row r="20" spans="1:10" x14ac:dyDescent="0.25">
      <c r="A20">
        <v>19</v>
      </c>
      <c r="B20" s="1">
        <v>43647</v>
      </c>
      <c r="C20" s="4">
        <v>30.450001</v>
      </c>
      <c r="D20" s="4">
        <f t="shared" si="4"/>
        <v>25.279166499999999</v>
      </c>
      <c r="E20" s="4">
        <f t="shared" si="5"/>
        <v>25.540833208333332</v>
      </c>
      <c r="F20" s="2">
        <f t="shared" si="3"/>
        <v>1.1922085999161895</v>
      </c>
      <c r="G20" s="4">
        <f>P9</f>
        <v>1.3318457074134376</v>
      </c>
      <c r="H20" s="3">
        <f t="shared" si="0"/>
        <v>22.863009454103061</v>
      </c>
      <c r="I20" s="4">
        <f>'Summary Output'!$B$17+('Summary Output'!$B$18*'Time Series'!A20)</f>
        <v>40.861301835070201</v>
      </c>
      <c r="J20" s="4">
        <f t="shared" si="1"/>
        <v>54.420949448363068</v>
      </c>
    </row>
    <row r="21" spans="1:10" x14ac:dyDescent="0.25">
      <c r="A21">
        <v>20</v>
      </c>
      <c r="B21" s="1">
        <v>43678</v>
      </c>
      <c r="C21" s="4">
        <v>31.450001</v>
      </c>
      <c r="D21" s="4">
        <f t="shared" si="4"/>
        <v>25.802499916666665</v>
      </c>
      <c r="E21" s="4">
        <f t="shared" si="5"/>
        <v>25.723333291666663</v>
      </c>
      <c r="F21" s="2">
        <f t="shared" si="3"/>
        <v>1.2226254134097212</v>
      </c>
      <c r="G21" s="4">
        <f>P10</f>
        <v>1.3882997641610701</v>
      </c>
      <c r="H21" s="3">
        <f t="shared" si="0"/>
        <v>22.653609697185818</v>
      </c>
      <c r="I21" s="4">
        <f>'Summary Output'!$B$17+('Summary Output'!$B$18*'Time Series'!A21)</f>
        <v>43.393375766572589</v>
      </c>
      <c r="J21" s="4">
        <f t="shared" si="1"/>
        <v>60.243013342885419</v>
      </c>
    </row>
    <row r="22" spans="1:10" x14ac:dyDescent="0.25">
      <c r="A22">
        <v>21</v>
      </c>
      <c r="B22" s="1">
        <v>43709</v>
      </c>
      <c r="C22" s="4">
        <v>28.99</v>
      </c>
      <c r="D22" s="4">
        <f t="shared" si="4"/>
        <v>25.644166666666663</v>
      </c>
      <c r="E22" s="4">
        <f t="shared" si="5"/>
        <v>26.299166708333331</v>
      </c>
      <c r="F22" s="2">
        <f t="shared" si="3"/>
        <v>1.1023162947141603</v>
      </c>
      <c r="G22" s="4">
        <f>P11</f>
        <v>1.217160753349541</v>
      </c>
      <c r="H22" s="3">
        <f t="shared" si="0"/>
        <v>23.81772491449593</v>
      </c>
      <c r="I22" s="4">
        <f>'Summary Output'!$B$17+('Summary Output'!$B$18*'Time Series'!A22)</f>
        <v>45.925449698074978</v>
      </c>
      <c r="J22" s="4">
        <f t="shared" si="1"/>
        <v>55.898654952425389</v>
      </c>
    </row>
    <row r="23" spans="1:10" x14ac:dyDescent="0.25">
      <c r="A23">
        <v>22</v>
      </c>
      <c r="B23" s="1">
        <v>43739</v>
      </c>
      <c r="C23" s="4">
        <v>33.93</v>
      </c>
      <c r="D23" s="4">
        <f t="shared" si="4"/>
        <v>26.954166749999999</v>
      </c>
      <c r="E23" s="4">
        <f t="shared" si="5"/>
        <v>27.697916875000004</v>
      </c>
      <c r="F23" s="2">
        <f t="shared" si="3"/>
        <v>1.2250018711921633</v>
      </c>
      <c r="G23" s="4">
        <f>P12</f>
        <v>1.2326377079983561</v>
      </c>
      <c r="H23" s="3">
        <f t="shared" si="0"/>
        <v>27.526336229886979</v>
      </c>
      <c r="I23" s="4">
        <f>'Summary Output'!$B$17+('Summary Output'!$B$18*'Time Series'!A23)</f>
        <v>48.457523629577366</v>
      </c>
      <c r="J23" s="4">
        <f t="shared" si="1"/>
        <v>59.730570862038427</v>
      </c>
    </row>
    <row r="24" spans="1:10" x14ac:dyDescent="0.25">
      <c r="A24">
        <v>23</v>
      </c>
      <c r="B24" s="1">
        <v>43770</v>
      </c>
      <c r="C24" s="4">
        <v>39.150002000000001</v>
      </c>
      <c r="D24" s="4">
        <f t="shared" si="4"/>
        <v>28.441667000000006</v>
      </c>
      <c r="E24" s="4">
        <f t="shared" si="5"/>
        <v>29.583333750000005</v>
      </c>
      <c r="F24" s="2">
        <f t="shared" si="3"/>
        <v>1.3233803306566148</v>
      </c>
      <c r="G24" s="4">
        <f>P13</f>
        <v>1.433077038932435</v>
      </c>
      <c r="H24" s="3">
        <f t="shared" si="0"/>
        <v>27.318839766747388</v>
      </c>
      <c r="I24" s="4">
        <f>'Summary Output'!$B$17+('Summary Output'!$B$18*'Time Series'!A24)</f>
        <v>50.989597561079755</v>
      </c>
      <c r="J24" s="4">
        <f t="shared" si="1"/>
        <v>73.072021489188685</v>
      </c>
    </row>
    <row r="25" spans="1:10" x14ac:dyDescent="0.25">
      <c r="A25">
        <v>24</v>
      </c>
      <c r="B25" s="1">
        <v>43800</v>
      </c>
      <c r="C25" s="4">
        <v>45.860000999999997</v>
      </c>
      <c r="D25" s="4">
        <f t="shared" si="4"/>
        <v>30.725000500000004</v>
      </c>
      <c r="E25" s="4">
        <f t="shared" si="5"/>
        <v>31.666250499999997</v>
      </c>
      <c r="F25" s="2">
        <f t="shared" si="3"/>
        <v>1.4482295906804628</v>
      </c>
      <c r="G25" s="4">
        <f>P14</f>
        <v>1.3886097735571938</v>
      </c>
      <c r="H25" s="3">
        <f t="shared" si="0"/>
        <v>33.025837692702311</v>
      </c>
      <c r="I25" s="4">
        <f>'Summary Output'!$B$17+('Summary Output'!$B$18*'Time Series'!A25)</f>
        <v>53.521671492582136</v>
      </c>
      <c r="J25" s="4">
        <f t="shared" si="1"/>
        <v>74.320716131716992</v>
      </c>
    </row>
    <row r="26" spans="1:10" x14ac:dyDescent="0.25">
      <c r="A26">
        <v>25</v>
      </c>
      <c r="B26" s="1">
        <v>43831</v>
      </c>
      <c r="C26" s="4">
        <v>47</v>
      </c>
      <c r="D26" s="4">
        <f t="shared" si="4"/>
        <v>32.607500499999993</v>
      </c>
      <c r="E26" s="4">
        <f t="shared" si="5"/>
        <v>33.52208379166666</v>
      </c>
      <c r="F26" s="2">
        <f t="shared" si="3"/>
        <v>1.4020608113772406</v>
      </c>
      <c r="G26" s="4">
        <f>P3</f>
        <v>1.2988877725312014</v>
      </c>
      <c r="H26" s="3">
        <f t="shared" si="0"/>
        <v>36.184804410321746</v>
      </c>
      <c r="I26" s="4">
        <f>'Summary Output'!$B$17+('Summary Output'!$B$18*'Time Series'!A26)</f>
        <v>56.053745424084525</v>
      </c>
      <c r="J26" s="4">
        <f t="shared" si="1"/>
        <v>72.807524535920166</v>
      </c>
    </row>
    <row r="27" spans="1:10" x14ac:dyDescent="0.25">
      <c r="A27">
        <v>26</v>
      </c>
      <c r="B27" s="1">
        <v>43862</v>
      </c>
      <c r="C27" s="4">
        <v>45.48</v>
      </c>
      <c r="D27" s="4">
        <f t="shared" si="4"/>
        <v>34.436667083333333</v>
      </c>
      <c r="E27" s="4">
        <f t="shared" si="5"/>
        <v>35.268333749999996</v>
      </c>
      <c r="F27" s="2">
        <f t="shared" si="3"/>
        <v>1.2895420668973339</v>
      </c>
      <c r="G27" s="4">
        <f>P4</f>
        <v>1.2010834367591769</v>
      </c>
      <c r="H27" s="3">
        <f t="shared" si="0"/>
        <v>37.86581232251141</v>
      </c>
      <c r="I27" s="4">
        <f>'Summary Output'!$B$17+('Summary Output'!$B$18*'Time Series'!A27)</f>
        <v>58.585819355586914</v>
      </c>
      <c r="J27" s="4">
        <f t="shared" si="1"/>
        <v>70.366457256960643</v>
      </c>
    </row>
    <row r="28" spans="1:10" x14ac:dyDescent="0.25">
      <c r="A28">
        <v>27</v>
      </c>
      <c r="B28" s="1">
        <v>43891</v>
      </c>
      <c r="C28" s="4">
        <v>45.48</v>
      </c>
      <c r="D28" s="4">
        <f t="shared" si="4"/>
        <v>36.100000416666667</v>
      </c>
      <c r="E28" s="4">
        <f t="shared" si="5"/>
        <v>37.131667083333333</v>
      </c>
      <c r="F28" s="2">
        <f t="shared" si="3"/>
        <v>1.2248305441802756</v>
      </c>
      <c r="G28" s="4">
        <f>P5</f>
        <v>1.1474137617015383</v>
      </c>
      <c r="H28" s="3">
        <f t="shared" si="0"/>
        <v>39.636965772971195</v>
      </c>
      <c r="I28" s="4">
        <f>'Summary Output'!$B$17+('Summary Output'!$B$18*'Time Series'!A28)</f>
        <v>61.117893287089309</v>
      </c>
      <c r="J28" s="4">
        <f t="shared" si="1"/>
        <v>70.127511843812343</v>
      </c>
    </row>
    <row r="29" spans="1:10" x14ac:dyDescent="0.25">
      <c r="A29">
        <v>28</v>
      </c>
      <c r="B29" s="1">
        <v>43922</v>
      </c>
      <c r="C29" s="4">
        <v>52.389999000000003</v>
      </c>
      <c r="D29" s="4">
        <f t="shared" si="4"/>
        <v>38.16333375</v>
      </c>
      <c r="E29" s="4">
        <f t="shared" si="5"/>
        <v>39.262917041666668</v>
      </c>
      <c r="F29" s="2">
        <f t="shared" si="3"/>
        <v>1.3343379185097886</v>
      </c>
      <c r="G29" s="4">
        <f>P6</f>
        <v>1.1958016062337586</v>
      </c>
      <c r="H29" s="3">
        <f t="shared" si="0"/>
        <v>43.811614507698408</v>
      </c>
      <c r="I29" s="4">
        <f>'Summary Output'!$B$17+('Summary Output'!$B$18*'Time Series'!A29)</f>
        <v>63.649967218591691</v>
      </c>
      <c r="J29" s="4">
        <f t="shared" si="1"/>
        <v>76.112733036718026</v>
      </c>
    </row>
    <row r="30" spans="1:10" x14ac:dyDescent="0.25">
      <c r="A30">
        <v>29</v>
      </c>
      <c r="B30" s="1">
        <v>43952</v>
      </c>
      <c r="C30" s="4">
        <v>53.799999</v>
      </c>
      <c r="D30" s="4">
        <f t="shared" si="4"/>
        <v>40.362500333333337</v>
      </c>
      <c r="E30" s="4">
        <f t="shared" si="5"/>
        <v>41.289167000000006</v>
      </c>
      <c r="F30" s="2">
        <f t="shared" si="3"/>
        <v>1.3030051926211055</v>
      </c>
      <c r="G30" s="4">
        <f>P7</f>
        <v>1.143426940970395</v>
      </c>
      <c r="H30" s="3">
        <f t="shared" si="0"/>
        <v>47.051540480882338</v>
      </c>
      <c r="I30" s="4">
        <f>'Summary Output'!$B$17+('Summary Output'!$B$18*'Time Series'!A30)</f>
        <v>66.182041150094079</v>
      </c>
      <c r="J30" s="4">
        <f t="shared" si="1"/>
        <v>75.674328859428869</v>
      </c>
    </row>
    <row r="31" spans="1:10" x14ac:dyDescent="0.25">
      <c r="A31">
        <v>30</v>
      </c>
      <c r="B31" s="1">
        <v>43983</v>
      </c>
      <c r="C31" s="4">
        <v>52.610000999999997</v>
      </c>
      <c r="D31" s="4">
        <f t="shared" si="4"/>
        <v>42.215833666666668</v>
      </c>
      <c r="E31" s="4">
        <f t="shared" si="5"/>
        <v>44.173333624999998</v>
      </c>
      <c r="F31" s="2">
        <f t="shared" si="3"/>
        <v>1.1909900540136107</v>
      </c>
      <c r="G31" s="4">
        <f>P8</f>
        <v>1.1709086657786445</v>
      </c>
      <c r="H31" s="3">
        <f t="shared" si="0"/>
        <v>44.930917788549102</v>
      </c>
      <c r="I31" s="4">
        <f>'Summary Output'!$B$17+('Summary Output'!$B$18*'Time Series'!A31)</f>
        <v>68.714115081596475</v>
      </c>
      <c r="J31" s="4">
        <f t="shared" si="1"/>
        <v>80.457952810352367</v>
      </c>
    </row>
    <row r="32" spans="1:10" x14ac:dyDescent="0.25">
      <c r="A32">
        <v>31</v>
      </c>
      <c r="B32" s="1">
        <v>44013</v>
      </c>
      <c r="C32" s="4">
        <v>77.430000000000007</v>
      </c>
      <c r="D32" s="4">
        <f t="shared" si="4"/>
        <v>46.130833583333335</v>
      </c>
      <c r="E32" s="4">
        <f t="shared" si="5"/>
        <v>48.60458354166667</v>
      </c>
      <c r="F32" s="2">
        <f t="shared" si="3"/>
        <v>1.5930596326089805</v>
      </c>
      <c r="G32" s="4">
        <f>P9</f>
        <v>1.3318457074134376</v>
      </c>
      <c r="H32" s="3">
        <f t="shared" si="0"/>
        <v>58.13736498830329</v>
      </c>
      <c r="I32" s="4">
        <f>'Summary Output'!$B$17+('Summary Output'!$B$18*'Time Series'!A32)</f>
        <v>71.246189013098871</v>
      </c>
      <c r="J32" s="4">
        <f t="shared" si="1"/>
        <v>94.888931006662148</v>
      </c>
    </row>
    <row r="33" spans="1:10" x14ac:dyDescent="0.25">
      <c r="A33">
        <v>32</v>
      </c>
      <c r="B33" s="1">
        <v>44044</v>
      </c>
      <c r="C33" s="4">
        <v>90.82</v>
      </c>
      <c r="D33" s="4">
        <f t="shared" si="4"/>
        <v>51.078333500000006</v>
      </c>
      <c r="E33" s="4">
        <f t="shared" si="5"/>
        <v>53.286666750000009</v>
      </c>
      <c r="F33" s="2">
        <f t="shared" si="3"/>
        <v>1.7043663178650592</v>
      </c>
      <c r="G33" s="4">
        <f>P10</f>
        <v>1.3882997641610701</v>
      </c>
      <c r="H33" s="3">
        <f t="shared" si="0"/>
        <v>65.418148403188141</v>
      </c>
      <c r="I33" s="4">
        <f>'Summary Output'!$B$17+('Summary Output'!$B$18*'Time Series'!A33)</f>
        <v>73.778262944601238</v>
      </c>
      <c r="J33" s="4">
        <f t="shared" si="1"/>
        <v>102.42634504620332</v>
      </c>
    </row>
    <row r="34" spans="1:10" x14ac:dyDescent="0.25">
      <c r="A34">
        <v>33</v>
      </c>
      <c r="B34" s="1">
        <v>44075</v>
      </c>
      <c r="C34" s="4">
        <v>81.989998</v>
      </c>
      <c r="D34" s="4">
        <f t="shared" si="4"/>
        <v>55.495000000000005</v>
      </c>
      <c r="E34" s="4">
        <f t="shared" si="5"/>
        <v>57.218333375</v>
      </c>
      <c r="F34" s="2">
        <f t="shared" si="3"/>
        <v>1.4329322992099471</v>
      </c>
      <c r="G34" s="4">
        <f>P11</f>
        <v>1.217160753349541</v>
      </c>
      <c r="H34" s="3">
        <f t="shared" si="0"/>
        <v>67.361683963576112</v>
      </c>
      <c r="I34" s="4">
        <f>'Summary Output'!$B$17+('Summary Output'!$B$18*'Time Series'!A34)</f>
        <v>76.310336876103634</v>
      </c>
      <c r="J34" s="4">
        <f t="shared" si="1"/>
        <v>92.881947120475559</v>
      </c>
    </row>
    <row r="35" spans="1:10" x14ac:dyDescent="0.25">
      <c r="A35">
        <v>34</v>
      </c>
      <c r="B35" s="1">
        <v>44105</v>
      </c>
      <c r="C35" s="4">
        <v>75.290001000000004</v>
      </c>
      <c r="D35" s="4">
        <f t="shared" si="4"/>
        <v>58.941666749999996</v>
      </c>
      <c r="E35" s="4">
        <f t="shared" si="5"/>
        <v>61.171250166666667</v>
      </c>
      <c r="F35" s="2">
        <f t="shared" si="3"/>
        <v>1.2308069688761551</v>
      </c>
      <c r="G35" s="4">
        <f>P12</f>
        <v>1.2326377079983561</v>
      </c>
      <c r="H35" s="3">
        <f t="shared" si="0"/>
        <v>61.080397355571094</v>
      </c>
      <c r="I35" s="4">
        <f>'Summary Output'!$B$17+('Summary Output'!$B$18*'Time Series'!A35)</f>
        <v>78.842410807606029</v>
      </c>
      <c r="J35" s="4">
        <f t="shared" si="1"/>
        <v>97.184128550952323</v>
      </c>
    </row>
    <row r="36" spans="1:10" x14ac:dyDescent="0.25">
      <c r="A36">
        <v>35</v>
      </c>
      <c r="B36" s="1">
        <v>44136</v>
      </c>
      <c r="C36" s="4">
        <v>92.660004000000001</v>
      </c>
      <c r="D36" s="4">
        <f t="shared" si="4"/>
        <v>63.400833583333331</v>
      </c>
      <c r="E36" s="4">
        <f t="shared" si="5"/>
        <v>65.311250166666667</v>
      </c>
      <c r="F36" s="2">
        <f t="shared" si="3"/>
        <v>1.4187449139856076</v>
      </c>
      <c r="G36" s="4">
        <f>P13</f>
        <v>1.433077038932435</v>
      </c>
      <c r="H36" s="3">
        <f t="shared" si="0"/>
        <v>64.658075932209968</v>
      </c>
      <c r="I36" s="4">
        <f>'Summary Output'!$B$17+('Summary Output'!$B$18*'Time Series'!A36)</f>
        <v>81.374484739108397</v>
      </c>
      <c r="J36" s="4">
        <f t="shared" si="1"/>
        <v>116.61590563457408</v>
      </c>
    </row>
    <row r="37" spans="1:10" x14ac:dyDescent="0.25">
      <c r="A37">
        <v>36</v>
      </c>
      <c r="B37" s="1">
        <v>44166</v>
      </c>
      <c r="C37" s="4">
        <v>91.709998999999996</v>
      </c>
      <c r="D37" s="4">
        <f t="shared" si="4"/>
        <v>67.221666749999997</v>
      </c>
      <c r="E37" s="4">
        <f t="shared" si="5"/>
        <v>68.83166670833333</v>
      </c>
      <c r="F37" s="2">
        <f t="shared" si="3"/>
        <v>1.3323809139855802</v>
      </c>
      <c r="G37" s="4">
        <f>P14</f>
        <v>1.3886097735571938</v>
      </c>
      <c r="H37" s="3">
        <f t="shared" si="0"/>
        <v>66.044471777745741</v>
      </c>
      <c r="I37" s="4">
        <f>'Summary Output'!$B$17+('Summary Output'!$B$18*'Time Series'!A37)</f>
        <v>83.906558670610792</v>
      </c>
      <c r="J37" s="4">
        <f t="shared" si="1"/>
        <v>116.51346743556026</v>
      </c>
    </row>
    <row r="38" spans="1:10" x14ac:dyDescent="0.25">
      <c r="A38">
        <v>37</v>
      </c>
      <c r="B38" s="1">
        <v>44197</v>
      </c>
      <c r="C38" s="4">
        <v>85.639999000000003</v>
      </c>
      <c r="D38" s="4">
        <f t="shared" si="4"/>
        <v>70.441666666666663</v>
      </c>
      <c r="E38" s="4">
        <f t="shared" si="5"/>
        <v>72.067916749999995</v>
      </c>
      <c r="F38" s="2">
        <f t="shared" si="3"/>
        <v>1.1883234990277418</v>
      </c>
      <c r="G38" s="4">
        <f>P3</f>
        <v>1.2988877725312014</v>
      </c>
      <c r="H38" s="3">
        <f t="shared" si="0"/>
        <v>65.933332202449989</v>
      </c>
      <c r="I38" s="4">
        <f>'Summary Output'!$B$17+('Summary Output'!$B$18*'Time Series'!A38)</f>
        <v>86.438632602113188</v>
      </c>
      <c r="J38" s="4">
        <f t="shared" si="1"/>
        <v>112.27408296120169</v>
      </c>
    </row>
    <row r="39" spans="1:10" x14ac:dyDescent="0.25">
      <c r="A39">
        <v>38</v>
      </c>
      <c r="B39" s="1">
        <v>44228</v>
      </c>
      <c r="C39" s="4">
        <v>84.510002</v>
      </c>
      <c r="D39" s="4">
        <f t="shared" si="4"/>
        <v>73.694166833333341</v>
      </c>
      <c r="E39" s="4">
        <f t="shared" si="5"/>
        <v>75.070000166666674</v>
      </c>
      <c r="F39" s="2">
        <f t="shared" si="3"/>
        <v>1.1257493247951926</v>
      </c>
      <c r="G39" s="4">
        <f>P4</f>
        <v>1.2010834367591769</v>
      </c>
      <c r="H39" s="3">
        <f t="shared" si="0"/>
        <v>70.361474826452593</v>
      </c>
      <c r="I39" s="4">
        <f>'Summary Output'!$B$17+('Summary Output'!$B$18*'Time Series'!A39)</f>
        <v>88.970706533615584</v>
      </c>
      <c r="J39" s="4">
        <f t="shared" si="1"/>
        <v>106.86124197428717</v>
      </c>
    </row>
    <row r="40" spans="1:10" x14ac:dyDescent="0.25">
      <c r="A40">
        <v>39</v>
      </c>
      <c r="B40" s="1">
        <v>44256</v>
      </c>
      <c r="C40" s="4">
        <v>78.5</v>
      </c>
      <c r="D40" s="4">
        <f t="shared" si="4"/>
        <v>76.445833500000006</v>
      </c>
      <c r="E40" s="4">
        <f t="shared" si="5"/>
        <v>77.66375033333334</v>
      </c>
      <c r="F40" s="2">
        <f t="shared" si="3"/>
        <v>1.0107675674053529</v>
      </c>
      <c r="G40" s="4">
        <f>P5</f>
        <v>1.1474137617015383</v>
      </c>
      <c r="H40" s="3">
        <f t="shared" si="0"/>
        <v>68.414727642441491</v>
      </c>
      <c r="I40" s="4">
        <f>'Summary Output'!$B$17+('Summary Output'!$B$18*'Time Series'!A40)</f>
        <v>91.502780465117951</v>
      </c>
      <c r="J40" s="4">
        <f t="shared" si="1"/>
        <v>104.99154953963102</v>
      </c>
    </row>
    <row r="41" spans="1:10" x14ac:dyDescent="0.25">
      <c r="A41">
        <v>40</v>
      </c>
      <c r="B41" s="1">
        <v>44287</v>
      </c>
      <c r="C41" s="4">
        <v>81.620002999999997</v>
      </c>
      <c r="D41" s="4">
        <f t="shared" si="4"/>
        <v>78.881667166666674</v>
      </c>
      <c r="E41" s="4">
        <f t="shared" si="5"/>
        <v>79.976667291666672</v>
      </c>
      <c r="F41" s="2">
        <f t="shared" si="3"/>
        <v>1.0205476892696748</v>
      </c>
      <c r="G41" s="4">
        <f>P6</f>
        <v>1.1958016062337586</v>
      </c>
      <c r="H41" s="3">
        <f t="shared" si="0"/>
        <v>68.255471956645536</v>
      </c>
      <c r="I41" s="4">
        <f>'Summary Output'!$B$17+('Summary Output'!$B$18*'Time Series'!A41)</f>
        <v>94.034854396620347</v>
      </c>
      <c r="J41" s="4">
        <f t="shared" si="1"/>
        <v>112.44702992943623</v>
      </c>
    </row>
    <row r="42" spans="1:10" x14ac:dyDescent="0.25">
      <c r="A42">
        <v>41</v>
      </c>
      <c r="B42" s="1">
        <v>44317</v>
      </c>
      <c r="C42" s="4">
        <v>80.080001999999993</v>
      </c>
      <c r="D42" s="4">
        <f t="shared" si="4"/>
        <v>81.071667416666671</v>
      </c>
      <c r="E42" s="4">
        <f t="shared" si="5"/>
        <v>82.793334041666668</v>
      </c>
      <c r="F42" s="2">
        <f t="shared" si="3"/>
        <v>0.96722765095676466</v>
      </c>
      <c r="G42" s="4">
        <f>P7</f>
        <v>1.143426940970395</v>
      </c>
      <c r="H42" s="3">
        <f t="shared" si="0"/>
        <v>70.035084123554327</v>
      </c>
      <c r="I42" s="4">
        <f>'Summary Output'!$B$17+('Summary Output'!$B$18*'Time Series'!A42)</f>
        <v>96.566928328122742</v>
      </c>
      <c r="J42" s="4">
        <f t="shared" si="1"/>
        <v>110.41722745713277</v>
      </c>
    </row>
    <row r="43" spans="1:10" x14ac:dyDescent="0.25">
      <c r="A43">
        <v>42</v>
      </c>
      <c r="B43" s="1">
        <v>44348</v>
      </c>
      <c r="C43" s="4">
        <v>93.93</v>
      </c>
      <c r="D43" s="4">
        <f t="shared" si="4"/>
        <v>84.515000666666666</v>
      </c>
      <c r="E43" s="4">
        <f t="shared" si="5"/>
        <v>85.713334083333336</v>
      </c>
      <c r="F43" s="2">
        <f t="shared" si="3"/>
        <v>1.0958621666575024</v>
      </c>
      <c r="G43" s="4">
        <f>P8</f>
        <v>1.1709086657786445</v>
      </c>
      <c r="H43" s="3">
        <f t="shared" si="0"/>
        <v>80.219749622860078</v>
      </c>
      <c r="I43" s="4">
        <f>'Summary Output'!$B$17+('Summary Output'!$B$18*'Time Series'!A43)</f>
        <v>99.099002259625138</v>
      </c>
      <c r="J43" s="4">
        <f t="shared" si="1"/>
        <v>116.03588051581255</v>
      </c>
    </row>
    <row r="44" spans="1:10" x14ac:dyDescent="0.25">
      <c r="A44">
        <v>43</v>
      </c>
      <c r="B44" s="1">
        <v>44378</v>
      </c>
      <c r="C44" s="4">
        <v>106.19000200000001</v>
      </c>
      <c r="D44" s="4">
        <f t="shared" si="4"/>
        <v>86.911667500000007</v>
      </c>
      <c r="E44" s="4">
        <f t="shared" si="5"/>
        <v>87.740834208333339</v>
      </c>
      <c r="F44" s="2">
        <f t="shared" si="3"/>
        <v>1.2102688897151428</v>
      </c>
      <c r="G44" s="4">
        <f>P9</f>
        <v>1.3318457074134376</v>
      </c>
      <c r="H44" s="3">
        <f t="shared" si="0"/>
        <v>79.731459439269742</v>
      </c>
      <c r="I44" s="4">
        <f>'Summary Output'!$B$17+('Summary Output'!$B$18*'Time Series'!A44)</f>
        <v>101.63107619112751</v>
      </c>
      <c r="J44" s="4">
        <f t="shared" si="1"/>
        <v>135.35691256496119</v>
      </c>
    </row>
    <row r="45" spans="1:10" x14ac:dyDescent="0.25">
      <c r="A45">
        <v>44</v>
      </c>
      <c r="B45" s="1">
        <v>44409</v>
      </c>
      <c r="C45" s="4">
        <v>110.720001</v>
      </c>
      <c r="D45" s="4">
        <f t="shared" si="4"/>
        <v>88.570000916666672</v>
      </c>
      <c r="E45" s="4">
        <f t="shared" si="5"/>
        <v>89.441251083333341</v>
      </c>
      <c r="F45" s="2">
        <f t="shared" si="3"/>
        <v>1.2379075612084296</v>
      </c>
      <c r="G45" s="4">
        <f>P10</f>
        <v>1.3882997641610701</v>
      </c>
      <c r="H45" s="3">
        <f t="shared" si="0"/>
        <v>79.752229207433828</v>
      </c>
      <c r="I45" s="4">
        <f>'Summary Output'!$B$17+('Summary Output'!$B$18*'Time Series'!A45)</f>
        <v>104.1631501226299</v>
      </c>
      <c r="J45" s="4">
        <f t="shared" si="1"/>
        <v>144.60967674952124</v>
      </c>
    </row>
    <row r="46" spans="1:10" x14ac:dyDescent="0.25">
      <c r="A46">
        <v>45</v>
      </c>
      <c r="B46" s="1">
        <v>44440</v>
      </c>
      <c r="C46" s="4">
        <v>102.900002</v>
      </c>
      <c r="D46" s="4">
        <f t="shared" si="4"/>
        <v>90.312501250000011</v>
      </c>
      <c r="E46" s="4">
        <f t="shared" si="5"/>
        <v>92.185001333333332</v>
      </c>
      <c r="F46" s="2">
        <f t="shared" si="3"/>
        <v>1.1162336661245154</v>
      </c>
      <c r="G46" s="4">
        <f>P11</f>
        <v>1.217160753349541</v>
      </c>
      <c r="H46" s="3">
        <f t="shared" si="0"/>
        <v>84.541012119250823</v>
      </c>
      <c r="I46" s="4">
        <f>'Summary Output'!$B$17+('Summary Output'!$B$18*'Time Series'!A46)</f>
        <v>106.6952240541323</v>
      </c>
      <c r="J46" s="4">
        <f t="shared" si="1"/>
        <v>129.86523928852574</v>
      </c>
    </row>
    <row r="47" spans="1:10" x14ac:dyDescent="0.25">
      <c r="A47">
        <v>46</v>
      </c>
      <c r="B47" s="1">
        <v>44470</v>
      </c>
      <c r="C47" s="4">
        <v>120.230003</v>
      </c>
      <c r="D47" s="4">
        <f t="shared" si="4"/>
        <v>94.057501416666653</v>
      </c>
      <c r="E47" s="4">
        <f t="shared" si="5"/>
        <v>96.795417708333332</v>
      </c>
      <c r="F47" s="2">
        <f t="shared" si="3"/>
        <v>1.2421042839267498</v>
      </c>
      <c r="G47" s="4">
        <f>P12</f>
        <v>1.2326377079983561</v>
      </c>
      <c r="H47" s="3">
        <f t="shared" si="0"/>
        <v>97.538800103104052</v>
      </c>
      <c r="I47" s="4">
        <f>'Summary Output'!$B$17+('Summary Output'!$B$18*'Time Series'!A47)</f>
        <v>109.22729798563469</v>
      </c>
      <c r="J47" s="4">
        <f t="shared" si="1"/>
        <v>134.63768623986621</v>
      </c>
    </row>
    <row r="48" spans="1:10" x14ac:dyDescent="0.25">
      <c r="A48">
        <v>47</v>
      </c>
      <c r="B48" s="1">
        <v>44501</v>
      </c>
      <c r="C48" s="4">
        <v>158.36999499999999</v>
      </c>
      <c r="D48" s="4">
        <f t="shared" si="4"/>
        <v>99.533334000000011</v>
      </c>
      <c r="E48" s="4">
        <f t="shared" si="5"/>
        <v>101.70791712499999</v>
      </c>
      <c r="F48" s="2">
        <f t="shared" si="3"/>
        <v>1.5571058721550828</v>
      </c>
      <c r="G48" s="4">
        <f>P13</f>
        <v>1.433077038932435</v>
      </c>
      <c r="H48" s="3">
        <f t="shared" si="0"/>
        <v>110.51045456563666</v>
      </c>
      <c r="I48" s="4">
        <f>'Summary Output'!$B$17+('Summary Output'!$B$18*'Time Series'!A48)</f>
        <v>111.75937191713706</v>
      </c>
      <c r="J48" s="4">
        <f t="shared" si="1"/>
        <v>160.15978977995951</v>
      </c>
    </row>
    <row r="49" spans="1:10" x14ac:dyDescent="0.25">
      <c r="A49">
        <v>48</v>
      </c>
      <c r="B49" s="1">
        <v>44531</v>
      </c>
      <c r="C49" s="4">
        <v>143.89999399999999</v>
      </c>
      <c r="D49" s="4">
        <f t="shared" si="4"/>
        <v>103.88250024999998</v>
      </c>
      <c r="E49" s="4">
        <f t="shared" si="5"/>
        <v>103.88250024999998</v>
      </c>
      <c r="F49" s="2">
        <f t="shared" si="3"/>
        <v>1.3852188160055381</v>
      </c>
      <c r="G49" s="4">
        <f>P14</f>
        <v>1.3886097735571938</v>
      </c>
      <c r="H49" s="3">
        <f t="shared" si="0"/>
        <v>103.62882124282633</v>
      </c>
      <c r="I49" s="4">
        <f>'Summary Output'!$B$17+('Summary Output'!$B$18*'Time Series'!A49)</f>
        <v>114.29144584863946</v>
      </c>
      <c r="J49" s="4">
        <f t="shared" si="1"/>
        <v>158.70621873940351</v>
      </c>
    </row>
    <row r="50" spans="1:10" x14ac:dyDescent="0.25">
      <c r="A50">
        <v>49</v>
      </c>
      <c r="G50" s="4">
        <f>P3</f>
        <v>1.2988877725312014</v>
      </c>
      <c r="I50" s="4">
        <f>'Summary Output'!$B$17+('Summary Output'!$B$18*'Time Series'!A50)</f>
        <v>116.82351978014185</v>
      </c>
      <c r="J50" s="4">
        <f t="shared" ref="J50:J61" si="6">G50*I50</f>
        <v>151.74064138648319</v>
      </c>
    </row>
    <row r="51" spans="1:10" x14ac:dyDescent="0.25">
      <c r="A51">
        <v>50</v>
      </c>
      <c r="G51" s="4">
        <f>P4</f>
        <v>1.2010834367591769</v>
      </c>
      <c r="I51" s="4">
        <f>'Summary Output'!$B$17+('Summary Output'!$B$18*'Time Series'!A51)</f>
        <v>119.35559371164422</v>
      </c>
      <c r="J51" s="4">
        <f t="shared" si="6"/>
        <v>143.35602669161364</v>
      </c>
    </row>
    <row r="52" spans="1:10" x14ac:dyDescent="0.25">
      <c r="A52">
        <v>51</v>
      </c>
      <c r="G52" s="4">
        <f>P5</f>
        <v>1.1474137617015383</v>
      </c>
      <c r="I52" s="4">
        <f>'Summary Output'!$B$17+('Summary Output'!$B$18*'Time Series'!A52)</f>
        <v>121.88766764314661</v>
      </c>
      <c r="J52" s="4">
        <f t="shared" si="6"/>
        <v>139.85558723544972</v>
      </c>
    </row>
    <row r="53" spans="1:10" x14ac:dyDescent="0.25">
      <c r="A53">
        <v>52</v>
      </c>
      <c r="G53" s="4">
        <f>P6</f>
        <v>1.1958016062337586</v>
      </c>
      <c r="I53" s="4">
        <f>'Summary Output'!$B$17+('Summary Output'!$B$18*'Time Series'!A53)</f>
        <v>124.41974157464901</v>
      </c>
      <c r="J53" s="4">
        <f t="shared" si="6"/>
        <v>148.78132682215445</v>
      </c>
    </row>
    <row r="54" spans="1:10" x14ac:dyDescent="0.25">
      <c r="A54">
        <v>53</v>
      </c>
      <c r="G54" s="4">
        <f>P7</f>
        <v>1.143426940970395</v>
      </c>
      <c r="I54" s="4">
        <f>'Summary Output'!$B$17+('Summary Output'!$B$18*'Time Series'!A54)</f>
        <v>126.95181550615141</v>
      </c>
      <c r="J54" s="4">
        <f t="shared" si="6"/>
        <v>145.16012605483667</v>
      </c>
    </row>
    <row r="55" spans="1:10" x14ac:dyDescent="0.25">
      <c r="A55">
        <v>54</v>
      </c>
      <c r="G55" s="4">
        <f>P8</f>
        <v>1.1709086657786445</v>
      </c>
      <c r="I55" s="4">
        <f>'Summary Output'!$B$17+('Summary Output'!$B$18*'Time Series'!A55)</f>
        <v>129.4838894376538</v>
      </c>
      <c r="J55" s="4">
        <f t="shared" si="6"/>
        <v>151.61380822127273</v>
      </c>
    </row>
    <row r="56" spans="1:10" x14ac:dyDescent="0.25">
      <c r="A56">
        <v>55</v>
      </c>
      <c r="G56" s="4">
        <f>P9</f>
        <v>1.3318457074134376</v>
      </c>
      <c r="I56" s="4">
        <f>'Summary Output'!$B$17+('Summary Output'!$B$18*'Time Series'!A56)</f>
        <v>132.01596336915617</v>
      </c>
      <c r="J56" s="4">
        <f t="shared" si="6"/>
        <v>175.82489412326026</v>
      </c>
    </row>
    <row r="57" spans="1:10" x14ac:dyDescent="0.25">
      <c r="A57">
        <v>56</v>
      </c>
      <c r="G57" s="4">
        <f>P10</f>
        <v>1.3882997641610701</v>
      </c>
      <c r="I57" s="4">
        <f>'Summary Output'!$B$17+('Summary Output'!$B$18*'Time Series'!A57)</f>
        <v>134.54803730065856</v>
      </c>
      <c r="J57" s="4">
        <f t="shared" si="6"/>
        <v>186.79300845283916</v>
      </c>
    </row>
    <row r="58" spans="1:10" x14ac:dyDescent="0.25">
      <c r="A58">
        <v>57</v>
      </c>
      <c r="G58" s="4">
        <f>P11</f>
        <v>1.217160753349541</v>
      </c>
      <c r="I58" s="4">
        <f>'Summary Output'!$B$17+('Summary Output'!$B$18*'Time Series'!A58)</f>
        <v>137.08011123216096</v>
      </c>
      <c r="J58" s="4">
        <f t="shared" si="6"/>
        <v>166.8485314565759</v>
      </c>
    </row>
    <row r="59" spans="1:10" x14ac:dyDescent="0.25">
      <c r="A59">
        <v>58</v>
      </c>
      <c r="G59" s="4">
        <f>P12</f>
        <v>1.2326377079983561</v>
      </c>
      <c r="I59" s="4">
        <f>'Summary Output'!$B$17+('Summary Output'!$B$18*'Time Series'!A59)</f>
        <v>139.61218516366336</v>
      </c>
      <c r="J59" s="4">
        <f t="shared" si="6"/>
        <v>172.0912439287801</v>
      </c>
    </row>
    <row r="60" spans="1:10" x14ac:dyDescent="0.25">
      <c r="A60">
        <v>59</v>
      </c>
      <c r="G60" s="4">
        <f>P13</f>
        <v>1.433077038932435</v>
      </c>
      <c r="I60" s="4">
        <f>'Summary Output'!$B$17+('Summary Output'!$B$18*'Time Series'!A60)</f>
        <v>142.14425909516572</v>
      </c>
      <c r="J60" s="4">
        <f t="shared" si="6"/>
        <v>203.70367392534493</v>
      </c>
    </row>
    <row r="61" spans="1:10" x14ac:dyDescent="0.25">
      <c r="A61">
        <v>60</v>
      </c>
      <c r="G61" s="4">
        <f>P14</f>
        <v>1.3886097735571938</v>
      </c>
      <c r="I61" s="4">
        <f>'Summary Output'!$B$17+('Summary Output'!$B$18*'Time Series'!A61)</f>
        <v>144.67633302666812</v>
      </c>
      <c r="J61" s="4">
        <f t="shared" si="6"/>
        <v>200.89897004324678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Summary Output</vt:lpstr>
      <vt:lpstr>Time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2022-07-03T04:09:34Z</dcterms:created>
  <dcterms:modified xsi:type="dcterms:W3CDTF">2022-07-03T05:40:15Z</dcterms:modified>
</cp:coreProperties>
</file>