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_Time_Series\"/>
    </mc:Choice>
  </mc:AlternateContent>
  <bookViews>
    <workbookView xWindow="0" yWindow="0" windowWidth="28800" windowHeight="12330" activeTab="1"/>
  </bookViews>
  <sheets>
    <sheet name="Data" sheetId="1" r:id="rId1"/>
    <sheet name="Moving Average" sheetId="2" r:id="rId2"/>
    <sheet name="Weighted Moving Average" sheetId="3" r:id="rId3"/>
    <sheet name="Exponential Smoothing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 s="1"/>
  <c r="F27" i="3"/>
  <c r="F26" i="3"/>
  <c r="I29" i="3"/>
  <c r="J29" i="3"/>
  <c r="H29" i="3"/>
  <c r="F7" i="3"/>
  <c r="F8" i="3"/>
  <c r="F9" i="3"/>
  <c r="G9" i="3" s="1"/>
  <c r="F10" i="3"/>
  <c r="F11" i="3"/>
  <c r="F12" i="3"/>
  <c r="F13" i="3"/>
  <c r="F14" i="3"/>
  <c r="F15" i="3"/>
  <c r="F16" i="3"/>
  <c r="F17" i="3"/>
  <c r="F18" i="3"/>
  <c r="F19" i="3"/>
  <c r="G19" i="3" s="1"/>
  <c r="I19" i="3" s="1"/>
  <c r="F20" i="3"/>
  <c r="G20" i="3" s="1"/>
  <c r="F21" i="3"/>
  <c r="G21" i="3" s="1"/>
  <c r="F22" i="3"/>
  <c r="G22" i="3" s="1"/>
  <c r="I22" i="3" s="1"/>
  <c r="F23" i="3"/>
  <c r="G23" i="3" s="1"/>
  <c r="I23" i="3" s="1"/>
  <c r="F24" i="3"/>
  <c r="G24" i="3" s="1"/>
  <c r="F25" i="3"/>
  <c r="G25" i="3" s="1"/>
  <c r="G26" i="3"/>
  <c r="I26" i="3" s="1"/>
  <c r="F6" i="3"/>
  <c r="G6" i="3" s="1"/>
  <c r="I6" i="3" s="1"/>
  <c r="G8" i="3"/>
  <c r="G18" i="3"/>
  <c r="I18" i="3" s="1"/>
  <c r="G17" i="3"/>
  <c r="G16" i="3"/>
  <c r="G15" i="3"/>
  <c r="I15" i="3" s="1"/>
  <c r="G14" i="3"/>
  <c r="I14" i="3" s="1"/>
  <c r="G13" i="3"/>
  <c r="G12" i="3"/>
  <c r="G11" i="3"/>
  <c r="I11" i="3" s="1"/>
  <c r="G10" i="3"/>
  <c r="I10" i="3" s="1"/>
  <c r="G7" i="3"/>
  <c r="I7" i="3" s="1"/>
  <c r="G29" i="2"/>
  <c r="H29" i="2"/>
  <c r="F2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5" i="2"/>
  <c r="D27" i="2"/>
  <c r="D2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5" i="2"/>
  <c r="D6" i="5" l="1"/>
  <c r="E5" i="5"/>
  <c r="D7" i="5"/>
  <c r="E6" i="5"/>
  <c r="G6" i="5" s="1"/>
  <c r="F5" i="5"/>
  <c r="G5" i="5"/>
  <c r="H17" i="3"/>
  <c r="J17" i="3" s="1"/>
  <c r="I17" i="3"/>
  <c r="I21" i="3"/>
  <c r="H21" i="3"/>
  <c r="J21" i="3" s="1"/>
  <c r="I16" i="3"/>
  <c r="H16" i="3"/>
  <c r="J16" i="3" s="1"/>
  <c r="H8" i="3"/>
  <c r="J8" i="3" s="1"/>
  <c r="I8" i="3"/>
  <c r="I24" i="3"/>
  <c r="H24" i="3"/>
  <c r="J24" i="3" s="1"/>
  <c r="I25" i="3"/>
  <c r="H25" i="3"/>
  <c r="J25" i="3" s="1"/>
  <c r="I20" i="3"/>
  <c r="H20" i="3"/>
  <c r="J20" i="3" s="1"/>
  <c r="H13" i="3"/>
  <c r="J13" i="3" s="1"/>
  <c r="I13" i="3"/>
  <c r="H9" i="3"/>
  <c r="J9" i="3" s="1"/>
  <c r="I9" i="3"/>
  <c r="I12" i="3"/>
  <c r="H12" i="3"/>
  <c r="J12" i="3" s="1"/>
  <c r="H6" i="3"/>
  <c r="J6" i="3" s="1"/>
  <c r="H10" i="3"/>
  <c r="J10" i="3" s="1"/>
  <c r="H14" i="3"/>
  <c r="J14" i="3" s="1"/>
  <c r="H18" i="3"/>
  <c r="J18" i="3" s="1"/>
  <c r="H22" i="3"/>
  <c r="J22" i="3" s="1"/>
  <c r="H26" i="3"/>
  <c r="J26" i="3" s="1"/>
  <c r="H7" i="3"/>
  <c r="J7" i="3" s="1"/>
  <c r="H11" i="3"/>
  <c r="J11" i="3" s="1"/>
  <c r="H15" i="3"/>
  <c r="J15" i="3" s="1"/>
  <c r="H19" i="3"/>
  <c r="J19" i="3" s="1"/>
  <c r="H23" i="3"/>
  <c r="J23" i="3" s="1"/>
  <c r="F6" i="5" l="1"/>
  <c r="H6" i="5" s="1"/>
  <c r="D8" i="5"/>
  <c r="E7" i="5"/>
  <c r="H5" i="5"/>
  <c r="G7" i="5" l="1"/>
  <c r="F7" i="5"/>
  <c r="E8" i="5"/>
  <c r="D9" i="5"/>
  <c r="G8" i="5" l="1"/>
  <c r="F8" i="5"/>
  <c r="H8" i="5" s="1"/>
  <c r="E9" i="5"/>
  <c r="D10" i="5"/>
  <c r="H7" i="5"/>
  <c r="E10" i="5" l="1"/>
  <c r="D11" i="5"/>
  <c r="G9" i="5"/>
  <c r="F9" i="5"/>
  <c r="H9" i="5" l="1"/>
  <c r="D12" i="5"/>
  <c r="E11" i="5"/>
  <c r="F10" i="5"/>
  <c r="H10" i="5" s="1"/>
  <c r="G10" i="5"/>
  <c r="E12" i="5" l="1"/>
  <c r="D13" i="5"/>
  <c r="G11" i="5"/>
  <c r="F11" i="5"/>
  <c r="H11" i="5" s="1"/>
  <c r="E13" i="5" l="1"/>
  <c r="D14" i="5"/>
  <c r="G12" i="5"/>
  <c r="F12" i="5"/>
  <c r="H12" i="5" s="1"/>
  <c r="F13" i="5" l="1"/>
  <c r="H13" i="5" s="1"/>
  <c r="G13" i="5"/>
  <c r="E14" i="5"/>
  <c r="D15" i="5"/>
  <c r="E15" i="5" l="1"/>
  <c r="D16" i="5"/>
  <c r="G14" i="5"/>
  <c r="F14" i="5"/>
  <c r="H14" i="5" s="1"/>
  <c r="E16" i="5" l="1"/>
  <c r="D17" i="5"/>
  <c r="G15" i="5"/>
  <c r="F15" i="5"/>
  <c r="H15" i="5" s="1"/>
  <c r="E17" i="5" l="1"/>
  <c r="D18" i="5"/>
  <c r="F16" i="5"/>
  <c r="H16" i="5" s="1"/>
  <c r="G16" i="5"/>
  <c r="D19" i="5" l="1"/>
  <c r="E18" i="5"/>
  <c r="F17" i="5"/>
  <c r="H17" i="5" s="1"/>
  <c r="G17" i="5"/>
  <c r="G18" i="5" l="1"/>
  <c r="F18" i="5"/>
  <c r="H18" i="5" s="1"/>
  <c r="D20" i="5"/>
  <c r="E19" i="5"/>
  <c r="G19" i="5" l="1"/>
  <c r="F19" i="5"/>
  <c r="H19" i="5" s="1"/>
  <c r="D21" i="5"/>
  <c r="E20" i="5"/>
  <c r="G20" i="5" l="1"/>
  <c r="F20" i="5"/>
  <c r="H20" i="5" s="1"/>
  <c r="D22" i="5"/>
  <c r="E21" i="5"/>
  <c r="G21" i="5" l="1"/>
  <c r="F21" i="5"/>
  <c r="H21" i="5" s="1"/>
  <c r="E22" i="5"/>
  <c r="D23" i="5"/>
  <c r="D24" i="5" l="1"/>
  <c r="E23" i="5"/>
  <c r="G22" i="5"/>
  <c r="F22" i="5"/>
  <c r="H22" i="5" s="1"/>
  <c r="G23" i="5" l="1"/>
  <c r="F23" i="5"/>
  <c r="H23" i="5" s="1"/>
  <c r="D25" i="5"/>
  <c r="E24" i="5"/>
  <c r="G24" i="5" l="1"/>
  <c r="F24" i="5"/>
  <c r="H24" i="5" s="1"/>
  <c r="D26" i="5"/>
  <c r="E25" i="5"/>
  <c r="G25" i="5" l="1"/>
  <c r="F25" i="5"/>
  <c r="H25" i="5" s="1"/>
  <c r="D27" i="5"/>
  <c r="E26" i="5"/>
  <c r="G26" i="5" l="1"/>
  <c r="G29" i="5" s="1"/>
  <c r="F26" i="5"/>
  <c r="H26" i="5" l="1"/>
  <c r="H29" i="5" s="1"/>
  <c r="F29" i="5"/>
</calcChain>
</file>

<file path=xl/sharedStrings.xml><?xml version="1.0" encoding="utf-8"?>
<sst xmlns="http://schemas.openxmlformats.org/spreadsheetml/2006/main" count="56" uniqueCount="24">
  <si>
    <t>Date</t>
  </si>
  <si>
    <t>Open</t>
  </si>
  <si>
    <t>High</t>
  </si>
  <si>
    <t>Low</t>
  </si>
  <si>
    <t>Close</t>
  </si>
  <si>
    <t>Adj Close</t>
  </si>
  <si>
    <t>Volume</t>
  </si>
  <si>
    <t>d</t>
  </si>
  <si>
    <t>Time Series Data</t>
  </si>
  <si>
    <t>Forecasted Value</t>
  </si>
  <si>
    <t>Error</t>
  </si>
  <si>
    <t>Absolute Error</t>
  </si>
  <si>
    <t>Squared Error</t>
  </si>
  <si>
    <t>Absolute % Error</t>
  </si>
  <si>
    <t>Error Analysis</t>
  </si>
  <si>
    <t>Forecast Value</t>
  </si>
  <si>
    <t>Predict Next Period</t>
  </si>
  <si>
    <t>MAD</t>
  </si>
  <si>
    <t>MSE</t>
  </si>
  <si>
    <t>MAPE</t>
  </si>
  <si>
    <t>Average</t>
  </si>
  <si>
    <t>Weights</t>
  </si>
  <si>
    <t>Sum of Weights</t>
  </si>
  <si>
    <r>
      <t xml:space="preserve">Alpha: </t>
    </r>
    <r>
      <rPr>
        <sz val="11"/>
        <color theme="1"/>
        <rFont val="Calibri"/>
        <family val="2"/>
      </rPr>
      <t xml:space="preserve">α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</si>
</sst>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81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2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1" xfId="0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2" fontId="0" fillId="0" borderId="4" xfId="0" applyNumberFormat="1" applyBorder="1"/>
    <xf numFmtId="2" fontId="0" fillId="0" borderId="6" xfId="0" applyNumberFormat="1" applyBorder="1"/>
    <xf numFmtId="2" fontId="2" fillId="0" borderId="1" xfId="0" applyNumberFormat="1" applyFont="1" applyBorder="1"/>
    <xf numFmtId="2" fontId="0" fillId="0" borderId="0" xfId="0" applyNumberFormat="1" applyBorder="1"/>
    <xf numFmtId="165" fontId="0" fillId="0" borderId="0" xfId="0" applyNumberFormat="1" applyBorder="1"/>
    <xf numFmtId="10" fontId="0" fillId="0" borderId="5" xfId="1" applyNumberFormat="1" applyFont="1" applyBorder="1"/>
    <xf numFmtId="2" fontId="0" fillId="0" borderId="7" xfId="0" applyNumberFormat="1" applyBorder="1"/>
    <xf numFmtId="165" fontId="0" fillId="0" borderId="7" xfId="0" applyNumberFormat="1" applyBorder="1"/>
    <xf numFmtId="10" fontId="0" fillId="0" borderId="8" xfId="1" applyNumberFormat="1" applyFont="1" applyBorder="1"/>
    <xf numFmtId="165" fontId="2" fillId="0" borderId="7" xfId="0" applyNumberFormat="1" applyFont="1" applyBorder="1"/>
    <xf numFmtId="181" fontId="2" fillId="0" borderId="8" xfId="1" applyNumberFormat="1" applyFont="1" applyBorder="1"/>
    <xf numFmtId="0" fontId="2" fillId="0" borderId="0" xfId="0" applyFont="1" applyBorder="1" applyAlignment="1">
      <alignment horizontal="center"/>
    </xf>
    <xf numFmtId="10" fontId="2" fillId="0" borderId="8" xfId="1" applyNumberFormat="1" applyFont="1" applyBorder="1"/>
    <xf numFmtId="2" fontId="2" fillId="0" borderId="4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31" sqref="J31"/>
    </sheetView>
  </sheetViews>
  <sheetFormatPr defaultRowHeight="15" x14ac:dyDescent="0.25"/>
  <cols>
    <col min="1" max="1" width="9.7109375" bestFit="1" customWidth="1"/>
    <col min="7" max="7" width="15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s="1">
        <v>42736</v>
      </c>
      <c r="B2">
        <v>11.42</v>
      </c>
      <c r="C2" s="2">
        <v>11.69</v>
      </c>
      <c r="D2" s="2">
        <v>9.42</v>
      </c>
      <c r="E2" s="3">
        <v>10.37</v>
      </c>
      <c r="F2" s="3">
        <v>10.37</v>
      </c>
      <c r="G2" s="4">
        <v>878890400</v>
      </c>
      <c r="H2" s="3"/>
    </row>
    <row r="3" spans="1:10" x14ac:dyDescent="0.25">
      <c r="A3" s="1">
        <v>42767</v>
      </c>
      <c r="B3">
        <v>10.9</v>
      </c>
      <c r="C3" s="2">
        <v>15.55</v>
      </c>
      <c r="D3" s="2">
        <v>10.81</v>
      </c>
      <c r="E3" s="3">
        <v>14.46</v>
      </c>
      <c r="F3" s="3">
        <v>14.46</v>
      </c>
      <c r="G3" s="4">
        <v>1571999700</v>
      </c>
      <c r="H3" s="3"/>
    </row>
    <row r="4" spans="1:10" x14ac:dyDescent="0.25">
      <c r="A4" s="1">
        <v>42795</v>
      </c>
      <c r="B4">
        <v>15.08</v>
      </c>
      <c r="C4" s="2">
        <v>15.09</v>
      </c>
      <c r="D4" s="2">
        <v>12.38</v>
      </c>
      <c r="E4" s="3">
        <v>14.55</v>
      </c>
      <c r="F4" s="3">
        <v>14.55</v>
      </c>
      <c r="G4" s="4">
        <v>1733593200</v>
      </c>
      <c r="H4" s="3"/>
      <c r="J4" t="s">
        <v>7</v>
      </c>
    </row>
    <row r="5" spans="1:10" x14ac:dyDescent="0.25">
      <c r="A5" s="1">
        <v>42826</v>
      </c>
      <c r="B5">
        <v>14.6</v>
      </c>
      <c r="C5" s="2">
        <v>14.74</v>
      </c>
      <c r="D5" s="2">
        <v>12.22</v>
      </c>
      <c r="E5" s="3">
        <v>13.3</v>
      </c>
      <c r="F5" s="3">
        <v>13.3</v>
      </c>
      <c r="G5" s="4">
        <v>943383500</v>
      </c>
      <c r="H5" s="3"/>
    </row>
    <row r="6" spans="1:10" x14ac:dyDescent="0.25">
      <c r="A6" s="1">
        <v>42856</v>
      </c>
      <c r="B6">
        <v>13.43</v>
      </c>
      <c r="C6" s="2">
        <v>13.63</v>
      </c>
      <c r="D6" s="2">
        <v>9.85</v>
      </c>
      <c r="E6" s="3">
        <v>11.19</v>
      </c>
      <c r="F6" s="3">
        <v>11.19</v>
      </c>
      <c r="G6" s="4">
        <v>1716437000</v>
      </c>
      <c r="H6" s="3"/>
    </row>
    <row r="7" spans="1:10" x14ac:dyDescent="0.25">
      <c r="A7" s="1">
        <v>42887</v>
      </c>
      <c r="B7">
        <v>11.25</v>
      </c>
      <c r="C7" s="2">
        <v>14.67</v>
      </c>
      <c r="D7" s="2">
        <v>10.57</v>
      </c>
      <c r="E7" s="3">
        <v>12.48</v>
      </c>
      <c r="F7" s="3">
        <v>12.48</v>
      </c>
      <c r="G7" s="4">
        <v>2208152100</v>
      </c>
      <c r="H7" s="3"/>
    </row>
    <row r="8" spans="1:10" x14ac:dyDescent="0.25">
      <c r="A8" s="1">
        <v>42917</v>
      </c>
      <c r="B8">
        <v>12.57</v>
      </c>
      <c r="C8" s="2">
        <v>15.65</v>
      </c>
      <c r="D8" s="2">
        <v>12.13</v>
      </c>
      <c r="E8" s="3">
        <v>13.61</v>
      </c>
      <c r="F8" s="3">
        <v>13.61</v>
      </c>
      <c r="G8" s="4">
        <v>1710461400</v>
      </c>
      <c r="H8" s="3"/>
    </row>
    <row r="9" spans="1:10" x14ac:dyDescent="0.25">
      <c r="A9" s="1">
        <v>42948</v>
      </c>
      <c r="B9">
        <v>13.72</v>
      </c>
      <c r="C9" s="2">
        <v>13.93</v>
      </c>
      <c r="D9" s="2">
        <v>11.86</v>
      </c>
      <c r="E9" s="3">
        <v>13.02</v>
      </c>
      <c r="F9" s="3">
        <v>13.02</v>
      </c>
      <c r="G9" s="4">
        <v>1321868100</v>
      </c>
      <c r="H9" s="3"/>
    </row>
    <row r="10" spans="1:10" x14ac:dyDescent="0.25">
      <c r="A10" s="1">
        <v>42979</v>
      </c>
      <c r="B10">
        <v>13.12</v>
      </c>
      <c r="C10" s="2">
        <v>14.24</v>
      </c>
      <c r="D10" s="2">
        <v>12.04</v>
      </c>
      <c r="E10" s="3">
        <v>12.75</v>
      </c>
      <c r="F10" s="3">
        <v>12.75</v>
      </c>
      <c r="G10" s="4">
        <v>1209201600</v>
      </c>
      <c r="H10" s="3"/>
    </row>
    <row r="11" spans="1:10" x14ac:dyDescent="0.25">
      <c r="A11" s="1">
        <v>43009</v>
      </c>
      <c r="B11">
        <v>12.8</v>
      </c>
      <c r="C11" s="2">
        <v>14.41</v>
      </c>
      <c r="D11" s="2">
        <v>10.65</v>
      </c>
      <c r="E11" s="3">
        <v>10.99</v>
      </c>
      <c r="F11" s="3">
        <v>10.99</v>
      </c>
      <c r="G11" s="4">
        <v>1358068500</v>
      </c>
      <c r="H11" s="3"/>
    </row>
    <row r="12" spans="1:10" x14ac:dyDescent="0.25">
      <c r="A12" s="1">
        <v>43040</v>
      </c>
      <c r="B12">
        <v>11.25</v>
      </c>
      <c r="C12" s="2">
        <v>12.27</v>
      </c>
      <c r="D12" s="2">
        <v>10.66</v>
      </c>
      <c r="E12" s="3">
        <v>10.89</v>
      </c>
      <c r="F12" s="3">
        <v>10.89</v>
      </c>
      <c r="G12" s="4">
        <v>1039199400</v>
      </c>
      <c r="H12" s="3"/>
    </row>
    <row r="13" spans="1:10" x14ac:dyDescent="0.25">
      <c r="A13" s="1">
        <v>43070</v>
      </c>
      <c r="B13">
        <v>10.81</v>
      </c>
      <c r="C13" s="2">
        <v>11.19</v>
      </c>
      <c r="D13" s="2">
        <v>9.6999999999999993</v>
      </c>
      <c r="E13" s="3">
        <v>10.28</v>
      </c>
      <c r="F13" s="3">
        <v>10.28</v>
      </c>
      <c r="G13" s="4">
        <v>795755000</v>
      </c>
      <c r="H13" s="3"/>
    </row>
    <row r="14" spans="1:10" x14ac:dyDescent="0.25">
      <c r="A14" s="1">
        <v>43101</v>
      </c>
      <c r="B14">
        <v>10.42</v>
      </c>
      <c r="C14" s="2">
        <v>13.85</v>
      </c>
      <c r="D14" s="2">
        <v>10.34</v>
      </c>
      <c r="E14" s="3">
        <v>13.74</v>
      </c>
      <c r="F14" s="3">
        <v>13.74</v>
      </c>
      <c r="G14" s="4">
        <v>1335288900</v>
      </c>
      <c r="H14" s="3"/>
    </row>
    <row r="15" spans="1:10" x14ac:dyDescent="0.25">
      <c r="A15" s="1">
        <v>43132</v>
      </c>
      <c r="B15">
        <v>13.62</v>
      </c>
      <c r="C15" s="2">
        <v>13.84</v>
      </c>
      <c r="D15" s="2">
        <v>10.63</v>
      </c>
      <c r="E15" s="3">
        <v>12.11</v>
      </c>
      <c r="F15" s="3">
        <v>12.11</v>
      </c>
      <c r="G15" s="4">
        <v>1103985800</v>
      </c>
      <c r="H15" s="3"/>
    </row>
    <row r="16" spans="1:10" x14ac:dyDescent="0.25">
      <c r="A16" s="1">
        <v>43160</v>
      </c>
      <c r="B16">
        <v>12.26</v>
      </c>
      <c r="C16" s="2">
        <v>12.82</v>
      </c>
      <c r="D16" s="2">
        <v>9.7899999999999991</v>
      </c>
      <c r="E16" s="3">
        <v>10.050000000000001</v>
      </c>
      <c r="F16" s="3">
        <v>10.050000000000001</v>
      </c>
      <c r="G16" s="4">
        <v>1483511900</v>
      </c>
      <c r="H16" s="3"/>
    </row>
    <row r="17" spans="1:8" x14ac:dyDescent="0.25">
      <c r="A17" s="1">
        <v>43191</v>
      </c>
      <c r="B17">
        <v>9.99</v>
      </c>
      <c r="C17" s="2">
        <v>11.36</v>
      </c>
      <c r="D17" s="2">
        <v>9.0399999999999991</v>
      </c>
      <c r="E17" s="3">
        <v>10.88</v>
      </c>
      <c r="F17" s="3">
        <v>10.88</v>
      </c>
      <c r="G17" s="4">
        <v>1163360900</v>
      </c>
      <c r="H17" s="3"/>
    </row>
    <row r="18" spans="1:8" x14ac:dyDescent="0.25">
      <c r="A18" s="1">
        <v>43221</v>
      </c>
      <c r="B18">
        <v>10.83</v>
      </c>
      <c r="C18" s="2">
        <v>13.95</v>
      </c>
      <c r="D18" s="2">
        <v>10.77</v>
      </c>
      <c r="E18" s="3">
        <v>13.73</v>
      </c>
      <c r="F18" s="3">
        <v>13.73</v>
      </c>
      <c r="G18" s="4">
        <v>1020602700</v>
      </c>
      <c r="H18" s="3"/>
    </row>
    <row r="19" spans="1:8" x14ac:dyDescent="0.25">
      <c r="A19" s="1">
        <v>43252</v>
      </c>
      <c r="B19">
        <v>13.98</v>
      </c>
      <c r="C19" s="2">
        <v>17.34</v>
      </c>
      <c r="D19" s="2">
        <v>13.92</v>
      </c>
      <c r="E19" s="3">
        <v>14.99</v>
      </c>
      <c r="F19" s="3">
        <v>14.99</v>
      </c>
      <c r="G19" s="4">
        <v>1632781900</v>
      </c>
      <c r="H19" s="3"/>
    </row>
    <row r="20" spans="1:8" x14ac:dyDescent="0.25">
      <c r="A20" s="1">
        <v>43282</v>
      </c>
      <c r="B20">
        <v>14.8</v>
      </c>
      <c r="C20" s="2">
        <v>20.18</v>
      </c>
      <c r="D20" s="2">
        <v>14.74</v>
      </c>
      <c r="E20" s="3">
        <v>18.329999999999998</v>
      </c>
      <c r="F20" s="3">
        <v>18.329999999999998</v>
      </c>
      <c r="G20" s="4">
        <v>1456419400</v>
      </c>
      <c r="H20" s="3"/>
    </row>
    <row r="21" spans="1:8" x14ac:dyDescent="0.25">
      <c r="A21" s="1">
        <v>43313</v>
      </c>
      <c r="B21">
        <v>18.34</v>
      </c>
      <c r="C21" s="2">
        <v>27.299999</v>
      </c>
      <c r="D21" s="2">
        <v>18</v>
      </c>
      <c r="E21" s="3">
        <v>25.17</v>
      </c>
      <c r="F21" s="3">
        <v>25.17</v>
      </c>
      <c r="G21" s="4">
        <v>2201119100</v>
      </c>
      <c r="H21" s="3"/>
    </row>
    <row r="22" spans="1:8" x14ac:dyDescent="0.25">
      <c r="A22" s="1">
        <v>43344</v>
      </c>
      <c r="B22">
        <v>25.620000999999998</v>
      </c>
      <c r="C22" s="2">
        <v>34.139999000000003</v>
      </c>
      <c r="D22" s="2">
        <v>25.57</v>
      </c>
      <c r="E22" s="3">
        <v>30.889999</v>
      </c>
      <c r="F22" s="3">
        <v>30.889999</v>
      </c>
      <c r="G22" s="4">
        <v>3063055900</v>
      </c>
      <c r="H22" s="3"/>
    </row>
    <row r="23" spans="1:8" x14ac:dyDescent="0.25">
      <c r="A23" s="1">
        <v>43374</v>
      </c>
      <c r="B23">
        <v>30.690000999999999</v>
      </c>
      <c r="C23" s="2">
        <v>31.91</v>
      </c>
      <c r="D23" s="2">
        <v>16.170000000000002</v>
      </c>
      <c r="E23" s="3">
        <v>18.209999</v>
      </c>
      <c r="F23" s="3">
        <v>18.209999</v>
      </c>
      <c r="G23" s="4">
        <v>2655213100</v>
      </c>
      <c r="H23" s="3"/>
    </row>
    <row r="24" spans="1:8" x14ac:dyDescent="0.25">
      <c r="A24" s="1">
        <v>43405</v>
      </c>
      <c r="B24">
        <v>18.41</v>
      </c>
      <c r="C24" s="2">
        <v>22.219999000000001</v>
      </c>
      <c r="D24" s="2">
        <v>17.18</v>
      </c>
      <c r="E24" s="3">
        <v>21.299999</v>
      </c>
      <c r="F24" s="3">
        <v>21.299999</v>
      </c>
      <c r="G24" s="4">
        <v>2140346900</v>
      </c>
      <c r="H24" s="3"/>
    </row>
    <row r="25" spans="1:8" x14ac:dyDescent="0.25">
      <c r="A25" s="1">
        <v>43435</v>
      </c>
      <c r="B25">
        <v>22.48</v>
      </c>
      <c r="C25" s="2">
        <v>23.75</v>
      </c>
      <c r="D25" s="2">
        <v>16.030000999999999</v>
      </c>
      <c r="E25" s="3">
        <v>18.459999</v>
      </c>
      <c r="F25" s="3">
        <v>18.459999</v>
      </c>
      <c r="G25" s="4">
        <v>1981674300</v>
      </c>
      <c r="H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9"/>
  <sheetViews>
    <sheetView tabSelected="1" workbookViewId="0">
      <selection activeCell="G34" sqref="G34"/>
    </sheetView>
  </sheetViews>
  <sheetFormatPr defaultRowHeight="15" x14ac:dyDescent="0.25"/>
  <cols>
    <col min="1" max="1" width="9.7109375" bestFit="1" customWidth="1"/>
    <col min="3" max="3" width="18.5703125" bestFit="1" customWidth="1"/>
    <col min="4" max="4" width="14.140625" bestFit="1" customWidth="1"/>
    <col min="5" max="5" width="10.85546875" customWidth="1"/>
    <col min="6" max="6" width="9.5703125" bestFit="1" customWidth="1"/>
    <col min="7" max="7" width="13.28515625" bestFit="1" customWidth="1"/>
    <col min="8" max="8" width="9.5703125" bestFit="1" customWidth="1"/>
  </cols>
  <sheetData>
    <row r="1" spans="1:8" ht="15.75" thickBot="1" x14ac:dyDescent="0.3">
      <c r="A1" s="10" t="s">
        <v>8</v>
      </c>
      <c r="B1" s="11"/>
      <c r="D1" s="15" t="s">
        <v>15</v>
      </c>
      <c r="E1" s="16" t="s">
        <v>14</v>
      </c>
      <c r="F1" s="16"/>
      <c r="G1" s="16"/>
      <c r="H1" s="11"/>
    </row>
    <row r="2" spans="1:8" ht="30" x14ac:dyDescent="0.25">
      <c r="A2" s="9" t="s">
        <v>0</v>
      </c>
      <c r="B2" s="9" t="s">
        <v>5</v>
      </c>
      <c r="D2" s="12" t="s">
        <v>9</v>
      </c>
      <c r="E2" s="13" t="s">
        <v>10</v>
      </c>
      <c r="F2" s="13" t="s">
        <v>11</v>
      </c>
      <c r="G2" s="13" t="s">
        <v>12</v>
      </c>
      <c r="H2" s="14" t="s">
        <v>13</v>
      </c>
    </row>
    <row r="3" spans="1:8" x14ac:dyDescent="0.25">
      <c r="A3" s="1">
        <v>42736</v>
      </c>
      <c r="B3" s="2">
        <v>10.37</v>
      </c>
      <c r="D3" s="5"/>
      <c r="E3" s="6"/>
      <c r="F3" s="6"/>
      <c r="G3" s="6"/>
      <c r="H3" s="7"/>
    </row>
    <row r="4" spans="1:8" x14ac:dyDescent="0.25">
      <c r="A4" s="1">
        <v>42767</v>
      </c>
      <c r="B4" s="2">
        <v>14.46</v>
      </c>
      <c r="D4" s="5"/>
      <c r="E4" s="6"/>
      <c r="F4" s="6"/>
      <c r="G4" s="6"/>
      <c r="H4" s="7"/>
    </row>
    <row r="5" spans="1:8" x14ac:dyDescent="0.25">
      <c r="A5" s="1">
        <v>42795</v>
      </c>
      <c r="B5" s="2">
        <v>14.55</v>
      </c>
      <c r="D5" s="24">
        <f>AVERAGE(B3:B4)</f>
        <v>12.414999999999999</v>
      </c>
      <c r="E5" s="27">
        <f>B5-D5</f>
        <v>2.1350000000000016</v>
      </c>
      <c r="F5" s="6">
        <f>ABS(E5)</f>
        <v>2.1350000000000016</v>
      </c>
      <c r="G5" s="28">
        <f>E5^2</f>
        <v>4.5582250000000064</v>
      </c>
      <c r="H5" s="29">
        <f>F5/B5</f>
        <v>0.14673539518900353</v>
      </c>
    </row>
    <row r="6" spans="1:8" x14ac:dyDescent="0.25">
      <c r="A6" s="1">
        <v>42826</v>
      </c>
      <c r="B6" s="2">
        <v>13.3</v>
      </c>
      <c r="D6" s="24">
        <f t="shared" ref="D6:D26" si="0">AVERAGE(B4:B5)</f>
        <v>14.505000000000001</v>
      </c>
      <c r="E6" s="27">
        <f t="shared" ref="E6:E26" si="1">B6-D6</f>
        <v>-1.2050000000000001</v>
      </c>
      <c r="F6" s="6">
        <f t="shared" ref="F6:F26" si="2">ABS(E6)</f>
        <v>1.2050000000000001</v>
      </c>
      <c r="G6" s="28">
        <f t="shared" ref="G6:G26" si="3">E6^2</f>
        <v>1.4520250000000001</v>
      </c>
      <c r="H6" s="29">
        <f t="shared" ref="H6:H26" si="4">F6/B6</f>
        <v>9.0601503759398502E-2</v>
      </c>
    </row>
    <row r="7" spans="1:8" x14ac:dyDescent="0.25">
      <c r="A7" s="1">
        <v>42856</v>
      </c>
      <c r="B7" s="2">
        <v>11.19</v>
      </c>
      <c r="D7" s="24">
        <f t="shared" si="0"/>
        <v>13.925000000000001</v>
      </c>
      <c r="E7" s="27">
        <f t="shared" si="1"/>
        <v>-2.7350000000000012</v>
      </c>
      <c r="F7" s="6">
        <f t="shared" si="2"/>
        <v>2.7350000000000012</v>
      </c>
      <c r="G7" s="28">
        <f t="shared" si="3"/>
        <v>7.480225000000007</v>
      </c>
      <c r="H7" s="29">
        <f t="shared" si="4"/>
        <v>0.2444146559428062</v>
      </c>
    </row>
    <row r="8" spans="1:8" x14ac:dyDescent="0.25">
      <c r="A8" s="1">
        <v>42887</v>
      </c>
      <c r="B8" s="2">
        <v>12.48</v>
      </c>
      <c r="D8" s="24">
        <f t="shared" si="0"/>
        <v>12.245000000000001</v>
      </c>
      <c r="E8" s="27">
        <f t="shared" si="1"/>
        <v>0.23499999999999943</v>
      </c>
      <c r="F8" s="6">
        <f t="shared" si="2"/>
        <v>0.23499999999999943</v>
      </c>
      <c r="G8" s="28">
        <f t="shared" si="3"/>
        <v>5.5224999999999733E-2</v>
      </c>
      <c r="H8" s="29">
        <f t="shared" si="4"/>
        <v>1.8830128205128159E-2</v>
      </c>
    </row>
    <row r="9" spans="1:8" x14ac:dyDescent="0.25">
      <c r="A9" s="1">
        <v>42917</v>
      </c>
      <c r="B9" s="2">
        <v>13.61</v>
      </c>
      <c r="D9" s="24">
        <f t="shared" si="0"/>
        <v>11.835000000000001</v>
      </c>
      <c r="E9" s="27">
        <f t="shared" si="1"/>
        <v>1.7749999999999986</v>
      </c>
      <c r="F9" s="6">
        <f t="shared" si="2"/>
        <v>1.7749999999999986</v>
      </c>
      <c r="G9" s="28">
        <f t="shared" si="3"/>
        <v>3.1506249999999949</v>
      </c>
      <c r="H9" s="29">
        <f t="shared" si="4"/>
        <v>0.13041880969875083</v>
      </c>
    </row>
    <row r="10" spans="1:8" x14ac:dyDescent="0.25">
      <c r="A10" s="1">
        <v>42948</v>
      </c>
      <c r="B10" s="2">
        <v>13.02</v>
      </c>
      <c r="D10" s="24">
        <f t="shared" si="0"/>
        <v>13.045</v>
      </c>
      <c r="E10" s="27">
        <f t="shared" si="1"/>
        <v>-2.5000000000000355E-2</v>
      </c>
      <c r="F10" s="6">
        <f t="shared" si="2"/>
        <v>2.5000000000000355E-2</v>
      </c>
      <c r="G10" s="28">
        <f t="shared" si="3"/>
        <v>6.2500000000001779E-4</v>
      </c>
      <c r="H10" s="29">
        <f t="shared" si="4"/>
        <v>1.9201228878648507E-3</v>
      </c>
    </row>
    <row r="11" spans="1:8" x14ac:dyDescent="0.25">
      <c r="A11" s="1">
        <v>42979</v>
      </c>
      <c r="B11" s="2">
        <v>12.75</v>
      </c>
      <c r="D11" s="24">
        <f t="shared" si="0"/>
        <v>13.315</v>
      </c>
      <c r="E11" s="27">
        <f t="shared" si="1"/>
        <v>-0.5649999999999995</v>
      </c>
      <c r="F11" s="6">
        <f t="shared" si="2"/>
        <v>0.5649999999999995</v>
      </c>
      <c r="G11" s="28">
        <f t="shared" si="3"/>
        <v>0.31922499999999943</v>
      </c>
      <c r="H11" s="29">
        <f t="shared" si="4"/>
        <v>4.4313725490196042E-2</v>
      </c>
    </row>
    <row r="12" spans="1:8" x14ac:dyDescent="0.25">
      <c r="A12" s="1">
        <v>43009</v>
      </c>
      <c r="B12" s="2">
        <v>10.99</v>
      </c>
      <c r="D12" s="24">
        <f t="shared" si="0"/>
        <v>12.885</v>
      </c>
      <c r="E12" s="27">
        <f t="shared" si="1"/>
        <v>-1.8949999999999996</v>
      </c>
      <c r="F12" s="6">
        <f t="shared" si="2"/>
        <v>1.8949999999999996</v>
      </c>
      <c r="G12" s="28">
        <f t="shared" si="3"/>
        <v>3.5910249999999984</v>
      </c>
      <c r="H12" s="29">
        <f t="shared" si="4"/>
        <v>0.17242948134667876</v>
      </c>
    </row>
    <row r="13" spans="1:8" x14ac:dyDescent="0.25">
      <c r="A13" s="1">
        <v>43040</v>
      </c>
      <c r="B13" s="2">
        <v>10.89</v>
      </c>
      <c r="D13" s="24">
        <f t="shared" si="0"/>
        <v>11.870000000000001</v>
      </c>
      <c r="E13" s="27">
        <f t="shared" si="1"/>
        <v>-0.98000000000000043</v>
      </c>
      <c r="F13" s="6">
        <f t="shared" si="2"/>
        <v>0.98000000000000043</v>
      </c>
      <c r="G13" s="28">
        <f t="shared" si="3"/>
        <v>0.96040000000000081</v>
      </c>
      <c r="H13" s="29">
        <f t="shared" si="4"/>
        <v>8.9990817263544576E-2</v>
      </c>
    </row>
    <row r="14" spans="1:8" x14ac:dyDescent="0.25">
      <c r="A14" s="1">
        <v>43070</v>
      </c>
      <c r="B14" s="2">
        <v>10.28</v>
      </c>
      <c r="D14" s="24">
        <f t="shared" si="0"/>
        <v>10.940000000000001</v>
      </c>
      <c r="E14" s="27">
        <f t="shared" si="1"/>
        <v>-0.66000000000000192</v>
      </c>
      <c r="F14" s="6">
        <f t="shared" si="2"/>
        <v>0.66000000000000192</v>
      </c>
      <c r="G14" s="28">
        <f t="shared" si="3"/>
        <v>0.43560000000000254</v>
      </c>
      <c r="H14" s="29">
        <f t="shared" si="4"/>
        <v>6.4202334630350383E-2</v>
      </c>
    </row>
    <row r="15" spans="1:8" x14ac:dyDescent="0.25">
      <c r="A15" s="1">
        <v>43101</v>
      </c>
      <c r="B15" s="2">
        <v>13.74</v>
      </c>
      <c r="D15" s="24">
        <f t="shared" si="0"/>
        <v>10.585000000000001</v>
      </c>
      <c r="E15" s="27">
        <f t="shared" si="1"/>
        <v>3.1549999999999994</v>
      </c>
      <c r="F15" s="6">
        <f t="shared" si="2"/>
        <v>3.1549999999999994</v>
      </c>
      <c r="G15" s="28">
        <f t="shared" si="3"/>
        <v>9.9540249999999961</v>
      </c>
      <c r="H15" s="29">
        <f t="shared" si="4"/>
        <v>0.22962154294032019</v>
      </c>
    </row>
    <row r="16" spans="1:8" x14ac:dyDescent="0.25">
      <c r="A16" s="1">
        <v>43132</v>
      </c>
      <c r="B16" s="2">
        <v>12.11</v>
      </c>
      <c r="D16" s="24">
        <f t="shared" si="0"/>
        <v>12.01</v>
      </c>
      <c r="E16" s="27">
        <f t="shared" si="1"/>
        <v>9.9999999999999645E-2</v>
      </c>
      <c r="F16" s="6">
        <f t="shared" si="2"/>
        <v>9.9999999999999645E-2</v>
      </c>
      <c r="G16" s="28">
        <f t="shared" si="3"/>
        <v>9.9999999999999291E-3</v>
      </c>
      <c r="H16" s="29">
        <f t="shared" si="4"/>
        <v>8.2576383154417555E-3</v>
      </c>
    </row>
    <row r="17" spans="1:8" x14ac:dyDescent="0.25">
      <c r="A17" s="1">
        <v>43160</v>
      </c>
      <c r="B17" s="2">
        <v>10.050000000000001</v>
      </c>
      <c r="D17" s="24">
        <f t="shared" si="0"/>
        <v>12.925000000000001</v>
      </c>
      <c r="E17" s="27">
        <f t="shared" si="1"/>
        <v>-2.875</v>
      </c>
      <c r="F17" s="6">
        <f t="shared" si="2"/>
        <v>2.875</v>
      </c>
      <c r="G17" s="28">
        <f t="shared" si="3"/>
        <v>8.265625</v>
      </c>
      <c r="H17" s="29">
        <f t="shared" si="4"/>
        <v>0.28606965174129351</v>
      </c>
    </row>
    <row r="18" spans="1:8" x14ac:dyDescent="0.25">
      <c r="A18" s="1">
        <v>43191</v>
      </c>
      <c r="B18" s="2">
        <v>10.88</v>
      </c>
      <c r="D18" s="24">
        <f t="shared" si="0"/>
        <v>11.08</v>
      </c>
      <c r="E18" s="27">
        <f t="shared" si="1"/>
        <v>-0.19999999999999929</v>
      </c>
      <c r="F18" s="6">
        <f t="shared" si="2"/>
        <v>0.19999999999999929</v>
      </c>
      <c r="G18" s="28">
        <f t="shared" si="3"/>
        <v>3.9999999999999716E-2</v>
      </c>
      <c r="H18" s="29">
        <f t="shared" si="4"/>
        <v>1.8382352941176405E-2</v>
      </c>
    </row>
    <row r="19" spans="1:8" x14ac:dyDescent="0.25">
      <c r="A19" s="1">
        <v>43221</v>
      </c>
      <c r="B19" s="2">
        <v>13.73</v>
      </c>
      <c r="D19" s="24">
        <f t="shared" si="0"/>
        <v>10.465</v>
      </c>
      <c r="E19" s="27">
        <f t="shared" si="1"/>
        <v>3.2650000000000006</v>
      </c>
      <c r="F19" s="6">
        <f t="shared" si="2"/>
        <v>3.2650000000000006</v>
      </c>
      <c r="G19" s="28">
        <f t="shared" si="3"/>
        <v>10.660225000000004</v>
      </c>
      <c r="H19" s="29">
        <f t="shared" si="4"/>
        <v>0.2378004369992717</v>
      </c>
    </row>
    <row r="20" spans="1:8" x14ac:dyDescent="0.25">
      <c r="A20" s="1">
        <v>43252</v>
      </c>
      <c r="B20" s="2">
        <v>14.99</v>
      </c>
      <c r="D20" s="24">
        <f t="shared" si="0"/>
        <v>12.305</v>
      </c>
      <c r="E20" s="27">
        <f t="shared" si="1"/>
        <v>2.6850000000000005</v>
      </c>
      <c r="F20" s="6">
        <f t="shared" si="2"/>
        <v>2.6850000000000005</v>
      </c>
      <c r="G20" s="28">
        <f t="shared" si="3"/>
        <v>7.2092250000000027</v>
      </c>
      <c r="H20" s="29">
        <f t="shared" si="4"/>
        <v>0.17911941294196135</v>
      </c>
    </row>
    <row r="21" spans="1:8" x14ac:dyDescent="0.25">
      <c r="A21" s="1">
        <v>43282</v>
      </c>
      <c r="B21" s="2">
        <v>18.329999999999998</v>
      </c>
      <c r="D21" s="24">
        <f t="shared" si="0"/>
        <v>14.36</v>
      </c>
      <c r="E21" s="27">
        <f t="shared" si="1"/>
        <v>3.9699999999999989</v>
      </c>
      <c r="F21" s="6">
        <f t="shared" si="2"/>
        <v>3.9699999999999989</v>
      </c>
      <c r="G21" s="28">
        <f t="shared" si="3"/>
        <v>15.760899999999991</v>
      </c>
      <c r="H21" s="29">
        <f t="shared" si="4"/>
        <v>0.21658483360611017</v>
      </c>
    </row>
    <row r="22" spans="1:8" x14ac:dyDescent="0.25">
      <c r="A22" s="1">
        <v>43313</v>
      </c>
      <c r="B22" s="2">
        <v>25.17</v>
      </c>
      <c r="D22" s="24">
        <f t="shared" si="0"/>
        <v>16.66</v>
      </c>
      <c r="E22" s="27">
        <f t="shared" si="1"/>
        <v>8.5100000000000016</v>
      </c>
      <c r="F22" s="6">
        <f t="shared" si="2"/>
        <v>8.5100000000000016</v>
      </c>
      <c r="G22" s="28">
        <f t="shared" si="3"/>
        <v>72.420100000000033</v>
      </c>
      <c r="H22" s="29">
        <f t="shared" si="4"/>
        <v>0.33810091378625351</v>
      </c>
    </row>
    <row r="23" spans="1:8" x14ac:dyDescent="0.25">
      <c r="A23" s="1">
        <v>43344</v>
      </c>
      <c r="B23" s="2">
        <v>30.889999</v>
      </c>
      <c r="D23" s="24">
        <f t="shared" si="0"/>
        <v>21.75</v>
      </c>
      <c r="E23" s="27">
        <f t="shared" si="1"/>
        <v>9.1399989999999995</v>
      </c>
      <c r="F23" s="6">
        <f t="shared" si="2"/>
        <v>9.1399989999999995</v>
      </c>
      <c r="G23" s="28">
        <f t="shared" si="3"/>
        <v>83.539581720000996</v>
      </c>
      <c r="H23" s="29">
        <f t="shared" si="4"/>
        <v>0.29588861430523195</v>
      </c>
    </row>
    <row r="24" spans="1:8" x14ac:dyDescent="0.25">
      <c r="A24" s="1">
        <v>43374</v>
      </c>
      <c r="B24" s="2">
        <v>18.209999</v>
      </c>
      <c r="D24" s="24">
        <f t="shared" si="0"/>
        <v>28.029999500000002</v>
      </c>
      <c r="E24" s="27">
        <f t="shared" si="1"/>
        <v>-9.8200005000000026</v>
      </c>
      <c r="F24" s="6">
        <f t="shared" si="2"/>
        <v>9.8200005000000026</v>
      </c>
      <c r="G24" s="28">
        <f t="shared" si="3"/>
        <v>96.432409820000302</v>
      </c>
      <c r="H24" s="29">
        <f t="shared" si="4"/>
        <v>0.53926419765316858</v>
      </c>
    </row>
    <row r="25" spans="1:8" x14ac:dyDescent="0.25">
      <c r="A25" s="1">
        <v>43405</v>
      </c>
      <c r="B25" s="2">
        <v>21.299999</v>
      </c>
      <c r="D25" s="24">
        <f t="shared" si="0"/>
        <v>24.549999</v>
      </c>
      <c r="E25" s="27">
        <f t="shared" si="1"/>
        <v>-3.25</v>
      </c>
      <c r="F25" s="6">
        <f t="shared" si="2"/>
        <v>3.25</v>
      </c>
      <c r="G25" s="28">
        <f t="shared" si="3"/>
        <v>10.5625</v>
      </c>
      <c r="H25" s="29">
        <f t="shared" si="4"/>
        <v>0.15258216678789516</v>
      </c>
    </row>
    <row r="26" spans="1:8" ht="15.75" thickBot="1" x14ac:dyDescent="0.3">
      <c r="A26" s="1">
        <v>43435</v>
      </c>
      <c r="B26" s="2">
        <v>18.459999</v>
      </c>
      <c r="D26" s="25">
        <f t="shared" si="0"/>
        <v>19.754998999999998</v>
      </c>
      <c r="E26" s="30">
        <f t="shared" si="1"/>
        <v>-1.2949999999999982</v>
      </c>
      <c r="F26" s="8">
        <f t="shared" si="2"/>
        <v>1.2949999999999982</v>
      </c>
      <c r="G26" s="31">
        <f t="shared" si="3"/>
        <v>1.6770249999999953</v>
      </c>
      <c r="H26" s="32">
        <f t="shared" si="4"/>
        <v>7.0151683106808305E-2</v>
      </c>
    </row>
    <row r="27" spans="1:8" x14ac:dyDescent="0.25">
      <c r="C27" s="9" t="s">
        <v>16</v>
      </c>
      <c r="D27" s="26">
        <f>AVERAGE(B25:B26)</f>
        <v>19.879998999999998</v>
      </c>
      <c r="E27" s="20"/>
      <c r="F27" s="20"/>
      <c r="G27" s="20"/>
      <c r="H27" s="21"/>
    </row>
    <row r="28" spans="1:8" x14ac:dyDescent="0.25">
      <c r="C28" s="9"/>
      <c r="D28" s="22"/>
      <c r="E28" s="17"/>
      <c r="F28" s="17" t="s">
        <v>17</v>
      </c>
      <c r="G28" s="17" t="s">
        <v>18</v>
      </c>
      <c r="H28" s="18" t="s">
        <v>19</v>
      </c>
    </row>
    <row r="29" spans="1:8" ht="15.75" thickBot="1" x14ac:dyDescent="0.3">
      <c r="C29" s="9"/>
      <c r="D29" s="23"/>
      <c r="E29" s="19" t="s">
        <v>20</v>
      </c>
      <c r="F29" s="33">
        <f>AVERAGE(F5:F26)</f>
        <v>2.748863613636364</v>
      </c>
      <c r="G29" s="33">
        <f>AVERAGE(G5:G26)</f>
        <v>15.387946206363695</v>
      </c>
      <c r="H29" s="34">
        <f>AVERAGE(H5:H26)</f>
        <v>0.16253092816084794</v>
      </c>
    </row>
  </sheetData>
  <mergeCells count="2">
    <mergeCell ref="A1:B1"/>
    <mergeCell ref="E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9"/>
  <sheetViews>
    <sheetView workbookViewId="0">
      <selection activeCell="H36" sqref="H36"/>
    </sheetView>
  </sheetViews>
  <sheetFormatPr defaultRowHeight="15" x14ac:dyDescent="0.25"/>
  <cols>
    <col min="1" max="1" width="9.7109375" bestFit="1" customWidth="1"/>
    <col min="2" max="2" width="15" bestFit="1" customWidth="1"/>
    <col min="5" max="5" width="18.5703125" bestFit="1" customWidth="1"/>
    <col min="6" max="6" width="14.140625" bestFit="1" customWidth="1"/>
    <col min="7" max="7" width="10.85546875" customWidth="1"/>
    <col min="8" max="8" width="9.5703125" bestFit="1" customWidth="1"/>
    <col min="9" max="9" width="13.28515625" bestFit="1" customWidth="1"/>
    <col min="10" max="10" width="9.5703125" bestFit="1" customWidth="1"/>
  </cols>
  <sheetData>
    <row r="1" spans="1:10" ht="15.75" thickBot="1" x14ac:dyDescent="0.3">
      <c r="A1" s="10" t="s">
        <v>8</v>
      </c>
      <c r="B1" s="16"/>
      <c r="C1" s="11"/>
      <c r="D1" s="35"/>
      <c r="F1" s="15" t="s">
        <v>15</v>
      </c>
      <c r="G1" s="16" t="s">
        <v>14</v>
      </c>
      <c r="H1" s="16"/>
      <c r="I1" s="16"/>
      <c r="J1" s="11"/>
    </row>
    <row r="2" spans="1:10" ht="30" x14ac:dyDescent="0.25">
      <c r="A2" s="9" t="s">
        <v>0</v>
      </c>
      <c r="B2" s="9" t="s">
        <v>5</v>
      </c>
      <c r="C2" s="9" t="s">
        <v>21</v>
      </c>
      <c r="D2" s="9"/>
      <c r="F2" s="12" t="s">
        <v>9</v>
      </c>
      <c r="G2" s="13" t="s">
        <v>10</v>
      </c>
      <c r="H2" s="13" t="s">
        <v>11</v>
      </c>
      <c r="I2" s="13" t="s">
        <v>12</v>
      </c>
      <c r="J2" s="14" t="s">
        <v>13</v>
      </c>
    </row>
    <row r="3" spans="1:10" x14ac:dyDescent="0.25">
      <c r="A3" s="1">
        <v>42736</v>
      </c>
      <c r="B3" s="2">
        <v>10.37</v>
      </c>
      <c r="C3">
        <v>1</v>
      </c>
      <c r="F3" s="5"/>
      <c r="G3" s="6"/>
      <c r="H3" s="6"/>
      <c r="I3" s="6"/>
      <c r="J3" s="7"/>
    </row>
    <row r="4" spans="1:10" x14ac:dyDescent="0.25">
      <c r="A4" s="1">
        <v>42767</v>
      </c>
      <c r="B4" s="2">
        <v>14.46</v>
      </c>
      <c r="C4">
        <v>2</v>
      </c>
      <c r="F4" s="5"/>
      <c r="G4" s="6"/>
      <c r="H4" s="6"/>
      <c r="I4" s="6"/>
      <c r="J4" s="7"/>
    </row>
    <row r="5" spans="1:10" x14ac:dyDescent="0.25">
      <c r="A5" s="1">
        <v>42795</v>
      </c>
      <c r="B5" s="2">
        <v>14.55</v>
      </c>
      <c r="C5">
        <v>3</v>
      </c>
      <c r="F5" s="24"/>
      <c r="G5" s="27"/>
      <c r="H5" s="6"/>
      <c r="I5" s="28"/>
      <c r="J5" s="29"/>
    </row>
    <row r="6" spans="1:10" x14ac:dyDescent="0.25">
      <c r="A6" s="1">
        <v>42826</v>
      </c>
      <c r="B6" s="2">
        <v>13.3</v>
      </c>
      <c r="F6" s="24">
        <f>SUMPRODUCT(B3:B5,$C$3:$C$5)/$C$28</f>
        <v>13.823333333333332</v>
      </c>
      <c r="G6" s="27">
        <f>B6-F6</f>
        <v>-0.52333333333333165</v>
      </c>
      <c r="H6" s="6">
        <f t="shared" ref="H6:H26" si="0">ABS(G6)</f>
        <v>0.52333333333333165</v>
      </c>
      <c r="I6" s="28">
        <f t="shared" ref="I6:I26" si="1">G6^2</f>
        <v>0.273877777777776</v>
      </c>
      <c r="J6" s="29">
        <f>H6/B6</f>
        <v>3.9348370927318167E-2</v>
      </c>
    </row>
    <row r="7" spans="1:10" x14ac:dyDescent="0.25">
      <c r="A7" s="1">
        <v>42856</v>
      </c>
      <c r="B7" s="2">
        <v>11.19</v>
      </c>
      <c r="F7" s="24">
        <f t="shared" ref="F7:F26" si="2">SUMPRODUCT(B4:B6,$C$3:$C$5)/$C$28</f>
        <v>13.910000000000002</v>
      </c>
      <c r="G7" s="27">
        <f>B7-F7</f>
        <v>-2.7200000000000024</v>
      </c>
      <c r="H7" s="6">
        <f t="shared" si="0"/>
        <v>2.7200000000000024</v>
      </c>
      <c r="I7" s="28">
        <f t="shared" si="1"/>
        <v>7.398400000000013</v>
      </c>
      <c r="J7" s="29">
        <f>H7/B7</f>
        <v>0.24307417336907977</v>
      </c>
    </row>
    <row r="8" spans="1:10" x14ac:dyDescent="0.25">
      <c r="A8" s="1">
        <v>42887</v>
      </c>
      <c r="B8" s="2">
        <v>12.48</v>
      </c>
      <c r="F8" s="24">
        <f t="shared" si="2"/>
        <v>12.453333333333333</v>
      </c>
      <c r="G8" s="27">
        <f>B8-F8</f>
        <v>2.6666666666667282E-2</v>
      </c>
      <c r="H8" s="6">
        <f t="shared" si="0"/>
        <v>2.6666666666667282E-2</v>
      </c>
      <c r="I8" s="28">
        <f t="shared" si="1"/>
        <v>7.11111111111144E-4</v>
      </c>
      <c r="J8" s="29">
        <f>H8/B8</f>
        <v>2.136752136752186E-3</v>
      </c>
    </row>
    <row r="9" spans="1:10" x14ac:dyDescent="0.25">
      <c r="A9" s="1">
        <v>42917</v>
      </c>
      <c r="B9" s="2">
        <v>13.61</v>
      </c>
      <c r="F9" s="24">
        <f t="shared" si="2"/>
        <v>12.186666666666667</v>
      </c>
      <c r="G9" s="27">
        <f>B9-F9</f>
        <v>1.423333333333332</v>
      </c>
      <c r="H9" s="6">
        <f t="shared" si="0"/>
        <v>1.423333333333332</v>
      </c>
      <c r="I9" s="28">
        <f t="shared" si="1"/>
        <v>2.0258777777777741</v>
      </c>
      <c r="J9" s="29">
        <f>H9/B9</f>
        <v>0.10457996571148656</v>
      </c>
    </row>
    <row r="10" spans="1:10" x14ac:dyDescent="0.25">
      <c r="A10" s="1">
        <v>42948</v>
      </c>
      <c r="B10" s="2">
        <v>13.02</v>
      </c>
      <c r="F10" s="24">
        <f t="shared" si="2"/>
        <v>12.829999999999998</v>
      </c>
      <c r="G10" s="27">
        <f>B10-F10</f>
        <v>0.19000000000000128</v>
      </c>
      <c r="H10" s="6">
        <f t="shared" si="0"/>
        <v>0.19000000000000128</v>
      </c>
      <c r="I10" s="28">
        <f t="shared" si="1"/>
        <v>3.6100000000000486E-2</v>
      </c>
      <c r="J10" s="29">
        <f>H10/B10</f>
        <v>1.4592933947772757E-2</v>
      </c>
    </row>
    <row r="11" spans="1:10" x14ac:dyDescent="0.25">
      <c r="A11" s="1">
        <v>42979</v>
      </c>
      <c r="B11" s="2">
        <v>12.75</v>
      </c>
      <c r="F11" s="24">
        <f t="shared" si="2"/>
        <v>13.126666666666667</v>
      </c>
      <c r="G11" s="27">
        <f>B11-F11</f>
        <v>-0.37666666666666693</v>
      </c>
      <c r="H11" s="6">
        <f t="shared" si="0"/>
        <v>0.37666666666666693</v>
      </c>
      <c r="I11" s="28">
        <f t="shared" si="1"/>
        <v>0.14187777777777796</v>
      </c>
      <c r="J11" s="29">
        <f>H11/B11</f>
        <v>2.954248366013074E-2</v>
      </c>
    </row>
    <row r="12" spans="1:10" x14ac:dyDescent="0.25">
      <c r="A12" s="1">
        <v>43009</v>
      </c>
      <c r="B12" s="2">
        <v>10.99</v>
      </c>
      <c r="F12" s="24">
        <f t="shared" si="2"/>
        <v>12.983333333333334</v>
      </c>
      <c r="G12" s="27">
        <f>B12-F12</f>
        <v>-1.9933333333333341</v>
      </c>
      <c r="H12" s="6">
        <f t="shared" si="0"/>
        <v>1.9933333333333341</v>
      </c>
      <c r="I12" s="28">
        <f t="shared" si="1"/>
        <v>3.9733777777777806</v>
      </c>
      <c r="J12" s="29">
        <f>H12/B12</f>
        <v>0.18137700940248716</v>
      </c>
    </row>
    <row r="13" spans="1:10" x14ac:dyDescent="0.25">
      <c r="A13" s="1">
        <v>43040</v>
      </c>
      <c r="B13" s="2">
        <v>10.89</v>
      </c>
      <c r="F13" s="24">
        <f t="shared" si="2"/>
        <v>11.914999999999999</v>
      </c>
      <c r="G13" s="27">
        <f>B13-F13</f>
        <v>-1.0249999999999986</v>
      </c>
      <c r="H13" s="6">
        <f t="shared" si="0"/>
        <v>1.0249999999999986</v>
      </c>
      <c r="I13" s="28">
        <f t="shared" si="1"/>
        <v>1.050624999999997</v>
      </c>
      <c r="J13" s="29">
        <f>H13/B13</f>
        <v>9.4123048668503073E-2</v>
      </c>
    </row>
    <row r="14" spans="1:10" x14ac:dyDescent="0.25">
      <c r="A14" s="1">
        <v>43070</v>
      </c>
      <c r="B14" s="2">
        <v>10.28</v>
      </c>
      <c r="F14" s="24">
        <f t="shared" si="2"/>
        <v>11.233333333333334</v>
      </c>
      <c r="G14" s="27">
        <f>B14-F14</f>
        <v>-0.95333333333333492</v>
      </c>
      <c r="H14" s="6">
        <f t="shared" si="0"/>
        <v>0.95333333333333492</v>
      </c>
      <c r="I14" s="28">
        <f t="shared" si="1"/>
        <v>0.90884444444444745</v>
      </c>
      <c r="J14" s="29">
        <f>H14/B14</f>
        <v>9.2736705577172659E-2</v>
      </c>
    </row>
    <row r="15" spans="1:10" x14ac:dyDescent="0.25">
      <c r="A15" s="1">
        <v>43101</v>
      </c>
      <c r="B15" s="2">
        <v>13.74</v>
      </c>
      <c r="F15" s="24">
        <f t="shared" si="2"/>
        <v>10.601666666666667</v>
      </c>
      <c r="G15" s="27">
        <f>B15-F15</f>
        <v>3.1383333333333336</v>
      </c>
      <c r="H15" s="6">
        <f t="shared" si="0"/>
        <v>3.1383333333333336</v>
      </c>
      <c r="I15" s="28">
        <f t="shared" si="1"/>
        <v>9.8491361111111129</v>
      </c>
      <c r="J15" s="29">
        <f>H15/B15</f>
        <v>0.22840853954391074</v>
      </c>
    </row>
    <row r="16" spans="1:10" x14ac:dyDescent="0.25">
      <c r="A16" s="1">
        <v>43132</v>
      </c>
      <c r="B16" s="2">
        <v>12.11</v>
      </c>
      <c r="F16" s="24">
        <f t="shared" si="2"/>
        <v>12.111666666666666</v>
      </c>
      <c r="G16" s="27">
        <f>B16-F16</f>
        <v>-1.6666666666669272E-3</v>
      </c>
      <c r="H16" s="6">
        <f t="shared" si="0"/>
        <v>1.6666666666669272E-3</v>
      </c>
      <c r="I16" s="28">
        <f t="shared" si="1"/>
        <v>2.7777777777786461E-6</v>
      </c>
      <c r="J16" s="29">
        <f>H16/B16</f>
        <v>1.3762730525738458E-4</v>
      </c>
    </row>
    <row r="17" spans="1:10" x14ac:dyDescent="0.25">
      <c r="A17" s="1">
        <v>43160</v>
      </c>
      <c r="B17" s="2">
        <v>10.050000000000001</v>
      </c>
      <c r="F17" s="24">
        <f t="shared" si="2"/>
        <v>12.348333333333334</v>
      </c>
      <c r="G17" s="27">
        <f>B17-F17</f>
        <v>-2.2983333333333338</v>
      </c>
      <c r="H17" s="6">
        <f t="shared" si="0"/>
        <v>2.2983333333333338</v>
      </c>
      <c r="I17" s="28">
        <f t="shared" si="1"/>
        <v>5.2823361111111131</v>
      </c>
      <c r="J17" s="29">
        <f>H17/B17</f>
        <v>0.22868988391376455</v>
      </c>
    </row>
    <row r="18" spans="1:10" x14ac:dyDescent="0.25">
      <c r="A18" s="1">
        <v>43191</v>
      </c>
      <c r="B18" s="2">
        <v>10.88</v>
      </c>
      <c r="F18" s="24">
        <f t="shared" si="2"/>
        <v>11.351666666666667</v>
      </c>
      <c r="G18" s="27">
        <f>B18-F18</f>
        <v>-0.47166666666666579</v>
      </c>
      <c r="H18" s="6">
        <f t="shared" si="0"/>
        <v>0.47166666666666579</v>
      </c>
      <c r="I18" s="28">
        <f t="shared" si="1"/>
        <v>0.22246944444444361</v>
      </c>
      <c r="J18" s="29">
        <f>H18/B18</f>
        <v>4.3351715686274425E-2</v>
      </c>
    </row>
    <row r="19" spans="1:10" x14ac:dyDescent="0.25">
      <c r="A19" s="1">
        <v>43221</v>
      </c>
      <c r="B19" s="2">
        <v>13.73</v>
      </c>
      <c r="F19" s="24">
        <f t="shared" si="2"/>
        <v>10.808333333333332</v>
      </c>
      <c r="G19" s="27">
        <f>B19-F19</f>
        <v>2.9216666666666686</v>
      </c>
      <c r="H19" s="6">
        <f t="shared" si="0"/>
        <v>2.9216666666666686</v>
      </c>
      <c r="I19" s="28">
        <f t="shared" si="1"/>
        <v>8.5361361111111229</v>
      </c>
      <c r="J19" s="29">
        <f>H19/B19</f>
        <v>0.21279436756494308</v>
      </c>
    </row>
    <row r="20" spans="1:10" x14ac:dyDescent="0.25">
      <c r="A20" s="1">
        <v>43252</v>
      </c>
      <c r="B20" s="2">
        <v>14.99</v>
      </c>
      <c r="F20" s="24">
        <f t="shared" si="2"/>
        <v>12.166666666666666</v>
      </c>
      <c r="G20" s="27">
        <f>B20-F20</f>
        <v>2.8233333333333341</v>
      </c>
      <c r="H20" s="6">
        <f t="shared" si="0"/>
        <v>2.8233333333333341</v>
      </c>
      <c r="I20" s="28">
        <f t="shared" si="1"/>
        <v>7.9712111111111152</v>
      </c>
      <c r="J20" s="29">
        <f>H20/B20</f>
        <v>0.18834778741383149</v>
      </c>
    </row>
    <row r="21" spans="1:10" x14ac:dyDescent="0.25">
      <c r="A21" s="1">
        <v>43282</v>
      </c>
      <c r="B21" s="2">
        <v>18.329999999999998</v>
      </c>
      <c r="F21" s="24">
        <f t="shared" si="2"/>
        <v>13.885</v>
      </c>
      <c r="G21" s="27">
        <f>B21-F21</f>
        <v>4.4449999999999985</v>
      </c>
      <c r="H21" s="6">
        <f t="shared" si="0"/>
        <v>4.4449999999999985</v>
      </c>
      <c r="I21" s="28">
        <f t="shared" si="1"/>
        <v>19.758024999999986</v>
      </c>
      <c r="J21" s="29">
        <f>H21/B21</f>
        <v>0.24249863611565733</v>
      </c>
    </row>
    <row r="22" spans="1:10" x14ac:dyDescent="0.25">
      <c r="A22" s="1">
        <v>43313</v>
      </c>
      <c r="B22" s="2">
        <v>25.17</v>
      </c>
      <c r="F22" s="24">
        <f t="shared" si="2"/>
        <v>16.45</v>
      </c>
      <c r="G22" s="27">
        <f>B22-F22</f>
        <v>8.7200000000000024</v>
      </c>
      <c r="H22" s="6">
        <f t="shared" si="0"/>
        <v>8.7200000000000024</v>
      </c>
      <c r="I22" s="28">
        <f t="shared" si="1"/>
        <v>76.038400000000038</v>
      </c>
      <c r="J22" s="29">
        <f>H22/B22</f>
        <v>0.34644417957886381</v>
      </c>
    </row>
    <row r="23" spans="1:10" x14ac:dyDescent="0.25">
      <c r="A23" s="1">
        <v>43344</v>
      </c>
      <c r="B23" s="2">
        <v>30.889999</v>
      </c>
      <c r="F23" s="24">
        <f t="shared" si="2"/>
        <v>21.193333333333332</v>
      </c>
      <c r="G23" s="27">
        <f>B23-F23</f>
        <v>9.696665666666668</v>
      </c>
      <c r="H23" s="6">
        <f t="shared" si="0"/>
        <v>9.696665666666668</v>
      </c>
      <c r="I23" s="28">
        <f t="shared" si="1"/>
        <v>94.025325051112134</v>
      </c>
      <c r="J23" s="29">
        <f>H23/B23</f>
        <v>0.31390954938738158</v>
      </c>
    </row>
    <row r="24" spans="1:10" x14ac:dyDescent="0.25">
      <c r="A24" s="1">
        <v>43374</v>
      </c>
      <c r="B24" s="2">
        <v>18.209999</v>
      </c>
      <c r="F24" s="24">
        <f t="shared" si="2"/>
        <v>26.889999499999998</v>
      </c>
      <c r="G24" s="27">
        <f>B24-F24</f>
        <v>-8.6800004999999985</v>
      </c>
      <c r="H24" s="6">
        <f t="shared" si="0"/>
        <v>8.6800004999999985</v>
      </c>
      <c r="I24" s="28">
        <f t="shared" si="1"/>
        <v>75.342408680000219</v>
      </c>
      <c r="J24" s="29">
        <f>H24/B24</f>
        <v>0.47666122881170936</v>
      </c>
    </row>
    <row r="25" spans="1:10" x14ac:dyDescent="0.25">
      <c r="A25" s="1">
        <v>43405</v>
      </c>
      <c r="B25" s="2">
        <v>21.299999</v>
      </c>
      <c r="F25" s="24">
        <f t="shared" si="2"/>
        <v>23.596665833333333</v>
      </c>
      <c r="G25" s="27">
        <f>B25-F25</f>
        <v>-2.2966668333333331</v>
      </c>
      <c r="H25" s="6">
        <f t="shared" si="0"/>
        <v>2.2966668333333331</v>
      </c>
      <c r="I25" s="28">
        <f t="shared" si="1"/>
        <v>5.2746785433333603</v>
      </c>
      <c r="J25" s="29">
        <f>H25/B25</f>
        <v>0.10782473902150573</v>
      </c>
    </row>
    <row r="26" spans="1:10" ht="15.75" thickBot="1" x14ac:dyDescent="0.3">
      <c r="A26" s="1">
        <v>43435</v>
      </c>
      <c r="B26" s="2">
        <v>18.459999</v>
      </c>
      <c r="F26" s="25">
        <f>SUMPRODUCT(B23:B25,$C$3:$C$5)/$C$28</f>
        <v>21.868332333333331</v>
      </c>
      <c r="G26" s="30">
        <f>B26-F26</f>
        <v>-3.4083333333333314</v>
      </c>
      <c r="H26" s="8">
        <f t="shared" si="0"/>
        <v>3.4083333333333314</v>
      </c>
      <c r="I26" s="31">
        <f t="shared" si="1"/>
        <v>11.616736111111098</v>
      </c>
      <c r="J26" s="32">
        <f>H26/B26</f>
        <v>0.18463345167750722</v>
      </c>
    </row>
    <row r="27" spans="1:10" x14ac:dyDescent="0.25">
      <c r="E27" s="9" t="s">
        <v>16</v>
      </c>
      <c r="F27" s="26">
        <f>SUMPRODUCT(B24:B26,$C$3:$C$5)/$C$28</f>
        <v>19.364999000000001</v>
      </c>
      <c r="G27" s="20"/>
      <c r="H27" s="20"/>
      <c r="I27" s="20"/>
      <c r="J27" s="21"/>
    </row>
    <row r="28" spans="1:10" x14ac:dyDescent="0.25">
      <c r="B28" t="s">
        <v>22</v>
      </c>
      <c r="C28">
        <v>6</v>
      </c>
      <c r="E28" s="9"/>
      <c r="F28" s="22"/>
      <c r="G28" s="17"/>
      <c r="H28" s="17" t="s">
        <v>17</v>
      </c>
      <c r="I28" s="17" t="s">
        <v>18</v>
      </c>
      <c r="J28" s="18" t="s">
        <v>19</v>
      </c>
    </row>
    <row r="29" spans="1:10" ht="15.75" thickBot="1" x14ac:dyDescent="0.3">
      <c r="E29" s="9"/>
      <c r="F29" s="23"/>
      <c r="G29" s="19" t="s">
        <v>20</v>
      </c>
      <c r="H29" s="33">
        <f>AVERAGE(H6:H26)</f>
        <v>2.7682539523809528</v>
      </c>
      <c r="I29" s="33">
        <f>AVERAGE(I6:I26)</f>
        <v>15.701264605661439</v>
      </c>
      <c r="J29" s="36">
        <f>AVERAGE(J6:J26)</f>
        <v>0.16072443568672903</v>
      </c>
    </row>
  </sheetData>
  <mergeCells count="2">
    <mergeCell ref="A1:C1"/>
    <mergeCell ref="G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9"/>
  <sheetViews>
    <sheetView workbookViewId="0">
      <selection activeCell="D34" sqref="D34"/>
    </sheetView>
  </sheetViews>
  <sheetFormatPr defaultRowHeight="15" x14ac:dyDescent="0.25"/>
  <cols>
    <col min="1" max="1" width="9.7109375" bestFit="1" customWidth="1"/>
    <col min="3" max="3" width="18.5703125" bestFit="1" customWidth="1"/>
    <col min="4" max="4" width="14.140625" bestFit="1" customWidth="1"/>
    <col min="5" max="5" width="10.85546875" customWidth="1"/>
    <col min="6" max="6" width="9.5703125" bestFit="1" customWidth="1"/>
    <col min="7" max="7" width="13.28515625" bestFit="1" customWidth="1"/>
    <col min="8" max="8" width="9.5703125" bestFit="1" customWidth="1"/>
  </cols>
  <sheetData>
    <row r="1" spans="1:8" ht="15.75" thickBot="1" x14ac:dyDescent="0.3">
      <c r="A1" s="10" t="s">
        <v>8</v>
      </c>
      <c r="B1" s="11"/>
      <c r="D1" s="15" t="s">
        <v>15</v>
      </c>
      <c r="E1" s="16" t="s">
        <v>14</v>
      </c>
      <c r="F1" s="16"/>
      <c r="G1" s="16"/>
      <c r="H1" s="11"/>
    </row>
    <row r="2" spans="1:8" ht="30" x14ac:dyDescent="0.25">
      <c r="A2" s="9" t="s">
        <v>0</v>
      </c>
      <c r="B2" s="9" t="s">
        <v>5</v>
      </c>
      <c r="D2" s="12" t="s">
        <v>9</v>
      </c>
      <c r="E2" s="13" t="s">
        <v>10</v>
      </c>
      <c r="F2" s="13" t="s">
        <v>11</v>
      </c>
      <c r="G2" s="13" t="s">
        <v>12</v>
      </c>
      <c r="H2" s="14" t="s">
        <v>13</v>
      </c>
    </row>
    <row r="3" spans="1:8" x14ac:dyDescent="0.25">
      <c r="A3" s="1">
        <v>42736</v>
      </c>
      <c r="B3" s="2">
        <v>10.37</v>
      </c>
      <c r="D3" s="24">
        <f>B3</f>
        <v>10.37</v>
      </c>
      <c r="E3" s="6"/>
      <c r="F3" s="6"/>
      <c r="G3" s="6"/>
      <c r="H3" s="7"/>
    </row>
    <row r="4" spans="1:8" x14ac:dyDescent="0.25">
      <c r="A4" s="1">
        <v>42767</v>
      </c>
      <c r="B4" s="2">
        <v>14.46</v>
      </c>
      <c r="D4" s="24">
        <f>$B$28*B3+(1-$B$28)*D3</f>
        <v>10.37</v>
      </c>
      <c r="E4" s="6"/>
      <c r="F4" s="6"/>
      <c r="G4" s="6"/>
      <c r="H4" s="7"/>
    </row>
    <row r="5" spans="1:8" x14ac:dyDescent="0.25">
      <c r="A5" s="1">
        <v>42795</v>
      </c>
      <c r="B5" s="2">
        <v>14.55</v>
      </c>
      <c r="D5" s="24">
        <f t="shared" ref="D5:D27" si="0">$B$28*B4+(1-$B$28)*D4</f>
        <v>12.006</v>
      </c>
      <c r="E5" s="27">
        <f>B5-D5</f>
        <v>2.5440000000000005</v>
      </c>
      <c r="F5" s="6">
        <f>ABS(E5)</f>
        <v>2.5440000000000005</v>
      </c>
      <c r="G5" s="28">
        <f>E5^2</f>
        <v>6.4719360000000021</v>
      </c>
      <c r="H5" s="29">
        <f>F5/B5</f>
        <v>0.17484536082474228</v>
      </c>
    </row>
    <row r="6" spans="1:8" x14ac:dyDescent="0.25">
      <c r="A6" s="1">
        <v>42826</v>
      </c>
      <c r="B6" s="2">
        <v>13.3</v>
      </c>
      <c r="D6" s="24">
        <f t="shared" si="0"/>
        <v>13.0236</v>
      </c>
      <c r="E6" s="27">
        <f t="shared" ref="E6:E26" si="1">B6-D6</f>
        <v>0.27640000000000065</v>
      </c>
      <c r="F6" s="6">
        <f t="shared" ref="F6:F26" si="2">ABS(E6)</f>
        <v>0.27640000000000065</v>
      </c>
      <c r="G6" s="28">
        <f t="shared" ref="G6:G26" si="3">E6^2</f>
        <v>7.6396960000000361E-2</v>
      </c>
      <c r="H6" s="29">
        <f t="shared" ref="H6:H26" si="4">F6/B6</f>
        <v>2.0781954887218092E-2</v>
      </c>
    </row>
    <row r="7" spans="1:8" x14ac:dyDescent="0.25">
      <c r="A7" s="1">
        <v>42856</v>
      </c>
      <c r="B7" s="2">
        <v>11.19</v>
      </c>
      <c r="D7" s="24">
        <f t="shared" si="0"/>
        <v>13.13416</v>
      </c>
      <c r="E7" s="27">
        <f t="shared" si="1"/>
        <v>-1.9441600000000001</v>
      </c>
      <c r="F7" s="6">
        <f t="shared" si="2"/>
        <v>1.9441600000000001</v>
      </c>
      <c r="G7" s="28">
        <f t="shared" si="3"/>
        <v>3.7797581056000005</v>
      </c>
      <c r="H7" s="29">
        <f t="shared" si="4"/>
        <v>0.17374084003574622</v>
      </c>
    </row>
    <row r="8" spans="1:8" x14ac:dyDescent="0.25">
      <c r="A8" s="1">
        <v>42887</v>
      </c>
      <c r="B8" s="2">
        <v>12.48</v>
      </c>
      <c r="D8" s="24">
        <f t="shared" si="0"/>
        <v>12.356496</v>
      </c>
      <c r="E8" s="27">
        <f t="shared" si="1"/>
        <v>0.1235040000000005</v>
      </c>
      <c r="F8" s="6">
        <f t="shared" si="2"/>
        <v>0.1235040000000005</v>
      </c>
      <c r="G8" s="28">
        <f t="shared" si="3"/>
        <v>1.5253238016000124E-2</v>
      </c>
      <c r="H8" s="29">
        <f t="shared" si="4"/>
        <v>9.8961538461538861E-3</v>
      </c>
    </row>
    <row r="9" spans="1:8" x14ac:dyDescent="0.25">
      <c r="A9" s="1">
        <v>42917</v>
      </c>
      <c r="B9" s="2">
        <v>13.61</v>
      </c>
      <c r="D9" s="24">
        <f t="shared" si="0"/>
        <v>12.405897599999999</v>
      </c>
      <c r="E9" s="27">
        <f t="shared" si="1"/>
        <v>1.2041024</v>
      </c>
      <c r="F9" s="6">
        <f t="shared" si="2"/>
        <v>1.2041024</v>
      </c>
      <c r="G9" s="28">
        <f t="shared" si="3"/>
        <v>1.44986258968576</v>
      </c>
      <c r="H9" s="29">
        <f t="shared" si="4"/>
        <v>8.8471888317413677E-2</v>
      </c>
    </row>
    <row r="10" spans="1:8" x14ac:dyDescent="0.25">
      <c r="A10" s="1">
        <v>42948</v>
      </c>
      <c r="B10" s="2">
        <v>13.02</v>
      </c>
      <c r="D10" s="24">
        <f t="shared" si="0"/>
        <v>12.887538559999999</v>
      </c>
      <c r="E10" s="27">
        <f t="shared" si="1"/>
        <v>0.13246144000000015</v>
      </c>
      <c r="F10" s="6">
        <f t="shared" si="2"/>
        <v>0.13246144000000015</v>
      </c>
      <c r="G10" s="28">
        <f t="shared" si="3"/>
        <v>1.7546033086873639E-2</v>
      </c>
      <c r="H10" s="29">
        <f t="shared" si="4"/>
        <v>1.0173689708141333E-2</v>
      </c>
    </row>
    <row r="11" spans="1:8" x14ac:dyDescent="0.25">
      <c r="A11" s="1">
        <v>42979</v>
      </c>
      <c r="B11" s="2">
        <v>12.75</v>
      </c>
      <c r="D11" s="24">
        <f t="shared" si="0"/>
        <v>12.940523135999999</v>
      </c>
      <c r="E11" s="27">
        <f t="shared" si="1"/>
        <v>-0.19052313599999948</v>
      </c>
      <c r="F11" s="6">
        <f t="shared" si="2"/>
        <v>0.19052313599999948</v>
      </c>
      <c r="G11" s="28">
        <f t="shared" si="3"/>
        <v>3.62990653512743E-2</v>
      </c>
      <c r="H11" s="29">
        <f t="shared" si="4"/>
        <v>1.4942991058823489E-2</v>
      </c>
    </row>
    <row r="12" spans="1:8" x14ac:dyDescent="0.25">
      <c r="A12" s="1">
        <v>43009</v>
      </c>
      <c r="B12" s="2">
        <v>10.99</v>
      </c>
      <c r="D12" s="24">
        <f t="shared" si="0"/>
        <v>12.864313881600001</v>
      </c>
      <c r="E12" s="27">
        <f t="shared" si="1"/>
        <v>-1.8743138816000009</v>
      </c>
      <c r="F12" s="6">
        <f t="shared" si="2"/>
        <v>1.8743138816000009</v>
      </c>
      <c r="G12" s="28">
        <f t="shared" si="3"/>
        <v>3.5130525267584622</v>
      </c>
      <c r="H12" s="29">
        <f t="shared" si="4"/>
        <v>0.1705472139763422</v>
      </c>
    </row>
    <row r="13" spans="1:8" x14ac:dyDescent="0.25">
      <c r="A13" s="1">
        <v>43040</v>
      </c>
      <c r="B13" s="2">
        <v>10.89</v>
      </c>
      <c r="D13" s="24">
        <f t="shared" si="0"/>
        <v>12.11458832896</v>
      </c>
      <c r="E13" s="27">
        <f t="shared" si="1"/>
        <v>-1.2245883289599995</v>
      </c>
      <c r="F13" s="6">
        <f t="shared" si="2"/>
        <v>1.2245883289599995</v>
      </c>
      <c r="G13" s="28">
        <f t="shared" si="3"/>
        <v>1.4996165754250439</v>
      </c>
      <c r="H13" s="29">
        <f t="shared" si="4"/>
        <v>0.11245071891276395</v>
      </c>
    </row>
    <row r="14" spans="1:8" x14ac:dyDescent="0.25">
      <c r="A14" s="1">
        <v>43070</v>
      </c>
      <c r="B14" s="2">
        <v>10.28</v>
      </c>
      <c r="D14" s="24">
        <f t="shared" si="0"/>
        <v>11.624752997376</v>
      </c>
      <c r="E14" s="27">
        <f t="shared" si="1"/>
        <v>-1.3447529973760002</v>
      </c>
      <c r="F14" s="6">
        <f t="shared" si="2"/>
        <v>1.3447529973760002</v>
      </c>
      <c r="G14" s="28">
        <f t="shared" si="3"/>
        <v>1.8083606239517367</v>
      </c>
      <c r="H14" s="29">
        <f t="shared" si="4"/>
        <v>0.1308125483828794</v>
      </c>
    </row>
    <row r="15" spans="1:8" x14ac:dyDescent="0.25">
      <c r="A15" s="1">
        <v>43101</v>
      </c>
      <c r="B15" s="2">
        <v>13.74</v>
      </c>
      <c r="D15" s="24">
        <f t="shared" si="0"/>
        <v>11.086851798425599</v>
      </c>
      <c r="E15" s="27">
        <f t="shared" si="1"/>
        <v>2.6531482015744015</v>
      </c>
      <c r="F15" s="6">
        <f t="shared" si="2"/>
        <v>2.6531482015744015</v>
      </c>
      <c r="G15" s="28">
        <f t="shared" si="3"/>
        <v>7.0391953795174809</v>
      </c>
      <c r="H15" s="29">
        <f t="shared" si="4"/>
        <v>0.19309666678125192</v>
      </c>
    </row>
    <row r="16" spans="1:8" x14ac:dyDescent="0.25">
      <c r="A16" s="1">
        <v>43132</v>
      </c>
      <c r="B16" s="2">
        <v>12.11</v>
      </c>
      <c r="D16" s="24">
        <f t="shared" si="0"/>
        <v>12.14811107905536</v>
      </c>
      <c r="E16" s="27">
        <f t="shared" si="1"/>
        <v>-3.8111079055360264E-2</v>
      </c>
      <c r="F16" s="6">
        <f t="shared" si="2"/>
        <v>3.8111079055360264E-2</v>
      </c>
      <c r="G16" s="28">
        <f t="shared" si="3"/>
        <v>1.4524543467639198E-3</v>
      </c>
      <c r="H16" s="29">
        <f t="shared" si="4"/>
        <v>3.1470750665037379E-3</v>
      </c>
    </row>
    <row r="17" spans="1:8" x14ac:dyDescent="0.25">
      <c r="A17" s="1">
        <v>43160</v>
      </c>
      <c r="B17" s="2">
        <v>10.050000000000001</v>
      </c>
      <c r="D17" s="24">
        <f t="shared" si="0"/>
        <v>12.132866647433215</v>
      </c>
      <c r="E17" s="27">
        <f t="shared" si="1"/>
        <v>-2.0828666474332138</v>
      </c>
      <c r="F17" s="6">
        <f t="shared" si="2"/>
        <v>2.0828666474332138</v>
      </c>
      <c r="G17" s="28">
        <f t="shared" si="3"/>
        <v>4.3383334709896761</v>
      </c>
      <c r="H17" s="29">
        <f t="shared" si="4"/>
        <v>0.20725041267992175</v>
      </c>
    </row>
    <row r="18" spans="1:8" x14ac:dyDescent="0.25">
      <c r="A18" s="1">
        <v>43191</v>
      </c>
      <c r="B18" s="2">
        <v>10.88</v>
      </c>
      <c r="D18" s="24">
        <f t="shared" si="0"/>
        <v>11.299719988459929</v>
      </c>
      <c r="E18" s="27">
        <f t="shared" si="1"/>
        <v>-0.41971998845992786</v>
      </c>
      <c r="F18" s="6">
        <f t="shared" si="2"/>
        <v>0.41971998845992786</v>
      </c>
      <c r="G18" s="28">
        <f t="shared" si="3"/>
        <v>0.17616486871280199</v>
      </c>
      <c r="H18" s="29">
        <f t="shared" si="4"/>
        <v>3.8577204821684544E-2</v>
      </c>
    </row>
    <row r="19" spans="1:8" x14ac:dyDescent="0.25">
      <c r="A19" s="1">
        <v>43221</v>
      </c>
      <c r="B19" s="2">
        <v>13.73</v>
      </c>
      <c r="D19" s="24">
        <f t="shared" si="0"/>
        <v>11.131831993075957</v>
      </c>
      <c r="E19" s="27">
        <f t="shared" si="1"/>
        <v>2.5981680069240429</v>
      </c>
      <c r="F19" s="6">
        <f t="shared" si="2"/>
        <v>2.5981680069240429</v>
      </c>
      <c r="G19" s="28">
        <f t="shared" si="3"/>
        <v>6.7504769922036534</v>
      </c>
      <c r="H19" s="29">
        <f t="shared" si="4"/>
        <v>0.18923292111609927</v>
      </c>
    </row>
    <row r="20" spans="1:8" x14ac:dyDescent="0.25">
      <c r="A20" s="1">
        <v>43252</v>
      </c>
      <c r="B20" s="2">
        <v>14.99</v>
      </c>
      <c r="D20" s="24">
        <f t="shared" si="0"/>
        <v>12.171099195845574</v>
      </c>
      <c r="E20" s="27">
        <f t="shared" si="1"/>
        <v>2.8189008041544259</v>
      </c>
      <c r="F20" s="6">
        <f t="shared" si="2"/>
        <v>2.8189008041544259</v>
      </c>
      <c r="G20" s="28">
        <f t="shared" si="3"/>
        <v>7.9462017436624688</v>
      </c>
      <c r="H20" s="29">
        <f t="shared" si="4"/>
        <v>0.1880520883358523</v>
      </c>
    </row>
    <row r="21" spans="1:8" x14ac:dyDescent="0.25">
      <c r="A21" s="1">
        <v>43282</v>
      </c>
      <c r="B21" s="2">
        <v>18.329999999999998</v>
      </c>
      <c r="D21" s="24">
        <f t="shared" si="0"/>
        <v>13.298659517507344</v>
      </c>
      <c r="E21" s="27">
        <f t="shared" si="1"/>
        <v>5.031340482492654</v>
      </c>
      <c r="F21" s="6">
        <f t="shared" si="2"/>
        <v>5.031340482492654</v>
      </c>
      <c r="G21" s="28">
        <f t="shared" si="3"/>
        <v>25.314387050769412</v>
      </c>
      <c r="H21" s="29">
        <f t="shared" si="4"/>
        <v>0.27448666025600954</v>
      </c>
    </row>
    <row r="22" spans="1:8" x14ac:dyDescent="0.25">
      <c r="A22" s="1">
        <v>43313</v>
      </c>
      <c r="B22" s="2">
        <v>25.17</v>
      </c>
      <c r="D22" s="24">
        <f t="shared" si="0"/>
        <v>15.311195710504407</v>
      </c>
      <c r="E22" s="27">
        <f t="shared" si="1"/>
        <v>9.8588042894955947</v>
      </c>
      <c r="F22" s="6">
        <f t="shared" si="2"/>
        <v>9.8588042894955947</v>
      </c>
      <c r="G22" s="28">
        <f t="shared" si="3"/>
        <v>97.196022018576741</v>
      </c>
      <c r="H22" s="29">
        <f t="shared" si="4"/>
        <v>0.39168868849803712</v>
      </c>
    </row>
    <row r="23" spans="1:8" x14ac:dyDescent="0.25">
      <c r="A23" s="1">
        <v>43344</v>
      </c>
      <c r="B23" s="2">
        <v>30.889999</v>
      </c>
      <c r="D23" s="24">
        <f t="shared" si="0"/>
        <v>19.254717426302648</v>
      </c>
      <c r="E23" s="27">
        <f t="shared" si="1"/>
        <v>11.635281573697352</v>
      </c>
      <c r="F23" s="6">
        <f t="shared" si="2"/>
        <v>11.635281573697352</v>
      </c>
      <c r="G23" s="28">
        <f t="shared" si="3"/>
        <v>135.37977729922113</v>
      </c>
      <c r="H23" s="29">
        <f t="shared" si="4"/>
        <v>0.37666824054275144</v>
      </c>
    </row>
    <row r="24" spans="1:8" x14ac:dyDescent="0.25">
      <c r="A24" s="1">
        <v>43374</v>
      </c>
      <c r="B24" s="2">
        <v>18.209999</v>
      </c>
      <c r="D24" s="24">
        <f t="shared" si="0"/>
        <v>23.908830055781589</v>
      </c>
      <c r="E24" s="27">
        <f t="shared" si="1"/>
        <v>-5.6988310557815893</v>
      </c>
      <c r="F24" s="6">
        <f t="shared" si="2"/>
        <v>5.6988310557815893</v>
      </c>
      <c r="G24" s="28">
        <f t="shared" si="3"/>
        <v>32.476675402340703</v>
      </c>
      <c r="H24" s="29">
        <f t="shared" si="4"/>
        <v>0.31295065177002973</v>
      </c>
    </row>
    <row r="25" spans="1:8" x14ac:dyDescent="0.25">
      <c r="A25" s="1">
        <v>43405</v>
      </c>
      <c r="B25" s="2">
        <v>21.299999</v>
      </c>
      <c r="D25" s="24">
        <f t="shared" si="0"/>
        <v>21.629297633468955</v>
      </c>
      <c r="E25" s="27">
        <f t="shared" si="1"/>
        <v>-0.32929863346895516</v>
      </c>
      <c r="F25" s="6">
        <f t="shared" si="2"/>
        <v>0.32929863346895516</v>
      </c>
      <c r="G25" s="28">
        <f t="shared" si="3"/>
        <v>0.10843759000452127</v>
      </c>
      <c r="H25" s="29">
        <f t="shared" si="4"/>
        <v>1.546003046614956E-2</v>
      </c>
    </row>
    <row r="26" spans="1:8" ht="15.75" thickBot="1" x14ac:dyDescent="0.3">
      <c r="A26" s="1">
        <v>43435</v>
      </c>
      <c r="B26" s="2">
        <v>18.459999</v>
      </c>
      <c r="D26" s="25">
        <f t="shared" si="0"/>
        <v>21.497578180081373</v>
      </c>
      <c r="E26" s="30">
        <f t="shared" si="1"/>
        <v>-3.037579180081373</v>
      </c>
      <c r="F26" s="8">
        <f t="shared" si="2"/>
        <v>3.037579180081373</v>
      </c>
      <c r="G26" s="31">
        <f t="shared" si="3"/>
        <v>9.2268872752638256</v>
      </c>
      <c r="H26" s="32">
        <f t="shared" si="4"/>
        <v>0.16454926027251535</v>
      </c>
    </row>
    <row r="27" spans="1:8" x14ac:dyDescent="0.25">
      <c r="C27" s="9" t="s">
        <v>16</v>
      </c>
      <c r="D27" s="37">
        <f t="shared" si="0"/>
        <v>20.282546508048824</v>
      </c>
      <c r="E27" s="17"/>
      <c r="F27" s="17"/>
      <c r="G27" s="17"/>
      <c r="H27" s="18"/>
    </row>
    <row r="28" spans="1:8" x14ac:dyDescent="0.25">
      <c r="A28" t="s">
        <v>23</v>
      </c>
      <c r="B28" s="2">
        <v>0.4</v>
      </c>
      <c r="C28" s="9"/>
      <c r="D28" s="22"/>
      <c r="E28" s="17"/>
      <c r="F28" s="17" t="s">
        <v>17</v>
      </c>
      <c r="G28" s="17" t="s">
        <v>18</v>
      </c>
      <c r="H28" s="18" t="s">
        <v>19</v>
      </c>
    </row>
    <row r="29" spans="1:8" ht="15.75" thickBot="1" x14ac:dyDescent="0.3">
      <c r="C29" s="9"/>
      <c r="D29" s="23"/>
      <c r="E29" s="19" t="s">
        <v>20</v>
      </c>
      <c r="F29" s="33">
        <f>AVERAGE(F5:F26)</f>
        <v>2.5936752784797679</v>
      </c>
      <c r="G29" s="33">
        <f>AVERAGE(G5:G26)</f>
        <v>15.664640602885651</v>
      </c>
      <c r="H29" s="34">
        <f>AVERAGE(H5:H26)</f>
        <v>0.14826469366168321</v>
      </c>
    </row>
  </sheetData>
  <mergeCells count="2">
    <mergeCell ref="A1:B1"/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Moving Average</vt:lpstr>
      <vt:lpstr>Weighted Moving Average</vt:lpstr>
      <vt:lpstr>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2022-10-29T17:03:22Z</dcterms:created>
  <dcterms:modified xsi:type="dcterms:W3CDTF">2022-10-29T17:25:56Z</dcterms:modified>
</cp:coreProperties>
</file>