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"/>
    </mc:Choice>
  </mc:AlternateContent>
  <bookViews>
    <workbookView xWindow="0" yWindow="0" windowWidth="28800" windowHeight="12330" activeTab="2"/>
  </bookViews>
  <sheets>
    <sheet name="Data" sheetId="1" r:id="rId1"/>
    <sheet name="Modify Data" sheetId="3" r:id="rId2"/>
    <sheet name="Simulat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E12" i="3"/>
  <c r="D21" i="3" l="1"/>
  <c r="E7" i="3"/>
  <c r="D6" i="3"/>
  <c r="E6" i="3"/>
  <c r="D7" i="3"/>
  <c r="D8" i="3"/>
  <c r="E8" i="3"/>
  <c r="D9" i="3"/>
  <c r="E9" i="3"/>
  <c r="D10" i="3"/>
  <c r="E10" i="3"/>
  <c r="D11" i="3"/>
  <c r="E11" i="3"/>
  <c r="D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E5" i="3"/>
  <c r="D5" i="3"/>
  <c r="B2" i="3"/>
  <c r="B14" i="2" l="1"/>
  <c r="B13" i="2"/>
  <c r="B12" i="2"/>
  <c r="B8" i="2" l="1"/>
  <c r="B7" i="2"/>
  <c r="B5" i="2"/>
  <c r="C4" i="2"/>
  <c r="C3" i="2"/>
  <c r="B4" i="2"/>
  <c r="B3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A4" i="2"/>
  <c r="A3" i="2"/>
</calcChain>
</file>

<file path=xl/sharedStrings.xml><?xml version="1.0" encoding="utf-8"?>
<sst xmlns="http://schemas.openxmlformats.org/spreadsheetml/2006/main" count="22" uniqueCount="21">
  <si>
    <t>Date</t>
  </si>
  <si>
    <t>SP500</t>
  </si>
  <si>
    <t>AMD</t>
  </si>
  <si>
    <t xml:space="preserve">Correlation </t>
  </si>
  <si>
    <t>AMD Return</t>
  </si>
  <si>
    <t>SP500 Retrun</t>
  </si>
  <si>
    <t>Mean µ</t>
  </si>
  <si>
    <t>Sigma σ</t>
  </si>
  <si>
    <t>Alpha</t>
  </si>
  <si>
    <t>Slope</t>
  </si>
  <si>
    <t>R-Squared</t>
  </si>
  <si>
    <r>
      <t>Anticipated R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</si>
  <si>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r>
      <t>Anticipated α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</si>
  <si>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Anticipated β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</si>
  <si>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Regression r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on r</t>
    </r>
    <r>
      <rPr>
        <b/>
        <vertAlign val="subscript"/>
        <sz val="11"/>
        <color theme="1"/>
        <rFont val="Calibri"/>
        <family val="2"/>
        <scheme val="minor"/>
      </rPr>
      <t>m</t>
    </r>
  </si>
  <si>
    <t>Months</t>
  </si>
  <si>
    <t>SP500 Return</t>
  </si>
  <si>
    <t>Correlation</t>
  </si>
  <si>
    <r>
      <t>Z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</si>
  <si>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</si>
  <si>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SIMULATING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</si>
</sst>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0000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14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0" fontId="2" fillId="0" borderId="0" xfId="0" applyFont="1"/>
    <xf numFmtId="0" fontId="0" fillId="0" borderId="0" xfId="0" applyAlignment="1">
      <alignment horizontal="center"/>
    </xf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2" fontId="0" fillId="0" borderId="4" xfId="0" applyNumberFormat="1" applyBorder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1" sqref="D1:E1"/>
    </sheetView>
  </sheetViews>
  <sheetFormatPr defaultRowHeight="15" x14ac:dyDescent="0.25"/>
  <cols>
    <col min="1" max="1" width="9.7109375" bestFit="1" customWidth="1"/>
    <col min="2" max="2" width="10.28515625" bestFit="1" customWidth="1"/>
    <col min="3" max="3" width="6.5703125" bestFit="1" customWidth="1"/>
    <col min="4" max="4" width="11.85546875" bestFit="1" customWidth="1"/>
    <col min="5" max="5" width="12.5703125" bestFit="1" customWidth="1"/>
  </cols>
  <sheetData>
    <row r="1" spans="1:5" x14ac:dyDescent="0.25">
      <c r="A1" s="1" t="s">
        <v>0</v>
      </c>
      <c r="B1" s="1" t="s">
        <v>2</v>
      </c>
      <c r="C1" s="2" t="s">
        <v>1</v>
      </c>
      <c r="D1" s="1" t="s">
        <v>4</v>
      </c>
      <c r="E1" s="2" t="s">
        <v>5</v>
      </c>
    </row>
    <row r="2" spans="1:5" x14ac:dyDescent="0.25">
      <c r="A2" s="3">
        <v>42370</v>
      </c>
      <c r="B2" s="4">
        <v>2.2000000000000002</v>
      </c>
      <c r="C2" s="4">
        <v>180.05</v>
      </c>
    </row>
    <row r="3" spans="1:5" x14ac:dyDescent="0.25">
      <c r="A3" s="3">
        <v>42401</v>
      </c>
      <c r="B3" s="4">
        <v>2.14</v>
      </c>
      <c r="C3" s="4">
        <v>179.9</v>
      </c>
      <c r="D3" s="8">
        <f t="shared" ref="D3:D37" si="0">LOG(B3/B2)</f>
        <v>-1.2008907473015428E-2</v>
      </c>
      <c r="E3" s="8">
        <f t="shared" ref="E3:E37" si="1">LOG(C3/C2)</f>
        <v>-3.6196236175275391E-4</v>
      </c>
    </row>
    <row r="4" spans="1:5" x14ac:dyDescent="0.25">
      <c r="A4" s="3">
        <v>42430</v>
      </c>
      <c r="B4" s="4">
        <v>2.85</v>
      </c>
      <c r="C4" s="4">
        <v>191.02</v>
      </c>
      <c r="D4" s="8">
        <f t="shared" si="0"/>
        <v>0.12443108665931936</v>
      </c>
      <c r="E4" s="8">
        <f t="shared" si="1"/>
        <v>2.6047677383386581E-2</v>
      </c>
    </row>
    <row r="5" spans="1:5" x14ac:dyDescent="0.25">
      <c r="A5" s="3">
        <v>42461</v>
      </c>
      <c r="B5" s="4">
        <v>3.55</v>
      </c>
      <c r="C5" s="4">
        <v>192.76</v>
      </c>
      <c r="D5" s="8">
        <f t="shared" si="0"/>
        <v>9.5383493046583848E-2</v>
      </c>
      <c r="E5" s="8">
        <f t="shared" si="1"/>
        <v>3.938076900232873E-3</v>
      </c>
    </row>
    <row r="6" spans="1:5" x14ac:dyDescent="0.25">
      <c r="A6" s="3">
        <v>42491</v>
      </c>
      <c r="B6" s="4">
        <v>4.57</v>
      </c>
      <c r="C6" s="4">
        <v>196.04</v>
      </c>
      <c r="D6" s="8">
        <f t="shared" si="0"/>
        <v>0.10968784701475615</v>
      </c>
      <c r="E6" s="8">
        <f t="shared" si="1"/>
        <v>7.3277762114211838E-3</v>
      </c>
    </row>
    <row r="7" spans="1:5" x14ac:dyDescent="0.25">
      <c r="A7" s="3">
        <v>42522</v>
      </c>
      <c r="B7" s="4">
        <v>5.14</v>
      </c>
      <c r="C7" s="4">
        <v>195.7</v>
      </c>
      <c r="D7" s="8">
        <f t="shared" si="0"/>
        <v>5.1046918925425469E-2</v>
      </c>
      <c r="E7" s="8">
        <f t="shared" si="1"/>
        <v>-7.5386818259086494E-4</v>
      </c>
    </row>
    <row r="8" spans="1:5" x14ac:dyDescent="0.25">
      <c r="A8" s="3">
        <v>42552</v>
      </c>
      <c r="B8" s="4">
        <v>6.86</v>
      </c>
      <c r="C8" s="4">
        <v>203.9</v>
      </c>
      <c r="D8" s="8">
        <f t="shared" si="0"/>
        <v>0.12536099671147599</v>
      </c>
      <c r="E8" s="8">
        <f t="shared" si="1"/>
        <v>1.7826400120138884E-2</v>
      </c>
    </row>
    <row r="9" spans="1:5" x14ac:dyDescent="0.25">
      <c r="A9" s="3">
        <v>42583</v>
      </c>
      <c r="B9" s="4">
        <v>7.4</v>
      </c>
      <c r="C9" s="4">
        <v>204.14</v>
      </c>
      <c r="D9" s="8">
        <f t="shared" si="0"/>
        <v>3.2907604024224504E-2</v>
      </c>
      <c r="E9" s="8">
        <f t="shared" si="1"/>
        <v>5.1088465678080018E-4</v>
      </c>
    </row>
    <row r="10" spans="1:5" x14ac:dyDescent="0.25">
      <c r="A10" s="3">
        <v>42614</v>
      </c>
      <c r="B10" s="4">
        <v>6.91</v>
      </c>
      <c r="C10" s="4">
        <v>203.13</v>
      </c>
      <c r="D10" s="8">
        <f t="shared" si="0"/>
        <v>-2.9753672356777779E-2</v>
      </c>
      <c r="E10" s="8">
        <f t="shared" si="1"/>
        <v>-2.1540419178338625E-3</v>
      </c>
    </row>
    <row r="11" spans="1:5" x14ac:dyDescent="0.25">
      <c r="A11" s="3">
        <v>42644</v>
      </c>
      <c r="B11" s="4">
        <v>7.23</v>
      </c>
      <c r="C11" s="4">
        <v>200.61</v>
      </c>
      <c r="D11" s="8">
        <f t="shared" si="0"/>
        <v>1.966024992033245E-2</v>
      </c>
      <c r="E11" s="8">
        <f t="shared" si="1"/>
        <v>-5.4214905975242473E-3</v>
      </c>
    </row>
    <row r="12" spans="1:5" x14ac:dyDescent="0.25">
      <c r="A12" s="3">
        <v>42675</v>
      </c>
      <c r="B12" s="4">
        <v>8.91</v>
      </c>
      <c r="C12" s="4">
        <v>208</v>
      </c>
      <c r="D12" s="8">
        <f t="shared" si="0"/>
        <v>9.0739406742343917E-2</v>
      </c>
      <c r="E12" s="8">
        <f t="shared" si="1"/>
        <v>1.5710757043198961E-2</v>
      </c>
    </row>
    <row r="13" spans="1:5" x14ac:dyDescent="0.25">
      <c r="A13" s="3">
        <v>42705</v>
      </c>
      <c r="B13" s="4">
        <v>11.34</v>
      </c>
      <c r="C13" s="4">
        <v>210.98</v>
      </c>
      <c r="D13" s="8">
        <f t="shared" si="0"/>
        <v>0.10473535052001298</v>
      </c>
      <c r="E13" s="8">
        <f t="shared" si="1"/>
        <v>6.1779530301082353E-3</v>
      </c>
    </row>
    <row r="14" spans="1:5" x14ac:dyDescent="0.25">
      <c r="A14" s="3">
        <v>42736</v>
      </c>
      <c r="B14" s="4">
        <v>10.37</v>
      </c>
      <c r="C14" s="4">
        <v>216.02</v>
      </c>
      <c r="D14" s="8">
        <f t="shared" si="0"/>
        <v>-3.8834298167846851E-2</v>
      </c>
      <c r="E14" s="8">
        <f t="shared" si="1"/>
        <v>1.0252673748516463E-2</v>
      </c>
    </row>
    <row r="15" spans="1:5" x14ac:dyDescent="0.25">
      <c r="A15" s="3">
        <v>42767</v>
      </c>
      <c r="B15" s="4">
        <v>14.46</v>
      </c>
      <c r="C15" s="4">
        <v>224.5</v>
      </c>
      <c r="D15" s="8">
        <f t="shared" si="0"/>
        <v>0.14438953656947112</v>
      </c>
      <c r="E15" s="8">
        <f t="shared" si="1"/>
        <v>1.6722383597955661E-2</v>
      </c>
    </row>
    <row r="16" spans="1:5" x14ac:dyDescent="0.25">
      <c r="A16" s="3">
        <v>42795</v>
      </c>
      <c r="B16" s="4">
        <v>14.55</v>
      </c>
      <c r="C16" s="4">
        <v>223.81</v>
      </c>
      <c r="D16" s="8">
        <f t="shared" si="0"/>
        <v>2.6947003634140679E-3</v>
      </c>
      <c r="E16" s="8">
        <f t="shared" si="1"/>
        <v>-1.3368581077142173E-3</v>
      </c>
    </row>
    <row r="17" spans="1:5" x14ac:dyDescent="0.25">
      <c r="A17" s="3">
        <v>42826</v>
      </c>
      <c r="B17" s="4">
        <v>13.3</v>
      </c>
      <c r="C17" s="4">
        <v>227.02</v>
      </c>
      <c r="D17" s="8">
        <f t="shared" si="0"/>
        <v>-3.9011352354840316E-2</v>
      </c>
      <c r="E17" s="8">
        <f t="shared" si="1"/>
        <v>6.1846321069673332E-3</v>
      </c>
    </row>
    <row r="18" spans="1:5" x14ac:dyDescent="0.25">
      <c r="A18" s="3">
        <v>42856</v>
      </c>
      <c r="B18" s="4">
        <v>11.19</v>
      </c>
      <c r="C18" s="4">
        <v>230.22</v>
      </c>
      <c r="D18" s="8">
        <f t="shared" si="0"/>
        <v>-7.5021554438735802E-2</v>
      </c>
      <c r="E18" s="8">
        <f t="shared" si="1"/>
        <v>6.0789302433649252E-3</v>
      </c>
    </row>
    <row r="19" spans="1:5" x14ac:dyDescent="0.25">
      <c r="A19" s="3">
        <v>42887</v>
      </c>
      <c r="B19" s="4">
        <v>12.48</v>
      </c>
      <c r="C19" s="4">
        <v>230.56</v>
      </c>
      <c r="D19" s="8">
        <f t="shared" si="0"/>
        <v>4.7384498818055169E-2</v>
      </c>
      <c r="E19" s="8">
        <f t="shared" si="1"/>
        <v>6.409138879541385E-4</v>
      </c>
    </row>
    <row r="20" spans="1:5" x14ac:dyDescent="0.25">
      <c r="A20" s="3">
        <v>42917</v>
      </c>
      <c r="B20" s="4">
        <v>13.61</v>
      </c>
      <c r="C20" s="4">
        <v>236.45</v>
      </c>
      <c r="D20" s="8">
        <f t="shared" si="0"/>
        <v>3.764353985692951E-2</v>
      </c>
      <c r="E20" s="8">
        <f t="shared" si="1"/>
        <v>1.0955354881530958E-2</v>
      </c>
    </row>
    <row r="21" spans="1:5" x14ac:dyDescent="0.25">
      <c r="A21" s="3">
        <v>42948</v>
      </c>
      <c r="B21" s="4">
        <v>13.02</v>
      </c>
      <c r="C21" s="4">
        <v>237.14</v>
      </c>
      <c r="D21" s="8">
        <f t="shared" si="0"/>
        <v>-1.9247140971161536E-2</v>
      </c>
      <c r="E21" s="8">
        <f t="shared" si="1"/>
        <v>1.2654971791947211E-3</v>
      </c>
    </row>
    <row r="22" spans="1:5" x14ac:dyDescent="0.25">
      <c r="A22" s="3">
        <v>42979</v>
      </c>
      <c r="B22" s="4">
        <v>12.75</v>
      </c>
      <c r="C22" s="4">
        <v>240.72</v>
      </c>
      <c r="D22" s="8">
        <f t="shared" si="0"/>
        <v>-9.1007994621991519E-3</v>
      </c>
      <c r="E22" s="8">
        <f t="shared" si="1"/>
        <v>6.5073592013843986E-3</v>
      </c>
    </row>
    <row r="23" spans="1:5" x14ac:dyDescent="0.25">
      <c r="A23" s="3">
        <v>43009</v>
      </c>
      <c r="B23" s="4">
        <v>10.99</v>
      </c>
      <c r="C23" s="4">
        <v>247.62</v>
      </c>
      <c r="D23" s="8">
        <f t="shared" si="0"/>
        <v>-6.4512492346483416E-2</v>
      </c>
      <c r="E23" s="8">
        <f t="shared" si="1"/>
        <v>1.2273544529035474E-2</v>
      </c>
    </row>
    <row r="24" spans="1:5" x14ac:dyDescent="0.25">
      <c r="A24" s="3">
        <v>43040</v>
      </c>
      <c r="B24" s="4">
        <v>10.89</v>
      </c>
      <c r="C24" s="4">
        <v>255.19</v>
      </c>
      <c r="D24" s="8">
        <f t="shared" si="0"/>
        <v>-3.9698126677155969E-3</v>
      </c>
      <c r="E24" s="8">
        <f t="shared" si="1"/>
        <v>1.3077932645783386E-2</v>
      </c>
    </row>
    <row r="25" spans="1:5" x14ac:dyDescent="0.25">
      <c r="A25" s="3">
        <v>43070</v>
      </c>
      <c r="B25" s="4">
        <v>10.28</v>
      </c>
      <c r="C25" s="4">
        <v>256.97000000000003</v>
      </c>
      <c r="D25" s="8">
        <f t="shared" si="0"/>
        <v>-2.5034765096518103E-2</v>
      </c>
      <c r="E25" s="8">
        <f t="shared" si="1"/>
        <v>3.0187726114006453E-3</v>
      </c>
    </row>
    <row r="26" spans="1:5" x14ac:dyDescent="0.25">
      <c r="A26" s="3">
        <v>43101</v>
      </c>
      <c r="B26" s="4">
        <v>13.74</v>
      </c>
      <c r="C26" s="4">
        <v>272.83999999999997</v>
      </c>
      <c r="D26" s="8">
        <f t="shared" si="0"/>
        <v>0.12599361806427475</v>
      </c>
      <c r="E26" s="8">
        <f t="shared" si="1"/>
        <v>2.6025616340866847E-2</v>
      </c>
    </row>
    <row r="27" spans="1:5" x14ac:dyDescent="0.25">
      <c r="A27" s="3">
        <v>43132</v>
      </c>
      <c r="B27" s="4">
        <v>12.11</v>
      </c>
      <c r="C27" s="4">
        <v>262.92</v>
      </c>
      <c r="D27" s="8">
        <f t="shared" si="0"/>
        <v>-5.4842589580479419E-2</v>
      </c>
      <c r="E27" s="8">
        <f t="shared" si="1"/>
        <v>-1.6084417250780293E-2</v>
      </c>
    </row>
    <row r="28" spans="1:5" x14ac:dyDescent="0.25">
      <c r="A28" s="3">
        <v>43160</v>
      </c>
      <c r="B28" s="4">
        <v>10.050000000000001</v>
      </c>
      <c r="C28" s="4">
        <v>254.69</v>
      </c>
      <c r="D28" s="8">
        <f t="shared" si="0"/>
        <v>-8.097808138654454E-2</v>
      </c>
      <c r="E28" s="8">
        <f t="shared" si="1"/>
        <v>-1.3811730195862886E-2</v>
      </c>
    </row>
    <row r="29" spans="1:5" x14ac:dyDescent="0.25">
      <c r="A29" s="3">
        <v>43191</v>
      </c>
      <c r="B29" s="4">
        <v>10.88</v>
      </c>
      <c r="C29" s="4">
        <v>257.02999999999997</v>
      </c>
      <c r="D29" s="8">
        <f t="shared" si="0"/>
        <v>3.4462833605653422E-2</v>
      </c>
      <c r="E29" s="8">
        <f t="shared" si="1"/>
        <v>3.9719228140740852E-3</v>
      </c>
    </row>
    <row r="30" spans="1:5" x14ac:dyDescent="0.25">
      <c r="A30" s="3">
        <v>43221</v>
      </c>
      <c r="B30" s="4">
        <v>13.73</v>
      </c>
      <c r="C30" s="4">
        <v>263.27999999999997</v>
      </c>
      <c r="D30" s="8">
        <f t="shared" si="0"/>
        <v>0.10104164187459401</v>
      </c>
      <c r="E30" s="8">
        <f t="shared" si="1"/>
        <v>1.0434053059775654E-2</v>
      </c>
    </row>
    <row r="31" spans="1:5" x14ac:dyDescent="0.25">
      <c r="A31" s="3">
        <v>43252</v>
      </c>
      <c r="B31" s="4">
        <v>14.99</v>
      </c>
      <c r="C31" s="4">
        <v>263.61</v>
      </c>
      <c r="D31" s="8">
        <f t="shared" si="0"/>
        <v>3.8131095611524314E-2</v>
      </c>
      <c r="E31" s="8">
        <f t="shared" si="1"/>
        <v>5.440118346064708E-4</v>
      </c>
    </row>
    <row r="32" spans="1:5" x14ac:dyDescent="0.25">
      <c r="A32" s="3">
        <v>43282</v>
      </c>
      <c r="B32" s="4">
        <v>18.329999999999998</v>
      </c>
      <c r="C32" s="4">
        <v>274.61</v>
      </c>
      <c r="D32" s="8">
        <f t="shared" si="0"/>
        <v>8.7360832113937179E-2</v>
      </c>
      <c r="E32" s="8">
        <f t="shared" si="1"/>
        <v>1.7754467022869209E-2</v>
      </c>
    </row>
    <row r="33" spans="1:5" x14ac:dyDescent="0.25">
      <c r="A33" s="3">
        <v>43313</v>
      </c>
      <c r="B33" s="4">
        <v>25.17</v>
      </c>
      <c r="C33" s="4">
        <v>283.37</v>
      </c>
      <c r="D33" s="8">
        <f t="shared" si="0"/>
        <v>0.13772075058614613</v>
      </c>
      <c r="E33" s="8">
        <f t="shared" si="1"/>
        <v>1.3637522029803619E-2</v>
      </c>
    </row>
    <row r="34" spans="1:5" x14ac:dyDescent="0.25">
      <c r="A34" s="3">
        <v>43344</v>
      </c>
      <c r="B34" s="4">
        <v>30.889999</v>
      </c>
      <c r="C34" s="4">
        <v>283.77</v>
      </c>
      <c r="D34" s="8">
        <f t="shared" si="0"/>
        <v>8.8934678693700059E-2</v>
      </c>
      <c r="E34" s="8">
        <f t="shared" si="1"/>
        <v>6.1261001363311675E-4</v>
      </c>
    </row>
    <row r="35" spans="1:5" x14ac:dyDescent="0.25">
      <c r="A35" s="3">
        <v>43374</v>
      </c>
      <c r="B35" s="4">
        <v>18.209999</v>
      </c>
      <c r="C35" s="4">
        <v>265.36</v>
      </c>
      <c r="D35" s="8">
        <f t="shared" si="0"/>
        <v>-0.22950797229637365</v>
      </c>
      <c r="E35" s="8">
        <f t="shared" si="1"/>
        <v>-2.9131021675803597E-2</v>
      </c>
    </row>
    <row r="36" spans="1:5" x14ac:dyDescent="0.25">
      <c r="A36" s="3">
        <v>43405</v>
      </c>
      <c r="B36" s="4">
        <v>21.299999</v>
      </c>
      <c r="C36" s="4">
        <v>270.27999999999997</v>
      </c>
      <c r="D36" s="8">
        <f t="shared" si="0"/>
        <v>6.8069661103635756E-2</v>
      </c>
      <c r="E36" s="8">
        <f t="shared" si="1"/>
        <v>7.9784517415115164E-3</v>
      </c>
    </row>
    <row r="37" spans="1:5" x14ac:dyDescent="0.25">
      <c r="A37" s="3">
        <v>43435</v>
      </c>
      <c r="B37" s="4">
        <v>18.459999</v>
      </c>
      <c r="C37" s="5">
        <v>245.05</v>
      </c>
      <c r="D37" s="8">
        <f t="shared" si="0"/>
        <v>-6.2147909885677304E-2</v>
      </c>
      <c r="E37" s="8">
        <f t="shared" si="1"/>
        <v>-4.2559203404288939E-2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E13" sqref="E13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12.5703125" bestFit="1" customWidth="1"/>
  </cols>
  <sheetData>
    <row r="2" spans="1:5" x14ac:dyDescent="0.25">
      <c r="A2" s="16" t="s">
        <v>17</v>
      </c>
      <c r="B2" s="17">
        <f>CORREL(B5:B39,C5:C39)</f>
        <v>0.68378266592070369</v>
      </c>
    </row>
    <row r="4" spans="1:5" ht="18" x14ac:dyDescent="0.35">
      <c r="A4" s="14" t="s">
        <v>15</v>
      </c>
      <c r="B4" s="15" t="s">
        <v>4</v>
      </c>
      <c r="C4" s="15" t="s">
        <v>16</v>
      </c>
      <c r="D4" s="14" t="s">
        <v>18</v>
      </c>
      <c r="E4" s="14" t="s">
        <v>19</v>
      </c>
    </row>
    <row r="5" spans="1:5" x14ac:dyDescent="0.25">
      <c r="A5" s="7">
        <v>1</v>
      </c>
      <c r="B5" s="8">
        <v>-1.2008907473015428E-2</v>
      </c>
      <c r="C5" s="8">
        <v>-3.6196236175275391E-4</v>
      </c>
      <c r="D5" s="9">
        <f ca="1">$B$2*A5+SQRT(1-$B$2^2)*_xlfn.NORM.S.INV(RAND())</f>
        <v>3.7744044733711957E-2</v>
      </c>
      <c r="E5" s="9">
        <f ca="1">$B$2*B5+SQRT(1-$B$2^2)*_xlfn.NORM.S.INV(RAND())</f>
        <v>2.2442518268621892</v>
      </c>
    </row>
    <row r="6" spans="1:5" x14ac:dyDescent="0.25">
      <c r="A6" s="7">
        <v>2</v>
      </c>
      <c r="B6" s="8">
        <v>0.12443108665931936</v>
      </c>
      <c r="C6" s="8">
        <v>2.6047677383386581E-2</v>
      </c>
      <c r="D6" s="9">
        <f t="shared" ref="D6:D39" ca="1" si="0">$B$2*A6+SQRT(1-$B$2^2)*_xlfn.NORM.S.INV(RAND())</f>
        <v>2.0078764113747023</v>
      </c>
      <c r="E6" s="9">
        <f t="shared" ref="E6:E39" ca="1" si="1">$B$2*B6+SQRT(1-$B$2^2)*_xlfn.NORM.S.INV(RAND())</f>
        <v>-0.25707338190318435</v>
      </c>
    </row>
    <row r="7" spans="1:5" x14ac:dyDescent="0.25">
      <c r="A7" s="7">
        <v>3</v>
      </c>
      <c r="B7" s="8">
        <v>9.5383493046583848E-2</v>
      </c>
      <c r="C7" s="8">
        <v>3.938076900232873E-3</v>
      </c>
      <c r="D7" s="9">
        <f t="shared" ca="1" si="0"/>
        <v>2.5806131449959224</v>
      </c>
      <c r="E7" s="9">
        <f ca="1">$B$2*B7+SQRT(1-$B$2^2)*_xlfn.NORM.S.INV(RAND())</f>
        <v>-0.28724494106194898</v>
      </c>
    </row>
    <row r="8" spans="1:5" x14ac:dyDescent="0.25">
      <c r="A8" s="7">
        <v>4</v>
      </c>
      <c r="B8" s="8">
        <v>0.10968784701475615</v>
      </c>
      <c r="C8" s="8">
        <v>7.3277762114211838E-3</v>
      </c>
      <c r="D8" s="9">
        <f t="shared" ca="1" si="0"/>
        <v>3.4334674601416419</v>
      </c>
      <c r="E8" s="9">
        <f t="shared" ca="1" si="1"/>
        <v>0.13967139154846178</v>
      </c>
    </row>
    <row r="9" spans="1:5" x14ac:dyDescent="0.25">
      <c r="A9" s="7">
        <v>5</v>
      </c>
      <c r="B9" s="8">
        <v>5.1046918925425469E-2</v>
      </c>
      <c r="C9" s="8">
        <v>-7.5386818259086494E-4</v>
      </c>
      <c r="D9" s="9">
        <f t="shared" ca="1" si="0"/>
        <v>3.6367060887727845</v>
      </c>
      <c r="E9" s="9">
        <f t="shared" ca="1" si="1"/>
        <v>0.40969839333931274</v>
      </c>
    </row>
    <row r="10" spans="1:5" x14ac:dyDescent="0.25">
      <c r="A10" s="7">
        <v>6</v>
      </c>
      <c r="B10" s="8">
        <v>0.12536099671147599</v>
      </c>
      <c r="C10" s="8">
        <v>1.7826400120138884E-2</v>
      </c>
      <c r="D10" s="9">
        <f t="shared" ca="1" si="0"/>
        <v>4.3557765611542614</v>
      </c>
      <c r="E10" s="9">
        <f t="shared" ca="1" si="1"/>
        <v>0.49915456062721519</v>
      </c>
    </row>
    <row r="11" spans="1:5" x14ac:dyDescent="0.25">
      <c r="A11" s="7">
        <v>7</v>
      </c>
      <c r="B11" s="8">
        <v>3.2907604024224504E-2</v>
      </c>
      <c r="C11" s="8">
        <v>5.1088465678080018E-4</v>
      </c>
      <c r="D11" s="9">
        <f t="shared" ca="1" si="0"/>
        <v>5.3160806462518151</v>
      </c>
      <c r="E11" s="9">
        <f t="shared" ca="1" si="1"/>
        <v>0.16540909889423283</v>
      </c>
    </row>
    <row r="12" spans="1:5" x14ac:dyDescent="0.25">
      <c r="A12" s="7">
        <v>8</v>
      </c>
      <c r="B12" s="8">
        <v>-2.9753672356777779E-2</v>
      </c>
      <c r="C12" s="8">
        <v>-2.1540419178338625E-3</v>
      </c>
      <c r="D12" s="9">
        <f t="shared" ca="1" si="0"/>
        <v>6.4226722721080272</v>
      </c>
      <c r="E12" s="9">
        <f ca="1">$B$2*B12+SQRT(1-$B$2^2)*_xlfn.NORM.S.INV(RAND())</f>
        <v>-1.0989651734049661</v>
      </c>
    </row>
    <row r="13" spans="1:5" x14ac:dyDescent="0.25">
      <c r="A13" s="7">
        <v>9</v>
      </c>
      <c r="B13" s="8">
        <v>1.966024992033245E-2</v>
      </c>
      <c r="C13" s="8">
        <v>-5.4214905975242473E-3</v>
      </c>
      <c r="D13" s="9">
        <f t="shared" ca="1" si="0"/>
        <v>5.7784197974622487</v>
      </c>
      <c r="E13" s="9">
        <f t="shared" ca="1" si="1"/>
        <v>-1.237912578665008E-2</v>
      </c>
    </row>
    <row r="14" spans="1:5" x14ac:dyDescent="0.25">
      <c r="A14" s="7">
        <v>10</v>
      </c>
      <c r="B14" s="8">
        <v>9.0739406742343917E-2</v>
      </c>
      <c r="C14" s="8">
        <v>1.5710757043198961E-2</v>
      </c>
      <c r="D14" s="9">
        <f t="shared" ca="1" si="0"/>
        <v>6.5572917848588661</v>
      </c>
      <c r="E14" s="9">
        <f t="shared" ca="1" si="1"/>
        <v>-0.96663923848482025</v>
      </c>
    </row>
    <row r="15" spans="1:5" x14ac:dyDescent="0.25">
      <c r="A15" s="7">
        <v>11</v>
      </c>
      <c r="B15" s="8">
        <v>0.10473535052001298</v>
      </c>
      <c r="C15" s="8">
        <v>6.1779530301082353E-3</v>
      </c>
      <c r="D15" s="9">
        <f t="shared" ca="1" si="0"/>
        <v>7.8447097338942804</v>
      </c>
      <c r="E15" s="9">
        <f t="shared" ca="1" si="1"/>
        <v>-0.11672577992717509</v>
      </c>
    </row>
    <row r="16" spans="1:5" x14ac:dyDescent="0.25">
      <c r="A16" s="7">
        <v>12</v>
      </c>
      <c r="B16" s="8">
        <v>-3.8834298167846851E-2</v>
      </c>
      <c r="C16" s="8">
        <v>1.0252673748516463E-2</v>
      </c>
      <c r="D16" s="9">
        <f t="shared" ca="1" si="0"/>
        <v>8.2057246620235027</v>
      </c>
      <c r="E16" s="9">
        <f t="shared" ca="1" si="1"/>
        <v>1.7629270119571996</v>
      </c>
    </row>
    <row r="17" spans="1:5" x14ac:dyDescent="0.25">
      <c r="A17" s="7">
        <v>13</v>
      </c>
      <c r="B17" s="8">
        <v>0.14438953656947112</v>
      </c>
      <c r="C17" s="8">
        <v>1.6722383597955661E-2</v>
      </c>
      <c r="D17" s="9">
        <f t="shared" ca="1" si="0"/>
        <v>8.4619154390820839</v>
      </c>
      <c r="E17" s="9">
        <f t="shared" ca="1" si="1"/>
        <v>1.1513977428557338</v>
      </c>
    </row>
    <row r="18" spans="1:5" x14ac:dyDescent="0.25">
      <c r="A18" s="7">
        <v>14</v>
      </c>
      <c r="B18" s="8">
        <v>2.6947003634140679E-3</v>
      </c>
      <c r="C18" s="8">
        <v>-1.3368581077142173E-3</v>
      </c>
      <c r="D18" s="9">
        <f t="shared" ca="1" si="0"/>
        <v>9.3889795758451573</v>
      </c>
      <c r="E18" s="9">
        <f t="shared" ca="1" si="1"/>
        <v>-0.22749058954864373</v>
      </c>
    </row>
    <row r="19" spans="1:5" x14ac:dyDescent="0.25">
      <c r="A19" s="7">
        <v>15</v>
      </c>
      <c r="B19" s="8">
        <v>-3.9011352354840316E-2</v>
      </c>
      <c r="C19" s="8">
        <v>6.1846321069673332E-3</v>
      </c>
      <c r="D19" s="9">
        <f t="shared" ca="1" si="0"/>
        <v>10.696835081203002</v>
      </c>
      <c r="E19" s="9">
        <f t="shared" ca="1" si="1"/>
        <v>0.52455687416304808</v>
      </c>
    </row>
    <row r="20" spans="1:5" x14ac:dyDescent="0.25">
      <c r="A20" s="7">
        <v>16</v>
      </c>
      <c r="B20" s="8">
        <v>-7.5021554438735802E-2</v>
      </c>
      <c r="C20" s="8">
        <v>6.0789302433649252E-3</v>
      </c>
      <c r="D20" s="9">
        <f t="shared" ca="1" si="0"/>
        <v>10.936402692292692</v>
      </c>
      <c r="E20" s="9">
        <f t="shared" ca="1" si="1"/>
        <v>4.9095945851069286E-2</v>
      </c>
    </row>
    <row r="21" spans="1:5" x14ac:dyDescent="0.25">
      <c r="A21" s="7">
        <v>17</v>
      </c>
      <c r="B21" s="8">
        <v>4.7384498818055169E-2</v>
      </c>
      <c r="C21" s="8">
        <v>6.409138879541385E-4</v>
      </c>
      <c r="D21" s="9">
        <f ca="1">$B$2*A21+SQRT(1-$B$2^2)*_xlfn.NORM.S.INV(RAND())</f>
        <v>12.150523171955589</v>
      </c>
      <c r="E21" s="9">
        <f t="shared" ca="1" si="1"/>
        <v>-0.14473383822148167</v>
      </c>
    </row>
    <row r="22" spans="1:5" x14ac:dyDescent="0.25">
      <c r="A22" s="7">
        <v>18</v>
      </c>
      <c r="B22" s="8">
        <v>3.764353985692951E-2</v>
      </c>
      <c r="C22" s="8">
        <v>1.0955354881530958E-2</v>
      </c>
      <c r="D22" s="9">
        <f t="shared" ca="1" si="0"/>
        <v>11.251825405073665</v>
      </c>
      <c r="E22" s="9">
        <f t="shared" ca="1" si="1"/>
        <v>-1.2969747820938866</v>
      </c>
    </row>
    <row r="23" spans="1:5" x14ac:dyDescent="0.25">
      <c r="A23" s="7">
        <v>19</v>
      </c>
      <c r="B23" s="8">
        <v>-1.9247140971161536E-2</v>
      </c>
      <c r="C23" s="8">
        <v>1.2654971791947211E-3</v>
      </c>
      <c r="D23" s="9">
        <f t="shared" ca="1" si="0"/>
        <v>12.929738832994902</v>
      </c>
      <c r="E23" s="9">
        <f t="shared" ca="1" si="1"/>
        <v>1.0991635004633058</v>
      </c>
    </row>
    <row r="24" spans="1:5" x14ac:dyDescent="0.25">
      <c r="A24" s="7">
        <v>20</v>
      </c>
      <c r="B24" s="8">
        <v>-9.1007994621991519E-3</v>
      </c>
      <c r="C24" s="8">
        <v>6.5073592013843986E-3</v>
      </c>
      <c r="D24" s="9">
        <f t="shared" ca="1" si="0"/>
        <v>15.476367907880563</v>
      </c>
      <c r="E24" s="9">
        <f t="shared" ca="1" si="1"/>
        <v>-1.2244622344091396</v>
      </c>
    </row>
    <row r="25" spans="1:5" x14ac:dyDescent="0.25">
      <c r="A25" s="7">
        <v>21</v>
      </c>
      <c r="B25" s="8">
        <v>-6.4512492346483416E-2</v>
      </c>
      <c r="C25" s="8">
        <v>1.2273544529035474E-2</v>
      </c>
      <c r="D25" s="9">
        <f t="shared" ca="1" si="0"/>
        <v>13.689218936004812</v>
      </c>
      <c r="E25" s="9">
        <f t="shared" ca="1" si="1"/>
        <v>-0.55693975252207029</v>
      </c>
    </row>
    <row r="26" spans="1:5" x14ac:dyDescent="0.25">
      <c r="A26" s="7">
        <v>22</v>
      </c>
      <c r="B26" s="8">
        <v>-3.9698126677155969E-3</v>
      </c>
      <c r="C26" s="8">
        <v>1.3077932645783386E-2</v>
      </c>
      <c r="D26" s="9">
        <f t="shared" ca="1" si="0"/>
        <v>14.947205014336637</v>
      </c>
      <c r="E26" s="9">
        <f t="shared" ca="1" si="1"/>
        <v>0.17406816262171818</v>
      </c>
    </row>
    <row r="27" spans="1:5" x14ac:dyDescent="0.25">
      <c r="A27" s="7">
        <v>23</v>
      </c>
      <c r="B27" s="8">
        <v>-2.5034765096518103E-2</v>
      </c>
      <c r="C27" s="8">
        <v>3.0187726114006453E-3</v>
      </c>
      <c r="D27" s="9">
        <f t="shared" ca="1" si="0"/>
        <v>16.425085464267305</v>
      </c>
      <c r="E27" s="9">
        <f t="shared" ca="1" si="1"/>
        <v>-0.42516790126375803</v>
      </c>
    </row>
    <row r="28" spans="1:5" x14ac:dyDescent="0.25">
      <c r="A28" s="7">
        <v>24</v>
      </c>
      <c r="B28" s="8">
        <v>0.12599361806427475</v>
      </c>
      <c r="C28" s="8">
        <v>2.6025616340866847E-2</v>
      </c>
      <c r="D28" s="9">
        <f t="shared" ca="1" si="0"/>
        <v>16.412961147967181</v>
      </c>
      <c r="E28" s="9">
        <f t="shared" ca="1" si="1"/>
        <v>0.90947223550603828</v>
      </c>
    </row>
    <row r="29" spans="1:5" x14ac:dyDescent="0.25">
      <c r="A29" s="7">
        <v>25</v>
      </c>
      <c r="B29" s="8">
        <v>-5.4842589580479419E-2</v>
      </c>
      <c r="C29" s="8">
        <v>-1.6084417250780293E-2</v>
      </c>
      <c r="D29" s="9">
        <f t="shared" ca="1" si="0"/>
        <v>17.882990885498483</v>
      </c>
      <c r="E29" s="9">
        <f t="shared" ca="1" si="1"/>
        <v>-0.35414817729612358</v>
      </c>
    </row>
    <row r="30" spans="1:5" x14ac:dyDescent="0.25">
      <c r="A30" s="7">
        <v>26</v>
      </c>
      <c r="B30" s="8">
        <v>-8.097808138654454E-2</v>
      </c>
      <c r="C30" s="8">
        <v>-1.3811730195862886E-2</v>
      </c>
      <c r="D30" s="9">
        <f t="shared" ca="1" si="0"/>
        <v>18.66437116301298</v>
      </c>
      <c r="E30" s="9">
        <f t="shared" ca="1" si="1"/>
        <v>0.50429070766488415</v>
      </c>
    </row>
    <row r="31" spans="1:5" x14ac:dyDescent="0.25">
      <c r="A31" s="7">
        <v>27</v>
      </c>
      <c r="B31" s="8">
        <v>3.4462833605653422E-2</v>
      </c>
      <c r="C31" s="8">
        <v>3.9719228140740852E-3</v>
      </c>
      <c r="D31" s="9">
        <f t="shared" ca="1" si="0"/>
        <v>18.487872397667871</v>
      </c>
      <c r="E31" s="9">
        <f t="shared" ca="1" si="1"/>
        <v>0.38459820375355963</v>
      </c>
    </row>
    <row r="32" spans="1:5" x14ac:dyDescent="0.25">
      <c r="A32" s="7">
        <v>28</v>
      </c>
      <c r="B32" s="8">
        <v>0.10104164187459401</v>
      </c>
      <c r="C32" s="8">
        <v>1.0434053059775654E-2</v>
      </c>
      <c r="D32" s="9">
        <f t="shared" ca="1" si="0"/>
        <v>18.164914732172893</v>
      </c>
      <c r="E32" s="9">
        <f t="shared" ca="1" si="1"/>
        <v>5.5192920352740274E-2</v>
      </c>
    </row>
    <row r="33" spans="1:5" x14ac:dyDescent="0.25">
      <c r="A33" s="7">
        <v>29</v>
      </c>
      <c r="B33" s="8">
        <v>3.8131095611524314E-2</v>
      </c>
      <c r="C33" s="8">
        <v>5.440118346064708E-4</v>
      </c>
      <c r="D33" s="9">
        <f t="shared" ca="1" si="0"/>
        <v>20.421187112390633</v>
      </c>
      <c r="E33" s="9">
        <f t="shared" ca="1" si="1"/>
        <v>-1.2347410921447073</v>
      </c>
    </row>
    <row r="34" spans="1:5" x14ac:dyDescent="0.25">
      <c r="A34" s="7">
        <v>30</v>
      </c>
      <c r="B34" s="8">
        <v>8.7360832113937179E-2</v>
      </c>
      <c r="C34" s="8">
        <v>1.7754467022869209E-2</v>
      </c>
      <c r="D34" s="9">
        <f t="shared" ca="1" si="0"/>
        <v>20.2875776577228</v>
      </c>
      <c r="E34" s="9">
        <f t="shared" ca="1" si="1"/>
        <v>1.6333211560218561</v>
      </c>
    </row>
    <row r="35" spans="1:5" x14ac:dyDescent="0.25">
      <c r="A35" s="7">
        <v>31</v>
      </c>
      <c r="B35" s="8">
        <v>0.13772075058614613</v>
      </c>
      <c r="C35" s="8">
        <v>1.3637522029803619E-2</v>
      </c>
      <c r="D35" s="9">
        <f t="shared" ca="1" si="0"/>
        <v>21.436006862719221</v>
      </c>
      <c r="E35" s="9">
        <f t="shared" ca="1" si="1"/>
        <v>-0.57174212001922198</v>
      </c>
    </row>
    <row r="36" spans="1:5" x14ac:dyDescent="0.25">
      <c r="A36" s="7">
        <v>32</v>
      </c>
      <c r="B36" s="8">
        <v>8.8934678693700059E-2</v>
      </c>
      <c r="C36" s="8">
        <v>6.1261001363311675E-4</v>
      </c>
      <c r="D36" s="9">
        <f t="shared" ca="1" si="0"/>
        <v>22.555035119041129</v>
      </c>
      <c r="E36" s="9">
        <f t="shared" ca="1" si="1"/>
        <v>0.97244596923944349</v>
      </c>
    </row>
    <row r="37" spans="1:5" x14ac:dyDescent="0.25">
      <c r="A37" s="7">
        <v>33</v>
      </c>
      <c r="B37" s="8">
        <v>-0.22950797229637365</v>
      </c>
      <c r="C37" s="8">
        <v>-2.9131021675803597E-2</v>
      </c>
      <c r="D37" s="9">
        <f t="shared" ca="1" si="0"/>
        <v>22.959440734193571</v>
      </c>
      <c r="E37" s="9">
        <f t="shared" ca="1" si="1"/>
        <v>0.37588201644954544</v>
      </c>
    </row>
    <row r="38" spans="1:5" x14ac:dyDescent="0.25">
      <c r="A38" s="7">
        <v>34</v>
      </c>
      <c r="B38" s="8">
        <v>6.8069661103635756E-2</v>
      </c>
      <c r="C38" s="8">
        <v>7.9784517415115164E-3</v>
      </c>
      <c r="D38" s="9">
        <f t="shared" ca="1" si="0"/>
        <v>23.997385577661866</v>
      </c>
      <c r="E38" s="9">
        <f t="shared" ca="1" si="1"/>
        <v>0.2498658108787698</v>
      </c>
    </row>
    <row r="39" spans="1:5" x14ac:dyDescent="0.25">
      <c r="A39" s="7">
        <v>35</v>
      </c>
      <c r="B39" s="8">
        <v>-6.2147909885677304E-2</v>
      </c>
      <c r="C39" s="8">
        <v>-4.2559203404288939E-2</v>
      </c>
      <c r="D39" s="9">
        <f t="shared" ca="1" si="0"/>
        <v>23.067823198945181</v>
      </c>
      <c r="E39" s="9">
        <f t="shared" ca="1" si="1"/>
        <v>-0.73841586924990099</v>
      </c>
    </row>
    <row r="40" spans="1:5" x14ac:dyDescent="0.25">
      <c r="A40" s="7"/>
    </row>
    <row r="41" spans="1:5" x14ac:dyDescent="0.25">
      <c r="A41" s="7"/>
    </row>
    <row r="42" spans="1:5" x14ac:dyDescent="0.25">
      <c r="A42" s="7"/>
    </row>
    <row r="43" spans="1:5" x14ac:dyDescent="0.25">
      <c r="A43" s="7"/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10" sqref="B10"/>
    </sheetView>
  </sheetViews>
  <sheetFormatPr defaultRowHeight="15" x14ac:dyDescent="0.25"/>
  <cols>
    <col min="1" max="1" width="13.85546875" bestFit="1" customWidth="1"/>
    <col min="2" max="2" width="20.42578125" bestFit="1" customWidth="1"/>
  </cols>
  <sheetData>
    <row r="1" spans="1:8" ht="26.25" x14ac:dyDescent="0.4">
      <c r="A1" s="18" t="s">
        <v>20</v>
      </c>
      <c r="B1" s="18"/>
      <c r="C1" s="18"/>
      <c r="D1" s="18"/>
      <c r="E1" s="18"/>
      <c r="F1" s="18"/>
      <c r="G1" s="18"/>
      <c r="H1" s="18"/>
    </row>
    <row r="2" spans="1:8" x14ac:dyDescent="0.25">
      <c r="B2" s="13" t="s">
        <v>6</v>
      </c>
      <c r="C2" s="13" t="s">
        <v>7</v>
      </c>
    </row>
    <row r="3" spans="1:8" x14ac:dyDescent="0.25">
      <c r="A3" s="6" t="str">
        <f>Data!B1</f>
        <v>AMD</v>
      </c>
      <c r="B3" s="8">
        <f>AVERAGE(Data!D3:D37)</f>
        <v>2.6394542638326891E-2</v>
      </c>
      <c r="C3" s="8">
        <f>_xlfn.STDEV.S(Data!D3:D37)</f>
        <v>8.1286478070310517E-2</v>
      </c>
    </row>
    <row r="4" spans="1:8" x14ac:dyDescent="0.25">
      <c r="A4" s="6" t="str">
        <f>Data!C1</f>
        <v>SP500</v>
      </c>
      <c r="B4" s="8">
        <f>AVERAGE(Data!E3:E37)</f>
        <v>3.8246166040384125E-3</v>
      </c>
      <c r="C4" s="8">
        <f>_xlfn.STDEV.S(Data!E3:E37)</f>
        <v>1.3620137545357442E-2</v>
      </c>
    </row>
    <row r="5" spans="1:8" x14ac:dyDescent="0.25">
      <c r="A5" s="6" t="s">
        <v>3</v>
      </c>
      <c r="B5" s="10">
        <f>CORREL(Data!D3:D37,Data!E3:E37)</f>
        <v>0.68378266592070369</v>
      </c>
    </row>
    <row r="7" spans="1:8" ht="18" x14ac:dyDescent="0.35">
      <c r="A7" s="12" t="s">
        <v>12</v>
      </c>
      <c r="B7" s="10">
        <f>B3-B8*B4</f>
        <v>1.0786702543997077E-2</v>
      </c>
    </row>
    <row r="8" spans="1:8" ht="18" x14ac:dyDescent="0.35">
      <c r="A8" s="12" t="s">
        <v>13</v>
      </c>
      <c r="B8" s="10">
        <f>B5*(C3/C4)</f>
        <v>4.0808901153254151</v>
      </c>
    </row>
    <row r="9" spans="1:8" ht="17.25" x14ac:dyDescent="0.25">
      <c r="A9" s="12" t="s">
        <v>11</v>
      </c>
      <c r="B9" s="20">
        <f>B5^2</f>
        <v>0.46755873421362465</v>
      </c>
      <c r="G9" s="11"/>
    </row>
    <row r="11" spans="1:8" ht="18" x14ac:dyDescent="0.35">
      <c r="A11" s="19" t="s">
        <v>14</v>
      </c>
      <c r="B11" s="19"/>
    </row>
    <row r="12" spans="1:8" x14ac:dyDescent="0.25">
      <c r="A12" s="6" t="s">
        <v>8</v>
      </c>
      <c r="B12" s="10">
        <f ca="1">INTERCEPT('Modify Data'!D5:D39,'Modify Data'!E5:E39)</f>
        <v>12.575999997029449</v>
      </c>
    </row>
    <row r="13" spans="1:8" x14ac:dyDescent="0.25">
      <c r="A13" s="6" t="s">
        <v>9</v>
      </c>
      <c r="B13" s="10">
        <f ca="1">SLOPE('Modify Data'!D5:D39,'Modify Data'!E5:E39)</f>
        <v>-0.86826260214031792</v>
      </c>
    </row>
    <row r="14" spans="1:8" x14ac:dyDescent="0.25">
      <c r="A14" s="6" t="s">
        <v>10</v>
      </c>
      <c r="B14" s="10">
        <f ca="1">RSQ('Modify Data'!D5:D39,'Modify Data'!E5:E39)</f>
        <v>1.1112086638501065E-2</v>
      </c>
    </row>
    <row r="19" ht="26.25" customHeight="1" x14ac:dyDescent="0.25"/>
  </sheetData>
  <mergeCells count="2">
    <mergeCell ref="A1:H1"/>
    <mergeCell ref="A11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Modify Data</vt:lpstr>
      <vt:lpstr>Simulate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2022-06-12T01:59:44Z</dcterms:created>
  <dcterms:modified xsi:type="dcterms:W3CDTF">2022-06-13T02:06:37Z</dcterms:modified>
</cp:coreProperties>
</file>