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Mukhia\Desktop\weekly_work\week_2_excel\"/>
    </mc:Choice>
  </mc:AlternateContent>
  <xr:revisionPtr revIDLastSave="0" documentId="8_{675F4468-09F5-49A5-BE89-C81396FC350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Order Report" sheetId="4" r:id="rId1"/>
    <sheet name="CalcFieldTotals" sheetId="10" r:id="rId2"/>
    <sheet name="Orders" sheetId="1" r:id="rId3"/>
    <sheet name="MyLinks" sheetId="11" r:id="rId4"/>
  </sheet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10" l="1"/>
  <c r="R12" i="10"/>
  <c r="S13" i="10" l="1"/>
  <c r="Q13" i="10" s="1"/>
  <c r="S14" i="10"/>
  <c r="Q14" i="10" s="1"/>
  <c r="S15" i="10"/>
  <c r="Q15" i="10" s="1"/>
  <c r="S16" i="10"/>
  <c r="Q16" i="10" s="1"/>
  <c r="S17" i="10"/>
  <c r="Q17" i="10" s="1"/>
  <c r="S18" i="10"/>
  <c r="S19" i="10"/>
  <c r="Q19" i="10" s="1"/>
  <c r="S20" i="10"/>
  <c r="Q20" i="10" s="1"/>
  <c r="S21" i="10"/>
  <c r="Q21" i="10" s="1"/>
  <c r="S22" i="10"/>
  <c r="R13" i="10"/>
  <c r="R14" i="10" s="1"/>
  <c r="R15" i="10" s="1"/>
  <c r="R16" i="10" s="1"/>
  <c r="R17" i="10" s="1"/>
  <c r="R18" i="10" s="1"/>
  <c r="R19" i="10" s="1"/>
  <c r="R20" i="10" s="1"/>
  <c r="R21" i="10" s="1"/>
  <c r="R22" i="10" s="1"/>
  <c r="Q12" i="10" l="1"/>
  <c r="Q22" i="10"/>
  <c r="Q18" i="10"/>
  <c r="H20" i="1"/>
  <c r="H59" i="1"/>
  <c r="H35" i="1"/>
  <c r="H47" i="1"/>
  <c r="H32" i="1"/>
  <c r="H48" i="1"/>
  <c r="H39" i="1"/>
  <c r="H17" i="1"/>
  <c r="H23" i="1"/>
  <c r="H2" i="1"/>
  <c r="H62" i="1"/>
  <c r="H44" i="1"/>
  <c r="H53" i="1"/>
  <c r="H11" i="1"/>
  <c r="H65" i="1"/>
  <c r="H8" i="1"/>
  <c r="H14" i="1"/>
  <c r="H36" i="1"/>
  <c r="H21" i="1"/>
  <c r="H41" i="1"/>
  <c r="H24" i="1"/>
  <c r="H25" i="1"/>
  <c r="H15" i="1"/>
  <c r="H18" i="1"/>
  <c r="H26" i="1"/>
  <c r="H5" i="1"/>
  <c r="H12" i="1"/>
  <c r="H27" i="1"/>
  <c r="H45" i="1"/>
  <c r="H3" i="1"/>
  <c r="H49" i="1"/>
  <c r="H16" i="1"/>
  <c r="H56" i="1"/>
  <c r="H28" i="1"/>
  <c r="H54" i="1"/>
  <c r="H37" i="1"/>
  <c r="H50" i="1"/>
  <c r="H55" i="1"/>
  <c r="H60" i="1"/>
  <c r="H29" i="1"/>
  <c r="H33" i="1"/>
  <c r="H13" i="1"/>
  <c r="H61" i="1"/>
  <c r="H34" i="1"/>
  <c r="H6" i="1"/>
  <c r="H4" i="1"/>
  <c r="H22" i="1"/>
  <c r="H40" i="1"/>
  <c r="H46" i="1"/>
  <c r="H51" i="1"/>
  <c r="H9" i="1"/>
  <c r="H19" i="1"/>
  <c r="H30" i="1"/>
  <c r="H57" i="1"/>
  <c r="H31" i="1"/>
  <c r="H52" i="1"/>
  <c r="H42" i="1"/>
  <c r="H63" i="1"/>
  <c r="H10" i="1"/>
  <c r="H58" i="1"/>
  <c r="H7" i="1"/>
  <c r="H64" i="1"/>
  <c r="H43" i="1"/>
  <c r="H38" i="1"/>
</calcChain>
</file>

<file path=xl/sharedStrings.xml><?xml version="1.0" encoding="utf-8"?>
<sst xmlns="http://schemas.openxmlformats.org/spreadsheetml/2006/main" count="415" uniqueCount="91">
  <si>
    <t>Date</t>
  </si>
  <si>
    <t>Rep</t>
  </si>
  <si>
    <t>Region</t>
  </si>
  <si>
    <t>Order Status</t>
  </si>
  <si>
    <t>Cost</t>
  </si>
  <si>
    <t>Units</t>
  </si>
  <si>
    <t>Total</t>
  </si>
  <si>
    <t>East</t>
  </si>
  <si>
    <t>Shipped</t>
  </si>
  <si>
    <t>Pencil</t>
  </si>
  <si>
    <t>West</t>
  </si>
  <si>
    <t>Binder</t>
  </si>
  <si>
    <t>Jardine</t>
  </si>
  <si>
    <t>Central</t>
  </si>
  <si>
    <t>Sorvino</t>
  </si>
  <si>
    <t>Andrews</t>
  </si>
  <si>
    <t>Pen</t>
  </si>
  <si>
    <t>Desk</t>
  </si>
  <si>
    <t>Pending</t>
  </si>
  <si>
    <t>Parent</t>
  </si>
  <si>
    <t>Howard</t>
  </si>
  <si>
    <t>Backorder</t>
  </si>
  <si>
    <t>Pen Set</t>
  </si>
  <si>
    <t>Gill</t>
  </si>
  <si>
    <t>Row Labels</t>
  </si>
  <si>
    <t>Grand Total</t>
  </si>
  <si>
    <t>Product</t>
  </si>
  <si>
    <t>Canceled</t>
  </si>
  <si>
    <t xml:space="preserve"> Units</t>
  </si>
  <si>
    <t>30 Excel Functions in 30 Days eBook Kit</t>
  </si>
  <si>
    <t>Contextures Excel Tips Website</t>
  </si>
  <si>
    <t>Contextures Excel Blog</t>
  </si>
  <si>
    <t>Excel Pivot Tables Blog</t>
  </si>
  <si>
    <t>Contextures Recommends</t>
  </si>
  <si>
    <t xml:space="preserve"> www.contextures.com</t>
  </si>
  <si>
    <t>Values</t>
  </si>
  <si>
    <t xml:space="preserve"> Total</t>
  </si>
  <si>
    <t>UserForms for Data Entry ebook Kit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</si>
  <si>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</si>
  <si>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</si>
  <si>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</si>
  <si>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</si>
  <si>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</si>
  <si>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</si>
  <si>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</si>
  <si>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</si>
  <si>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</si>
  <si>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</si>
  <si>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</si>
  <si>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</si>
  <si>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http://www.contextures.com/excel-pivot-table-calculated-field.html</t>
  </si>
  <si>
    <t>RepBonus</t>
  </si>
  <si>
    <t>Bonus</t>
  </si>
  <si>
    <t>=IF(Units&gt;100,Total*3%,0)</t>
  </si>
  <si>
    <t>Calculated Fields</t>
  </si>
  <si>
    <t>=Total * 3%</t>
  </si>
  <si>
    <t xml:space="preserve">RepBonus </t>
  </si>
  <si>
    <t xml:space="preserve">Bonus </t>
  </si>
  <si>
    <t>Problem with Totals for Bonus calculated field</t>
  </si>
  <si>
    <r>
      <t xml:space="preserve">Andrews total is </t>
    </r>
    <r>
      <rPr>
        <b/>
        <sz val="11"/>
        <color theme="1"/>
        <rFont val="Calibri"/>
        <family val="2"/>
        <scheme val="minor"/>
      </rPr>
      <t>164.23</t>
    </r>
    <r>
      <rPr>
        <sz val="11"/>
        <color theme="1"/>
        <rFont val="Calibri"/>
        <family val="2"/>
        <scheme val="minor"/>
      </rPr>
      <t xml:space="preserve"> instead of </t>
    </r>
    <r>
      <rPr>
        <b/>
        <sz val="11"/>
        <color theme="1"/>
        <rFont val="Calibri"/>
        <family val="2"/>
        <scheme val="minor"/>
      </rPr>
      <t>70.13</t>
    </r>
  </si>
  <si>
    <t>instead of summing</t>
  </si>
  <si>
    <t>to match the Bonus calculation</t>
  </si>
  <si>
    <t xml:space="preserve">Excel uses same calculation </t>
  </si>
  <si>
    <t>in Total and Subtotal,</t>
  </si>
  <si>
    <t xml:space="preserve">Calculate Bonus in column </t>
  </si>
  <si>
    <t>adjacent to pivot table</t>
  </si>
  <si>
    <t xml:space="preserve">  -- only works if pivot table layout will not change</t>
  </si>
  <si>
    <t>NOTE: Changed to Outline Layout</t>
  </si>
  <si>
    <t>Sum of Bonus</t>
  </si>
  <si>
    <t>Columns P, R and S could be hidden</t>
  </si>
  <si>
    <t>Conditional formatting in column Q to match pivot table style</t>
  </si>
  <si>
    <t>to eliminate the incorrect amounts.</t>
  </si>
  <si>
    <t>Workarounds #1 and #2</t>
  </si>
  <si>
    <t>Workaround #3</t>
  </si>
  <si>
    <t xml:space="preserve">1. Filter the product field for Units &gt; 100, </t>
  </si>
  <si>
    <t xml:space="preserve">2. Or, turn off subtotals for the Rep field, 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</si>
  <si>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</si>
  <si>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</si>
  <si>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</si>
  <si>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</si>
  <si>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</si>
  <si>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</si>
  <si>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</si>
  <si>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Point</t>
  </si>
  <si>
    <t>Column1</t>
  </si>
  <si>
    <t>Rank</t>
  </si>
  <si>
    <t>Percent</t>
  </si>
  <si>
    <t>Column2</t>
  </si>
  <si>
    <t>Column3</t>
  </si>
  <si>
    <t>Rank and Percentile</t>
  </si>
  <si>
    <t>Average of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</si>
</sst>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2"/>
      <color indexed="12"/>
      <name val="Arial Narrow"/>
      <family val="2"/>
    </font>
    <font>
      <u/>
      <sz val="11"/>
      <color theme="10"/>
      <name val="Arial Narrow"/>
      <family val="2"/>
    </font>
    <font>
      <u/>
      <sz val="10"/>
      <color indexed="12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u/>
      <sz val="11"/>
      <color indexed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horizontal="left" indent="1"/>
    </xf>
    <xf numFmtId="164" fontId="13" fillId="0" borderId="0" applyFont="0" applyFill="0" applyBorder="0" applyAlignment="0" applyProtection="0"/>
    <xf numFmtId="0" fontId="13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0" fontId="2" fillId="0" borderId="0" xfId="2" applyAlignment="1" applyProtection="1"/>
    <xf numFmtId="0" fontId="0" fillId="0" borderId="0" xfId="0" quotePrefix="1"/>
    <xf numFmtId="0" fontId="12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4"/>
    </xf>
    <xf numFmtId="0" fontId="12" fillId="0" borderId="0" xfId="0" applyFont="1" applyAlignment="1">
      <alignment horizontal="left" indent="1"/>
    </xf>
    <xf numFmtId="164" fontId="0" fillId="0" borderId="0" xfId="16" applyFont="1"/>
    <xf numFmtId="0" fontId="0" fillId="0" borderId="0" xfId="16" applyNumberFormat="1" applyFont="1"/>
    <xf numFmtId="164" fontId="0" fillId="2" borderId="0" xfId="16" applyFont="1" applyFill="1" applyBorder="1"/>
    <xf numFmtId="164" fontId="12" fillId="2" borderId="0" xfId="16" applyFont="1" applyFill="1" applyBorder="1" applyAlignment="1">
      <alignment horizontal="center"/>
    </xf>
    <xf numFmtId="0" fontId="0" fillId="0" borderId="0" xfId="16" applyNumberFormat="1" applyFont="1" applyBorder="1"/>
    <xf numFmtId="164" fontId="0" fillId="0" borderId="0" xfId="16" applyFont="1" applyBorder="1"/>
    <xf numFmtId="0" fontId="0" fillId="0" borderId="0" xfId="0" applyAlignment="1">
      <alignment horizontal="left" indent="3"/>
    </xf>
    <xf numFmtId="0" fontId="13" fillId="0" borderId="0" xfId="17" applyAlignment="1">
      <alignment horizontal="left"/>
    </xf>
    <xf numFmtId="0" fontId="13" fillId="0" borderId="0" xfId="17"/>
    <xf numFmtId="0" fontId="9" fillId="0" borderId="0" xfId="17" applyFont="1" applyAlignment="1">
      <alignment horizontal="left"/>
    </xf>
    <xf numFmtId="0" fontId="10" fillId="0" borderId="0" xfId="15" applyAlignment="1"/>
    <xf numFmtId="0" fontId="11" fillId="0" borderId="0" xfId="17" applyFont="1" applyAlignment="1">
      <alignment horizontal="left"/>
    </xf>
    <xf numFmtId="0" fontId="10" fillId="0" borderId="0" xfId="18" applyAlignment="1" applyProtection="1"/>
    <xf numFmtId="0" fontId="0" fillId="0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14" fillId="0" borderId="2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</cellXfs>
  <cellStyles count="19">
    <cellStyle name="Comma" xfId="16" builtinId="3"/>
    <cellStyle name="Ctx_Hyperlink" xfId="15" xr:uid="{00000000-0005-0000-0000-000001000000}"/>
    <cellStyle name="Hyperlink" xfId="2" builtinId="8"/>
    <cellStyle name="Hyperlink 2" xfId="3" xr:uid="{00000000-0005-0000-0000-000003000000}"/>
    <cellStyle name="Hyperlink 2 2" xfId="14" xr:uid="{00000000-0005-0000-0000-000004000000}"/>
    <cellStyle name="Hyperlink 3" xfId="5" xr:uid="{00000000-0005-0000-0000-000005000000}"/>
    <cellStyle name="Hyperlink 4" xfId="18" xr:uid="{AA6E8A96-154B-4ADB-8272-B60FF276EDCC}"/>
    <cellStyle name="Normal" xfId="0" builtinId="0"/>
    <cellStyle name="Normal 2" xfId="6" xr:uid="{00000000-0005-0000-0000-000007000000}"/>
    <cellStyle name="Normal 2 2" xfId="4" xr:uid="{00000000-0005-0000-0000-000008000000}"/>
    <cellStyle name="Normal 2 3" xfId="7" xr:uid="{00000000-0005-0000-0000-000009000000}"/>
    <cellStyle name="Normal 2 3 2" xfId="1" xr:uid="{00000000-0005-0000-0000-00000A000000}"/>
    <cellStyle name="Normal 3" xfId="8" xr:uid="{00000000-0005-0000-0000-00000B000000}"/>
    <cellStyle name="Normal 4" xfId="9" xr:uid="{00000000-0005-0000-0000-00000C000000}"/>
    <cellStyle name="Normal 4 2" xfId="17" xr:uid="{922AC20F-5D83-4783-A96C-8B3A1F5D62B2}"/>
    <cellStyle name="Normal 5" xfId="10" xr:uid="{00000000-0005-0000-0000-00000D000000}"/>
    <cellStyle name="Normal 6" xfId="11" xr:uid="{00000000-0005-0000-0000-00000E000000}"/>
    <cellStyle name="Normal 7" xfId="12" xr:uid="{00000000-0005-0000-0000-00000F000000}"/>
    <cellStyle name="Normal 8" xfId="13" xr:uid="{00000000-0005-0000-0000-000010000000}"/>
  </cellStyles>
  <dxfs count="10">
    <dxf>
      <numFmt numFmtId="165" formatCode="mm/dd/yyyy"/>
    </dxf>
    <dxf>
      <numFmt numFmtId="4" formatCode="#,##0.00"/>
    </dxf>
    <dxf>
      <alignment horizontal="right" readingOrder="0"/>
    </dxf>
    <dxf>
      <numFmt numFmtId="4" formatCode="#,##0.00"/>
    </dxf>
    <dxf>
      <alignment horizontal="right" readingOrder="0"/>
    </dxf>
    <dxf>
      <numFmt numFmtId="4" formatCode="#,##0.00"/>
    </dxf>
    <dxf>
      <alignment horizontal="right" readingOrder="0"/>
    </dxf>
    <dxf>
      <font>
        <b/>
        <i val="0"/>
      </font>
      <border>
        <bottom style="thin">
          <color theme="4" tint="0.39994506668294322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  <border>
        <top style="thin">
          <color theme="4" tint="0.39994506668294322"/>
        </top>
        <vertical/>
        <horizontal/>
      </border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ra Dalgleish" refreshedDate="42010.545322916667" missingItemsLimit="0" createdVersion="3" refreshedVersion="5" minRefreshableVersion="3" recordCount="64" xr:uid="{00000000-000A-0000-FFFF-FFFF1C000000}">
  <cacheSource type="worksheet">
    <worksheetSource name="Table1"/>
  </cacheSource>
  <cacheFields count="14">
    <cacheField name="Date" numFmtId="14">
      <sharedItems containsSemiMixedTypes="0" containsNonDate="0" containsDate="1" containsString="0" minDate="2015-01-01T00:00:00" maxDate="2015-03-30T00:00:00"/>
    </cacheField>
    <cacheField name="Rep" numFmtId="0">
      <sharedItems count="6">
        <s v="Jardine"/>
        <s v="Howard"/>
        <s v="Andrews"/>
        <s v="Sorvino"/>
        <s v="Parent"/>
        <s v="Gill"/>
      </sharedItems>
    </cacheField>
    <cacheField name="Region" numFmtId="0">
      <sharedItems/>
    </cacheField>
    <cacheField name="Order Status" numFmtId="0">
      <sharedItems/>
    </cacheField>
    <cacheField name="Product" numFmtId="0">
      <sharedItems count="5">
        <s v="Pencil"/>
        <s v="Binder"/>
        <s v="Pen"/>
        <s v="Desk"/>
        <s v="Pen Set"/>
      </sharedItems>
    </cacheField>
    <cacheField name="Cost" numFmtId="0">
      <sharedItems containsSemiMixedTypes="0" containsString="0" containsNumber="1" minValue="1.99" maxValue="275"/>
    </cacheField>
    <cacheField name="Units" numFmtId="0">
      <sharedItems containsSemiMixedTypes="0" containsString="0" containsNumber="1" containsInteger="1" minValue="1" maxValue="99"/>
    </cacheField>
    <cacheField name="Total" numFmtId="0">
      <sharedItems containsSemiMixedTypes="0" containsString="0" containsNumber="1" minValue="19.96" maxValue="1375"/>
    </cacheField>
    <cacheField name="RepBonus" numFmtId="0" formula="Total* 3%" databaseField="0"/>
    <cacheField name="Bonus" numFmtId="0" formula=" IF(Units &gt;50,Total*3%,0)" databaseField="0"/>
    <cacheField name="CountB" numFmtId="0" formula="#NAME?&gt;2" databaseField="0"/>
    <cacheField name="CountA" numFmtId="0" formula="Date&gt;2" databaseField="0"/>
    <cacheField name="TestColumn" numFmtId="0" formula="IF(RepBonus&gt;100,Total*3%,0)" databaseField="0"/>
    <cacheField name="average" numFmtId="0" formula="Cost /Uni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15-01-01T00:00:00"/>
    <x v="0"/>
    <s v="Central"/>
    <s v="Shipped"/>
    <x v="0"/>
    <n v="2.99"/>
    <n v="36"/>
    <n v="107.64000000000001"/>
  </r>
  <r>
    <d v="2015-01-02T00:00:00"/>
    <x v="1"/>
    <s v="East"/>
    <s v="Shipped"/>
    <x v="0"/>
    <n v="2.99"/>
    <n v="95"/>
    <n v="284.05"/>
  </r>
  <r>
    <d v="2015-01-03T00:00:00"/>
    <x v="2"/>
    <s v="West"/>
    <s v="Shipped"/>
    <x v="1"/>
    <n v="4.99"/>
    <n v="50"/>
    <n v="249.5"/>
  </r>
  <r>
    <d v="2015-01-04T00:00:00"/>
    <x v="1"/>
    <s v="East"/>
    <s v="Shipped"/>
    <x v="1"/>
    <n v="4.99"/>
    <n v="60"/>
    <n v="299.40000000000003"/>
  </r>
  <r>
    <d v="2015-01-07T00:00:00"/>
    <x v="2"/>
    <s v="West"/>
    <s v="Shipped"/>
    <x v="1"/>
    <n v="4.99"/>
    <n v="27"/>
    <n v="134.73000000000002"/>
  </r>
  <r>
    <d v="2015-01-08T00:00:00"/>
    <x v="3"/>
    <s v="West"/>
    <s v="Shipped"/>
    <x v="0"/>
    <n v="2.99"/>
    <n v="56"/>
    <n v="167.44"/>
  </r>
  <r>
    <d v="2015-01-09T00:00:00"/>
    <x v="0"/>
    <s v="Central"/>
    <s v="Shipped"/>
    <x v="0"/>
    <n v="2.99"/>
    <n v="90"/>
    <n v="269.10000000000002"/>
  </r>
  <r>
    <d v="2015-01-10T00:00:00"/>
    <x v="2"/>
    <s v="West"/>
    <s v="Shipped"/>
    <x v="0"/>
    <n v="2.99"/>
    <n v="75"/>
    <n v="224.25000000000003"/>
  </r>
  <r>
    <d v="2015-01-11T00:00:00"/>
    <x v="3"/>
    <s v="West"/>
    <s v="Canceled"/>
    <x v="0"/>
    <n v="2.99"/>
    <n v="32"/>
    <n v="95.68"/>
  </r>
  <r>
    <d v="2015-01-14T00:00:00"/>
    <x v="0"/>
    <s v="Central"/>
    <s v="Shipped"/>
    <x v="2"/>
    <n v="1.99"/>
    <n v="74"/>
    <n v="147.26"/>
  </r>
  <r>
    <d v="2015-01-15T00:00:00"/>
    <x v="1"/>
    <s v="East"/>
    <s v="Canceled"/>
    <x v="1"/>
    <n v="4.99"/>
    <n v="60"/>
    <n v="299.40000000000003"/>
  </r>
  <r>
    <d v="2015-01-16T00:00:00"/>
    <x v="2"/>
    <s v="West"/>
    <s v="Shipped"/>
    <x v="3"/>
    <n v="275"/>
    <n v="2"/>
    <n v="550"/>
  </r>
  <r>
    <d v="2015-01-17T00:00:00"/>
    <x v="0"/>
    <s v="Central"/>
    <s v="Pending"/>
    <x v="0"/>
    <n v="2.99"/>
    <n v="90"/>
    <n v="269.10000000000002"/>
  </r>
  <r>
    <d v="2015-01-18T00:00:00"/>
    <x v="1"/>
    <s v="East"/>
    <s v="Pending"/>
    <x v="1"/>
    <n v="4.99"/>
    <n v="29"/>
    <n v="144.71"/>
  </r>
  <r>
    <d v="2015-01-21T00:00:00"/>
    <x v="4"/>
    <s v="East"/>
    <s v="Pending"/>
    <x v="3"/>
    <n v="275"/>
    <n v="1"/>
    <n v="275"/>
  </r>
  <r>
    <d v="2015-01-22T00:00:00"/>
    <x v="0"/>
    <s v="Central"/>
    <s v="Canceled"/>
    <x v="0"/>
    <n v="2.99"/>
    <n v="20"/>
    <n v="59.800000000000004"/>
  </r>
  <r>
    <d v="2015-01-23T00:00:00"/>
    <x v="1"/>
    <s v="East"/>
    <s v="Backorder"/>
    <x v="0"/>
    <n v="2.99"/>
    <n v="35"/>
    <n v="104.65"/>
  </r>
  <r>
    <d v="2015-01-24T00:00:00"/>
    <x v="2"/>
    <s v="West"/>
    <s v="Backorder"/>
    <x v="1"/>
    <n v="4.99"/>
    <n v="81"/>
    <n v="404.19"/>
  </r>
  <r>
    <d v="2015-01-25T00:00:00"/>
    <x v="5"/>
    <s v="Central"/>
    <s v="Shipped"/>
    <x v="3"/>
    <n v="275"/>
    <n v="2"/>
    <n v="550"/>
  </r>
  <r>
    <d v="2015-01-28T00:00:00"/>
    <x v="1"/>
    <s v="East"/>
    <s v="Backorder"/>
    <x v="3"/>
    <n v="275"/>
    <n v="3"/>
    <n v="825"/>
  </r>
  <r>
    <d v="2015-01-29T00:00:00"/>
    <x v="2"/>
    <s v="West"/>
    <s v="Canceled"/>
    <x v="2"/>
    <n v="1.99"/>
    <n v="56"/>
    <n v="111.44"/>
  </r>
  <r>
    <d v="2015-01-30T00:00:00"/>
    <x v="0"/>
    <s v="Central"/>
    <s v="Shipped"/>
    <x v="1"/>
    <n v="4.99"/>
    <n v="28"/>
    <n v="139.72"/>
  </r>
  <r>
    <d v="2015-01-31T00:00:00"/>
    <x v="1"/>
    <s v="East"/>
    <s v="Backorder"/>
    <x v="0"/>
    <n v="2.99"/>
    <n v="12"/>
    <n v="35.880000000000003"/>
  </r>
  <r>
    <d v="2015-02-01T00:00:00"/>
    <x v="1"/>
    <s v="East"/>
    <s v="Shipped"/>
    <x v="4"/>
    <n v="4.99"/>
    <n v="16"/>
    <n v="79.84"/>
  </r>
  <r>
    <d v="2015-02-04T00:00:00"/>
    <x v="1"/>
    <s v="East"/>
    <s v="Shipped"/>
    <x v="4"/>
    <n v="4.99"/>
    <n v="48"/>
    <n v="239.52"/>
  </r>
  <r>
    <d v="2015-02-05T00:00:00"/>
    <x v="1"/>
    <s v="East"/>
    <s v="Pending"/>
    <x v="2"/>
    <n v="1.99"/>
    <n v="64"/>
    <n v="127.36"/>
  </r>
  <r>
    <d v="2015-02-06T00:00:00"/>
    <x v="4"/>
    <s v="East"/>
    <s v="Pending"/>
    <x v="2"/>
    <n v="1.99"/>
    <n v="15"/>
    <n v="29.85"/>
  </r>
  <r>
    <d v="2015-02-07T00:00:00"/>
    <x v="4"/>
    <s v="East"/>
    <s v="Pending"/>
    <x v="1"/>
    <n v="4.99"/>
    <n v="71"/>
    <n v="354.29"/>
  </r>
  <r>
    <d v="2015-02-08T00:00:00"/>
    <x v="2"/>
    <s v="West"/>
    <s v="Shipped"/>
    <x v="4"/>
    <n v="4.99"/>
    <n v="96"/>
    <n v="479.04"/>
  </r>
  <r>
    <d v="2015-02-11T00:00:00"/>
    <x v="3"/>
    <s v="West"/>
    <s v="Shipped"/>
    <x v="3"/>
    <n v="275"/>
    <n v="2"/>
    <n v="550"/>
  </r>
  <r>
    <d v="2015-02-12T00:00:00"/>
    <x v="5"/>
    <s v="Central"/>
    <s v="Canceled"/>
    <x v="0"/>
    <n v="2.99"/>
    <n v="67"/>
    <n v="200.33"/>
  </r>
  <r>
    <d v="2015-02-13T00:00:00"/>
    <x v="4"/>
    <s v="East"/>
    <s v="Shipped"/>
    <x v="4"/>
    <n v="4.99"/>
    <n v="74"/>
    <n v="369.26"/>
  </r>
  <r>
    <d v="2015-02-14T00:00:00"/>
    <x v="2"/>
    <s v="West"/>
    <s v="Shipped"/>
    <x v="3"/>
    <n v="275"/>
    <n v="5"/>
    <n v="1375"/>
  </r>
  <r>
    <d v="2015-02-15T00:00:00"/>
    <x v="5"/>
    <s v="Central"/>
    <s v="Backorder"/>
    <x v="1"/>
    <n v="4.99"/>
    <n v="46"/>
    <n v="229.54000000000002"/>
  </r>
  <r>
    <d v="2015-02-18T00:00:00"/>
    <x v="0"/>
    <s v="Central"/>
    <s v="Pending"/>
    <x v="4"/>
    <n v="4.99"/>
    <n v="99"/>
    <n v="494.01000000000005"/>
  </r>
  <r>
    <d v="2015-02-19T00:00:00"/>
    <x v="4"/>
    <s v="East"/>
    <s v="Shipped"/>
    <x v="2"/>
    <n v="1.99"/>
    <n v="41"/>
    <n v="81.59"/>
  </r>
  <r>
    <d v="2015-02-20T00:00:00"/>
    <x v="5"/>
    <s v="Central"/>
    <s v="Canceled"/>
    <x v="3"/>
    <n v="275"/>
    <n v="1"/>
    <n v="275"/>
  </r>
  <r>
    <d v="2015-02-21T00:00:00"/>
    <x v="5"/>
    <s v="Central"/>
    <s v="Shipped"/>
    <x v="1"/>
    <n v="4.99"/>
    <n v="87"/>
    <n v="434.13"/>
  </r>
  <r>
    <d v="2015-02-22T00:00:00"/>
    <x v="2"/>
    <s v="West"/>
    <s v="Pending"/>
    <x v="4"/>
    <n v="4.99"/>
    <n v="62"/>
    <n v="309.38"/>
  </r>
  <r>
    <d v="2015-02-25T00:00:00"/>
    <x v="1"/>
    <s v="East"/>
    <s v="Shipped"/>
    <x v="1"/>
    <n v="4.99"/>
    <n v="4"/>
    <n v="19.96"/>
  </r>
  <r>
    <d v="2015-02-26T00:00:00"/>
    <x v="3"/>
    <s v="West"/>
    <s v="Shipped"/>
    <x v="1"/>
    <n v="4.99"/>
    <n v="7"/>
    <n v="34.93"/>
  </r>
  <r>
    <d v="2015-02-27T00:00:00"/>
    <x v="3"/>
    <s v="West"/>
    <s v="Canceled"/>
    <x v="1"/>
    <n v="4.99"/>
    <n v="86"/>
    <n v="429.14000000000004"/>
  </r>
  <r>
    <d v="2015-02-28T00:00:00"/>
    <x v="0"/>
    <s v="Central"/>
    <s v="Shipped"/>
    <x v="4"/>
    <n v="4.99"/>
    <n v="50"/>
    <n v="249.5"/>
  </r>
  <r>
    <d v="2015-03-01T00:00:00"/>
    <x v="1"/>
    <s v="East"/>
    <s v="Backorder"/>
    <x v="4"/>
    <n v="4.99"/>
    <n v="75"/>
    <n v="374.25"/>
  </r>
  <r>
    <d v="2015-03-04T00:00:00"/>
    <x v="2"/>
    <s v="West"/>
    <s v="Pending"/>
    <x v="0"/>
    <n v="2.99"/>
    <n v="66"/>
    <n v="197.34"/>
  </r>
  <r>
    <d v="2015-03-05T00:00:00"/>
    <x v="5"/>
    <s v="Central"/>
    <s v="Pending"/>
    <x v="0"/>
    <n v="2.99"/>
    <n v="53"/>
    <n v="158.47"/>
  </r>
  <r>
    <d v="2015-03-06T00:00:00"/>
    <x v="5"/>
    <s v="Central"/>
    <s v="Shipped"/>
    <x v="1"/>
    <n v="4.99"/>
    <n v="80"/>
    <n v="399.20000000000005"/>
  </r>
  <r>
    <d v="2015-03-07T00:00:00"/>
    <x v="1"/>
    <s v="East"/>
    <s v="Shipped"/>
    <x v="2"/>
    <n v="1.99"/>
    <n v="96"/>
    <n v="191.04"/>
  </r>
  <r>
    <d v="2015-03-08T00:00:00"/>
    <x v="4"/>
    <s v="East"/>
    <s v="Backorder"/>
    <x v="4"/>
    <n v="4.99"/>
    <n v="62"/>
    <n v="309.38"/>
  </r>
  <r>
    <d v="2015-03-11T00:00:00"/>
    <x v="2"/>
    <s v="West"/>
    <s v="Pending"/>
    <x v="4"/>
    <n v="4.99"/>
    <n v="68"/>
    <n v="339.32"/>
  </r>
  <r>
    <d v="2015-03-12T00:00:00"/>
    <x v="3"/>
    <s v="West"/>
    <s v="Backorder"/>
    <x v="3"/>
    <n v="275"/>
    <n v="2"/>
    <n v="550"/>
  </r>
  <r>
    <d v="2015-03-13T00:00:00"/>
    <x v="0"/>
    <s v="Central"/>
    <s v="Pending"/>
    <x v="4"/>
    <n v="4.99"/>
    <n v="55"/>
    <n v="274.45"/>
  </r>
  <r>
    <d v="2015-03-14T00:00:00"/>
    <x v="4"/>
    <s v="East"/>
    <s v="Shipped"/>
    <x v="0"/>
    <n v="2.99"/>
    <n v="16"/>
    <n v="47.84"/>
  </r>
  <r>
    <d v="2015-03-15T00:00:00"/>
    <x v="4"/>
    <s v="East"/>
    <s v="Pending"/>
    <x v="0"/>
    <n v="2.99"/>
    <n v="68"/>
    <n v="203.32000000000002"/>
  </r>
  <r>
    <d v="2015-03-18T00:00:00"/>
    <x v="4"/>
    <s v="East"/>
    <s v="Backorder"/>
    <x v="3"/>
    <n v="275"/>
    <n v="5"/>
    <n v="1375"/>
  </r>
  <r>
    <d v="2015-03-19T00:00:00"/>
    <x v="3"/>
    <s v="West"/>
    <s v="Shipped"/>
    <x v="3"/>
    <n v="275"/>
    <n v="2"/>
    <n v="550"/>
  </r>
  <r>
    <d v="2015-03-20T00:00:00"/>
    <x v="3"/>
    <s v="West"/>
    <s v="Shipped"/>
    <x v="4"/>
    <n v="4.99"/>
    <n v="42"/>
    <n v="209.58"/>
  </r>
  <r>
    <d v="2015-03-21T00:00:00"/>
    <x v="5"/>
    <s v="Central"/>
    <s v="Shipped"/>
    <x v="0"/>
    <n v="2.99"/>
    <n v="7"/>
    <n v="20.93"/>
  </r>
  <r>
    <d v="2015-03-22T00:00:00"/>
    <x v="4"/>
    <s v="East"/>
    <s v="Backorder"/>
    <x v="1"/>
    <n v="4.99"/>
    <n v="70"/>
    <n v="349.3"/>
  </r>
  <r>
    <d v="2015-03-25T00:00:00"/>
    <x v="2"/>
    <s v="West"/>
    <s v="Pending"/>
    <x v="3"/>
    <n v="275"/>
    <n v="4"/>
    <n v="1100"/>
  </r>
  <r>
    <d v="2015-03-26T00:00:00"/>
    <x v="0"/>
    <s v="Central"/>
    <s v="Backorder"/>
    <x v="0"/>
    <n v="2.99"/>
    <n v="42"/>
    <n v="125.58000000000001"/>
  </r>
  <r>
    <d v="2015-03-27T00:00:00"/>
    <x v="3"/>
    <s v="West"/>
    <s v="Shipped"/>
    <x v="4"/>
    <n v="4.99"/>
    <n v="29"/>
    <n v="144.71"/>
  </r>
  <r>
    <d v="2015-03-28T00:00:00"/>
    <x v="3"/>
    <s v="West"/>
    <s v="Shipped"/>
    <x v="2"/>
    <n v="1.99"/>
    <n v="76"/>
    <n v="151.24"/>
  </r>
  <r>
    <d v="2015-03-29T00:00:00"/>
    <x v="0"/>
    <s v="Central"/>
    <s v="Shipped"/>
    <x v="2"/>
    <n v="1.99"/>
    <n v="77"/>
    <n v="153.2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E38" firstHeaderRow="1" firstDataRow="2" firstDataCol="1"/>
  <pivotFields count="14">
    <pivotField numFmtId="14" showAll="0"/>
    <pivotField axis="axisRow" showAll="0">
      <items count="7">
        <item x="2"/>
        <item x="5"/>
        <item x="1"/>
        <item x="0"/>
        <item x="4"/>
        <item x="3"/>
        <item t="default"/>
      </items>
    </pivotField>
    <pivotField showAll="0"/>
    <pivotField showAll="0" sortType="ascending"/>
    <pivotField axis="axisRow" showAll="0" defaultSubtotal="0">
      <items count="5">
        <item x="1"/>
        <item x="3"/>
        <item x="2"/>
        <item x="4"/>
        <item x="0"/>
      </items>
    </pivotField>
    <pivotField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3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Units" fld="6" baseField="0" baseItem="0"/>
    <dataField name=" Total" fld="7" baseField="1" baseItem="0" numFmtId="4"/>
    <dataField name="RepBonus " fld="8" baseField="0" baseItem="0" numFmtId="4"/>
    <dataField name="Average of Bonus" fld="9" subtotal="average" baseField="1" baseItem="0"/>
  </dataFields>
  <formats count="1"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>
  <location ref="G10:J19" firstHeaderRow="1" firstDataRow="2" firstDataCol="1"/>
  <pivotFields count="14">
    <pivotField numFmtId="14" showAll="0"/>
    <pivotField axis="axisRow" showAll="0">
      <items count="7">
        <item x="2"/>
        <item x="5"/>
        <item h="1" x="1"/>
        <item h="1" x="0"/>
        <item h="1" x="4"/>
        <item h="1" x="3"/>
        <item t="default"/>
      </items>
    </pivotField>
    <pivotField showAll="0"/>
    <pivotField showAll="0" sortType="ascending"/>
    <pivotField axis="axisRow" showAll="0" measureFilter="1" defaultSubtotal="0">
      <items count="5">
        <item x="1"/>
        <item x="3"/>
        <item x="2"/>
        <item x="4"/>
        <item x="0"/>
      </items>
    </pivotField>
    <pivotField showAll="0"/>
    <pivotField dataField="1" showAll="0"/>
    <pivotField dataField="1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8">
    <i>
      <x/>
    </i>
    <i r="1">
      <x/>
    </i>
    <i r="1">
      <x v="3"/>
    </i>
    <i r="1">
      <x v="4"/>
    </i>
    <i>
      <x v="1"/>
    </i>
    <i r="1">
      <x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Units" fld="6" baseField="0" baseItem="0"/>
    <dataField name=" Total" fld="7" baseField="1" baseItem="0" numFmtId="4"/>
    <dataField name="Bonus " fld="9" baseField="0" baseItem="0" numFmtId="4"/>
  </dataFields>
  <formats count="2"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4" type="valueGreaterThan" evalOrder="-1" id="3" iMeasureFld="0">
      <autoFilter ref="A1">
        <filterColumn colId="0">
          <customFilters>
            <customFilter operator="greaterThan" val="10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B10:E22" firstHeaderRow="1" firstDataRow="2" firstDataCol="1"/>
  <pivotFields count="14">
    <pivotField numFmtId="14" showAll="0"/>
    <pivotField axis="axisRow" showAll="0">
      <items count="7">
        <item x="2"/>
        <item x="5"/>
        <item h="1" x="1"/>
        <item h="1" x="0"/>
        <item h="1" x="4"/>
        <item h="1" x="3"/>
        <item t="default"/>
      </items>
    </pivotField>
    <pivotField showAll="0"/>
    <pivotField showAll="0" sortType="ascending"/>
    <pivotField axis="axisRow" showAll="0" defaultSubtotal="0">
      <items count="5">
        <item x="1"/>
        <item x="3"/>
        <item x="2"/>
        <item x="4"/>
        <item x="0"/>
      </items>
    </pivotField>
    <pivotField showAll="0"/>
    <pivotField dataField="1" showAll="0"/>
    <pivotField dataField="1"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Units" fld="6" baseField="0" baseItem="0"/>
    <dataField name=" Total" fld="7" baseField="1" baseItem="0" numFmtId="4"/>
    <dataField name="Bonus " fld="9" baseField="0" baseItem="0" numFmtId="4"/>
  </dataFields>
  <formats count="2"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10" applyNumberFormats="0" applyBorderFormats="0" applyFontFormats="0" applyPatternFormats="0" applyAlignmentFormats="0" applyWidthHeightFormats="1" dataCaption="Values" updatedVersion="6" minRefreshableVersion="3" showCalcMbrs="0" itemPrintTitles="1" createdVersion="3" indent="0" compact="0" outline="1" outlineData="1" compactData="0">
  <location ref="L10:P22" firstHeaderRow="1" firstDataRow="2" firstDataCol="2"/>
  <pivotFields count="14">
    <pivotField compact="0" numFmtId="14" showAll="0"/>
    <pivotField axis="axisRow" compact="0" showAll="0">
      <items count="7">
        <item x="2"/>
        <item x="5"/>
        <item h="1" x="1"/>
        <item h="1" x="0"/>
        <item h="1" x="4"/>
        <item h="1" x="3"/>
        <item t="default"/>
      </items>
    </pivotField>
    <pivotField compact="0" showAll="0"/>
    <pivotField compact="0" showAll="0" sortType="ascending"/>
    <pivotField axis="axisRow" compact="0" showAll="0" defaultSubtotal="0">
      <items count="5">
        <item x="1"/>
        <item x="3"/>
        <item x="2"/>
        <item x="4"/>
        <item x="0"/>
      </items>
    </pivotField>
    <pivotField compact="0" showAll="0"/>
    <pivotField dataField="1" compact="0" showAll="0"/>
    <pivotField dataField="1" compact="0" showAll="0"/>
    <pivotField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2">
    <field x="1"/>
    <field x="4"/>
  </rowFields>
  <rowItems count="1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Units" fld="6" baseField="0" baseItem="0"/>
    <dataField name=" Total" fld="7" baseField="1" baseItem="0" numFmtId="4"/>
    <dataField name="Sum of Bonus" fld="9" baseField="0" baseItem="0" numFmtId="4"/>
  </dataFields>
  <formats count="2"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5" totalsRowShown="0">
  <autoFilter ref="A1:H65" xr:uid="{00000000-0009-0000-0100-000001000000}"/>
  <sortState xmlns:xlrd2="http://schemas.microsoft.com/office/spreadsheetml/2017/richdata2" ref="A2:H81">
    <sortCondition ref="A2"/>
  </sortState>
  <tableColumns count="8">
    <tableColumn id="1" xr3:uid="{00000000-0010-0000-0000-000001000000}" name="Date" dataDxfId="0"/>
    <tableColumn id="2" xr3:uid="{00000000-0010-0000-0000-000002000000}" name="Rep"/>
    <tableColumn id="3" xr3:uid="{00000000-0010-0000-0000-000003000000}" name="Region"/>
    <tableColumn id="4" xr3:uid="{00000000-0010-0000-0000-000004000000}" name="Order Status"/>
    <tableColumn id="5" xr3:uid="{00000000-0010-0000-0000-000005000000}" name="Product"/>
    <tableColumn id="6" xr3:uid="{00000000-0010-0000-0000-000006000000}" name="Cost"/>
    <tableColumn id="7" xr3:uid="{00000000-0010-0000-0000-000007000000}" name="Units"/>
    <tableColumn id="8" xr3:uid="{00000000-0010-0000-0000-000008000000}" name="Total">
      <calculatedColumnFormula>Table1[[#This Row],[Cost]]*Table1[[#This Row],[Units]]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contextures.com/excel-pivot-table-calculated-field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8"/>
  <sheetViews>
    <sheetView tabSelected="1" workbookViewId="0">
      <selection activeCell="E8" sqref="E8"/>
    </sheetView>
  </sheetViews>
  <sheetFormatPr defaultRowHeight="14.4" x14ac:dyDescent="0.3"/>
  <cols>
    <col min="1" max="1" width="12.5546875" bestFit="1" customWidth="1"/>
    <col min="2" max="2" width="6.5546875" bestFit="1" customWidth="1"/>
    <col min="3" max="3" width="9.109375" customWidth="1"/>
    <col min="4" max="4" width="9.88671875" bestFit="1" customWidth="1"/>
    <col min="5" max="5" width="15.88671875" bestFit="1" customWidth="1"/>
    <col min="6" max="6" width="14.21875" bestFit="1" customWidth="1"/>
    <col min="7" max="7" width="10.33203125" customWidth="1"/>
    <col min="8" max="8" width="24.6640625" customWidth="1"/>
  </cols>
  <sheetData>
    <row r="1" spans="1:20" ht="21" x14ac:dyDescent="0.4">
      <c r="G1" s="6"/>
    </row>
    <row r="2" spans="1:20" ht="15.6" x14ac:dyDescent="0.3">
      <c r="G2" s="9"/>
    </row>
    <row r="3" spans="1:20" ht="16.2" thickBot="1" x14ac:dyDescent="0.35">
      <c r="B3" s="2" t="s">
        <v>35</v>
      </c>
      <c r="L3" s="35" t="s">
        <v>89</v>
      </c>
      <c r="M3" s="35"/>
      <c r="N3" s="35"/>
      <c r="O3" s="35"/>
      <c r="P3" s="35"/>
      <c r="Q3" s="35"/>
    </row>
    <row r="4" spans="1:20" x14ac:dyDescent="0.3">
      <c r="A4" s="2" t="s">
        <v>24</v>
      </c>
      <c r="B4" s="7" t="s">
        <v>28</v>
      </c>
      <c r="C4" s="7" t="s">
        <v>36</v>
      </c>
      <c r="D4" t="s">
        <v>56</v>
      </c>
      <c r="E4" t="s">
        <v>90</v>
      </c>
      <c r="G4" s="11" t="s">
        <v>54</v>
      </c>
      <c r="I4" s="34" t="s">
        <v>83</v>
      </c>
      <c r="J4" s="34" t="s">
        <v>84</v>
      </c>
      <c r="K4" s="34" t="s">
        <v>85</v>
      </c>
      <c r="L4" s="34" t="s">
        <v>86</v>
      </c>
      <c r="M4" s="34" t="s">
        <v>83</v>
      </c>
      <c r="N4" s="34" t="s">
        <v>87</v>
      </c>
      <c r="O4" s="34" t="s">
        <v>85</v>
      </c>
      <c r="P4" s="34" t="s">
        <v>86</v>
      </c>
      <c r="Q4" s="34" t="s">
        <v>83</v>
      </c>
      <c r="R4" s="34" t="s">
        <v>88</v>
      </c>
      <c r="S4" s="34" t="s">
        <v>85</v>
      </c>
      <c r="T4" s="34" t="s">
        <v>86</v>
      </c>
    </row>
    <row r="5" spans="1:20" x14ac:dyDescent="0.3">
      <c r="A5" s="3" t="s">
        <v>15</v>
      </c>
      <c r="B5" s="4">
        <v>592</v>
      </c>
      <c r="C5" s="8">
        <v>5474.1900000000005</v>
      </c>
      <c r="D5" s="8">
        <v>164.22570000000002</v>
      </c>
      <c r="E5" s="4">
        <v>164.22570000000002</v>
      </c>
      <c r="G5" t="s">
        <v>51</v>
      </c>
      <c r="H5" s="10" t="s">
        <v>55</v>
      </c>
      <c r="I5" s="28">
        <v>17</v>
      </c>
      <c r="J5" s="29">
        <v>661</v>
      </c>
      <c r="K5" s="28">
        <v>1</v>
      </c>
      <c r="L5" s="30">
        <v>1</v>
      </c>
      <c r="M5" s="28">
        <v>1</v>
      </c>
      <c r="N5" s="29">
        <v>5474.1900000000005</v>
      </c>
      <c r="O5" s="28">
        <v>1</v>
      </c>
      <c r="P5" s="30">
        <v>1</v>
      </c>
      <c r="Q5" s="28">
        <v>1</v>
      </c>
      <c r="R5" s="29">
        <v>164.22570000000002</v>
      </c>
      <c r="S5" s="28">
        <v>1</v>
      </c>
      <c r="T5" s="30">
        <v>1</v>
      </c>
    </row>
    <row r="6" spans="1:20" x14ac:dyDescent="0.3">
      <c r="A6" s="5" t="s">
        <v>11</v>
      </c>
      <c r="B6" s="4">
        <v>158</v>
      </c>
      <c r="C6" s="8">
        <v>788.42000000000007</v>
      </c>
      <c r="D6" s="8">
        <v>23.6526</v>
      </c>
      <c r="E6" s="4">
        <v>23.6526</v>
      </c>
      <c r="G6" t="s">
        <v>52</v>
      </c>
      <c r="H6" s="10" t="s">
        <v>53</v>
      </c>
      <c r="I6" s="28">
        <v>11</v>
      </c>
      <c r="J6" s="29">
        <v>597</v>
      </c>
      <c r="K6" s="28">
        <v>2</v>
      </c>
      <c r="L6" s="30">
        <v>0.96799999999999997</v>
      </c>
      <c r="M6" s="28">
        <v>22</v>
      </c>
      <c r="N6" s="29">
        <v>3394.83</v>
      </c>
      <c r="O6" s="28">
        <v>2</v>
      </c>
      <c r="P6" s="30">
        <v>0.96799999999999997</v>
      </c>
      <c r="Q6" s="28">
        <v>22</v>
      </c>
      <c r="R6" s="29">
        <v>101.84490000000001</v>
      </c>
      <c r="S6" s="28">
        <v>2</v>
      </c>
      <c r="T6" s="30">
        <v>0.96799999999999997</v>
      </c>
    </row>
    <row r="7" spans="1:20" x14ac:dyDescent="0.3">
      <c r="A7" s="5" t="s">
        <v>17</v>
      </c>
      <c r="B7" s="4">
        <v>11</v>
      </c>
      <c r="C7" s="8">
        <v>3025</v>
      </c>
      <c r="D7" s="8">
        <v>90.75</v>
      </c>
      <c r="E7" s="4">
        <v>0</v>
      </c>
      <c r="I7" s="28">
        <v>1</v>
      </c>
      <c r="J7" s="29">
        <v>592</v>
      </c>
      <c r="K7" s="28">
        <v>3</v>
      </c>
      <c r="L7" s="30">
        <v>0.93700000000000006</v>
      </c>
      <c r="M7" s="28">
        <v>11</v>
      </c>
      <c r="N7" s="29">
        <v>3025.0600000000004</v>
      </c>
      <c r="O7" s="28">
        <v>3</v>
      </c>
      <c r="P7" s="30">
        <v>0.93700000000000006</v>
      </c>
      <c r="Q7" s="28">
        <v>11</v>
      </c>
      <c r="R7" s="29">
        <v>90.751800000000003</v>
      </c>
      <c r="S7" s="28">
        <v>3</v>
      </c>
      <c r="T7" s="30">
        <v>0.93700000000000006</v>
      </c>
    </row>
    <row r="8" spans="1:20" x14ac:dyDescent="0.3">
      <c r="A8" s="5" t="s">
        <v>16</v>
      </c>
      <c r="B8" s="4">
        <v>56</v>
      </c>
      <c r="C8" s="8">
        <v>111.44</v>
      </c>
      <c r="D8" s="8">
        <v>3.3431999999999999</v>
      </c>
      <c r="E8" s="4">
        <v>3.3431999999999999</v>
      </c>
      <c r="I8" s="28">
        <v>22</v>
      </c>
      <c r="J8" s="29">
        <v>423</v>
      </c>
      <c r="K8" s="28">
        <v>4</v>
      </c>
      <c r="L8" s="30">
        <v>0.90600000000000003</v>
      </c>
      <c r="M8" s="28">
        <v>3</v>
      </c>
      <c r="N8" s="29">
        <v>3025</v>
      </c>
      <c r="O8" s="28">
        <v>4</v>
      </c>
      <c r="P8" s="30">
        <v>0.90600000000000003</v>
      </c>
      <c r="Q8" s="28">
        <v>3</v>
      </c>
      <c r="R8" s="29">
        <v>90.75</v>
      </c>
      <c r="S8" s="28">
        <v>4</v>
      </c>
      <c r="T8" s="30">
        <v>0.90600000000000003</v>
      </c>
    </row>
    <row r="9" spans="1:20" x14ac:dyDescent="0.3">
      <c r="A9" s="5" t="s">
        <v>22</v>
      </c>
      <c r="B9" s="4">
        <v>226</v>
      </c>
      <c r="C9" s="8">
        <v>1127.74</v>
      </c>
      <c r="D9" s="8">
        <v>33.8322</v>
      </c>
      <c r="E9" s="4">
        <v>33.8322</v>
      </c>
      <c r="I9" s="28">
        <v>7</v>
      </c>
      <c r="J9" s="29">
        <v>343</v>
      </c>
      <c r="K9" s="28">
        <v>5</v>
      </c>
      <c r="L9" s="30">
        <v>0.875</v>
      </c>
      <c r="M9" s="28">
        <v>28</v>
      </c>
      <c r="N9" s="29">
        <v>2882.7200000000003</v>
      </c>
      <c r="O9" s="28">
        <v>5</v>
      </c>
      <c r="P9" s="30">
        <v>0.875</v>
      </c>
      <c r="Q9" s="28">
        <v>28</v>
      </c>
      <c r="R9" s="29">
        <v>86.4816</v>
      </c>
      <c r="S9" s="28">
        <v>5</v>
      </c>
      <c r="T9" s="30">
        <v>0.875</v>
      </c>
    </row>
    <row r="10" spans="1:20" x14ac:dyDescent="0.3">
      <c r="A10" s="5" t="s">
        <v>9</v>
      </c>
      <c r="B10" s="4">
        <v>141</v>
      </c>
      <c r="C10" s="8">
        <v>421.59000000000003</v>
      </c>
      <c r="D10" s="8">
        <v>12.6477</v>
      </c>
      <c r="E10" s="4">
        <v>12.6477</v>
      </c>
      <c r="I10" s="28">
        <v>28</v>
      </c>
      <c r="J10" s="29">
        <v>334</v>
      </c>
      <c r="K10" s="28">
        <v>6</v>
      </c>
      <c r="L10" s="30">
        <v>0.84299999999999997</v>
      </c>
      <c r="M10" s="28">
        <v>17</v>
      </c>
      <c r="N10" s="29">
        <v>2289.3900000000003</v>
      </c>
      <c r="O10" s="28">
        <v>6</v>
      </c>
      <c r="P10" s="30">
        <v>0.84299999999999997</v>
      </c>
      <c r="Q10" s="28">
        <v>17</v>
      </c>
      <c r="R10" s="29">
        <v>68.681700000000006</v>
      </c>
      <c r="S10" s="28">
        <v>6</v>
      </c>
      <c r="T10" s="30">
        <v>0.84299999999999997</v>
      </c>
    </row>
    <row r="11" spans="1:20" x14ac:dyDescent="0.3">
      <c r="A11" s="3" t="s">
        <v>23</v>
      </c>
      <c r="B11" s="4">
        <v>343</v>
      </c>
      <c r="C11" s="8">
        <v>2267.6</v>
      </c>
      <c r="D11" s="8">
        <v>68.027999999999992</v>
      </c>
      <c r="E11" s="4">
        <v>68.027999999999992</v>
      </c>
      <c r="I11" s="28">
        <v>21</v>
      </c>
      <c r="J11" s="29">
        <v>278</v>
      </c>
      <c r="K11" s="28">
        <v>7</v>
      </c>
      <c r="L11" s="30">
        <v>0.81200000000000006</v>
      </c>
      <c r="M11" s="28">
        <v>7</v>
      </c>
      <c r="N11" s="29">
        <v>2267.6000000000004</v>
      </c>
      <c r="O11" s="28">
        <v>7</v>
      </c>
      <c r="P11" s="30">
        <v>0.81200000000000006</v>
      </c>
      <c r="Q11" s="28">
        <v>7</v>
      </c>
      <c r="R11" s="29">
        <v>68.027999999999992</v>
      </c>
      <c r="S11" s="28">
        <v>7</v>
      </c>
      <c r="T11" s="30">
        <v>0.81200000000000006</v>
      </c>
    </row>
    <row r="12" spans="1:20" x14ac:dyDescent="0.3">
      <c r="A12" s="5" t="s">
        <v>11</v>
      </c>
      <c r="B12" s="4">
        <v>213</v>
      </c>
      <c r="C12" s="8">
        <v>1062.8700000000001</v>
      </c>
      <c r="D12" s="8">
        <v>31.886100000000003</v>
      </c>
      <c r="E12" s="4">
        <v>31.886100000000003</v>
      </c>
      <c r="I12" s="28">
        <v>5</v>
      </c>
      <c r="J12" s="29">
        <v>226</v>
      </c>
      <c r="K12" s="28">
        <v>8</v>
      </c>
      <c r="L12" s="30">
        <v>0.78100000000000003</v>
      </c>
      <c r="M12" s="28">
        <v>24</v>
      </c>
      <c r="N12" s="29">
        <v>1650</v>
      </c>
      <c r="O12" s="28">
        <v>8</v>
      </c>
      <c r="P12" s="30">
        <v>0.75</v>
      </c>
      <c r="Q12" s="28">
        <v>24</v>
      </c>
      <c r="R12" s="29">
        <v>49.5</v>
      </c>
      <c r="S12" s="28">
        <v>8</v>
      </c>
      <c r="T12" s="30">
        <v>0.75</v>
      </c>
    </row>
    <row r="13" spans="1:20" x14ac:dyDescent="0.3">
      <c r="A13" s="5" t="s">
        <v>17</v>
      </c>
      <c r="B13" s="4">
        <v>3</v>
      </c>
      <c r="C13" s="8">
        <v>825</v>
      </c>
      <c r="D13" s="8">
        <v>24.75</v>
      </c>
      <c r="E13" s="4">
        <v>0</v>
      </c>
      <c r="I13" s="28">
        <v>8</v>
      </c>
      <c r="J13" s="29">
        <v>213</v>
      </c>
      <c r="K13" s="28">
        <v>9</v>
      </c>
      <c r="L13" s="30">
        <v>0.75</v>
      </c>
      <c r="M13" s="28">
        <v>30</v>
      </c>
      <c r="N13" s="29">
        <v>1650</v>
      </c>
      <c r="O13" s="28">
        <v>8</v>
      </c>
      <c r="P13" s="30">
        <v>0.75</v>
      </c>
      <c r="Q13" s="28">
        <v>30</v>
      </c>
      <c r="R13" s="29">
        <v>49.5</v>
      </c>
      <c r="S13" s="28">
        <v>8</v>
      </c>
      <c r="T13" s="30">
        <v>0.75</v>
      </c>
    </row>
    <row r="14" spans="1:20" x14ac:dyDescent="0.3">
      <c r="A14" s="5" t="s">
        <v>9</v>
      </c>
      <c r="B14" s="4">
        <v>127</v>
      </c>
      <c r="C14" s="8">
        <v>379.73</v>
      </c>
      <c r="D14" s="8">
        <v>11.3919</v>
      </c>
      <c r="E14" s="4">
        <v>11.3919</v>
      </c>
      <c r="I14" s="28">
        <v>20</v>
      </c>
      <c r="J14" s="29">
        <v>204</v>
      </c>
      <c r="K14" s="28">
        <v>10</v>
      </c>
      <c r="L14" s="30">
        <v>0.71799999999999997</v>
      </c>
      <c r="M14" s="28">
        <v>5</v>
      </c>
      <c r="N14" s="29">
        <v>1127.74</v>
      </c>
      <c r="O14" s="28">
        <v>10</v>
      </c>
      <c r="P14" s="30">
        <v>0.71799999999999997</v>
      </c>
      <c r="Q14" s="28">
        <v>5</v>
      </c>
      <c r="R14" s="29">
        <v>33.8322</v>
      </c>
      <c r="S14" s="28">
        <v>10</v>
      </c>
      <c r="T14" s="30">
        <v>0.71799999999999997</v>
      </c>
    </row>
    <row r="15" spans="1:20" x14ac:dyDescent="0.3">
      <c r="A15" s="3" t="s">
        <v>20</v>
      </c>
      <c r="B15" s="4">
        <v>597</v>
      </c>
      <c r="C15" s="8">
        <v>3025.0600000000004</v>
      </c>
      <c r="D15" s="8">
        <v>90.751800000000003</v>
      </c>
      <c r="E15" s="4">
        <v>90.751800000000003</v>
      </c>
      <c r="I15" s="28">
        <v>14</v>
      </c>
      <c r="J15" s="29">
        <v>160</v>
      </c>
      <c r="K15" s="28">
        <v>11</v>
      </c>
      <c r="L15" s="30">
        <v>0.68700000000000006</v>
      </c>
      <c r="M15" s="28">
        <v>8</v>
      </c>
      <c r="N15" s="29">
        <v>1062.8700000000001</v>
      </c>
      <c r="O15" s="28">
        <v>11</v>
      </c>
      <c r="P15" s="30">
        <v>0.68700000000000006</v>
      </c>
      <c r="Q15" s="28">
        <v>8</v>
      </c>
      <c r="R15" s="29">
        <v>31.886100000000003</v>
      </c>
      <c r="S15" s="28">
        <v>11</v>
      </c>
      <c r="T15" s="30">
        <v>0.68700000000000006</v>
      </c>
    </row>
    <row r="16" spans="1:20" x14ac:dyDescent="0.3">
      <c r="A16" s="5" t="s">
        <v>11</v>
      </c>
      <c r="B16" s="4">
        <v>153</v>
      </c>
      <c r="C16" s="8">
        <v>763.47000000000014</v>
      </c>
      <c r="D16" s="8">
        <v>22.904100000000003</v>
      </c>
      <c r="E16" s="4">
        <v>22.904100000000003</v>
      </c>
      <c r="I16" s="28">
        <v>2</v>
      </c>
      <c r="J16" s="29">
        <v>158</v>
      </c>
      <c r="K16" s="28">
        <v>12</v>
      </c>
      <c r="L16" s="30">
        <v>0.65600000000000003</v>
      </c>
      <c r="M16" s="28">
        <v>20</v>
      </c>
      <c r="N16" s="29">
        <v>1017.96</v>
      </c>
      <c r="O16" s="28">
        <v>12</v>
      </c>
      <c r="P16" s="30">
        <v>0.65600000000000003</v>
      </c>
      <c r="Q16" s="28">
        <v>20</v>
      </c>
      <c r="R16" s="29">
        <v>30.538799999999998</v>
      </c>
      <c r="S16" s="28">
        <v>12</v>
      </c>
      <c r="T16" s="30">
        <v>0.65600000000000003</v>
      </c>
    </row>
    <row r="17" spans="1:20" x14ac:dyDescent="0.3">
      <c r="A17" s="5" t="s">
        <v>17</v>
      </c>
      <c r="B17" s="4">
        <v>3</v>
      </c>
      <c r="C17" s="8">
        <v>825</v>
      </c>
      <c r="D17" s="8">
        <v>24.75</v>
      </c>
      <c r="E17" s="4">
        <v>0</v>
      </c>
      <c r="I17" s="28">
        <v>12</v>
      </c>
      <c r="J17" s="29">
        <v>153</v>
      </c>
      <c r="K17" s="28">
        <v>13</v>
      </c>
      <c r="L17" s="30">
        <v>0.625</v>
      </c>
      <c r="M17" s="28">
        <v>21</v>
      </c>
      <c r="N17" s="29">
        <v>831.22</v>
      </c>
      <c r="O17" s="28">
        <v>13</v>
      </c>
      <c r="P17" s="30">
        <v>0.625</v>
      </c>
      <c r="Q17" s="28">
        <v>21</v>
      </c>
      <c r="R17" s="29">
        <v>24.936599999999999</v>
      </c>
      <c r="S17" s="28">
        <v>13</v>
      </c>
      <c r="T17" s="30">
        <v>0.625</v>
      </c>
    </row>
    <row r="18" spans="1:20" x14ac:dyDescent="0.3">
      <c r="A18" s="5" t="s">
        <v>16</v>
      </c>
      <c r="B18" s="4">
        <v>160</v>
      </c>
      <c r="C18" s="8">
        <v>318.39999999999998</v>
      </c>
      <c r="D18" s="8">
        <v>9.5519999999999996</v>
      </c>
      <c r="E18" s="4">
        <v>9.5519999999999996</v>
      </c>
      <c r="I18" s="28">
        <v>19</v>
      </c>
      <c r="J18" s="29">
        <v>151</v>
      </c>
      <c r="K18" s="28">
        <v>14</v>
      </c>
      <c r="L18" s="30">
        <v>0.59299999999999997</v>
      </c>
      <c r="M18" s="28">
        <v>9</v>
      </c>
      <c r="N18" s="29">
        <v>825</v>
      </c>
      <c r="O18" s="28">
        <v>14</v>
      </c>
      <c r="P18" s="30">
        <v>0.56200000000000006</v>
      </c>
      <c r="Q18" s="28">
        <v>9</v>
      </c>
      <c r="R18" s="29">
        <v>24.75</v>
      </c>
      <c r="S18" s="28">
        <v>14</v>
      </c>
      <c r="T18" s="30">
        <v>0.56200000000000006</v>
      </c>
    </row>
    <row r="19" spans="1:20" x14ac:dyDescent="0.3">
      <c r="A19" s="5" t="s">
        <v>22</v>
      </c>
      <c r="B19" s="4">
        <v>139</v>
      </c>
      <c r="C19" s="8">
        <v>693.61</v>
      </c>
      <c r="D19" s="8">
        <v>20.808299999999999</v>
      </c>
      <c r="E19" s="4">
        <v>20.808299999999999</v>
      </c>
      <c r="I19" s="28">
        <v>16</v>
      </c>
      <c r="J19" s="29">
        <v>142</v>
      </c>
      <c r="K19" s="28">
        <v>15</v>
      </c>
      <c r="L19" s="30">
        <v>0.56200000000000006</v>
      </c>
      <c r="M19" s="28">
        <v>13</v>
      </c>
      <c r="N19" s="29">
        <v>825</v>
      </c>
      <c r="O19" s="28">
        <v>14</v>
      </c>
      <c r="P19" s="30">
        <v>0.56200000000000006</v>
      </c>
      <c r="Q19" s="28">
        <v>13</v>
      </c>
      <c r="R19" s="29">
        <v>24.75</v>
      </c>
      <c r="S19" s="28">
        <v>14</v>
      </c>
      <c r="T19" s="30">
        <v>0.56200000000000006</v>
      </c>
    </row>
    <row r="20" spans="1:20" x14ac:dyDescent="0.3">
      <c r="A20" s="5" t="s">
        <v>9</v>
      </c>
      <c r="B20" s="4">
        <v>142</v>
      </c>
      <c r="C20" s="8">
        <v>424.58000000000004</v>
      </c>
      <c r="D20" s="8">
        <v>12.737400000000001</v>
      </c>
      <c r="E20" s="4">
        <v>12.737400000000001</v>
      </c>
      <c r="I20" s="28">
        <v>6</v>
      </c>
      <c r="J20" s="29">
        <v>141</v>
      </c>
      <c r="K20" s="28">
        <v>16</v>
      </c>
      <c r="L20" s="30">
        <v>0.5</v>
      </c>
      <c r="M20" s="28">
        <v>2</v>
      </c>
      <c r="N20" s="29">
        <v>788.42000000000007</v>
      </c>
      <c r="O20" s="28">
        <v>16</v>
      </c>
      <c r="P20" s="30">
        <v>0.53100000000000003</v>
      </c>
      <c r="Q20" s="28">
        <v>2</v>
      </c>
      <c r="R20" s="29">
        <v>23.6526</v>
      </c>
      <c r="S20" s="28">
        <v>16</v>
      </c>
      <c r="T20" s="30">
        <v>0.53100000000000003</v>
      </c>
    </row>
    <row r="21" spans="1:20" x14ac:dyDescent="0.3">
      <c r="A21" s="3" t="s">
        <v>12</v>
      </c>
      <c r="B21" s="4">
        <v>661</v>
      </c>
      <c r="C21" s="8">
        <v>2289.3900000000003</v>
      </c>
      <c r="D21" s="8">
        <v>68.681700000000006</v>
      </c>
      <c r="E21" s="4">
        <v>68.681700000000006</v>
      </c>
      <c r="I21" s="28">
        <v>23</v>
      </c>
      <c r="J21" s="29">
        <v>141</v>
      </c>
      <c r="K21" s="28">
        <v>16</v>
      </c>
      <c r="L21" s="30">
        <v>0.5</v>
      </c>
      <c r="M21" s="28">
        <v>12</v>
      </c>
      <c r="N21" s="29">
        <v>763.47000000000014</v>
      </c>
      <c r="O21" s="28">
        <v>17</v>
      </c>
      <c r="P21" s="30">
        <v>0.5</v>
      </c>
      <c r="Q21" s="28">
        <v>12</v>
      </c>
      <c r="R21" s="29">
        <v>22.904100000000003</v>
      </c>
      <c r="S21" s="28">
        <v>17</v>
      </c>
      <c r="T21" s="30">
        <v>0.5</v>
      </c>
    </row>
    <row r="22" spans="1:20" x14ac:dyDescent="0.3">
      <c r="A22" s="5" t="s">
        <v>11</v>
      </c>
      <c r="B22" s="4">
        <v>28</v>
      </c>
      <c r="C22" s="8">
        <v>139.72</v>
      </c>
      <c r="D22" s="8">
        <v>4.1916000000000002</v>
      </c>
      <c r="E22" s="4">
        <v>0</v>
      </c>
      <c r="I22" s="28">
        <v>15</v>
      </c>
      <c r="J22" s="29">
        <v>139</v>
      </c>
      <c r="K22" s="28">
        <v>18</v>
      </c>
      <c r="L22" s="30">
        <v>0.46800000000000003</v>
      </c>
      <c r="M22" s="28">
        <v>23</v>
      </c>
      <c r="N22" s="29">
        <v>703.59</v>
      </c>
      <c r="O22" s="28">
        <v>18</v>
      </c>
      <c r="P22" s="30">
        <v>0.46800000000000003</v>
      </c>
      <c r="Q22" s="28">
        <v>23</v>
      </c>
      <c r="R22" s="29">
        <v>21.107700000000001</v>
      </c>
      <c r="S22" s="28">
        <v>18</v>
      </c>
      <c r="T22" s="30">
        <v>0.46800000000000003</v>
      </c>
    </row>
    <row r="23" spans="1:20" x14ac:dyDescent="0.3">
      <c r="A23" s="5" t="s">
        <v>16</v>
      </c>
      <c r="B23" s="4">
        <v>151</v>
      </c>
      <c r="C23" s="8">
        <v>300.49</v>
      </c>
      <c r="D23" s="8">
        <v>9.0146999999999995</v>
      </c>
      <c r="E23" s="4">
        <v>9.0146999999999995</v>
      </c>
      <c r="I23" s="28">
        <v>26</v>
      </c>
      <c r="J23" s="29">
        <v>136</v>
      </c>
      <c r="K23" s="28">
        <v>19</v>
      </c>
      <c r="L23" s="30">
        <v>0.437</v>
      </c>
      <c r="M23" s="28">
        <v>15</v>
      </c>
      <c r="N23" s="29">
        <v>693.61</v>
      </c>
      <c r="O23" s="28">
        <v>19</v>
      </c>
      <c r="P23" s="30">
        <v>0.437</v>
      </c>
      <c r="Q23" s="28">
        <v>15</v>
      </c>
      <c r="R23" s="29">
        <v>20.808299999999999</v>
      </c>
      <c r="S23" s="28">
        <v>19</v>
      </c>
      <c r="T23" s="30">
        <v>0.437</v>
      </c>
    </row>
    <row r="24" spans="1:20" x14ac:dyDescent="0.3">
      <c r="A24" s="5" t="s">
        <v>22</v>
      </c>
      <c r="B24" s="4">
        <v>204</v>
      </c>
      <c r="C24" s="8">
        <v>1017.96</v>
      </c>
      <c r="D24" s="8">
        <v>30.538799999999998</v>
      </c>
      <c r="E24" s="4">
        <v>30.538799999999998</v>
      </c>
      <c r="I24" s="28">
        <v>10</v>
      </c>
      <c r="J24" s="29">
        <v>127</v>
      </c>
      <c r="K24" s="28">
        <v>20</v>
      </c>
      <c r="L24" s="30">
        <v>0.40600000000000003</v>
      </c>
      <c r="M24" s="28">
        <v>26</v>
      </c>
      <c r="N24" s="29">
        <v>678.64</v>
      </c>
      <c r="O24" s="28">
        <v>20</v>
      </c>
      <c r="P24" s="30">
        <v>0.40600000000000003</v>
      </c>
      <c r="Q24" s="28">
        <v>26</v>
      </c>
      <c r="R24" s="29">
        <v>20.359199999999998</v>
      </c>
      <c r="S24" s="28">
        <v>20</v>
      </c>
      <c r="T24" s="30">
        <v>0.40600000000000003</v>
      </c>
    </row>
    <row r="25" spans="1:20" x14ac:dyDescent="0.3">
      <c r="A25" s="5" t="s">
        <v>9</v>
      </c>
      <c r="B25" s="4">
        <v>278</v>
      </c>
      <c r="C25" s="8">
        <v>831.22</v>
      </c>
      <c r="D25" s="8">
        <v>24.936599999999999</v>
      </c>
      <c r="E25" s="4">
        <v>24.936599999999999</v>
      </c>
      <c r="I25" s="28">
        <v>29</v>
      </c>
      <c r="J25" s="29">
        <v>93</v>
      </c>
      <c r="K25" s="28">
        <v>21</v>
      </c>
      <c r="L25" s="30">
        <v>0.375</v>
      </c>
      <c r="M25" s="28">
        <v>29</v>
      </c>
      <c r="N25" s="29">
        <v>464.07000000000005</v>
      </c>
      <c r="O25" s="28">
        <v>21</v>
      </c>
      <c r="P25" s="30">
        <v>0.375</v>
      </c>
      <c r="Q25" s="28">
        <v>29</v>
      </c>
      <c r="R25" s="29">
        <v>13.9221</v>
      </c>
      <c r="S25" s="28">
        <v>21</v>
      </c>
      <c r="T25" s="30">
        <v>0.375</v>
      </c>
    </row>
    <row r="26" spans="1:20" x14ac:dyDescent="0.3">
      <c r="A26" s="3" t="s">
        <v>19</v>
      </c>
      <c r="B26" s="4">
        <v>423</v>
      </c>
      <c r="C26" s="8">
        <v>3394.8300000000004</v>
      </c>
      <c r="D26" s="8">
        <v>101.84490000000001</v>
      </c>
      <c r="E26" s="4">
        <v>101.84490000000001</v>
      </c>
      <c r="I26" s="28">
        <v>33</v>
      </c>
      <c r="J26" s="29">
        <v>88</v>
      </c>
      <c r="K26" s="28">
        <v>22</v>
      </c>
      <c r="L26" s="30">
        <v>0.34300000000000003</v>
      </c>
      <c r="M26" s="28">
        <v>16</v>
      </c>
      <c r="N26" s="29">
        <v>424.58000000000004</v>
      </c>
      <c r="O26" s="28">
        <v>22</v>
      </c>
      <c r="P26" s="30">
        <v>0.34300000000000003</v>
      </c>
      <c r="Q26" s="28">
        <v>16</v>
      </c>
      <c r="R26" s="29">
        <v>12.737400000000001</v>
      </c>
      <c r="S26" s="28">
        <v>22</v>
      </c>
      <c r="T26" s="30">
        <v>0.34300000000000003</v>
      </c>
    </row>
    <row r="27" spans="1:20" x14ac:dyDescent="0.3">
      <c r="A27" s="5" t="s">
        <v>11</v>
      </c>
      <c r="B27" s="4">
        <v>141</v>
      </c>
      <c r="C27" s="8">
        <v>703.59</v>
      </c>
      <c r="D27" s="8">
        <v>21.107700000000001</v>
      </c>
      <c r="E27" s="4">
        <v>21.107700000000001</v>
      </c>
      <c r="I27" s="28">
        <v>27</v>
      </c>
      <c r="J27" s="29">
        <v>84</v>
      </c>
      <c r="K27" s="28">
        <v>23</v>
      </c>
      <c r="L27" s="30">
        <v>0.312</v>
      </c>
      <c r="M27" s="28">
        <v>6</v>
      </c>
      <c r="N27" s="29">
        <v>421.59000000000003</v>
      </c>
      <c r="O27" s="28">
        <v>23</v>
      </c>
      <c r="P27" s="30">
        <v>0.312</v>
      </c>
      <c r="Q27" s="28">
        <v>6</v>
      </c>
      <c r="R27" s="29">
        <v>12.6477</v>
      </c>
      <c r="S27" s="28">
        <v>23</v>
      </c>
      <c r="T27" s="30">
        <v>0.312</v>
      </c>
    </row>
    <row r="28" spans="1:20" x14ac:dyDescent="0.3">
      <c r="A28" s="5" t="s">
        <v>17</v>
      </c>
      <c r="B28" s="4">
        <v>6</v>
      </c>
      <c r="C28" s="8">
        <v>1650</v>
      </c>
      <c r="D28" s="8">
        <v>49.5</v>
      </c>
      <c r="E28" s="4">
        <v>0</v>
      </c>
      <c r="I28" s="28">
        <v>31</v>
      </c>
      <c r="J28" s="29">
        <v>76</v>
      </c>
      <c r="K28" s="28">
        <v>24</v>
      </c>
      <c r="L28" s="30">
        <v>0.28100000000000003</v>
      </c>
      <c r="M28" s="28">
        <v>10</v>
      </c>
      <c r="N28" s="29">
        <v>379.73</v>
      </c>
      <c r="O28" s="28">
        <v>24</v>
      </c>
      <c r="P28" s="30">
        <v>0.28100000000000003</v>
      </c>
      <c r="Q28" s="28">
        <v>10</v>
      </c>
      <c r="R28" s="29">
        <v>11.3919</v>
      </c>
      <c r="S28" s="28">
        <v>24</v>
      </c>
      <c r="T28" s="30">
        <v>0.28100000000000003</v>
      </c>
    </row>
    <row r="29" spans="1:20" x14ac:dyDescent="0.3">
      <c r="A29" s="5" t="s">
        <v>16</v>
      </c>
      <c r="B29" s="4">
        <v>56</v>
      </c>
      <c r="C29" s="8">
        <v>111.44</v>
      </c>
      <c r="D29" s="8">
        <v>3.3431999999999999</v>
      </c>
      <c r="E29" s="4">
        <v>3.3431999999999999</v>
      </c>
      <c r="I29" s="28">
        <v>32</v>
      </c>
      <c r="J29" s="29">
        <v>71</v>
      </c>
      <c r="K29" s="28">
        <v>25</v>
      </c>
      <c r="L29" s="30">
        <v>0.25</v>
      </c>
      <c r="M29" s="28">
        <v>32</v>
      </c>
      <c r="N29" s="29">
        <v>354.29</v>
      </c>
      <c r="O29" s="28">
        <v>25</v>
      </c>
      <c r="P29" s="30">
        <v>0.25</v>
      </c>
      <c r="Q29" s="28">
        <v>32</v>
      </c>
      <c r="R29" s="29">
        <v>10.6287</v>
      </c>
      <c r="S29" s="28">
        <v>25</v>
      </c>
      <c r="T29" s="30">
        <v>0.25</v>
      </c>
    </row>
    <row r="30" spans="1:20" x14ac:dyDescent="0.3">
      <c r="A30" s="5" t="s">
        <v>22</v>
      </c>
      <c r="B30" s="4">
        <v>136</v>
      </c>
      <c r="C30" s="8">
        <v>678.64</v>
      </c>
      <c r="D30" s="8">
        <v>20.359199999999998</v>
      </c>
      <c r="E30" s="4">
        <v>20.359199999999998</v>
      </c>
      <c r="I30" s="28">
        <v>4</v>
      </c>
      <c r="J30" s="29">
        <v>56</v>
      </c>
      <c r="K30" s="28">
        <v>26</v>
      </c>
      <c r="L30" s="30">
        <v>0.187</v>
      </c>
      <c r="M30" s="28">
        <v>14</v>
      </c>
      <c r="N30" s="29">
        <v>318.39999999999998</v>
      </c>
      <c r="O30" s="28">
        <v>26</v>
      </c>
      <c r="P30" s="30">
        <v>0.218</v>
      </c>
      <c r="Q30" s="28">
        <v>14</v>
      </c>
      <c r="R30" s="29">
        <v>9.5519999999999996</v>
      </c>
      <c r="S30" s="28">
        <v>26</v>
      </c>
      <c r="T30" s="30">
        <v>0.218</v>
      </c>
    </row>
    <row r="31" spans="1:20" x14ac:dyDescent="0.3">
      <c r="A31" s="5" t="s">
        <v>9</v>
      </c>
      <c r="B31" s="4">
        <v>84</v>
      </c>
      <c r="C31" s="8">
        <v>251.16000000000003</v>
      </c>
      <c r="D31" s="8">
        <v>7.5348000000000006</v>
      </c>
      <c r="E31" s="4">
        <v>7.5348000000000006</v>
      </c>
      <c r="I31" s="28">
        <v>25</v>
      </c>
      <c r="J31" s="29">
        <v>56</v>
      </c>
      <c r="K31" s="28">
        <v>26</v>
      </c>
      <c r="L31" s="30">
        <v>0.187</v>
      </c>
      <c r="M31" s="28">
        <v>19</v>
      </c>
      <c r="N31" s="29">
        <v>300.49</v>
      </c>
      <c r="O31" s="28">
        <v>27</v>
      </c>
      <c r="P31" s="30">
        <v>0.187</v>
      </c>
      <c r="Q31" s="28">
        <v>19</v>
      </c>
      <c r="R31" s="29">
        <v>9.0146999999999995</v>
      </c>
      <c r="S31" s="28">
        <v>27</v>
      </c>
      <c r="T31" s="30">
        <v>0.187</v>
      </c>
    </row>
    <row r="32" spans="1:20" x14ac:dyDescent="0.3">
      <c r="A32" s="3" t="s">
        <v>14</v>
      </c>
      <c r="B32" s="4">
        <v>334</v>
      </c>
      <c r="C32" s="8">
        <v>2882.7200000000003</v>
      </c>
      <c r="D32" s="8">
        <v>86.4816</v>
      </c>
      <c r="E32" s="4">
        <v>86.4816</v>
      </c>
      <c r="I32" s="28">
        <v>18</v>
      </c>
      <c r="J32" s="29">
        <v>28</v>
      </c>
      <c r="K32" s="28">
        <v>28</v>
      </c>
      <c r="L32" s="30">
        <v>0.156</v>
      </c>
      <c r="M32" s="28">
        <v>33</v>
      </c>
      <c r="N32" s="29">
        <v>263.12</v>
      </c>
      <c r="O32" s="28">
        <v>28</v>
      </c>
      <c r="P32" s="30">
        <v>0.156</v>
      </c>
      <c r="Q32" s="28">
        <v>33</v>
      </c>
      <c r="R32" s="29">
        <v>7.8936000000000002</v>
      </c>
      <c r="S32" s="28">
        <v>28</v>
      </c>
      <c r="T32" s="30">
        <v>0.156</v>
      </c>
    </row>
    <row r="33" spans="1:20" x14ac:dyDescent="0.3">
      <c r="A33" s="5" t="s">
        <v>11</v>
      </c>
      <c r="B33" s="4">
        <v>93</v>
      </c>
      <c r="C33" s="8">
        <v>464.07000000000005</v>
      </c>
      <c r="D33" s="8">
        <v>13.9221</v>
      </c>
      <c r="E33" s="4">
        <v>13.9221</v>
      </c>
      <c r="I33" s="28">
        <v>3</v>
      </c>
      <c r="J33" s="29">
        <v>11</v>
      </c>
      <c r="K33" s="28">
        <v>29</v>
      </c>
      <c r="L33" s="30">
        <v>0.125</v>
      </c>
      <c r="M33" s="28">
        <v>27</v>
      </c>
      <c r="N33" s="29">
        <v>251.16000000000003</v>
      </c>
      <c r="O33" s="28">
        <v>29</v>
      </c>
      <c r="P33" s="30">
        <v>0.125</v>
      </c>
      <c r="Q33" s="28">
        <v>27</v>
      </c>
      <c r="R33" s="29">
        <v>7.5348000000000006</v>
      </c>
      <c r="S33" s="28">
        <v>29</v>
      </c>
      <c r="T33" s="30">
        <v>0.125</v>
      </c>
    </row>
    <row r="34" spans="1:20" x14ac:dyDescent="0.3">
      <c r="A34" s="5" t="s">
        <v>17</v>
      </c>
      <c r="B34" s="4">
        <v>6</v>
      </c>
      <c r="C34" s="8">
        <v>1650</v>
      </c>
      <c r="D34" s="8">
        <v>49.5</v>
      </c>
      <c r="E34" s="4">
        <v>0</v>
      </c>
      <c r="I34" s="28">
        <v>24</v>
      </c>
      <c r="J34" s="29">
        <v>6</v>
      </c>
      <c r="K34" s="28">
        <v>30</v>
      </c>
      <c r="L34" s="30">
        <v>6.2E-2</v>
      </c>
      <c r="M34" s="28">
        <v>31</v>
      </c>
      <c r="N34" s="29">
        <v>151.24</v>
      </c>
      <c r="O34" s="28">
        <v>30</v>
      </c>
      <c r="P34" s="30">
        <v>9.2999999999999999E-2</v>
      </c>
      <c r="Q34" s="28">
        <v>31</v>
      </c>
      <c r="R34" s="29">
        <v>4.5372000000000003</v>
      </c>
      <c r="S34" s="28">
        <v>30</v>
      </c>
      <c r="T34" s="30">
        <v>9.2999999999999999E-2</v>
      </c>
    </row>
    <row r="35" spans="1:20" x14ac:dyDescent="0.3">
      <c r="A35" s="5" t="s">
        <v>16</v>
      </c>
      <c r="B35" s="4">
        <v>76</v>
      </c>
      <c r="C35" s="8">
        <v>151.24</v>
      </c>
      <c r="D35" s="8">
        <v>4.5372000000000003</v>
      </c>
      <c r="E35" s="4">
        <v>4.5372000000000003</v>
      </c>
      <c r="I35" s="28">
        <v>30</v>
      </c>
      <c r="J35" s="29">
        <v>6</v>
      </c>
      <c r="K35" s="28">
        <v>30</v>
      </c>
      <c r="L35" s="30">
        <v>6.2E-2</v>
      </c>
      <c r="M35" s="28">
        <v>18</v>
      </c>
      <c r="N35" s="29">
        <v>139.72</v>
      </c>
      <c r="O35" s="28">
        <v>31</v>
      </c>
      <c r="P35" s="30">
        <v>6.2E-2</v>
      </c>
      <c r="Q35" s="28">
        <v>18</v>
      </c>
      <c r="R35" s="29">
        <v>4.1916000000000002</v>
      </c>
      <c r="S35" s="28">
        <v>31</v>
      </c>
      <c r="T35" s="30">
        <v>6.2E-2</v>
      </c>
    </row>
    <row r="36" spans="1:20" x14ac:dyDescent="0.3">
      <c r="A36" s="5" t="s">
        <v>22</v>
      </c>
      <c r="B36" s="4">
        <v>71</v>
      </c>
      <c r="C36" s="8">
        <v>354.29</v>
      </c>
      <c r="D36" s="8">
        <v>10.6287</v>
      </c>
      <c r="E36" s="4">
        <v>10.6287</v>
      </c>
      <c r="I36" s="28">
        <v>9</v>
      </c>
      <c r="J36" s="29">
        <v>3</v>
      </c>
      <c r="K36" s="28">
        <v>32</v>
      </c>
      <c r="L36" s="30">
        <v>0</v>
      </c>
      <c r="M36" s="28">
        <v>4</v>
      </c>
      <c r="N36" s="29">
        <v>111.44</v>
      </c>
      <c r="O36" s="28">
        <v>32</v>
      </c>
      <c r="P36" s="30">
        <v>0</v>
      </c>
      <c r="Q36" s="28">
        <v>4</v>
      </c>
      <c r="R36" s="29">
        <v>3.3431999999999999</v>
      </c>
      <c r="S36" s="28">
        <v>32</v>
      </c>
      <c r="T36" s="30">
        <v>0</v>
      </c>
    </row>
    <row r="37" spans="1:20" ht="15" thickBot="1" x14ac:dyDescent="0.35">
      <c r="A37" s="5" t="s">
        <v>9</v>
      </c>
      <c r="B37" s="4">
        <v>88</v>
      </c>
      <c r="C37" s="8">
        <v>263.12</v>
      </c>
      <c r="D37" s="8">
        <v>7.8936000000000002</v>
      </c>
      <c r="E37" s="4">
        <v>7.8936000000000002</v>
      </c>
      <c r="I37" s="31">
        <v>13</v>
      </c>
      <c r="J37" s="32">
        <v>3</v>
      </c>
      <c r="K37" s="31">
        <v>32</v>
      </c>
      <c r="L37" s="33">
        <v>0</v>
      </c>
      <c r="M37" s="31">
        <v>25</v>
      </c>
      <c r="N37" s="32">
        <v>111.44</v>
      </c>
      <c r="O37" s="31">
        <v>32</v>
      </c>
      <c r="P37" s="33">
        <v>0</v>
      </c>
      <c r="Q37" s="31">
        <v>25</v>
      </c>
      <c r="R37" s="32">
        <v>3.3431999999999999</v>
      </c>
      <c r="S37" s="31">
        <v>32</v>
      </c>
      <c r="T37" s="33">
        <v>0</v>
      </c>
    </row>
    <row r="38" spans="1:20" x14ac:dyDescent="0.3">
      <c r="A38" s="3" t="s">
        <v>25</v>
      </c>
      <c r="B38" s="4">
        <v>2950</v>
      </c>
      <c r="C38" s="8">
        <v>19333.79</v>
      </c>
      <c r="D38" s="8">
        <v>580.01369999999997</v>
      </c>
      <c r="E38" s="4">
        <v>580.01369999999997</v>
      </c>
    </row>
  </sheetData>
  <sortState xmlns:xlrd2="http://schemas.microsoft.com/office/spreadsheetml/2017/richdata2" ref="Q5:T37">
    <sortCondition ref="S6"/>
  </sortState>
  <mergeCells count="1">
    <mergeCell ref="L3:Q3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9"/>
  <sheetViews>
    <sheetView showGridLines="0" topLeftCell="L9" workbookViewId="0">
      <selection activeCell="P12" sqref="P12"/>
    </sheetView>
  </sheetViews>
  <sheetFormatPr defaultRowHeight="14.4" x14ac:dyDescent="0.3"/>
  <cols>
    <col min="1" max="1" width="1.6640625" customWidth="1"/>
    <col min="2" max="2" width="12.5546875" bestFit="1" customWidth="1"/>
    <col min="3" max="3" width="6.5546875" bestFit="1" customWidth="1"/>
    <col min="4" max="4" width="8.109375" customWidth="1"/>
    <col min="5" max="5" width="6.6640625" bestFit="1" customWidth="1"/>
    <col min="6" max="6" width="9.109375" customWidth="1"/>
    <col min="7" max="7" width="12.5546875" bestFit="1" customWidth="1"/>
    <col min="8" max="8" width="6.5546875" bestFit="1" customWidth="1"/>
    <col min="9" max="9" width="8.109375" customWidth="1"/>
    <col min="10" max="10" width="6.6640625" bestFit="1" customWidth="1"/>
    <col min="11" max="12" width="6.88671875" customWidth="1"/>
    <col min="13" max="13" width="10.109375" customWidth="1"/>
    <col min="14" max="14" width="7" customWidth="1"/>
    <col min="15" max="15" width="8.109375" customWidth="1"/>
    <col min="16" max="16" width="13.109375" bestFit="1" customWidth="1"/>
    <col min="17" max="17" width="9.109375" style="15"/>
    <col min="18" max="18" width="4.33203125" style="16" customWidth="1"/>
    <col min="19" max="19" width="9.109375" style="15"/>
  </cols>
  <sheetData>
    <row r="1" spans="2:19" ht="3.75" customHeight="1" x14ac:dyDescent="0.3"/>
    <row r="2" spans="2:19" x14ac:dyDescent="0.3">
      <c r="B2" t="s">
        <v>58</v>
      </c>
      <c r="G2" s="14" t="s">
        <v>72</v>
      </c>
      <c r="H2" s="14"/>
      <c r="I2" s="14"/>
      <c r="J2" s="14"/>
      <c r="K2" s="14"/>
      <c r="L2" s="14" t="s">
        <v>73</v>
      </c>
    </row>
    <row r="3" spans="2:19" x14ac:dyDescent="0.3">
      <c r="B3" s="7" t="s">
        <v>52</v>
      </c>
      <c r="C3" s="10" t="s">
        <v>53</v>
      </c>
      <c r="G3" s="12" t="s">
        <v>74</v>
      </c>
      <c r="L3" s="12" t="s">
        <v>64</v>
      </c>
    </row>
    <row r="4" spans="2:19" x14ac:dyDescent="0.3">
      <c r="B4" s="12" t="s">
        <v>59</v>
      </c>
      <c r="G4" s="13" t="s">
        <v>61</v>
      </c>
      <c r="L4" s="13" t="s">
        <v>65</v>
      </c>
    </row>
    <row r="5" spans="2:19" x14ac:dyDescent="0.3">
      <c r="B5" s="12" t="s">
        <v>62</v>
      </c>
      <c r="G5" s="12" t="s">
        <v>75</v>
      </c>
      <c r="L5" t="s">
        <v>66</v>
      </c>
    </row>
    <row r="6" spans="2:19" x14ac:dyDescent="0.3">
      <c r="B6" s="13" t="s">
        <v>63</v>
      </c>
      <c r="G6" s="21" t="s">
        <v>71</v>
      </c>
      <c r="L6" t="s">
        <v>67</v>
      </c>
    </row>
    <row r="7" spans="2:19" x14ac:dyDescent="0.3">
      <c r="B7" s="13" t="s">
        <v>60</v>
      </c>
      <c r="M7" t="s">
        <v>69</v>
      </c>
    </row>
    <row r="8" spans="2:19" x14ac:dyDescent="0.3">
      <c r="M8" t="s">
        <v>70</v>
      </c>
    </row>
    <row r="10" spans="2:19" x14ac:dyDescent="0.3">
      <c r="C10" s="2" t="s">
        <v>35</v>
      </c>
      <c r="H10" s="2" t="s">
        <v>35</v>
      </c>
      <c r="N10" s="2" t="s">
        <v>35</v>
      </c>
      <c r="Q10" s="17"/>
    </row>
    <row r="11" spans="2:19" x14ac:dyDescent="0.3">
      <c r="B11" s="2" t="s">
        <v>24</v>
      </c>
      <c r="C11" s="7" t="s">
        <v>28</v>
      </c>
      <c r="D11" s="7" t="s">
        <v>36</v>
      </c>
      <c r="E11" t="s">
        <v>57</v>
      </c>
      <c r="G11" s="2" t="s">
        <v>24</v>
      </c>
      <c r="H11" s="7" t="s">
        <v>28</v>
      </c>
      <c r="I11" s="7" t="s">
        <v>36</v>
      </c>
      <c r="J11" t="s">
        <v>57</v>
      </c>
      <c r="L11" s="2" t="s">
        <v>1</v>
      </c>
      <c r="M11" s="2" t="s">
        <v>26</v>
      </c>
      <c r="N11" s="7" t="s">
        <v>28</v>
      </c>
      <c r="O11" s="7" t="s">
        <v>36</v>
      </c>
      <c r="P11" t="s">
        <v>68</v>
      </c>
      <c r="Q11" s="18" t="s">
        <v>52</v>
      </c>
      <c r="R11" s="19"/>
      <c r="S11" s="20"/>
    </row>
    <row r="12" spans="2:19" x14ac:dyDescent="0.3">
      <c r="B12" s="3" t="s">
        <v>15</v>
      </c>
      <c r="C12" s="4">
        <v>592</v>
      </c>
      <c r="D12" s="8">
        <v>5474.1900000000005</v>
      </c>
      <c r="E12" s="8">
        <v>164.22570000000002</v>
      </c>
      <c r="G12" s="3" t="s">
        <v>15</v>
      </c>
      <c r="H12" s="4">
        <v>525</v>
      </c>
      <c r="I12" s="8">
        <v>2337.75</v>
      </c>
      <c r="J12" s="8">
        <v>70.132499999999993</v>
      </c>
      <c r="K12" s="8"/>
      <c r="L12" t="s">
        <v>15</v>
      </c>
      <c r="N12" s="4">
        <v>592</v>
      </c>
      <c r="O12" s="8">
        <v>5474.1900000000005</v>
      </c>
      <c r="P12" s="8">
        <v>164.22570000000002</v>
      </c>
      <c r="Q12" s="20">
        <f>IF(L12="Grand Total",SUM(S:S),IF(L12&lt;&gt;"",SUMIF(R:R,R12,S:S),S12))</f>
        <v>73.475700000000003</v>
      </c>
      <c r="R12" s="19">
        <f>IF(L12="",R11,SUM(R11,1))</f>
        <v>1</v>
      </c>
      <c r="S12" s="20">
        <f>IF(M12="",0,P12)</f>
        <v>0</v>
      </c>
    </row>
    <row r="13" spans="2:19" x14ac:dyDescent="0.3">
      <c r="B13" s="5" t="s">
        <v>11</v>
      </c>
      <c r="C13" s="4">
        <v>158</v>
      </c>
      <c r="D13" s="8">
        <v>788.42000000000007</v>
      </c>
      <c r="E13" s="8">
        <v>23.6526</v>
      </c>
      <c r="G13" s="5" t="s">
        <v>11</v>
      </c>
      <c r="H13" s="4">
        <v>158</v>
      </c>
      <c r="I13" s="8">
        <v>788.42000000000007</v>
      </c>
      <c r="J13" s="8">
        <v>23.6526</v>
      </c>
      <c r="K13" s="8"/>
      <c r="M13" t="s">
        <v>11</v>
      </c>
      <c r="N13" s="4">
        <v>158</v>
      </c>
      <c r="O13" s="8">
        <v>788.42000000000007</v>
      </c>
      <c r="P13" s="8">
        <v>23.6526</v>
      </c>
      <c r="Q13" s="20">
        <f t="shared" ref="Q13:Q22" si="0">IF(L13="Grand Total",SUM(S:S),IF(L13&lt;&gt;"",SUMIF(R:R,R13,S:S),S13))</f>
        <v>23.6526</v>
      </c>
      <c r="R13" s="19">
        <f t="shared" ref="R13:R22" si="1">IF(L13="",R12,SUM(R12,1))</f>
        <v>1</v>
      </c>
      <c r="S13" s="20">
        <f t="shared" ref="S13:S22" si="2">IF(M13="",0,P13)</f>
        <v>23.6526</v>
      </c>
    </row>
    <row r="14" spans="2:19" x14ac:dyDescent="0.3">
      <c r="B14" s="5" t="s">
        <v>17</v>
      </c>
      <c r="C14" s="4">
        <v>11</v>
      </c>
      <c r="D14" s="8">
        <v>3025</v>
      </c>
      <c r="E14" s="8">
        <v>0</v>
      </c>
      <c r="G14" s="5" t="s">
        <v>22</v>
      </c>
      <c r="H14" s="4">
        <v>226</v>
      </c>
      <c r="I14" s="8">
        <v>1127.74</v>
      </c>
      <c r="J14" s="8">
        <v>33.8322</v>
      </c>
      <c r="K14" s="8"/>
      <c r="M14" t="s">
        <v>17</v>
      </c>
      <c r="N14" s="4">
        <v>11</v>
      </c>
      <c r="O14" s="8">
        <v>3025</v>
      </c>
      <c r="P14" s="8">
        <v>0</v>
      </c>
      <c r="Q14" s="20">
        <f t="shared" si="0"/>
        <v>0</v>
      </c>
      <c r="R14" s="19">
        <f t="shared" si="1"/>
        <v>1</v>
      </c>
      <c r="S14" s="20">
        <f t="shared" si="2"/>
        <v>0</v>
      </c>
    </row>
    <row r="15" spans="2:19" x14ac:dyDescent="0.3">
      <c r="B15" s="5" t="s">
        <v>16</v>
      </c>
      <c r="C15" s="4">
        <v>56</v>
      </c>
      <c r="D15" s="8">
        <v>111.44</v>
      </c>
      <c r="E15" s="8">
        <v>3.3431999999999999</v>
      </c>
      <c r="G15" s="5" t="s">
        <v>9</v>
      </c>
      <c r="H15" s="4">
        <v>141</v>
      </c>
      <c r="I15" s="8">
        <v>421.59000000000003</v>
      </c>
      <c r="J15" s="8">
        <v>12.6477</v>
      </c>
      <c r="K15" s="8"/>
      <c r="M15" t="s">
        <v>16</v>
      </c>
      <c r="N15" s="4">
        <v>56</v>
      </c>
      <c r="O15" s="8">
        <v>111.44</v>
      </c>
      <c r="P15" s="8">
        <v>3.3431999999999999</v>
      </c>
      <c r="Q15" s="20">
        <f t="shared" si="0"/>
        <v>3.3431999999999999</v>
      </c>
      <c r="R15" s="19">
        <f t="shared" si="1"/>
        <v>1</v>
      </c>
      <c r="S15" s="20">
        <f t="shared" si="2"/>
        <v>3.3431999999999999</v>
      </c>
    </row>
    <row r="16" spans="2:19" x14ac:dyDescent="0.3">
      <c r="B16" s="5" t="s">
        <v>22</v>
      </c>
      <c r="C16" s="4">
        <v>226</v>
      </c>
      <c r="D16" s="8">
        <v>1127.74</v>
      </c>
      <c r="E16" s="8">
        <v>33.8322</v>
      </c>
      <c r="G16" s="3" t="s">
        <v>23</v>
      </c>
      <c r="H16" s="4">
        <v>340</v>
      </c>
      <c r="I16" s="8">
        <v>1442.6000000000001</v>
      </c>
      <c r="J16" s="8">
        <v>43.278000000000006</v>
      </c>
      <c r="K16" s="8"/>
      <c r="M16" t="s">
        <v>22</v>
      </c>
      <c r="N16" s="4">
        <v>226</v>
      </c>
      <c r="O16" s="8">
        <v>1127.74</v>
      </c>
      <c r="P16" s="8">
        <v>33.8322</v>
      </c>
      <c r="Q16" s="20">
        <f t="shared" si="0"/>
        <v>33.8322</v>
      </c>
      <c r="R16" s="19">
        <f t="shared" si="1"/>
        <v>1</v>
      </c>
      <c r="S16" s="20">
        <f t="shared" si="2"/>
        <v>33.8322</v>
      </c>
    </row>
    <row r="17" spans="2:19" x14ac:dyDescent="0.3">
      <c r="B17" s="5" t="s">
        <v>9</v>
      </c>
      <c r="C17" s="4">
        <v>141</v>
      </c>
      <c r="D17" s="8">
        <v>421.59000000000003</v>
      </c>
      <c r="E17" s="8">
        <v>12.6477</v>
      </c>
      <c r="G17" s="5" t="s">
        <v>11</v>
      </c>
      <c r="H17" s="4">
        <v>213</v>
      </c>
      <c r="I17" s="8">
        <v>1062.8700000000001</v>
      </c>
      <c r="J17" s="8">
        <v>31.886100000000003</v>
      </c>
      <c r="K17" s="8"/>
      <c r="M17" t="s">
        <v>9</v>
      </c>
      <c r="N17" s="4">
        <v>141</v>
      </c>
      <c r="O17" s="8">
        <v>421.59000000000003</v>
      </c>
      <c r="P17" s="8">
        <v>12.6477</v>
      </c>
      <c r="Q17" s="20">
        <f t="shared" si="0"/>
        <v>12.6477</v>
      </c>
      <c r="R17" s="19">
        <f t="shared" si="1"/>
        <v>1</v>
      </c>
      <c r="S17" s="20">
        <f t="shared" si="2"/>
        <v>12.6477</v>
      </c>
    </row>
    <row r="18" spans="2:19" x14ac:dyDescent="0.3">
      <c r="B18" s="3" t="s">
        <v>23</v>
      </c>
      <c r="C18" s="4">
        <v>343</v>
      </c>
      <c r="D18" s="8">
        <v>2267.6000000000004</v>
      </c>
      <c r="E18" s="8">
        <v>68.027999999999992</v>
      </c>
      <c r="G18" s="5" t="s">
        <v>9</v>
      </c>
      <c r="H18" s="4">
        <v>127</v>
      </c>
      <c r="I18" s="8">
        <v>379.73</v>
      </c>
      <c r="J18" s="8">
        <v>11.3919</v>
      </c>
      <c r="K18" s="8"/>
      <c r="L18" t="s">
        <v>23</v>
      </c>
      <c r="N18" s="4">
        <v>343</v>
      </c>
      <c r="O18" s="8">
        <v>2267.6000000000004</v>
      </c>
      <c r="P18" s="8">
        <v>68.027999999999992</v>
      </c>
      <c r="Q18" s="20">
        <f t="shared" si="0"/>
        <v>43.278000000000006</v>
      </c>
      <c r="R18" s="19">
        <f t="shared" si="1"/>
        <v>2</v>
      </c>
      <c r="S18" s="20">
        <f t="shared" si="2"/>
        <v>0</v>
      </c>
    </row>
    <row r="19" spans="2:19" x14ac:dyDescent="0.3">
      <c r="B19" s="5" t="s">
        <v>11</v>
      </c>
      <c r="C19" s="4">
        <v>213</v>
      </c>
      <c r="D19" s="8">
        <v>1062.8700000000001</v>
      </c>
      <c r="E19" s="8">
        <v>31.886100000000003</v>
      </c>
      <c r="G19" s="3" t="s">
        <v>25</v>
      </c>
      <c r="H19" s="4">
        <v>865</v>
      </c>
      <c r="I19" s="8">
        <v>3780.35</v>
      </c>
      <c r="J19" s="8">
        <v>113.41049999999998</v>
      </c>
      <c r="K19" s="8"/>
      <c r="M19" t="s">
        <v>11</v>
      </c>
      <c r="N19" s="4">
        <v>213</v>
      </c>
      <c r="O19" s="8">
        <v>1062.8700000000001</v>
      </c>
      <c r="P19" s="8">
        <v>31.886100000000003</v>
      </c>
      <c r="Q19" s="20">
        <f t="shared" si="0"/>
        <v>31.886100000000003</v>
      </c>
      <c r="R19" s="19">
        <f t="shared" si="1"/>
        <v>2</v>
      </c>
      <c r="S19" s="20">
        <f t="shared" si="2"/>
        <v>31.886100000000003</v>
      </c>
    </row>
    <row r="20" spans="2:19" x14ac:dyDescent="0.3">
      <c r="B20" s="5" t="s">
        <v>17</v>
      </c>
      <c r="C20" s="4">
        <v>3</v>
      </c>
      <c r="D20" s="8">
        <v>825</v>
      </c>
      <c r="E20" s="8">
        <v>0</v>
      </c>
      <c r="K20" s="8"/>
      <c r="M20" t="s">
        <v>17</v>
      </c>
      <c r="N20" s="4">
        <v>3</v>
      </c>
      <c r="O20" s="8">
        <v>825</v>
      </c>
      <c r="P20" s="8">
        <v>0</v>
      </c>
      <c r="Q20" s="20">
        <f t="shared" si="0"/>
        <v>0</v>
      </c>
      <c r="R20" s="19">
        <f t="shared" si="1"/>
        <v>2</v>
      </c>
      <c r="S20" s="20">
        <f t="shared" si="2"/>
        <v>0</v>
      </c>
    </row>
    <row r="21" spans="2:19" x14ac:dyDescent="0.3">
      <c r="B21" s="5" t="s">
        <v>9</v>
      </c>
      <c r="C21" s="4">
        <v>127</v>
      </c>
      <c r="D21" s="8">
        <v>379.73</v>
      </c>
      <c r="E21" s="8">
        <v>11.3919</v>
      </c>
      <c r="K21" s="8"/>
      <c r="M21" t="s">
        <v>9</v>
      </c>
      <c r="N21" s="4">
        <v>127</v>
      </c>
      <c r="O21" s="8">
        <v>379.73</v>
      </c>
      <c r="P21" s="8">
        <v>11.3919</v>
      </c>
      <c r="Q21" s="20">
        <f t="shared" si="0"/>
        <v>11.3919</v>
      </c>
      <c r="R21" s="19">
        <f t="shared" si="1"/>
        <v>2</v>
      </c>
      <c r="S21" s="20">
        <f t="shared" si="2"/>
        <v>11.3919</v>
      </c>
    </row>
    <row r="22" spans="2:19" x14ac:dyDescent="0.3">
      <c r="B22" s="3" t="s">
        <v>25</v>
      </c>
      <c r="C22" s="4">
        <v>935</v>
      </c>
      <c r="D22" s="8">
        <v>7741.7900000000009</v>
      </c>
      <c r="E22" s="8">
        <v>232.25370000000001</v>
      </c>
      <c r="K22" s="8"/>
      <c r="L22" t="s">
        <v>25</v>
      </c>
      <c r="N22" s="4">
        <v>935</v>
      </c>
      <c r="O22" s="8">
        <v>7741.7900000000009</v>
      </c>
      <c r="P22" s="8">
        <v>232.25370000000001</v>
      </c>
      <c r="Q22" s="20">
        <f t="shared" si="0"/>
        <v>116.75370000000001</v>
      </c>
      <c r="R22" s="19">
        <f t="shared" si="1"/>
        <v>3</v>
      </c>
      <c r="S22" s="20">
        <f t="shared" si="2"/>
        <v>0</v>
      </c>
    </row>
    <row r="28" spans="2:19" ht="21" x14ac:dyDescent="0.4">
      <c r="C28" s="6" t="s">
        <v>34</v>
      </c>
    </row>
    <row r="29" spans="2:19" ht="15.6" x14ac:dyDescent="0.3">
      <c r="C29" s="9" t="s">
        <v>50</v>
      </c>
    </row>
  </sheetData>
  <conditionalFormatting sqref="Q12:Q22">
    <cfRule type="expression" dxfId="8" priority="1" stopIfTrue="1">
      <formula>L12="Grand Total"</formula>
    </cfRule>
    <cfRule type="expression" dxfId="7" priority="2">
      <formula>L12&lt;&gt;""</formula>
    </cfRule>
  </conditionalFormatting>
  <hyperlinks>
    <hyperlink ref="C29" r:id="rId4" xr:uid="{00000000-0004-0000-0100-000000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65"/>
  <sheetViews>
    <sheetView workbookViewId="0">
      <selection activeCell="A2" sqref="A2"/>
    </sheetView>
  </sheetViews>
  <sheetFormatPr defaultRowHeight="14.4" x14ac:dyDescent="0.3"/>
  <cols>
    <col min="1" max="1" width="10.5546875" style="1" customWidth="1"/>
    <col min="4" max="4" width="13" customWidth="1"/>
    <col min="8" max="8" width="12.6640625" customWidth="1"/>
  </cols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  <c r="G1" t="s">
        <v>5</v>
      </c>
      <c r="H1" t="s">
        <v>6</v>
      </c>
    </row>
    <row r="2" spans="1:8" x14ac:dyDescent="0.3">
      <c r="A2" s="1">
        <v>42005</v>
      </c>
      <c r="B2" t="s">
        <v>12</v>
      </c>
      <c r="C2" t="s">
        <v>13</v>
      </c>
      <c r="D2" t="s">
        <v>8</v>
      </c>
      <c r="E2" t="s">
        <v>9</v>
      </c>
      <c r="F2">
        <v>2.99</v>
      </c>
      <c r="G2">
        <v>36</v>
      </c>
      <c r="H2">
        <f>Table1[[#This Row],[Cost]]*Table1[[#This Row],[Units]]</f>
        <v>107.64000000000001</v>
      </c>
    </row>
    <row r="3" spans="1:8" x14ac:dyDescent="0.3">
      <c r="A3" s="1">
        <v>42006</v>
      </c>
      <c r="B3" t="s">
        <v>20</v>
      </c>
      <c r="C3" t="s">
        <v>7</v>
      </c>
      <c r="D3" t="s">
        <v>8</v>
      </c>
      <c r="E3" t="s">
        <v>9</v>
      </c>
      <c r="F3">
        <v>2.99</v>
      </c>
      <c r="G3">
        <v>95</v>
      </c>
      <c r="H3">
        <f>Table1[[#This Row],[Cost]]*Table1[[#This Row],[Units]]</f>
        <v>284.05</v>
      </c>
    </row>
    <row r="4" spans="1:8" x14ac:dyDescent="0.3">
      <c r="A4" s="1">
        <v>42007</v>
      </c>
      <c r="B4" t="s">
        <v>15</v>
      </c>
      <c r="C4" t="s">
        <v>10</v>
      </c>
      <c r="D4" t="s">
        <v>8</v>
      </c>
      <c r="E4" t="s">
        <v>11</v>
      </c>
      <c r="F4">
        <v>4.99</v>
      </c>
      <c r="G4">
        <v>50</v>
      </c>
      <c r="H4">
        <f>Table1[[#This Row],[Cost]]*Table1[[#This Row],[Units]]</f>
        <v>249.5</v>
      </c>
    </row>
    <row r="5" spans="1:8" x14ac:dyDescent="0.3">
      <c r="A5" s="1">
        <v>42008</v>
      </c>
      <c r="B5" t="s">
        <v>20</v>
      </c>
      <c r="C5" t="s">
        <v>7</v>
      </c>
      <c r="D5" t="s">
        <v>8</v>
      </c>
      <c r="E5" t="s">
        <v>11</v>
      </c>
      <c r="F5">
        <v>4.99</v>
      </c>
      <c r="G5">
        <v>60</v>
      </c>
      <c r="H5">
        <f>Table1[[#This Row],[Cost]]*Table1[[#This Row],[Units]]</f>
        <v>299.40000000000003</v>
      </c>
    </row>
    <row r="6" spans="1:8" x14ac:dyDescent="0.3">
      <c r="A6" s="1">
        <v>42011</v>
      </c>
      <c r="B6" t="s">
        <v>15</v>
      </c>
      <c r="C6" t="s">
        <v>10</v>
      </c>
      <c r="D6" t="s">
        <v>8</v>
      </c>
      <c r="E6" t="s">
        <v>11</v>
      </c>
      <c r="F6">
        <v>4.99</v>
      </c>
      <c r="G6">
        <v>27</v>
      </c>
      <c r="H6">
        <f>Table1[[#This Row],[Cost]]*Table1[[#This Row],[Units]]</f>
        <v>134.73000000000002</v>
      </c>
    </row>
    <row r="7" spans="1:8" x14ac:dyDescent="0.3">
      <c r="A7" s="1">
        <v>42012</v>
      </c>
      <c r="B7" t="s">
        <v>14</v>
      </c>
      <c r="C7" t="s">
        <v>10</v>
      </c>
      <c r="D7" t="s">
        <v>8</v>
      </c>
      <c r="E7" t="s">
        <v>9</v>
      </c>
      <c r="F7">
        <v>2.99</v>
      </c>
      <c r="G7">
        <v>56</v>
      </c>
      <c r="H7">
        <f>Table1[[#This Row],[Cost]]*Table1[[#This Row],[Units]]</f>
        <v>167.44</v>
      </c>
    </row>
    <row r="8" spans="1:8" x14ac:dyDescent="0.3">
      <c r="A8" s="1">
        <v>42013</v>
      </c>
      <c r="B8" t="s">
        <v>12</v>
      </c>
      <c r="C8" t="s">
        <v>13</v>
      </c>
      <c r="D8" t="s">
        <v>8</v>
      </c>
      <c r="E8" t="s">
        <v>9</v>
      </c>
      <c r="F8">
        <v>2.99</v>
      </c>
      <c r="G8">
        <v>90</v>
      </c>
      <c r="H8">
        <f>Table1[[#This Row],[Cost]]*Table1[[#This Row],[Units]]</f>
        <v>269.10000000000002</v>
      </c>
    </row>
    <row r="9" spans="1:8" x14ac:dyDescent="0.3">
      <c r="A9" s="1">
        <v>42014</v>
      </c>
      <c r="B9" t="s">
        <v>15</v>
      </c>
      <c r="C9" t="s">
        <v>10</v>
      </c>
      <c r="D9" t="s">
        <v>8</v>
      </c>
      <c r="E9" t="s">
        <v>9</v>
      </c>
      <c r="F9">
        <v>2.99</v>
      </c>
      <c r="G9">
        <v>75</v>
      </c>
      <c r="H9">
        <f>Table1[[#This Row],[Cost]]*Table1[[#This Row],[Units]]</f>
        <v>224.25000000000003</v>
      </c>
    </row>
    <row r="10" spans="1:8" x14ac:dyDescent="0.3">
      <c r="A10" s="1">
        <v>42015</v>
      </c>
      <c r="B10" t="s">
        <v>14</v>
      </c>
      <c r="C10" t="s">
        <v>10</v>
      </c>
      <c r="D10" t="s">
        <v>27</v>
      </c>
      <c r="E10" t="s">
        <v>9</v>
      </c>
      <c r="F10">
        <v>2.99</v>
      </c>
      <c r="G10">
        <v>32</v>
      </c>
      <c r="H10">
        <f>Table1[[#This Row],[Cost]]*Table1[[#This Row],[Units]]</f>
        <v>95.68</v>
      </c>
    </row>
    <row r="11" spans="1:8" x14ac:dyDescent="0.3">
      <c r="A11" s="1">
        <v>42018</v>
      </c>
      <c r="B11" t="s">
        <v>12</v>
      </c>
      <c r="C11" t="s">
        <v>13</v>
      </c>
      <c r="D11" t="s">
        <v>8</v>
      </c>
      <c r="E11" t="s">
        <v>16</v>
      </c>
      <c r="F11">
        <v>1.99</v>
      </c>
      <c r="G11">
        <v>74</v>
      </c>
      <c r="H11">
        <f>Table1[[#This Row],[Cost]]*Table1[[#This Row],[Units]]</f>
        <v>147.26</v>
      </c>
    </row>
    <row r="12" spans="1:8" x14ac:dyDescent="0.3">
      <c r="A12" s="1">
        <v>42019</v>
      </c>
      <c r="B12" t="s">
        <v>20</v>
      </c>
      <c r="C12" t="s">
        <v>7</v>
      </c>
      <c r="D12" t="s">
        <v>27</v>
      </c>
      <c r="E12" t="s">
        <v>11</v>
      </c>
      <c r="F12">
        <v>4.99</v>
      </c>
      <c r="G12">
        <v>60</v>
      </c>
      <c r="H12">
        <f>Table1[[#This Row],[Cost]]*Table1[[#This Row],[Units]]</f>
        <v>299.40000000000003</v>
      </c>
    </row>
    <row r="13" spans="1:8" x14ac:dyDescent="0.3">
      <c r="A13" s="1">
        <v>42020</v>
      </c>
      <c r="B13" t="s">
        <v>15</v>
      </c>
      <c r="C13" t="s">
        <v>10</v>
      </c>
      <c r="D13" t="s">
        <v>8</v>
      </c>
      <c r="E13" t="s">
        <v>17</v>
      </c>
      <c r="F13">
        <v>275</v>
      </c>
      <c r="G13">
        <v>2</v>
      </c>
      <c r="H13">
        <f>Table1[[#This Row],[Cost]]*Table1[[#This Row],[Units]]</f>
        <v>550</v>
      </c>
    </row>
    <row r="14" spans="1:8" x14ac:dyDescent="0.3">
      <c r="A14" s="1">
        <v>42021</v>
      </c>
      <c r="B14" t="s">
        <v>12</v>
      </c>
      <c r="C14" t="s">
        <v>13</v>
      </c>
      <c r="D14" t="s">
        <v>18</v>
      </c>
      <c r="E14" t="s">
        <v>9</v>
      </c>
      <c r="F14">
        <v>2.99</v>
      </c>
      <c r="G14">
        <v>90</v>
      </c>
      <c r="H14">
        <f>Table1[[#This Row],[Cost]]*Table1[[#This Row],[Units]]</f>
        <v>269.10000000000002</v>
      </c>
    </row>
    <row r="15" spans="1:8" x14ac:dyDescent="0.3">
      <c r="A15" s="1">
        <v>42022</v>
      </c>
      <c r="B15" t="s">
        <v>20</v>
      </c>
      <c r="C15" t="s">
        <v>7</v>
      </c>
      <c r="D15" t="s">
        <v>18</v>
      </c>
      <c r="E15" t="s">
        <v>11</v>
      </c>
      <c r="F15">
        <v>4.99</v>
      </c>
      <c r="G15">
        <v>29</v>
      </c>
      <c r="H15">
        <f>Table1[[#This Row],[Cost]]*Table1[[#This Row],[Units]]</f>
        <v>144.71</v>
      </c>
    </row>
    <row r="16" spans="1:8" x14ac:dyDescent="0.3">
      <c r="A16" s="1">
        <v>42025</v>
      </c>
      <c r="B16" t="s">
        <v>19</v>
      </c>
      <c r="C16" t="s">
        <v>7</v>
      </c>
      <c r="D16" t="s">
        <v>18</v>
      </c>
      <c r="E16" t="s">
        <v>17</v>
      </c>
      <c r="F16">
        <v>275</v>
      </c>
      <c r="G16">
        <v>1</v>
      </c>
      <c r="H16">
        <f>Table1[[#This Row],[Cost]]*Table1[[#This Row],[Units]]</f>
        <v>275</v>
      </c>
    </row>
    <row r="17" spans="1:8" x14ac:dyDescent="0.3">
      <c r="A17" s="1">
        <v>42026</v>
      </c>
      <c r="B17" t="s">
        <v>12</v>
      </c>
      <c r="C17" t="s">
        <v>13</v>
      </c>
      <c r="D17" t="s">
        <v>27</v>
      </c>
      <c r="E17" t="s">
        <v>9</v>
      </c>
      <c r="F17">
        <v>2.99</v>
      </c>
      <c r="G17">
        <v>20</v>
      </c>
      <c r="H17">
        <f>Table1[[#This Row],[Cost]]*Table1[[#This Row],[Units]]</f>
        <v>59.800000000000004</v>
      </c>
    </row>
    <row r="18" spans="1:8" x14ac:dyDescent="0.3">
      <c r="A18" s="1">
        <v>42027</v>
      </c>
      <c r="B18" t="s">
        <v>20</v>
      </c>
      <c r="C18" t="s">
        <v>7</v>
      </c>
      <c r="D18" t="s">
        <v>21</v>
      </c>
      <c r="E18" t="s">
        <v>9</v>
      </c>
      <c r="F18">
        <v>2.99</v>
      </c>
      <c r="G18">
        <v>35</v>
      </c>
      <c r="H18">
        <f>Table1[[#This Row],[Cost]]*Table1[[#This Row],[Units]]</f>
        <v>104.65</v>
      </c>
    </row>
    <row r="19" spans="1:8" x14ac:dyDescent="0.3">
      <c r="A19" s="1">
        <v>42028</v>
      </c>
      <c r="B19" t="s">
        <v>15</v>
      </c>
      <c r="C19" t="s">
        <v>10</v>
      </c>
      <c r="D19" t="s">
        <v>21</v>
      </c>
      <c r="E19" t="s">
        <v>11</v>
      </c>
      <c r="F19">
        <v>4.99</v>
      </c>
      <c r="G19">
        <v>81</v>
      </c>
      <c r="H19">
        <f>Table1[[#This Row],[Cost]]*Table1[[#This Row],[Units]]</f>
        <v>404.19</v>
      </c>
    </row>
    <row r="20" spans="1:8" x14ac:dyDescent="0.3">
      <c r="A20" s="1">
        <v>42029</v>
      </c>
      <c r="B20" t="s">
        <v>23</v>
      </c>
      <c r="C20" t="s">
        <v>13</v>
      </c>
      <c r="D20" t="s">
        <v>8</v>
      </c>
      <c r="E20" t="s">
        <v>17</v>
      </c>
      <c r="F20">
        <v>275</v>
      </c>
      <c r="G20">
        <v>2</v>
      </c>
      <c r="H20">
        <f>Table1[[#This Row],[Cost]]*Table1[[#This Row],[Units]]</f>
        <v>550</v>
      </c>
    </row>
    <row r="21" spans="1:8" x14ac:dyDescent="0.3">
      <c r="A21" s="1">
        <v>42032</v>
      </c>
      <c r="B21" t="s">
        <v>20</v>
      </c>
      <c r="C21" t="s">
        <v>7</v>
      </c>
      <c r="D21" t="s">
        <v>21</v>
      </c>
      <c r="E21" t="s">
        <v>17</v>
      </c>
      <c r="F21">
        <v>275</v>
      </c>
      <c r="G21">
        <v>3</v>
      </c>
      <c r="H21">
        <f>Table1[[#This Row],[Cost]]*Table1[[#This Row],[Units]]</f>
        <v>825</v>
      </c>
    </row>
    <row r="22" spans="1:8" x14ac:dyDescent="0.3">
      <c r="A22" s="1">
        <v>42033</v>
      </c>
      <c r="B22" t="s">
        <v>15</v>
      </c>
      <c r="C22" t="s">
        <v>10</v>
      </c>
      <c r="D22" t="s">
        <v>27</v>
      </c>
      <c r="E22" t="s">
        <v>16</v>
      </c>
      <c r="F22">
        <v>1.99</v>
      </c>
      <c r="G22">
        <v>56</v>
      </c>
      <c r="H22">
        <f>Table1[[#This Row],[Cost]]*Table1[[#This Row],[Units]]</f>
        <v>111.44</v>
      </c>
    </row>
    <row r="23" spans="1:8" x14ac:dyDescent="0.3">
      <c r="A23" s="1">
        <v>42034</v>
      </c>
      <c r="B23" t="s">
        <v>12</v>
      </c>
      <c r="C23" t="s">
        <v>13</v>
      </c>
      <c r="D23" t="s">
        <v>8</v>
      </c>
      <c r="E23" t="s">
        <v>11</v>
      </c>
      <c r="F23">
        <v>4.99</v>
      </c>
      <c r="G23">
        <v>28</v>
      </c>
      <c r="H23">
        <f>Table1[[#This Row],[Cost]]*Table1[[#This Row],[Units]]</f>
        <v>139.72</v>
      </c>
    </row>
    <row r="24" spans="1:8" x14ac:dyDescent="0.3">
      <c r="A24" s="1">
        <v>42035</v>
      </c>
      <c r="B24" t="s">
        <v>20</v>
      </c>
      <c r="C24" t="s">
        <v>7</v>
      </c>
      <c r="D24" t="s">
        <v>21</v>
      </c>
      <c r="E24" t="s">
        <v>9</v>
      </c>
      <c r="F24">
        <v>2.99</v>
      </c>
      <c r="G24">
        <v>12</v>
      </c>
      <c r="H24">
        <f>Table1[[#This Row],[Cost]]*Table1[[#This Row],[Units]]</f>
        <v>35.880000000000003</v>
      </c>
    </row>
    <row r="25" spans="1:8" x14ac:dyDescent="0.3">
      <c r="A25" s="1">
        <v>42036</v>
      </c>
      <c r="B25" t="s">
        <v>20</v>
      </c>
      <c r="C25" t="s">
        <v>7</v>
      </c>
      <c r="D25" t="s">
        <v>8</v>
      </c>
      <c r="E25" t="s">
        <v>22</v>
      </c>
      <c r="F25">
        <v>4.99</v>
      </c>
      <c r="G25">
        <v>16</v>
      </c>
      <c r="H25">
        <f>Table1[[#This Row],[Cost]]*Table1[[#This Row],[Units]]</f>
        <v>79.84</v>
      </c>
    </row>
    <row r="26" spans="1:8" x14ac:dyDescent="0.3">
      <c r="A26" s="1">
        <v>42039</v>
      </c>
      <c r="B26" t="s">
        <v>20</v>
      </c>
      <c r="C26" t="s">
        <v>7</v>
      </c>
      <c r="D26" t="s">
        <v>8</v>
      </c>
      <c r="E26" t="s">
        <v>22</v>
      </c>
      <c r="F26">
        <v>4.99</v>
      </c>
      <c r="G26">
        <v>48</v>
      </c>
      <c r="H26">
        <f>Table1[[#This Row],[Cost]]*Table1[[#This Row],[Units]]</f>
        <v>239.52</v>
      </c>
    </row>
    <row r="27" spans="1:8" x14ac:dyDescent="0.3">
      <c r="A27" s="1">
        <v>42040</v>
      </c>
      <c r="B27" t="s">
        <v>20</v>
      </c>
      <c r="C27" t="s">
        <v>7</v>
      </c>
      <c r="D27" t="s">
        <v>18</v>
      </c>
      <c r="E27" t="s">
        <v>16</v>
      </c>
      <c r="F27">
        <v>1.99</v>
      </c>
      <c r="G27">
        <v>64</v>
      </c>
      <c r="H27">
        <f>Table1[[#This Row],[Cost]]*Table1[[#This Row],[Units]]</f>
        <v>127.36</v>
      </c>
    </row>
    <row r="28" spans="1:8" x14ac:dyDescent="0.3">
      <c r="A28" s="1">
        <v>42041</v>
      </c>
      <c r="B28" t="s">
        <v>19</v>
      </c>
      <c r="C28" t="s">
        <v>7</v>
      </c>
      <c r="D28" t="s">
        <v>18</v>
      </c>
      <c r="E28" t="s">
        <v>16</v>
      </c>
      <c r="F28">
        <v>1.99</v>
      </c>
      <c r="G28">
        <v>15</v>
      </c>
      <c r="H28">
        <f>Table1[[#This Row],[Cost]]*Table1[[#This Row],[Units]]</f>
        <v>29.85</v>
      </c>
    </row>
    <row r="29" spans="1:8" x14ac:dyDescent="0.3">
      <c r="A29" s="1">
        <v>42042</v>
      </c>
      <c r="B29" t="s">
        <v>19</v>
      </c>
      <c r="C29" t="s">
        <v>7</v>
      </c>
      <c r="D29" t="s">
        <v>18</v>
      </c>
      <c r="E29" t="s">
        <v>11</v>
      </c>
      <c r="F29">
        <v>4.99</v>
      </c>
      <c r="G29">
        <v>71</v>
      </c>
      <c r="H29">
        <f>Table1[[#This Row],[Cost]]*Table1[[#This Row],[Units]]</f>
        <v>354.29</v>
      </c>
    </row>
    <row r="30" spans="1:8" x14ac:dyDescent="0.3">
      <c r="A30" s="1">
        <v>42043</v>
      </c>
      <c r="B30" t="s">
        <v>15</v>
      </c>
      <c r="C30" t="s">
        <v>10</v>
      </c>
      <c r="D30" t="s">
        <v>8</v>
      </c>
      <c r="E30" t="s">
        <v>22</v>
      </c>
      <c r="F30">
        <v>4.99</v>
      </c>
      <c r="G30">
        <v>96</v>
      </c>
      <c r="H30">
        <f>Table1[[#This Row],[Cost]]*Table1[[#This Row],[Units]]</f>
        <v>479.04</v>
      </c>
    </row>
    <row r="31" spans="1:8" x14ac:dyDescent="0.3">
      <c r="A31" s="1">
        <v>42046</v>
      </c>
      <c r="B31" t="s">
        <v>14</v>
      </c>
      <c r="C31" t="s">
        <v>10</v>
      </c>
      <c r="D31" t="s">
        <v>8</v>
      </c>
      <c r="E31" t="s">
        <v>17</v>
      </c>
      <c r="F31">
        <v>275</v>
      </c>
      <c r="G31">
        <v>2</v>
      </c>
      <c r="H31">
        <f>Table1[[#This Row],[Cost]]*Table1[[#This Row],[Units]]</f>
        <v>550</v>
      </c>
    </row>
    <row r="32" spans="1:8" x14ac:dyDescent="0.3">
      <c r="A32" s="1">
        <v>42047</v>
      </c>
      <c r="B32" t="s">
        <v>23</v>
      </c>
      <c r="C32" t="s">
        <v>13</v>
      </c>
      <c r="D32" t="s">
        <v>27</v>
      </c>
      <c r="E32" t="s">
        <v>9</v>
      </c>
      <c r="F32">
        <v>2.99</v>
      </c>
      <c r="G32">
        <v>67</v>
      </c>
      <c r="H32">
        <f>Table1[[#This Row],[Cost]]*Table1[[#This Row],[Units]]</f>
        <v>200.33</v>
      </c>
    </row>
    <row r="33" spans="1:8" x14ac:dyDescent="0.3">
      <c r="A33" s="1">
        <v>42048</v>
      </c>
      <c r="B33" t="s">
        <v>19</v>
      </c>
      <c r="C33" t="s">
        <v>7</v>
      </c>
      <c r="D33" t="s">
        <v>8</v>
      </c>
      <c r="E33" t="s">
        <v>22</v>
      </c>
      <c r="F33">
        <v>4.99</v>
      </c>
      <c r="G33">
        <v>74</v>
      </c>
      <c r="H33">
        <f>Table1[[#This Row],[Cost]]*Table1[[#This Row],[Units]]</f>
        <v>369.26</v>
      </c>
    </row>
    <row r="34" spans="1:8" x14ac:dyDescent="0.3">
      <c r="A34" s="1">
        <v>42049</v>
      </c>
      <c r="B34" t="s">
        <v>15</v>
      </c>
      <c r="C34" t="s">
        <v>10</v>
      </c>
      <c r="D34" t="s">
        <v>8</v>
      </c>
      <c r="E34" t="s">
        <v>17</v>
      </c>
      <c r="F34">
        <v>275</v>
      </c>
      <c r="G34">
        <v>5</v>
      </c>
      <c r="H34">
        <f>Table1[[#This Row],[Cost]]*Table1[[#This Row],[Units]]</f>
        <v>1375</v>
      </c>
    </row>
    <row r="35" spans="1:8" x14ac:dyDescent="0.3">
      <c r="A35" s="1">
        <v>42050</v>
      </c>
      <c r="B35" t="s">
        <v>23</v>
      </c>
      <c r="C35" t="s">
        <v>13</v>
      </c>
      <c r="D35" t="s">
        <v>21</v>
      </c>
      <c r="E35" t="s">
        <v>11</v>
      </c>
      <c r="F35">
        <v>4.99</v>
      </c>
      <c r="G35">
        <v>46</v>
      </c>
      <c r="H35">
        <f>Table1[[#This Row],[Cost]]*Table1[[#This Row],[Units]]</f>
        <v>229.54000000000002</v>
      </c>
    </row>
    <row r="36" spans="1:8" x14ac:dyDescent="0.3">
      <c r="A36" s="1">
        <v>42053</v>
      </c>
      <c r="B36" t="s">
        <v>12</v>
      </c>
      <c r="C36" t="s">
        <v>13</v>
      </c>
      <c r="D36" t="s">
        <v>18</v>
      </c>
      <c r="E36" t="s">
        <v>22</v>
      </c>
      <c r="F36">
        <v>4.99</v>
      </c>
      <c r="G36">
        <v>99</v>
      </c>
      <c r="H36">
        <f>Table1[[#This Row],[Cost]]*Table1[[#This Row],[Units]]</f>
        <v>494.01000000000005</v>
      </c>
    </row>
    <row r="37" spans="1:8" x14ac:dyDescent="0.3">
      <c r="A37" s="1">
        <v>42054</v>
      </c>
      <c r="B37" t="s">
        <v>19</v>
      </c>
      <c r="C37" t="s">
        <v>7</v>
      </c>
      <c r="D37" t="s">
        <v>8</v>
      </c>
      <c r="E37" t="s">
        <v>16</v>
      </c>
      <c r="F37">
        <v>1.99</v>
      </c>
      <c r="G37">
        <v>41</v>
      </c>
      <c r="H37">
        <f>Table1[[#This Row],[Cost]]*Table1[[#This Row],[Units]]</f>
        <v>81.59</v>
      </c>
    </row>
    <row r="38" spans="1:8" x14ac:dyDescent="0.3">
      <c r="A38" s="1">
        <v>42055</v>
      </c>
      <c r="B38" t="s">
        <v>23</v>
      </c>
      <c r="C38" t="s">
        <v>13</v>
      </c>
      <c r="D38" t="s">
        <v>27</v>
      </c>
      <c r="E38" t="s">
        <v>17</v>
      </c>
      <c r="F38">
        <v>275</v>
      </c>
      <c r="G38">
        <v>1</v>
      </c>
      <c r="H38">
        <f>Table1[[#This Row],[Cost]]*Table1[[#This Row],[Units]]</f>
        <v>275</v>
      </c>
    </row>
    <row r="39" spans="1:8" x14ac:dyDescent="0.3">
      <c r="A39" s="1">
        <v>42056</v>
      </c>
      <c r="B39" t="s">
        <v>23</v>
      </c>
      <c r="C39" t="s">
        <v>13</v>
      </c>
      <c r="D39" t="s">
        <v>8</v>
      </c>
      <c r="E39" t="s">
        <v>11</v>
      </c>
      <c r="F39">
        <v>4.99</v>
      </c>
      <c r="G39">
        <v>87</v>
      </c>
      <c r="H39">
        <f>Table1[[#This Row],[Cost]]*Table1[[#This Row],[Units]]</f>
        <v>434.13</v>
      </c>
    </row>
    <row r="40" spans="1:8" x14ac:dyDescent="0.3">
      <c r="A40" s="1">
        <v>42057</v>
      </c>
      <c r="B40" t="s">
        <v>15</v>
      </c>
      <c r="C40" t="s">
        <v>10</v>
      </c>
      <c r="D40" t="s">
        <v>18</v>
      </c>
      <c r="E40" t="s">
        <v>22</v>
      </c>
      <c r="F40">
        <v>4.99</v>
      </c>
      <c r="G40">
        <v>62</v>
      </c>
      <c r="H40">
        <f>Table1[[#This Row],[Cost]]*Table1[[#This Row],[Units]]</f>
        <v>309.38</v>
      </c>
    </row>
    <row r="41" spans="1:8" x14ac:dyDescent="0.3">
      <c r="A41" s="1">
        <v>42060</v>
      </c>
      <c r="B41" t="s">
        <v>20</v>
      </c>
      <c r="C41" t="s">
        <v>7</v>
      </c>
      <c r="D41" t="s">
        <v>8</v>
      </c>
      <c r="E41" t="s">
        <v>11</v>
      </c>
      <c r="F41">
        <v>4.99</v>
      </c>
      <c r="G41">
        <v>4</v>
      </c>
      <c r="H41">
        <f>Table1[[#This Row],[Cost]]*Table1[[#This Row],[Units]]</f>
        <v>19.96</v>
      </c>
    </row>
    <row r="42" spans="1:8" x14ac:dyDescent="0.3">
      <c r="A42" s="1">
        <v>42061</v>
      </c>
      <c r="B42" t="s">
        <v>14</v>
      </c>
      <c r="C42" t="s">
        <v>10</v>
      </c>
      <c r="D42" t="s">
        <v>8</v>
      </c>
      <c r="E42" t="s">
        <v>11</v>
      </c>
      <c r="F42">
        <v>4.99</v>
      </c>
      <c r="G42">
        <v>7</v>
      </c>
      <c r="H42">
        <f>Table1[[#This Row],[Cost]]*Table1[[#This Row],[Units]]</f>
        <v>34.93</v>
      </c>
    </row>
    <row r="43" spans="1:8" x14ac:dyDescent="0.3">
      <c r="A43" s="1">
        <v>42062</v>
      </c>
      <c r="B43" t="s">
        <v>14</v>
      </c>
      <c r="C43" t="s">
        <v>10</v>
      </c>
      <c r="D43" t="s">
        <v>27</v>
      </c>
      <c r="E43" t="s">
        <v>11</v>
      </c>
      <c r="F43">
        <v>4.99</v>
      </c>
      <c r="G43">
        <v>86</v>
      </c>
      <c r="H43">
        <f>Table1[[#This Row],[Cost]]*Table1[[#This Row],[Units]]</f>
        <v>429.14000000000004</v>
      </c>
    </row>
    <row r="44" spans="1:8" x14ac:dyDescent="0.3">
      <c r="A44" s="1">
        <v>42063</v>
      </c>
      <c r="B44" t="s">
        <v>12</v>
      </c>
      <c r="C44" t="s">
        <v>13</v>
      </c>
      <c r="D44" t="s">
        <v>8</v>
      </c>
      <c r="E44" t="s">
        <v>22</v>
      </c>
      <c r="F44">
        <v>4.99</v>
      </c>
      <c r="G44">
        <v>50</v>
      </c>
      <c r="H44">
        <f>Table1[[#This Row],[Cost]]*Table1[[#This Row],[Units]]</f>
        <v>249.5</v>
      </c>
    </row>
    <row r="45" spans="1:8" x14ac:dyDescent="0.3">
      <c r="A45" s="1">
        <v>42064</v>
      </c>
      <c r="B45" t="s">
        <v>20</v>
      </c>
      <c r="C45" t="s">
        <v>7</v>
      </c>
      <c r="D45" t="s">
        <v>21</v>
      </c>
      <c r="E45" t="s">
        <v>22</v>
      </c>
      <c r="F45">
        <v>4.99</v>
      </c>
      <c r="G45">
        <v>75</v>
      </c>
      <c r="H45">
        <f>Table1[[#This Row],[Cost]]*Table1[[#This Row],[Units]]</f>
        <v>374.25</v>
      </c>
    </row>
    <row r="46" spans="1:8" x14ac:dyDescent="0.3">
      <c r="A46" s="1">
        <v>42067</v>
      </c>
      <c r="B46" t="s">
        <v>15</v>
      </c>
      <c r="C46" t="s">
        <v>10</v>
      </c>
      <c r="D46" t="s">
        <v>18</v>
      </c>
      <c r="E46" t="s">
        <v>9</v>
      </c>
      <c r="F46">
        <v>2.99</v>
      </c>
      <c r="G46">
        <v>66</v>
      </c>
      <c r="H46">
        <f>Table1[[#This Row],[Cost]]*Table1[[#This Row],[Units]]</f>
        <v>197.34</v>
      </c>
    </row>
    <row r="47" spans="1:8" x14ac:dyDescent="0.3">
      <c r="A47" s="1">
        <v>42068</v>
      </c>
      <c r="B47" t="s">
        <v>23</v>
      </c>
      <c r="C47" t="s">
        <v>13</v>
      </c>
      <c r="D47" t="s">
        <v>18</v>
      </c>
      <c r="E47" t="s">
        <v>9</v>
      </c>
      <c r="F47">
        <v>2.99</v>
      </c>
      <c r="G47">
        <v>53</v>
      </c>
      <c r="H47">
        <f>Table1[[#This Row],[Cost]]*Table1[[#This Row],[Units]]</f>
        <v>158.47</v>
      </c>
    </row>
    <row r="48" spans="1:8" x14ac:dyDescent="0.3">
      <c r="A48" s="1">
        <v>42069</v>
      </c>
      <c r="B48" t="s">
        <v>23</v>
      </c>
      <c r="C48" t="s">
        <v>13</v>
      </c>
      <c r="D48" t="s">
        <v>8</v>
      </c>
      <c r="E48" t="s">
        <v>11</v>
      </c>
      <c r="F48">
        <v>4.99</v>
      </c>
      <c r="G48">
        <v>80</v>
      </c>
      <c r="H48">
        <f>Table1[[#This Row],[Cost]]*Table1[[#This Row],[Units]]</f>
        <v>399.20000000000005</v>
      </c>
    </row>
    <row r="49" spans="1:8" x14ac:dyDescent="0.3">
      <c r="A49" s="1">
        <v>42070</v>
      </c>
      <c r="B49" t="s">
        <v>20</v>
      </c>
      <c r="C49" t="s">
        <v>7</v>
      </c>
      <c r="D49" t="s">
        <v>8</v>
      </c>
      <c r="E49" t="s">
        <v>16</v>
      </c>
      <c r="F49">
        <v>1.99</v>
      </c>
      <c r="G49">
        <v>96</v>
      </c>
      <c r="H49">
        <f>Table1[[#This Row],[Cost]]*Table1[[#This Row],[Units]]</f>
        <v>191.04</v>
      </c>
    </row>
    <row r="50" spans="1:8" x14ac:dyDescent="0.3">
      <c r="A50" s="1">
        <v>42071</v>
      </c>
      <c r="B50" t="s">
        <v>19</v>
      </c>
      <c r="C50" t="s">
        <v>7</v>
      </c>
      <c r="D50" t="s">
        <v>21</v>
      </c>
      <c r="E50" t="s">
        <v>22</v>
      </c>
      <c r="F50">
        <v>4.99</v>
      </c>
      <c r="G50">
        <v>62</v>
      </c>
      <c r="H50">
        <f>Table1[[#This Row],[Cost]]*Table1[[#This Row],[Units]]</f>
        <v>309.38</v>
      </c>
    </row>
    <row r="51" spans="1:8" x14ac:dyDescent="0.3">
      <c r="A51" s="1">
        <v>42074</v>
      </c>
      <c r="B51" t="s">
        <v>15</v>
      </c>
      <c r="C51" t="s">
        <v>10</v>
      </c>
      <c r="D51" t="s">
        <v>18</v>
      </c>
      <c r="E51" t="s">
        <v>22</v>
      </c>
      <c r="F51">
        <v>4.99</v>
      </c>
      <c r="G51">
        <v>68</v>
      </c>
      <c r="H51">
        <f>Table1[[#This Row],[Cost]]*Table1[[#This Row],[Units]]</f>
        <v>339.32</v>
      </c>
    </row>
    <row r="52" spans="1:8" x14ac:dyDescent="0.3">
      <c r="A52" s="1">
        <v>42075</v>
      </c>
      <c r="B52" t="s">
        <v>14</v>
      </c>
      <c r="C52" t="s">
        <v>10</v>
      </c>
      <c r="D52" t="s">
        <v>21</v>
      </c>
      <c r="E52" t="s">
        <v>17</v>
      </c>
      <c r="F52">
        <v>275</v>
      </c>
      <c r="G52">
        <v>2</v>
      </c>
      <c r="H52">
        <f>Table1[[#This Row],[Cost]]*Table1[[#This Row],[Units]]</f>
        <v>550</v>
      </c>
    </row>
    <row r="53" spans="1:8" x14ac:dyDescent="0.3">
      <c r="A53" s="1">
        <v>42076</v>
      </c>
      <c r="B53" t="s">
        <v>12</v>
      </c>
      <c r="C53" t="s">
        <v>13</v>
      </c>
      <c r="D53" t="s">
        <v>18</v>
      </c>
      <c r="E53" t="s">
        <v>22</v>
      </c>
      <c r="F53">
        <v>4.99</v>
      </c>
      <c r="G53">
        <v>55</v>
      </c>
      <c r="H53">
        <f>Table1[[#This Row],[Cost]]*Table1[[#This Row],[Units]]</f>
        <v>274.45</v>
      </c>
    </row>
    <row r="54" spans="1:8" x14ac:dyDescent="0.3">
      <c r="A54" s="1">
        <v>42077</v>
      </c>
      <c r="B54" t="s">
        <v>19</v>
      </c>
      <c r="C54" t="s">
        <v>7</v>
      </c>
      <c r="D54" t="s">
        <v>8</v>
      </c>
      <c r="E54" t="s">
        <v>9</v>
      </c>
      <c r="F54">
        <v>2.99</v>
      </c>
      <c r="G54">
        <v>16</v>
      </c>
      <c r="H54">
        <f>Table1[[#This Row],[Cost]]*Table1[[#This Row],[Units]]</f>
        <v>47.84</v>
      </c>
    </row>
    <row r="55" spans="1:8" x14ac:dyDescent="0.3">
      <c r="A55" s="1">
        <v>42078</v>
      </c>
      <c r="B55" t="s">
        <v>19</v>
      </c>
      <c r="C55" t="s">
        <v>7</v>
      </c>
      <c r="D55" t="s">
        <v>18</v>
      </c>
      <c r="E55" t="s">
        <v>9</v>
      </c>
      <c r="F55">
        <v>2.99</v>
      </c>
      <c r="G55">
        <v>68</v>
      </c>
      <c r="H55">
        <f>Table1[[#This Row],[Cost]]*Table1[[#This Row],[Units]]</f>
        <v>203.32000000000002</v>
      </c>
    </row>
    <row r="56" spans="1:8" x14ac:dyDescent="0.3">
      <c r="A56" s="1">
        <v>42081</v>
      </c>
      <c r="B56" t="s">
        <v>19</v>
      </c>
      <c r="C56" t="s">
        <v>7</v>
      </c>
      <c r="D56" t="s">
        <v>21</v>
      </c>
      <c r="E56" t="s">
        <v>17</v>
      </c>
      <c r="F56">
        <v>275</v>
      </c>
      <c r="G56">
        <v>5</v>
      </c>
      <c r="H56">
        <f>Table1[[#This Row],[Cost]]*Table1[[#This Row],[Units]]</f>
        <v>1375</v>
      </c>
    </row>
    <row r="57" spans="1:8" x14ac:dyDescent="0.3">
      <c r="A57" s="1">
        <v>42082</v>
      </c>
      <c r="B57" t="s">
        <v>14</v>
      </c>
      <c r="C57" t="s">
        <v>10</v>
      </c>
      <c r="D57" t="s">
        <v>8</v>
      </c>
      <c r="E57" t="s">
        <v>17</v>
      </c>
      <c r="F57">
        <v>275</v>
      </c>
      <c r="G57">
        <v>2</v>
      </c>
      <c r="H57">
        <f>Table1[[#This Row],[Cost]]*Table1[[#This Row],[Units]]</f>
        <v>550</v>
      </c>
    </row>
    <row r="58" spans="1:8" x14ac:dyDescent="0.3">
      <c r="A58" s="1">
        <v>42083</v>
      </c>
      <c r="B58" t="s">
        <v>14</v>
      </c>
      <c r="C58" t="s">
        <v>10</v>
      </c>
      <c r="D58" t="s">
        <v>8</v>
      </c>
      <c r="E58" t="s">
        <v>22</v>
      </c>
      <c r="F58">
        <v>4.99</v>
      </c>
      <c r="G58">
        <v>42</v>
      </c>
      <c r="H58">
        <f>Table1[[#This Row],[Cost]]*Table1[[#This Row],[Units]]</f>
        <v>209.58</v>
      </c>
    </row>
    <row r="59" spans="1:8" x14ac:dyDescent="0.3">
      <c r="A59" s="1">
        <v>42084</v>
      </c>
      <c r="B59" t="s">
        <v>23</v>
      </c>
      <c r="C59" t="s">
        <v>13</v>
      </c>
      <c r="D59" t="s">
        <v>8</v>
      </c>
      <c r="E59" t="s">
        <v>9</v>
      </c>
      <c r="F59">
        <v>2.99</v>
      </c>
      <c r="G59">
        <v>7</v>
      </c>
      <c r="H59">
        <f>Table1[[#This Row],[Cost]]*Table1[[#This Row],[Units]]</f>
        <v>20.93</v>
      </c>
    </row>
    <row r="60" spans="1:8" x14ac:dyDescent="0.3">
      <c r="A60" s="1">
        <v>42085</v>
      </c>
      <c r="B60" t="s">
        <v>19</v>
      </c>
      <c r="C60" t="s">
        <v>7</v>
      </c>
      <c r="D60" t="s">
        <v>21</v>
      </c>
      <c r="E60" t="s">
        <v>11</v>
      </c>
      <c r="F60">
        <v>4.99</v>
      </c>
      <c r="G60">
        <v>70</v>
      </c>
      <c r="H60">
        <f>Table1[[#This Row],[Cost]]*Table1[[#This Row],[Units]]</f>
        <v>349.3</v>
      </c>
    </row>
    <row r="61" spans="1:8" x14ac:dyDescent="0.3">
      <c r="A61" s="1">
        <v>42088</v>
      </c>
      <c r="B61" t="s">
        <v>15</v>
      </c>
      <c r="C61" t="s">
        <v>10</v>
      </c>
      <c r="D61" t="s">
        <v>18</v>
      </c>
      <c r="E61" t="s">
        <v>17</v>
      </c>
      <c r="F61">
        <v>275</v>
      </c>
      <c r="G61">
        <v>4</v>
      </c>
      <c r="H61">
        <f>Table1[[#This Row],[Cost]]*Table1[[#This Row],[Units]]</f>
        <v>1100</v>
      </c>
    </row>
    <row r="62" spans="1:8" x14ac:dyDescent="0.3">
      <c r="A62" s="1">
        <v>42089</v>
      </c>
      <c r="B62" t="s">
        <v>12</v>
      </c>
      <c r="C62" t="s">
        <v>13</v>
      </c>
      <c r="D62" t="s">
        <v>21</v>
      </c>
      <c r="E62" t="s">
        <v>9</v>
      </c>
      <c r="F62">
        <v>2.99</v>
      </c>
      <c r="G62">
        <v>42</v>
      </c>
      <c r="H62">
        <f>Table1[[#This Row],[Cost]]*Table1[[#This Row],[Units]]</f>
        <v>125.58000000000001</v>
      </c>
    </row>
    <row r="63" spans="1:8" x14ac:dyDescent="0.3">
      <c r="A63" s="1">
        <v>42090</v>
      </c>
      <c r="B63" t="s">
        <v>14</v>
      </c>
      <c r="C63" t="s">
        <v>10</v>
      </c>
      <c r="D63" t="s">
        <v>8</v>
      </c>
      <c r="E63" t="s">
        <v>22</v>
      </c>
      <c r="F63">
        <v>4.99</v>
      </c>
      <c r="G63">
        <v>29</v>
      </c>
      <c r="H63">
        <f>Table1[[#This Row],[Cost]]*Table1[[#This Row],[Units]]</f>
        <v>144.71</v>
      </c>
    </row>
    <row r="64" spans="1:8" x14ac:dyDescent="0.3">
      <c r="A64" s="1">
        <v>42091</v>
      </c>
      <c r="B64" t="s">
        <v>14</v>
      </c>
      <c r="C64" t="s">
        <v>10</v>
      </c>
      <c r="D64" t="s">
        <v>8</v>
      </c>
      <c r="E64" t="s">
        <v>16</v>
      </c>
      <c r="F64">
        <v>1.99</v>
      </c>
      <c r="G64">
        <v>76</v>
      </c>
      <c r="H64">
        <f>Table1[[#This Row],[Cost]]*Table1[[#This Row],[Units]]</f>
        <v>151.24</v>
      </c>
    </row>
    <row r="65" spans="1:8" x14ac:dyDescent="0.3">
      <c r="A65" s="1">
        <v>42092</v>
      </c>
      <c r="B65" t="s">
        <v>12</v>
      </c>
      <c r="C65" t="s">
        <v>13</v>
      </c>
      <c r="D65" t="s">
        <v>8</v>
      </c>
      <c r="E65" t="s">
        <v>16</v>
      </c>
      <c r="F65">
        <v>1.99</v>
      </c>
      <c r="G65">
        <v>77</v>
      </c>
      <c r="H65">
        <f>Table1[[#This Row],[Cost]]*Table1[[#This Row],[Units]]</f>
        <v>153.22999999999999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5E27-662F-4076-A612-F115EFBFCC6D}">
  <sheetPr codeName="Sheet16"/>
  <dimension ref="B1:C17"/>
  <sheetViews>
    <sheetView showGridLines="0" workbookViewId="0"/>
  </sheetViews>
  <sheetFormatPr defaultColWidth="8.88671875" defaultRowHeight="14.4" x14ac:dyDescent="0.3"/>
  <cols>
    <col min="1" max="1" width="3" style="23" customWidth="1"/>
    <col min="2" max="2" width="41.44140625" style="22" customWidth="1"/>
    <col min="3" max="3" width="64" style="23" customWidth="1"/>
    <col min="4" max="16384" width="8.88671875" style="23"/>
  </cols>
  <sheetData>
    <row r="1" spans="2:3" ht="6.75" customHeight="1" x14ac:dyDescent="0.3"/>
    <row r="2" spans="2:3" ht="18" x14ac:dyDescent="0.35">
      <c r="B2" s="24" t="s">
        <v>38</v>
      </c>
    </row>
    <row r="3" spans="2:3" x14ac:dyDescent="0.3">
      <c r="B3" s="25" t="s">
        <v>76</v>
      </c>
      <c r="C3" s="23" t="s">
        <v>39</v>
      </c>
    </row>
    <row r="4" spans="2:3" x14ac:dyDescent="0.3">
      <c r="B4" s="25" t="s">
        <v>37</v>
      </c>
      <c r="C4" s="23" t="s">
        <v>40</v>
      </c>
    </row>
    <row r="5" spans="2:3" x14ac:dyDescent="0.3">
      <c r="B5" s="25" t="s">
        <v>41</v>
      </c>
      <c r="C5" s="23" t="s">
        <v>42</v>
      </c>
    </row>
    <row r="6" spans="2:3" x14ac:dyDescent="0.3">
      <c r="B6" s="25" t="s">
        <v>77</v>
      </c>
      <c r="C6" s="23" t="s">
        <v>78</v>
      </c>
    </row>
    <row r="7" spans="2:3" x14ac:dyDescent="0.3">
      <c r="B7" s="25" t="s">
        <v>79</v>
      </c>
      <c r="C7" s="23" t="s">
        <v>80</v>
      </c>
    </row>
    <row r="8" spans="2:3" x14ac:dyDescent="0.3">
      <c r="B8" s="25" t="s">
        <v>29</v>
      </c>
      <c r="C8" s="23" t="s">
        <v>43</v>
      </c>
    </row>
    <row r="9" spans="2:3" ht="9" customHeight="1" x14ac:dyDescent="0.3">
      <c r="B9" s="26"/>
    </row>
    <row r="10" spans="2:3" ht="18" x14ac:dyDescent="0.35">
      <c r="B10" s="24" t="s">
        <v>44</v>
      </c>
    </row>
    <row r="11" spans="2:3" x14ac:dyDescent="0.3">
      <c r="B11" s="25" t="s">
        <v>45</v>
      </c>
      <c r="C11" s="23" t="s">
        <v>46</v>
      </c>
    </row>
    <row r="12" spans="2:3" x14ac:dyDescent="0.3">
      <c r="B12" s="25" t="s">
        <v>30</v>
      </c>
      <c r="C12" s="23" t="s">
        <v>47</v>
      </c>
    </row>
    <row r="13" spans="2:3" x14ac:dyDescent="0.3">
      <c r="B13" s="25" t="s">
        <v>31</v>
      </c>
      <c r="C13" s="23" t="s">
        <v>48</v>
      </c>
    </row>
    <row r="14" spans="2:3" x14ac:dyDescent="0.3">
      <c r="B14" s="25" t="s">
        <v>32</v>
      </c>
      <c r="C14" s="23" t="s">
        <v>49</v>
      </c>
    </row>
    <row r="15" spans="2:3" ht="9" customHeight="1" x14ac:dyDescent="0.3">
      <c r="B15" s="26"/>
    </row>
    <row r="16" spans="2:3" ht="18" x14ac:dyDescent="0.35">
      <c r="B16" s="24" t="s">
        <v>81</v>
      </c>
    </row>
    <row r="17" spans="2:3" x14ac:dyDescent="0.3">
      <c r="B17" s="27" t="s">
        <v>33</v>
      </c>
      <c r="C17" s="23" t="s">
        <v>82</v>
      </c>
    </row>
  </sheetData>
  <hyperlinks>
    <hyperlink ref="B17" r:id="rId1" tooltip="Contextures Recommends" xr:uid="{83D090AB-E965-4B92-8911-D6441ECFB2EF}"/>
    <hyperlink ref="B8" r:id="rId2" tooltip="30 Excel Functions in 30 Days eBook kit" xr:uid="{F35E03CF-96BF-4BA7-AAE9-4F3ED309E029}"/>
    <hyperlink ref="B4" r:id="rId3" tooltip="UserForms for Data Entry ebook Kit" xr:uid="{92B53E78-5CA4-4A2B-A316-AB1D92DF1B73}"/>
    <hyperlink ref="B5" r:id="rId4" xr:uid="{1B13319F-510C-4094-A18A-73C487DE6050}"/>
    <hyperlink ref="B12" r:id="rId5" xr:uid="{44233F61-BEF0-47C5-BF9D-D96371E60949}"/>
    <hyperlink ref="B14" r:id="rId6" xr:uid="{8264DE04-EE38-4254-9360-41704208922F}"/>
    <hyperlink ref="B13" r:id="rId7" xr:uid="{4B194424-17CF-45FB-A960-3185BB8CB0AF}"/>
    <hyperlink ref="B7" r:id="rId8" display="Data Validation Multi-Select Premium Kit" xr:uid="{EF6BE321-5ECB-4928-AC65-8ADE908DF7B3}"/>
    <hyperlink ref="B11" r:id="rId9" xr:uid="{66D77DFE-8E76-41C4-A388-BC7264D71B55}"/>
    <hyperlink ref="B6" r:id="rId10" xr:uid="{8CA2B660-C5B2-4E60-A14B-77C9FB845ACC}"/>
    <hyperlink ref="B3" r:id="rId11" xr:uid="{F00B0677-40AA-4841-8575-CC8C2F8A31DE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Report</vt:lpstr>
      <vt:lpstr>CalcFieldTotals</vt:lpstr>
      <vt:lpstr>Orders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Safal Mukhia</cp:lastModifiedBy>
  <dcterms:created xsi:type="dcterms:W3CDTF">2007-08-05T16:55:15Z</dcterms:created>
  <dcterms:modified xsi:type="dcterms:W3CDTF">2019-07-03T11:14:36Z</dcterms:modified>
</cp:coreProperties>
</file>