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enu\Downloads\"/>
    </mc:Choice>
  </mc:AlternateContent>
  <xr:revisionPtr revIDLastSave="0" documentId="13_ncr:1_{E6E6DFF9-ED0E-446C-8F1C-DC48A4D340FF}" xr6:coauthVersionLast="47" xr6:coauthVersionMax="47" xr10:uidLastSave="{00000000-0000-0000-0000-000000000000}"/>
  <bookViews>
    <workbookView xWindow="-23895" yWindow="-8295" windowWidth="21600" windowHeight="11295" xr2:uid="{00000000-000D-0000-FFFF-FFFF00000000}"/>
  </bookViews>
  <sheets>
    <sheet name="00_Intro" sheetId="1" r:id="rId1"/>
    <sheet name="01_Project_Overview" sheetId="2" r:id="rId2"/>
    <sheet name="02_VMware" sheetId="3" r:id="rId3"/>
    <sheet name="03_PowerVS" sheetId="4" r:id="rId4"/>
    <sheet name="04_VPC" sheetId="5" r:id="rId5"/>
    <sheet name="05_Satellite_ROKS" sheetId="6" r:id="rId6"/>
    <sheet name="06_Error_Guide" sheetId="7" r:id="rId7"/>
    <sheet name="07_Glossary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" i="6" l="1"/>
  <c r="A24" i="5"/>
  <c r="A14" i="4"/>
  <c r="A22" i="3"/>
  <c r="H5" i="6"/>
  <c r="H5" i="5"/>
  <c r="G5" i="4"/>
  <c r="F9" i="3"/>
  <c r="F8" i="3"/>
  <c r="F7" i="3"/>
  <c r="F6" i="3"/>
  <c r="F5" i="3"/>
</calcChain>
</file>

<file path=xl/sharedStrings.xml><?xml version="1.0" encoding="utf-8"?>
<sst xmlns="http://schemas.openxmlformats.org/spreadsheetml/2006/main" count="264" uniqueCount="222">
  <si>
    <t>IBM Public Cloud Solutioning – Field Guide Templates (Workbook)</t>
  </si>
  <si>
    <t>What this workbook is</t>
  </si>
  <si>
    <t>A preparation aid that collects the minimum inputs for the IBM Public Cloud Solutioning Tool (PCS). You’ll fill the blue cells only. The workbook assembles a Ready‑to‑Paste block that you copy into the PCS Tool (Projects → IT Requirements → Import/Download → Paste). It also runs simple pre‑flight checks.</t>
  </si>
  <si>
    <t>How to use it (always follow this order)</t>
  </si>
  <si>
    <t>1. Pick the architecture tab you need: 02_VMware, 03_PowerVS, 04_VPC, 05_Satellite_ROKS.</t>
  </si>
  <si>
    <t>2. Fill ONLY the blue input cells in sections A→(E…G depending on tab). Use examples provided as a guide.</t>
  </si>
  <si>
    <t>3. Check section C/E “Derived &amp; Checks”. If status shows PASS you’re ready; if not, go to 06_Error_Guide.</t>
  </si>
  <si>
    <t>4. Copy the green “Ready‑to‑Paste IT Requirements” block (D or F/G depending on tab).</t>
  </si>
  <si>
    <t>5. Open the IBM PCS Tool → Create/Select Project → IT Requirements.</t>
  </si>
  <si>
    <t>6. Click Import/Download → Paste IT Requirements from capture sheet → paste the block you copied.</t>
  </si>
  <si>
    <t>7. Click Generate Solution → go to Solution &amp; Pricing to review bill of materials and estimates.</t>
  </si>
  <si>
    <t>8. Export from PCS if needed. Save a snapshot in PCS for versioning.</t>
  </si>
  <si>
    <t>Rules &amp; conventions</t>
  </si>
  <si>
    <t>• Edit only BLUE cells. Grey cells are formulas; changing them will break the template.</t>
  </si>
  <si>
    <t>• Use IBM Cloud region codes (e.g., us-south, us-east, eu-de).</t>
  </si>
  <si>
    <t>• Numbers: enter whole numbers unless a % is shown. Sizes are GiB or TiB as labeled.</t>
  </si>
  <si>
    <t>• Yes/No fields: type Yes or No exactly as shown.</t>
  </si>
  <si>
    <t>• The PCS Tool may flag additional validations. See 06_Error_Guide if you hit errors.</t>
  </si>
  <si>
    <t>Relationship to the PCS online tool</t>
  </si>
  <si>
    <t>This workbook does not replace PCS. It makes data entry faster and more accurate. Your output from each tab is a text block that the PCS Tool accepts via the Import/Download menu in the IT Requirements page. PCS then validates, generates a solution and pricing, and produces exports.</t>
  </si>
  <si>
    <t>What not to change</t>
  </si>
  <si>
    <t>• Do not rename sheets 02–05: PCS field names in the Ready‑to‑Paste blocks assume these structures.</t>
  </si>
  <si>
    <t>• Do not modify grey formula cells, green assembled blocks, or section headings (A,B,C…).</t>
  </si>
  <si>
    <t>• Do not insert columns/rows inside the green or grey areas (safe to add rows only in notes areas).</t>
  </si>
  <si>
    <t>Version: v2 — generated 2025-10-02T01:37:41.577533Z</t>
  </si>
  <si>
    <t>Field</t>
  </si>
  <si>
    <t>Example</t>
  </si>
  <si>
    <t>Notes</t>
  </si>
  <si>
    <t>Project name</t>
  </si>
  <si>
    <t>Acme VMware DR</t>
  </si>
  <si>
    <t>Free text</t>
  </si>
  <si>
    <t>Opportunity # (optional)</t>
  </si>
  <si>
    <t>OPP-12345</t>
  </si>
  <si>
    <t>Used to release watermark in PCS exports</t>
  </si>
  <si>
    <t>Customer</t>
  </si>
  <si>
    <t>Acme Corp</t>
  </si>
  <si>
    <t>Offering(s)</t>
  </si>
  <si>
    <t>VMware, VPC</t>
  </si>
  <si>
    <t>Pick the tab(s) you will fill</t>
  </si>
  <si>
    <t>Primary region</t>
  </si>
  <si>
    <t>us-south</t>
  </si>
  <si>
    <t>IBM Cloud region code</t>
  </si>
  <si>
    <t>Secondary region (if DR)</t>
  </si>
  <si>
    <t>us-east</t>
  </si>
  <si>
    <t>Leave blank for single region</t>
  </si>
  <si>
    <t>Country</t>
  </si>
  <si>
    <t>United States of America</t>
  </si>
  <si>
    <t>Controls tax in PCS exports</t>
  </si>
  <si>
    <t>Currency</t>
  </si>
  <si>
    <t>USD</t>
  </si>
  <si>
    <t>For pricing displays only</t>
  </si>
  <si>
    <t>Owner</t>
  </si>
  <si>
    <t>jdoe@ibm.com</t>
  </si>
  <si>
    <t>For your tracking</t>
  </si>
  <si>
    <t>VMware — Guided Intake (A→E)</t>
  </si>
  <si>
    <t>A) Use case &amp; Pattern</t>
  </si>
  <si>
    <t>Pattern</t>
  </si>
  <si>
    <t>Region 1</t>
  </si>
  <si>
    <t>Region 2 (Two‑Region only)</t>
  </si>
  <si>
    <t>Single‑Site or Two‑Region</t>
  </si>
  <si>
    <t>Single‑Site</t>
  </si>
  <si>
    <t>B) Inputs (fill blue cells only)</t>
  </si>
  <si>
    <t>Input</t>
  </si>
  <si>
    <t>Value</t>
  </si>
  <si>
    <t>Units/Notes</t>
  </si>
  <si>
    <t>Total hosts</t>
  </si>
  <si>
    <t>hosts</t>
  </si>
  <si>
    <t>Cores per host</t>
  </si>
  <si>
    <t>cores</t>
  </si>
  <si>
    <t>RAM per host (GiB)</t>
  </si>
  <si>
    <t>GiB</t>
  </si>
  <si>
    <t>vCPU per core</t>
  </si>
  <si>
    <t>vCPU/core</t>
  </si>
  <si>
    <t>Hyperthread benefit %</t>
  </si>
  <si>
    <t>%</t>
  </si>
  <si>
    <t>CPU buffer %</t>
  </si>
  <si>
    <t>Extra CPU overhead %</t>
  </si>
  <si>
    <t>vSAN CPU overhead %</t>
  </si>
  <si>
    <t>vRAM buffer %</t>
  </si>
  <si>
    <t>vRAM oversubscribe×</t>
  </si>
  <si>
    <t>x</t>
  </si>
  <si>
    <t>Storage Type</t>
  </si>
  <si>
    <t>VSAN</t>
  </si>
  <si>
    <t>VSAN or Endurance</t>
  </si>
  <si>
    <t>FTT</t>
  </si>
  <si>
    <t>Yes</t>
  </si>
  <si>
    <t>C) Derived &amp; Checks</t>
  </si>
  <si>
    <t>Metric</t>
  </si>
  <si>
    <t>Total vCPU (per region)</t>
  </si>
  <si>
    <t>Total RAM GiB (per region)</t>
  </si>
  <si>
    <t>vSAN usable TiB (per region)</t>
  </si>
  <si>
    <t>Endurance usable GiB (per region)</t>
  </si>
  <si>
    <t>Pre‑flight status</t>
  </si>
  <si>
    <t>D) Ready‑to‑Paste IT Requirements</t>
  </si>
  <si>
    <t>E) Hand‑off to PCS</t>
  </si>
  <si>
    <t>1. Open PCS → your project → IT Requirements.</t>
  </si>
  <si>
    <t>2. Click Import/Download → Paste IT Requirements from capture sheet.</t>
  </si>
  <si>
    <t>3. Paste the green block and click Import.</t>
  </si>
  <si>
    <t>4. Click Generate Solution → then Solution &amp; Pricing for BOM and estimates.</t>
  </si>
  <si>
    <t>PowerVS — Guided Intake (A→E)</t>
  </si>
  <si>
    <t>Multi‑region? (Yes/No)</t>
  </si>
  <si>
    <t>Connectivity Pattern (DL/VPN/Megaport)</t>
  </si>
  <si>
    <t>Classic Gateway? (Yes/No)</t>
  </si>
  <si>
    <t>Regions (comma‑sep)</t>
  </si>
  <si>
    <t>No</t>
  </si>
  <si>
    <t>DL</t>
  </si>
  <si>
    <t>DL speed (Gbps)</t>
  </si>
  <si>
    <t>Gateway flavor (Gbps)</t>
  </si>
  <si>
    <t>GRE required? (Yes/No)</t>
  </si>
  <si>
    <t>Attach VPC for VPE? (Yes/No)</t>
  </si>
  <si>
    <t>COS access path (CSE/VPE)</t>
  </si>
  <si>
    <t>CSE</t>
  </si>
  <si>
    <t>VPC — Guided Intake (A→G)</t>
  </si>
  <si>
    <t>Pattern (SZ / MZ + CIS / MZ + LB)</t>
  </si>
  <si>
    <t>Region</t>
  </si>
  <si>
    <t>AZ count</t>
  </si>
  <si>
    <t>MZ + CIS</t>
  </si>
  <si>
    <t>B) Subnets (per AZ)</t>
  </si>
  <si>
    <t>Public CIDR</t>
  </si>
  <si>
    <t>Private CIDR</t>
  </si>
  <si>
    <t>Data CIDR</t>
  </si>
  <si>
    <t>NAT per AZ? (Yes/No)</t>
  </si>
  <si>
    <t>10.10.1.0/24</t>
  </si>
  <si>
    <t>10.20.1.0/24</t>
  </si>
  <si>
    <t>10.30.1.0/24</t>
  </si>
  <si>
    <t>C) Edge &amp; Load Balancers</t>
  </si>
  <si>
    <t>Public CLB? (Yes/No)</t>
  </si>
  <si>
    <t>Private CLB (web→app)? (Yes/No)</t>
  </si>
  <si>
    <t>Private CLB (app→service)? (Yes/No)</t>
  </si>
  <si>
    <t>D) Endpoints</t>
  </si>
  <si>
    <t>VPE to COS? (Yes/No)</t>
  </si>
  <si>
    <t>VPE to Logging/Monitoring? (Yes/No)</t>
  </si>
  <si>
    <t>E) Compute (per AZ initial)</t>
  </si>
  <si>
    <t>Web VSIs per AZ</t>
  </si>
  <si>
    <t>App VSIs per AZ</t>
  </si>
  <si>
    <t>VSI profile (e.g., bx2-8x32)</t>
  </si>
  <si>
    <t>bx2-8x32</t>
  </si>
  <si>
    <t>F) Derived &amp; Checks</t>
  </si>
  <si>
    <t>G) Ready‑to‑Paste IT Requirements</t>
  </si>
  <si>
    <t>Satellite / ROKS — Guided Intake (A→F)</t>
  </si>
  <si>
    <t>Pattern (ROKS / ROKS+ICD)</t>
  </si>
  <si>
    <t>Locations count</t>
  </si>
  <si>
    <t>Environments per location (comma‑sep)</t>
  </si>
  <si>
    <t>ROKS+ICD</t>
  </si>
  <si>
    <t>Prod,Test</t>
  </si>
  <si>
    <t>B) Worker Pools (per location)</t>
  </si>
  <si>
    <t>General pool profile</t>
  </si>
  <si>
    <t>General pool nodes (Prod)</t>
  </si>
  <si>
    <t>General pool nodes (Test)</t>
  </si>
  <si>
    <t>GPU pool required for Prod? (Yes/No)</t>
  </si>
  <si>
    <t>16 vCPU / 64 GiB</t>
  </si>
  <si>
    <t>GPU nodes (Prod)</t>
  </si>
  <si>
    <t>GPU nodes (Test)</t>
  </si>
  <si>
    <t>C) ODF Storage</t>
  </si>
  <si>
    <t>Usable TB target per location</t>
  </si>
  <si>
    <t>Sizer input (1.3× usable)</t>
  </si>
  <si>
    <t>ODF worker profile</t>
  </si>
  <si>
    <t>ODF worker count</t>
  </si>
  <si>
    <t>16×64</t>
  </si>
  <si>
    <t>D) Managed Databases (ICD) per location/env</t>
  </si>
  <si>
    <t>PostgreSQL instances (Prod,Test)</t>
  </si>
  <si>
    <t>Redis instances (Prod,Test)</t>
  </si>
  <si>
    <t>RabbitMQ instances (Prod,Test)</t>
  </si>
  <si>
    <t>1,1</t>
  </si>
  <si>
    <t>0,0</t>
  </si>
  <si>
    <t>E) Derived &amp; Checks</t>
  </si>
  <si>
    <t>F) Ready‑to‑Paste IT Requirements</t>
  </si>
  <si>
    <t>Common PCS import/validation messages &amp; how to fix</t>
  </si>
  <si>
    <t>Message (typical)</t>
  </si>
  <si>
    <t>Likely cause</t>
  </si>
  <si>
    <t>How to fix (in this workbook)</t>
  </si>
  <si>
    <t>Unknown region code</t>
  </si>
  <si>
    <t>Region not in IBM Cloud list</t>
  </si>
  <si>
    <t>Use codes like us-south, us-east, eu-de (see IBM Cloud regions).</t>
  </si>
  <si>
    <t>Missing required field</t>
  </si>
  <si>
    <t>One of the mandatory inputs is blank</t>
  </si>
  <si>
    <t>Fill all blue cells in section A/B then re‑copy the green block.</t>
  </si>
  <si>
    <t>Invalid CIDR format</t>
  </si>
  <si>
    <t>CIDR typed incorrectly</t>
  </si>
  <si>
    <t>Use format like 10.10.1.0/24 (no quotes).</t>
  </si>
  <si>
    <t>Unsupported VSI profile</t>
  </si>
  <si>
    <t>Profile not available in selected region</t>
  </si>
  <si>
    <t>Pick a valid profile (bx2-2x8, bx2-4x16, bx2-8x32, etc.).</t>
  </si>
  <si>
    <t>Storage size too low for FTT/RAID</t>
  </si>
  <si>
    <t>VSAN factors reduce usable below zero</t>
  </si>
  <si>
    <t>Increase SSD size/qty or reduce headroom/dedupe.</t>
  </si>
  <si>
    <t>Field name not recognized</t>
  </si>
  <si>
    <t>Manual edits changed key names</t>
  </si>
  <si>
    <t>Rebuild the green block—do not edit its text.</t>
  </si>
  <si>
    <t>Acronyms / terms (quick reference)</t>
  </si>
  <si>
    <t>Term</t>
  </si>
  <si>
    <t>Plain‑English meaning</t>
  </si>
  <si>
    <t>PCS Tool</t>
  </si>
  <si>
    <t>IBM Public Cloud Solutioning Tool (web app)</t>
  </si>
  <si>
    <t>VPC</t>
  </si>
  <si>
    <t>Virtual Private Cloud (x86 IaaS)</t>
  </si>
  <si>
    <t>CIS</t>
  </si>
  <si>
    <t>Cloud Internet Services (edge, CDN, WAF, DDoS)</t>
  </si>
  <si>
    <t>CLB</t>
  </si>
  <si>
    <t>Cloud Load Balancer</t>
  </si>
  <si>
    <t>DL / Direct Link</t>
  </si>
  <si>
    <t>Private network connectivity from on‑prem to IBM Cloud</t>
  </si>
  <si>
    <t>TGW / Transit Gateway</t>
  </si>
  <si>
    <t>IBM Cloud hub to connect networks (VPC, PowerVS, on‑prem)</t>
  </si>
  <si>
    <t>GTGW</t>
  </si>
  <si>
    <t>Global Transit Gateway (inter‑region TGW)</t>
  </si>
  <si>
    <t>PER</t>
  </si>
  <si>
    <t>Power Edge Router (PowerVS network edge)</t>
  </si>
  <si>
    <t>VPE</t>
  </si>
  <si>
    <t>Virtual Private Endpoint (private access to IBM services)</t>
  </si>
  <si>
    <t>COS</t>
  </si>
  <si>
    <t>Cloud Object Storage</t>
  </si>
  <si>
    <t>ROKS</t>
  </si>
  <si>
    <t>Red Hat OpenShift on IBM Cloud (managed Kubernetes)</t>
  </si>
  <si>
    <t>ICD</t>
  </si>
  <si>
    <t>IBM Cloud Databases (managed)</t>
  </si>
  <si>
    <t>ODF</t>
  </si>
  <si>
    <t>OpenShift Data Foundation (storage for OpenShift)</t>
  </si>
  <si>
    <t>Failures‑To‑Tolerate (vSAN resilience factor)</t>
  </si>
  <si>
    <t>RAID</t>
  </si>
  <si>
    <t>Redundant Array of Independent Disks (data protection scheme)</t>
  </si>
  <si>
    <t>Jim Venuto, 10/1/2025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</si>
</sst>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E8F5E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5" fillId="6" borderId="1" xfId="0" applyFont="1" applyFill="1" applyBorder="1"/>
    <xf numFmtId="0" fontId="2" fillId="0" borderId="0" xfId="0" applyFont="1"/>
    <xf numFmtId="0" fontId="4" fillId="3" borderId="1" xfId="0" applyFont="1" applyFill="1" applyBorder="1"/>
    <xf numFmtId="0" fontId="0" fillId="7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/>
  </sheetViews>
  <sheetFormatPr defaultRowHeight="15" x14ac:dyDescent="0.25"/>
  <cols>
    <col min="1" max="1" width="120.7109375" customWidth="1"/>
  </cols>
  <sheetData>
    <row r="1" spans="1:1" ht="21" x14ac:dyDescent="0.35">
      <c r="A1" s="1" t="s">
        <v>0</v>
      </c>
    </row>
    <row r="3" spans="1:1" ht="15.75" x14ac:dyDescent="0.25">
      <c r="A3" s="2" t="s">
        <v>1</v>
      </c>
    </row>
    <row r="4" spans="1:1" x14ac:dyDescent="0.25">
      <c r="A4" t="s">
        <v>2</v>
      </c>
    </row>
    <row r="6" spans="1:1" ht="15.75" x14ac:dyDescent="0.25">
      <c r="A6" s="2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6" spans="1:1" ht="15.75" x14ac:dyDescent="0.25">
      <c r="A16" s="2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4" spans="1:1" ht="15.75" x14ac:dyDescent="0.25">
      <c r="A24" s="2" t="s">
        <v>18</v>
      </c>
    </row>
    <row r="25" spans="1:1" x14ac:dyDescent="0.25">
      <c r="A25" t="s">
        <v>19</v>
      </c>
    </row>
    <row r="27" spans="1:1" ht="15.75" x14ac:dyDescent="0.25">
      <c r="A27" s="2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2" spans="1:1" x14ac:dyDescent="0.25">
      <c r="A32" s="3" t="s">
        <v>24</v>
      </c>
    </row>
    <row r="33" spans="1:1" x14ac:dyDescent="0.25">
      <c r="A33" s="3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5" x14ac:dyDescent="0.25"/>
  <cols>
    <col min="1" max="3" width="35.7109375" customWidth="1"/>
  </cols>
  <sheetData>
    <row r="1" spans="1:3" x14ac:dyDescent="0.25">
      <c r="A1" s="4" t="s">
        <v>25</v>
      </c>
      <c r="B1" s="4" t="s">
        <v>26</v>
      </c>
      <c r="C1" s="4" t="s">
        <v>27</v>
      </c>
    </row>
    <row r="2" spans="1:3" x14ac:dyDescent="0.25">
      <c r="A2" s="5" t="s">
        <v>28</v>
      </c>
      <c r="B2" s="5" t="s">
        <v>29</v>
      </c>
      <c r="C2" s="5" t="s">
        <v>30</v>
      </c>
    </row>
    <row r="3" spans="1:3" x14ac:dyDescent="0.25">
      <c r="A3" s="5" t="s">
        <v>31</v>
      </c>
      <c r="B3" s="5" t="s">
        <v>32</v>
      </c>
      <c r="C3" s="5" t="s">
        <v>33</v>
      </c>
    </row>
    <row r="4" spans="1:3" x14ac:dyDescent="0.25">
      <c r="A4" s="5" t="s">
        <v>34</v>
      </c>
      <c r="B4" s="5" t="s">
        <v>35</v>
      </c>
      <c r="C4" s="5" t="s">
        <v>30</v>
      </c>
    </row>
    <row r="5" spans="1:3" x14ac:dyDescent="0.25">
      <c r="A5" s="5" t="s">
        <v>36</v>
      </c>
      <c r="B5" s="5" t="s">
        <v>37</v>
      </c>
      <c r="C5" s="5" t="s">
        <v>38</v>
      </c>
    </row>
    <row r="6" spans="1:3" x14ac:dyDescent="0.25">
      <c r="A6" s="5" t="s">
        <v>39</v>
      </c>
      <c r="B6" s="5" t="s">
        <v>40</v>
      </c>
      <c r="C6" s="5" t="s">
        <v>41</v>
      </c>
    </row>
    <row r="7" spans="1:3" x14ac:dyDescent="0.25">
      <c r="A7" s="5" t="s">
        <v>42</v>
      </c>
      <c r="B7" s="5" t="s">
        <v>43</v>
      </c>
      <c r="C7" s="5" t="s">
        <v>44</v>
      </c>
    </row>
    <row r="8" spans="1:3" x14ac:dyDescent="0.25">
      <c r="A8" s="5" t="s">
        <v>45</v>
      </c>
      <c r="B8" s="5" t="s">
        <v>46</v>
      </c>
      <c r="C8" s="5" t="s">
        <v>47</v>
      </c>
    </row>
    <row r="9" spans="1:3" x14ac:dyDescent="0.25">
      <c r="A9" s="5" t="s">
        <v>48</v>
      </c>
      <c r="B9" s="5" t="s">
        <v>49</v>
      </c>
      <c r="C9" s="5" t="s">
        <v>50</v>
      </c>
    </row>
    <row r="10" spans="1:3" x14ac:dyDescent="0.25">
      <c r="A10" s="5" t="s">
        <v>51</v>
      </c>
      <c r="B10" s="5" t="s">
        <v>52</v>
      </c>
      <c r="C10" s="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"/>
  <sheetViews>
    <sheetView topLeftCell="A5" workbookViewId="0">
      <selection activeCell="A38" sqref="A38"/>
    </sheetView>
  </sheetViews>
  <sheetFormatPr defaultRowHeight="15" x14ac:dyDescent="0.25"/>
  <cols>
    <col min="1" max="3" width="32.7109375" customWidth="1"/>
    <col min="5" max="8" width="26.7109375" customWidth="1"/>
  </cols>
  <sheetData>
    <row r="1" spans="1:9" ht="15.75" x14ac:dyDescent="0.25">
      <c r="A1" s="10" t="s">
        <v>54</v>
      </c>
      <c r="B1" s="10"/>
      <c r="C1" s="10"/>
      <c r="D1" s="10"/>
      <c r="E1" s="10"/>
      <c r="F1" s="10"/>
      <c r="G1" s="10"/>
      <c r="H1" s="10"/>
      <c r="I1" s="10"/>
    </row>
    <row r="3" spans="1:9" x14ac:dyDescent="0.25">
      <c r="A3" s="11" t="s">
        <v>55</v>
      </c>
      <c r="B3" s="11"/>
      <c r="C3" s="11"/>
      <c r="E3" s="11" t="s">
        <v>86</v>
      </c>
      <c r="F3" s="11"/>
      <c r="G3" s="11"/>
      <c r="H3" s="11"/>
    </row>
    <row r="4" spans="1:9" x14ac:dyDescent="0.25">
      <c r="A4" s="4" t="s">
        <v>56</v>
      </c>
      <c r="B4" s="4" t="s">
        <v>57</v>
      </c>
      <c r="C4" s="4" t="s">
        <v>58</v>
      </c>
      <c r="E4" s="4" t="s">
        <v>87</v>
      </c>
      <c r="F4" s="4" t="s">
        <v>63</v>
      </c>
      <c r="G4" s="4" t="s">
        <v>27</v>
      </c>
    </row>
    <row r="5" spans="1:9" x14ac:dyDescent="0.25">
      <c r="A5" s="3" t="s">
        <v>59</v>
      </c>
      <c r="E5" s="6" t="s">
        <v>88</v>
      </c>
      <c r="F5" s="7">
        <f>ROUND((B10*B11*(1-B15/100)*(1-B16/100)*(1-B17/100)*(1+B14/100)*B13),0)</f>
        <v>2628</v>
      </c>
    </row>
    <row r="6" spans="1:9" x14ac:dyDescent="0.25">
      <c r="A6" s="8" t="s">
        <v>60</v>
      </c>
      <c r="B6" s="8" t="s">
        <v>40</v>
      </c>
      <c r="C6" s="8"/>
      <c r="E6" s="6" t="s">
        <v>89</v>
      </c>
      <c r="F6" s="7">
        <f>ROUND((B10*B12*(1-B18/100)*B19),0)</f>
        <v>19354</v>
      </c>
    </row>
    <row r="7" spans="1:9" x14ac:dyDescent="0.25">
      <c r="E7" s="6" t="s">
        <v>90</v>
      </c>
      <c r="F7" s="7">
        <f>IF(B20&lt;&gt;"VSAN","—",ROUND((B10*B21*B22/1000/IF(B24=1,2,IF(B24=2,3,4))*(1-B25/100)*IF(UPPER(B26)="YES",B27,1)),0))</f>
        <v>0</v>
      </c>
    </row>
    <row r="8" spans="1:9" x14ac:dyDescent="0.25">
      <c r="A8" s="11" t="s">
        <v>61</v>
      </c>
      <c r="B8" s="11"/>
      <c r="C8" s="11"/>
      <c r="E8" s="6" t="s">
        <v>91</v>
      </c>
      <c r="F8" s="7">
        <f>IF(B20&lt;&gt;"Endurance",0,ROUND((B10*B28*B29),0))</f>
        <v>0</v>
      </c>
    </row>
    <row r="9" spans="1:9" x14ac:dyDescent="0.25">
      <c r="A9" s="4" t="s">
        <v>62</v>
      </c>
      <c r="B9" s="4" t="s">
        <v>63</v>
      </c>
      <c r="C9" s="4" t="s">
        <v>64</v>
      </c>
      <c r="E9" s="6" t="s">
        <v>92</v>
      </c>
      <c r="F9" s="9" t="str">
        <f>IF((IF(B10&lt;&gt;"",1,0)+IF(B11&lt;&gt;"",1,0)+IF(B12&lt;&gt;"",1,0)+IF(B13&lt;&gt;"",1,0))=4,"PASS","MISSING INPUTS")</f>
        <v>PASS</v>
      </c>
    </row>
    <row r="10" spans="1:9" x14ac:dyDescent="0.25">
      <c r="A10" s="6" t="s">
        <v>65</v>
      </c>
      <c r="B10" s="8">
        <v>28</v>
      </c>
      <c r="C10" s="5" t="s">
        <v>66</v>
      </c>
    </row>
    <row r="11" spans="1:9" x14ac:dyDescent="0.25">
      <c r="A11" s="6" t="s">
        <v>67</v>
      </c>
      <c r="B11" s="8">
        <v>28</v>
      </c>
      <c r="C11" s="5" t="s">
        <v>68</v>
      </c>
    </row>
    <row r="12" spans="1:9" x14ac:dyDescent="0.25">
      <c r="A12" s="6" t="s">
        <v>69</v>
      </c>
      <c r="B12" s="8">
        <v>512</v>
      </c>
      <c r="C12" s="5" t="s">
        <v>70</v>
      </c>
    </row>
    <row r="13" spans="1:9" x14ac:dyDescent="0.25">
      <c r="A13" s="6" t="s">
        <v>71</v>
      </c>
      <c r="B13" s="8">
        <v>2</v>
      </c>
      <c r="C13" s="5" t="s">
        <v>72</v>
      </c>
    </row>
    <row r="14" spans="1:9" x14ac:dyDescent="0.25">
      <c r="A14" s="6" t="s">
        <v>73</v>
      </c>
      <c r="B14" s="8">
        <v>100</v>
      </c>
      <c r="C14" s="5" t="s">
        <v>74</v>
      </c>
    </row>
    <row r="15" spans="1:9" x14ac:dyDescent="0.25">
      <c r="A15" s="6" t="s">
        <v>75</v>
      </c>
      <c r="B15" s="8">
        <v>10</v>
      </c>
      <c r="C15" s="5" t="s">
        <v>74</v>
      </c>
    </row>
    <row r="16" spans="1:9" x14ac:dyDescent="0.25">
      <c r="A16" s="6" t="s">
        <v>76</v>
      </c>
      <c r="B16" s="8">
        <v>2</v>
      </c>
      <c r="C16" s="5" t="s">
        <v>74</v>
      </c>
    </row>
    <row r="17" spans="1:3" x14ac:dyDescent="0.25">
      <c r="A17" s="6" t="s">
        <v>77</v>
      </c>
      <c r="B17" s="8">
        <v>5</v>
      </c>
      <c r="C17" s="5" t="s">
        <v>74</v>
      </c>
    </row>
    <row r="18" spans="1:3" x14ac:dyDescent="0.25">
      <c r="A18" s="6" t="s">
        <v>78</v>
      </c>
      <c r="B18" s="8">
        <v>10</v>
      </c>
      <c r="C18" s="5" t="s">
        <v>74</v>
      </c>
    </row>
    <row r="19" spans="1:3" x14ac:dyDescent="0.25">
      <c r="A19" s="6" t="s">
        <v>79</v>
      </c>
      <c r="B19" s="8">
        <v>1.5</v>
      </c>
      <c r="C19" s="5" t="s">
        <v>80</v>
      </c>
    </row>
    <row r="20" spans="1:3" x14ac:dyDescent="0.25">
      <c r="A20" s="6" t="s">
        <v>81</v>
      </c>
      <c r="B20" s="8" t="s">
        <v>82</v>
      </c>
      <c r="C20" s="5" t="s">
        <v>83</v>
      </c>
    </row>
    <row r="21" spans="1:3" x14ac:dyDescent="0.25">
      <c r="A21" s="11" t="s">
        <v>93</v>
      </c>
      <c r="B21" s="11"/>
      <c r="C21" s="11"/>
    </row>
    <row r="22" spans="1:3" x14ac:dyDescent="0.25">
      <c r="A22" s="12" t="str">
        <f>_xlfn.SINGLE(_xlfn.TEXTJOIN(CHAR(10),TRUE,"project_name: "&amp;A6&amp;"","regions: "&amp;B6&amp;IF(C6&lt;&gt;"",","&amp;C6,"")&amp;"","server_total_cores: &amp;(B11)","server_memory_gib: &amp;(B12)","vcpu_per_core: &amp;(B13)","hyperthread_pct: &amp;(B14)","cpu_buffer_pct: &amp;(B15)","extra_cpu_overhead_pct: &amp;(B16)","vsan_cpu_overhead_pct: &amp;(B17)","ram_buffer_pct: &amp;(B18)","ram_oversubscribe: &amp;(B19)","storage_type: "&amp;B20&amp;"","vsan_ssd_size_gib: &amp;(B21)","vsan_ssd_qty_per_host: &amp;(B22)","ftt: &amp;(B24)","headroom_pct: &amp;(B25)","dedup_enabled: "&amp;UPPER(B26)&amp;"","dedup_ratio: &amp;(B27)"))</f>
        <v>project_name: Single‑Site
regions: us-south
server_total_cores: &amp;(B11)
server_memory_gib: &amp;(B12)
vcpu_per_core: &amp;(B13)
hyperthread_pct: &amp;(B14)
cpu_buffer_pct: &amp;(B15)
extra_cpu_overhead_pct: &amp;(B16)
vsan_cpu_overhead_pct: &amp;(B17)
ram_buffer_pct: &amp;(B18)
ram_oversubscribe: &amp;(B19)
storage_type: VSAN
vsan_ssd_size_gib: &amp;(B21)
vsan_ssd_qty_per_host: &amp;(B22)
ftt: &amp;(B24)
headroom_pct: &amp;(B25)
dedup_enabled: 
dedup_ratio: &amp;(B27)</v>
      </c>
      <c r="B22" s="12"/>
      <c r="C22" s="12"/>
    </row>
    <row r="23" spans="1:3" x14ac:dyDescent="0.25">
      <c r="A23" s="12"/>
      <c r="B23" s="12"/>
      <c r="C23" s="12"/>
    </row>
    <row r="24" spans="1:3" x14ac:dyDescent="0.25">
      <c r="A24" s="12"/>
      <c r="B24" s="12"/>
      <c r="C24" s="12"/>
    </row>
    <row r="25" spans="1:3" x14ac:dyDescent="0.25">
      <c r="A25" s="12"/>
      <c r="B25" s="12"/>
      <c r="C25" s="12"/>
    </row>
    <row r="26" spans="1:3" x14ac:dyDescent="0.25">
      <c r="A26" s="12"/>
      <c r="B26" s="12"/>
      <c r="C26" s="12"/>
    </row>
    <row r="27" spans="1:3" x14ac:dyDescent="0.25">
      <c r="A27" s="12"/>
      <c r="B27" s="12"/>
      <c r="C27" s="12"/>
    </row>
    <row r="28" spans="1:3" x14ac:dyDescent="0.25">
      <c r="A28" s="12"/>
      <c r="B28" s="12"/>
      <c r="C28" s="12"/>
    </row>
    <row r="29" spans="1:3" x14ac:dyDescent="0.25">
      <c r="A29" s="12"/>
      <c r="B29" s="12"/>
      <c r="C29" s="12"/>
    </row>
    <row r="30" spans="1:3" x14ac:dyDescent="0.25">
      <c r="A30" s="12"/>
      <c r="B30" s="12"/>
      <c r="C30" s="12"/>
    </row>
    <row r="31" spans="1:3" x14ac:dyDescent="0.25">
      <c r="A31" s="12"/>
      <c r="B31" s="12"/>
      <c r="C31" s="12"/>
    </row>
    <row r="32" spans="1:3" x14ac:dyDescent="0.25">
      <c r="A32" s="12"/>
      <c r="B32" s="12"/>
      <c r="C32" s="12"/>
    </row>
    <row r="33" spans="1:3" x14ac:dyDescent="0.25">
      <c r="A33" s="12"/>
      <c r="B33" s="12"/>
      <c r="C33" s="12"/>
    </row>
    <row r="34" spans="1:3" x14ac:dyDescent="0.25">
      <c r="A34" s="12"/>
      <c r="B34" s="12"/>
      <c r="C34" s="12"/>
    </row>
    <row r="35" spans="1:3" x14ac:dyDescent="0.25">
      <c r="A35" s="12"/>
      <c r="B35" s="12"/>
      <c r="C35" s="12"/>
    </row>
    <row r="36" spans="1:3" x14ac:dyDescent="0.25">
      <c r="A36" s="12"/>
      <c r="B36" s="12"/>
      <c r="C36" s="12"/>
    </row>
    <row r="37" spans="1:3" x14ac:dyDescent="0.25">
      <c r="A37" s="12"/>
      <c r="B37" s="12"/>
      <c r="C37" s="12"/>
    </row>
    <row r="39" spans="1:3" x14ac:dyDescent="0.25">
      <c r="A39" s="11" t="s">
        <v>94</v>
      </c>
      <c r="B39" s="11"/>
      <c r="C39" s="11"/>
    </row>
    <row r="40" spans="1:3" x14ac:dyDescent="0.25">
      <c r="A40" t="s">
        <v>95</v>
      </c>
    </row>
    <row r="41" spans="1:3" x14ac:dyDescent="0.25">
      <c r="A41" t="s">
        <v>96</v>
      </c>
    </row>
    <row r="42" spans="1:3" x14ac:dyDescent="0.25">
      <c r="A42" t="s">
        <v>97</v>
      </c>
    </row>
    <row r="43" spans="1:3" x14ac:dyDescent="0.25">
      <c r="A43" t="s">
        <v>98</v>
      </c>
    </row>
  </sheetData>
  <mergeCells count="7">
    <mergeCell ref="A22:C37"/>
    <mergeCell ref="A39:C39"/>
    <mergeCell ref="A1:I1"/>
    <mergeCell ref="A3:C3"/>
    <mergeCell ref="A8:C8"/>
    <mergeCell ref="E3:H3"/>
    <mergeCell ref="A21:C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workbookViewId="0">
      <selection activeCell="A25" sqref="A25"/>
    </sheetView>
  </sheetViews>
  <sheetFormatPr defaultRowHeight="15" x14ac:dyDescent="0.25"/>
  <cols>
    <col min="1" max="4" width="32.7109375" customWidth="1"/>
    <col min="6" max="8" width="26.7109375" customWidth="1"/>
  </cols>
  <sheetData>
    <row r="1" spans="1:9" ht="15.75" x14ac:dyDescent="0.25">
      <c r="A1" s="10" t="s">
        <v>99</v>
      </c>
      <c r="B1" s="10"/>
      <c r="C1" s="10"/>
      <c r="D1" s="10"/>
      <c r="E1" s="10"/>
      <c r="F1" s="10"/>
      <c r="G1" s="10"/>
      <c r="H1" s="10"/>
      <c r="I1" s="10"/>
    </row>
    <row r="3" spans="1:9" x14ac:dyDescent="0.25">
      <c r="A3" s="11" t="s">
        <v>55</v>
      </c>
      <c r="B3" s="11"/>
      <c r="C3" s="11"/>
      <c r="D3" s="11"/>
      <c r="F3" s="11" t="s">
        <v>86</v>
      </c>
      <c r="G3" s="11"/>
      <c r="H3" s="11"/>
    </row>
    <row r="4" spans="1:9" x14ac:dyDescent="0.25">
      <c r="A4" s="4" t="s">
        <v>100</v>
      </c>
      <c r="B4" s="4" t="s">
        <v>101</v>
      </c>
      <c r="C4" s="4" t="s">
        <v>102</v>
      </c>
      <c r="D4" s="4" t="s">
        <v>103</v>
      </c>
      <c r="F4" s="4" t="s">
        <v>87</v>
      </c>
      <c r="G4" s="4" t="s">
        <v>63</v>
      </c>
    </row>
    <row r="5" spans="1:9" x14ac:dyDescent="0.25">
      <c r="A5" s="8" t="s">
        <v>104</v>
      </c>
      <c r="B5" s="8" t="s">
        <v>105</v>
      </c>
      <c r="C5" s="8" t="s">
        <v>104</v>
      </c>
      <c r="D5" s="8" t="s">
        <v>43</v>
      </c>
      <c r="F5" s="6" t="s">
        <v>92</v>
      </c>
      <c r="G5" s="9" t="str">
        <f>IF((IF(D5&lt;&gt;"",1,0)+IF(B5&lt;&gt;"",1,0)+IF(A9&lt;&gt;"",1,0))=3,"PASS","MISSING INPUTS")</f>
        <v>PASS</v>
      </c>
    </row>
    <row r="7" spans="1:9" x14ac:dyDescent="0.25">
      <c r="A7" s="11" t="s">
        <v>61</v>
      </c>
      <c r="B7" s="11"/>
      <c r="C7" s="11"/>
      <c r="D7" s="11"/>
    </row>
    <row r="8" spans="1:9" x14ac:dyDescent="0.25">
      <c r="A8" s="4" t="s">
        <v>106</v>
      </c>
      <c r="B8" s="4" t="s">
        <v>107</v>
      </c>
      <c r="C8" s="4" t="s">
        <v>108</v>
      </c>
      <c r="D8" s="4" t="s">
        <v>109</v>
      </c>
    </row>
    <row r="9" spans="1:9" x14ac:dyDescent="0.25">
      <c r="A9" s="8">
        <v>10</v>
      </c>
      <c r="B9" s="8">
        <v>10</v>
      </c>
      <c r="C9" s="8" t="s">
        <v>104</v>
      </c>
      <c r="D9" s="8" t="s">
        <v>85</v>
      </c>
    </row>
    <row r="10" spans="1:9" x14ac:dyDescent="0.25">
      <c r="A10" s="4" t="s">
        <v>110</v>
      </c>
      <c r="B10" s="4"/>
      <c r="C10" s="4"/>
      <c r="D10" s="4"/>
    </row>
    <row r="11" spans="1:9" x14ac:dyDescent="0.25">
      <c r="A11" s="8" t="s">
        <v>111</v>
      </c>
      <c r="B11" s="8"/>
      <c r="C11" s="8"/>
      <c r="D11" s="8"/>
    </row>
    <row r="13" spans="1:9" x14ac:dyDescent="0.25">
      <c r="A13" s="11" t="s">
        <v>93</v>
      </c>
      <c r="B13" s="11"/>
      <c r="C13" s="11"/>
      <c r="D13" s="11"/>
    </row>
    <row r="14" spans="1:9" x14ac:dyDescent="0.25">
      <c r="A14" s="12" t="str">
        <f>_xlfn.SINGLE(_xlfn.TEXTJOIN(CHAR(10),TRUE,"regions: "&amp;D5&amp;"","connectivity: "&amp;B5&amp;"","classic_gw: "&amp;C5&amp;"","dl_gbps: &amp;(A9)","gateway_flavor_gbps: &amp;(B9)","gre: "&amp;C9&amp;"","attach_vpc: "&amp;D9&amp;"","cos_access: "&amp;A11&amp;""))</f>
        <v>regions: us-east
connectivity: DL
classic_gw: No
dl_gbps: &amp;(A9)
gateway_flavor_gbps: &amp;(B9)
gre: No
attach_vpc: Yes
cos_access: CSE</v>
      </c>
      <c r="B14" s="12"/>
      <c r="C14" s="12"/>
      <c r="D14" s="12"/>
    </row>
    <row r="15" spans="1:9" x14ac:dyDescent="0.25">
      <c r="A15" s="12"/>
      <c r="B15" s="12"/>
      <c r="C15" s="12"/>
      <c r="D15" s="12"/>
    </row>
    <row r="16" spans="1:9" x14ac:dyDescent="0.25">
      <c r="A16" s="12"/>
      <c r="B16" s="12"/>
      <c r="C16" s="12"/>
      <c r="D16" s="12"/>
    </row>
    <row r="17" spans="1:4" x14ac:dyDescent="0.25">
      <c r="A17" s="12"/>
      <c r="B17" s="12"/>
      <c r="C17" s="12"/>
      <c r="D17" s="12"/>
    </row>
    <row r="18" spans="1:4" x14ac:dyDescent="0.25">
      <c r="A18" s="12"/>
      <c r="B18" s="12"/>
      <c r="C18" s="12"/>
      <c r="D18" s="12"/>
    </row>
    <row r="19" spans="1:4" x14ac:dyDescent="0.25">
      <c r="A19" s="12"/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2"/>
      <c r="B21" s="12"/>
      <c r="C21" s="12"/>
      <c r="D21" s="12"/>
    </row>
    <row r="22" spans="1:4" x14ac:dyDescent="0.25">
      <c r="A22" s="12"/>
      <c r="B22" s="12"/>
      <c r="C22" s="12"/>
      <c r="D22" s="12"/>
    </row>
    <row r="23" spans="1:4" x14ac:dyDescent="0.25">
      <c r="A23" s="12"/>
      <c r="B23" s="12"/>
      <c r="C23" s="12"/>
      <c r="D23" s="12"/>
    </row>
    <row r="24" spans="1:4" x14ac:dyDescent="0.25">
      <c r="A24" s="12"/>
      <c r="B24" s="12"/>
      <c r="C24" s="12"/>
      <c r="D24" s="12"/>
    </row>
    <row r="26" spans="1:4" x14ac:dyDescent="0.25">
      <c r="A26" s="11" t="s">
        <v>94</v>
      </c>
      <c r="B26" s="11"/>
      <c r="C26" s="11"/>
      <c r="D26" s="11"/>
    </row>
    <row r="27" spans="1:4" x14ac:dyDescent="0.25">
      <c r="A27" t="s">
        <v>95</v>
      </c>
    </row>
    <row r="28" spans="1:4" x14ac:dyDescent="0.25">
      <c r="A28" t="s">
        <v>96</v>
      </c>
    </row>
    <row r="29" spans="1:4" x14ac:dyDescent="0.25">
      <c r="A29" t="s">
        <v>97</v>
      </c>
    </row>
    <row r="30" spans="1:4" x14ac:dyDescent="0.25">
      <c r="A30" t="s">
        <v>98</v>
      </c>
    </row>
  </sheetData>
  <mergeCells count="7">
    <mergeCell ref="A14:D24"/>
    <mergeCell ref="A26:D26"/>
    <mergeCell ref="A1:I1"/>
    <mergeCell ref="A3:D3"/>
    <mergeCell ref="A7:D7"/>
    <mergeCell ref="F3:H3"/>
    <mergeCell ref="A13:D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"/>
  <sheetViews>
    <sheetView topLeftCell="A4" workbookViewId="0">
      <selection activeCell="A37" sqref="A37"/>
    </sheetView>
  </sheetViews>
  <sheetFormatPr defaultRowHeight="15" x14ac:dyDescent="0.25"/>
  <cols>
    <col min="1" max="4" width="35.7109375" customWidth="1"/>
    <col min="7" max="10" width="26.7109375" customWidth="1"/>
  </cols>
  <sheetData>
    <row r="1" spans="1:10" ht="15.75" x14ac:dyDescent="0.25">
      <c r="A1" s="10" t="s">
        <v>112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x14ac:dyDescent="0.25">
      <c r="A3" s="11" t="s">
        <v>55</v>
      </c>
      <c r="B3" s="11"/>
      <c r="C3" s="11"/>
      <c r="D3" s="11"/>
      <c r="G3" s="11" t="s">
        <v>137</v>
      </c>
      <c r="H3" s="11"/>
      <c r="I3" s="11"/>
      <c r="J3" s="11"/>
    </row>
    <row r="4" spans="1:10" x14ac:dyDescent="0.25">
      <c r="A4" s="4" t="s">
        <v>113</v>
      </c>
      <c r="B4" s="4" t="s">
        <v>114</v>
      </c>
      <c r="C4" s="4" t="s">
        <v>115</v>
      </c>
      <c r="G4" s="4" t="s">
        <v>87</v>
      </c>
      <c r="H4" s="4" t="s">
        <v>63</v>
      </c>
      <c r="I4" s="4" t="s">
        <v>27</v>
      </c>
      <c r="J4" s="4"/>
    </row>
    <row r="5" spans="1:10" x14ac:dyDescent="0.25">
      <c r="A5" s="8" t="s">
        <v>116</v>
      </c>
      <c r="B5" s="8" t="s">
        <v>40</v>
      </c>
      <c r="C5" s="8">
        <v>2</v>
      </c>
      <c r="G5" s="6" t="s">
        <v>92</v>
      </c>
      <c r="H5" s="9" t="str">
        <f>IF((IF(A5&lt;&gt;"",1,0)+IF(B5&lt;&gt;"",1,0)+IF(C5&lt;&gt;"",1,0))=3,"PASS","MISSING INPUTS")</f>
        <v>PASS</v>
      </c>
    </row>
    <row r="7" spans="1:10" x14ac:dyDescent="0.25">
      <c r="A7" s="11" t="s">
        <v>117</v>
      </c>
      <c r="B7" s="11"/>
      <c r="C7" s="11"/>
      <c r="D7" s="11"/>
    </row>
    <row r="8" spans="1:10" x14ac:dyDescent="0.25">
      <c r="A8" s="4" t="s">
        <v>118</v>
      </c>
      <c r="B8" s="4" t="s">
        <v>119</v>
      </c>
      <c r="C8" s="4" t="s">
        <v>120</v>
      </c>
      <c r="D8" s="4" t="s">
        <v>121</v>
      </c>
    </row>
    <row r="9" spans="1:10" x14ac:dyDescent="0.25">
      <c r="A9" s="8" t="s">
        <v>122</v>
      </c>
      <c r="B9" s="8" t="s">
        <v>123</v>
      </c>
      <c r="C9" s="8" t="s">
        <v>124</v>
      </c>
      <c r="D9" s="8" t="s">
        <v>85</v>
      </c>
    </row>
    <row r="11" spans="1:10" x14ac:dyDescent="0.25">
      <c r="A11" s="11" t="s">
        <v>125</v>
      </c>
      <c r="B11" s="11"/>
      <c r="C11" s="11"/>
      <c r="D11" s="11"/>
    </row>
    <row r="12" spans="1:10" x14ac:dyDescent="0.25">
      <c r="A12" s="4" t="s">
        <v>126</v>
      </c>
      <c r="B12" s="4" t="s">
        <v>127</v>
      </c>
      <c r="C12" s="4" t="s">
        <v>128</v>
      </c>
      <c r="D12" s="4"/>
    </row>
    <row r="13" spans="1:10" x14ac:dyDescent="0.25">
      <c r="A13" s="8" t="s">
        <v>85</v>
      </c>
      <c r="B13" s="8" t="s">
        <v>85</v>
      </c>
      <c r="C13" s="8" t="s">
        <v>104</v>
      </c>
      <c r="D13" s="8"/>
    </row>
    <row r="15" spans="1:10" x14ac:dyDescent="0.25">
      <c r="A15" s="11" t="s">
        <v>129</v>
      </c>
      <c r="B15" s="11"/>
      <c r="C15" s="11"/>
      <c r="D15" s="11"/>
    </row>
    <row r="16" spans="1:10" x14ac:dyDescent="0.25">
      <c r="A16" s="4" t="s">
        <v>130</v>
      </c>
      <c r="B16" s="4" t="s">
        <v>131</v>
      </c>
      <c r="C16" s="4"/>
      <c r="D16" s="4"/>
    </row>
    <row r="17" spans="1:4" x14ac:dyDescent="0.25">
      <c r="A17" s="8" t="s">
        <v>85</v>
      </c>
      <c r="B17" s="8" t="s">
        <v>85</v>
      </c>
      <c r="C17" s="8"/>
      <c r="D17" s="8"/>
    </row>
    <row r="19" spans="1:4" x14ac:dyDescent="0.25">
      <c r="A19" s="11" t="s">
        <v>132</v>
      </c>
      <c r="B19" s="11"/>
      <c r="C19" s="11"/>
      <c r="D19" s="11"/>
    </row>
    <row r="20" spans="1:4" x14ac:dyDescent="0.25">
      <c r="A20" s="4" t="s">
        <v>133</v>
      </c>
      <c r="B20" s="4" t="s">
        <v>134</v>
      </c>
      <c r="C20" s="4" t="s">
        <v>135</v>
      </c>
      <c r="D20" s="4"/>
    </row>
    <row r="21" spans="1:4" x14ac:dyDescent="0.25">
      <c r="A21" s="8">
        <v>2</v>
      </c>
      <c r="B21" s="8">
        <v>2</v>
      </c>
      <c r="C21" s="8" t="s">
        <v>136</v>
      </c>
      <c r="D21" s="8"/>
    </row>
    <row r="23" spans="1:4" x14ac:dyDescent="0.25">
      <c r="A23" s="11" t="s">
        <v>138</v>
      </c>
      <c r="B23" s="11"/>
      <c r="C23" s="11"/>
      <c r="D23" s="11"/>
    </row>
    <row r="24" spans="1:4" x14ac:dyDescent="0.25">
      <c r="A24" s="12" t="str">
        <f>_xlfn.SINGLE(_xlfn.TEXTJOIN(CHAR(10),TRUE,"pattern: "&amp;A5&amp;"","region: "&amp;B5&amp;"","az_count: &amp;(C5)","subnet_public: "&amp;A9&amp;"","subnet_private: "&amp;B9&amp;"","subnet_data: "&amp;C9&amp;"","nat_per_az: "&amp;D9&amp;"","public_clb: "&amp;A13&amp;"","private_clb_web_app: "&amp;B13&amp;"","private_clb_app_service: "&amp;C13&amp;"","vpe_cos: "&amp;A17&amp;"","vpe_logging: "&amp;B17&amp;"","web_vsis_per_az: &amp;(A21)","app_vsis_per_az: &amp;(B21)","vsi_profile: "&amp;C21&amp;""))</f>
        <v>pattern: MZ + CIS
region: us-south
az_count: &amp;(C5)
subnet_public: 10.10.1.0/24
subnet_private: 10.20.1.0/24
subnet_data: 10.30.1.0/24
nat_per_az: Yes
public_clb: Yes
private_clb_web_app: Yes
private_clb_app_service: No
vpe_cos: Yes
vpe_logging: Yes
web_vsis_per_az: &amp;(A21)
app_vsis_per_az: &amp;(B21)
vsi_profile: bx2-8x32</v>
      </c>
      <c r="B24" s="12"/>
      <c r="C24" s="12"/>
      <c r="D24" s="12"/>
    </row>
    <row r="25" spans="1:4" x14ac:dyDescent="0.25">
      <c r="A25" s="12"/>
      <c r="B25" s="12"/>
      <c r="C25" s="12"/>
      <c r="D25" s="12"/>
    </row>
    <row r="26" spans="1:4" x14ac:dyDescent="0.25">
      <c r="A26" s="12"/>
      <c r="B26" s="12"/>
      <c r="C26" s="12"/>
      <c r="D26" s="12"/>
    </row>
    <row r="27" spans="1:4" x14ac:dyDescent="0.25">
      <c r="A27" s="12"/>
      <c r="B27" s="12"/>
      <c r="C27" s="12"/>
      <c r="D27" s="12"/>
    </row>
    <row r="28" spans="1:4" x14ac:dyDescent="0.25">
      <c r="A28" s="12"/>
      <c r="B28" s="12"/>
      <c r="C28" s="12"/>
      <c r="D28" s="12"/>
    </row>
    <row r="29" spans="1:4" x14ac:dyDescent="0.25">
      <c r="A29" s="12"/>
      <c r="B29" s="12"/>
      <c r="C29" s="12"/>
      <c r="D29" s="12"/>
    </row>
    <row r="30" spans="1:4" x14ac:dyDescent="0.25">
      <c r="A30" s="12"/>
      <c r="B30" s="12"/>
      <c r="C30" s="12"/>
      <c r="D30" s="12"/>
    </row>
    <row r="31" spans="1:4" x14ac:dyDescent="0.25">
      <c r="A31" s="12"/>
      <c r="B31" s="12"/>
      <c r="C31" s="12"/>
      <c r="D31" s="12"/>
    </row>
    <row r="32" spans="1:4" x14ac:dyDescent="0.25">
      <c r="A32" s="12"/>
      <c r="B32" s="12"/>
      <c r="C32" s="12"/>
      <c r="D32" s="12"/>
    </row>
    <row r="33" spans="1:4" x14ac:dyDescent="0.25">
      <c r="A33" s="12"/>
      <c r="B33" s="12"/>
      <c r="C33" s="12"/>
      <c r="D33" s="12"/>
    </row>
    <row r="34" spans="1:4" x14ac:dyDescent="0.25">
      <c r="A34" s="12"/>
      <c r="B34" s="12"/>
      <c r="C34" s="12"/>
      <c r="D34" s="12"/>
    </row>
    <row r="35" spans="1:4" x14ac:dyDescent="0.25">
      <c r="A35" s="12"/>
      <c r="B35" s="12"/>
      <c r="C35" s="12"/>
      <c r="D35" s="12"/>
    </row>
    <row r="36" spans="1:4" x14ac:dyDescent="0.25">
      <c r="A36" s="12"/>
      <c r="B36" s="12"/>
      <c r="C36" s="12"/>
      <c r="D36" s="12"/>
    </row>
  </sheetData>
  <mergeCells count="9">
    <mergeCell ref="A19:D19"/>
    <mergeCell ref="G3:J3"/>
    <mergeCell ref="A23:D23"/>
    <mergeCell ref="A24:D36"/>
    <mergeCell ref="A1:J1"/>
    <mergeCell ref="A3:D3"/>
    <mergeCell ref="A7:D7"/>
    <mergeCell ref="A11:D11"/>
    <mergeCell ref="A15:D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4"/>
  <sheetViews>
    <sheetView topLeftCell="A2" workbookViewId="0">
      <selection activeCell="A35" sqref="A35"/>
    </sheetView>
  </sheetViews>
  <sheetFormatPr defaultRowHeight="15" x14ac:dyDescent="0.25"/>
  <cols>
    <col min="1" max="4" width="36.7109375" customWidth="1"/>
    <col min="7" max="10" width="26.7109375" customWidth="1"/>
  </cols>
  <sheetData>
    <row r="1" spans="1:10" ht="15.75" x14ac:dyDescent="0.25">
      <c r="A1" s="10" t="s">
        <v>139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x14ac:dyDescent="0.25">
      <c r="A3" s="11" t="s">
        <v>55</v>
      </c>
      <c r="B3" s="11"/>
      <c r="C3" s="11"/>
      <c r="D3" s="11"/>
      <c r="G3" s="11" t="s">
        <v>165</v>
      </c>
      <c r="H3" s="11"/>
      <c r="I3" s="11"/>
      <c r="J3" s="11"/>
    </row>
    <row r="4" spans="1:10" x14ac:dyDescent="0.25">
      <c r="A4" s="4" t="s">
        <v>140</v>
      </c>
      <c r="B4" s="4" t="s">
        <v>141</v>
      </c>
      <c r="C4" s="4" t="s">
        <v>142</v>
      </c>
      <c r="G4" s="4" t="s">
        <v>87</v>
      </c>
      <c r="H4" s="4" t="s">
        <v>63</v>
      </c>
      <c r="I4" s="4" t="s">
        <v>27</v>
      </c>
      <c r="J4" s="4"/>
    </row>
    <row r="5" spans="1:10" x14ac:dyDescent="0.25">
      <c r="A5" s="8" t="s">
        <v>143</v>
      </c>
      <c r="B5" s="8">
        <v>2</v>
      </c>
      <c r="C5" s="8" t="s">
        <v>144</v>
      </c>
      <c r="G5" s="6" t="s">
        <v>92</v>
      </c>
      <c r="H5" s="9" t="str">
        <f>IF((IF(A5&lt;&gt;"",1,0)+IF(B5&lt;&gt;"",1,0)+IF(C5&lt;&gt;"",1,0))=3,"PASS","MISSING INPUTS")</f>
        <v>PASS</v>
      </c>
    </row>
    <row r="7" spans="1:10" x14ac:dyDescent="0.25">
      <c r="A7" s="11" t="s">
        <v>145</v>
      </c>
      <c r="B7" s="11"/>
      <c r="C7" s="11"/>
      <c r="D7" s="11"/>
    </row>
    <row r="8" spans="1:10" x14ac:dyDescent="0.25">
      <c r="A8" s="4" t="s">
        <v>146</v>
      </c>
      <c r="B8" s="4" t="s">
        <v>147</v>
      </c>
      <c r="C8" s="4" t="s">
        <v>148</v>
      </c>
      <c r="D8" s="4" t="s">
        <v>149</v>
      </c>
    </row>
    <row r="9" spans="1:10" x14ac:dyDescent="0.25">
      <c r="A9" s="8" t="s">
        <v>150</v>
      </c>
      <c r="B9" s="8">
        <v>10</v>
      </c>
      <c r="C9" s="8">
        <v>4</v>
      </c>
      <c r="D9" s="8" t="s">
        <v>85</v>
      </c>
    </row>
    <row r="10" spans="1:10" x14ac:dyDescent="0.25">
      <c r="A10" s="4" t="s">
        <v>151</v>
      </c>
      <c r="B10" s="4" t="s">
        <v>152</v>
      </c>
      <c r="C10" s="4"/>
      <c r="D10" s="4"/>
    </row>
    <row r="11" spans="1:10" x14ac:dyDescent="0.25">
      <c r="A11" s="8">
        <v>4</v>
      </c>
      <c r="B11" s="8">
        <v>2</v>
      </c>
      <c r="C11" s="8"/>
      <c r="D11" s="8"/>
    </row>
    <row r="13" spans="1:10" x14ac:dyDescent="0.25">
      <c r="A13" s="11" t="s">
        <v>153</v>
      </c>
      <c r="B13" s="11"/>
      <c r="C13" s="11"/>
      <c r="D13" s="11"/>
    </row>
    <row r="14" spans="1:10" x14ac:dyDescent="0.25">
      <c r="A14" s="4" t="s">
        <v>154</v>
      </c>
      <c r="B14" s="4" t="s">
        <v>155</v>
      </c>
      <c r="C14" s="4" t="s">
        <v>156</v>
      </c>
      <c r="D14" s="4" t="s">
        <v>157</v>
      </c>
    </row>
    <row r="15" spans="1:10" x14ac:dyDescent="0.25">
      <c r="A15" s="8">
        <v>40</v>
      </c>
      <c r="B15" s="8">
        <v>52</v>
      </c>
      <c r="C15" s="8" t="s">
        <v>158</v>
      </c>
      <c r="D15" s="8">
        <v>3</v>
      </c>
    </row>
    <row r="17" spans="1:4" x14ac:dyDescent="0.25">
      <c r="A17" s="11" t="s">
        <v>159</v>
      </c>
      <c r="B17" s="11"/>
      <c r="C17" s="11"/>
      <c r="D17" s="11"/>
    </row>
    <row r="18" spans="1:4" x14ac:dyDescent="0.25">
      <c r="A18" s="4" t="s">
        <v>160</v>
      </c>
      <c r="B18" s="4" t="s">
        <v>161</v>
      </c>
      <c r="C18" s="4" t="s">
        <v>162</v>
      </c>
      <c r="D18" s="4"/>
    </row>
    <row r="19" spans="1:4" x14ac:dyDescent="0.25">
      <c r="A19" s="8" t="s">
        <v>163</v>
      </c>
      <c r="B19" s="8" t="s">
        <v>164</v>
      </c>
      <c r="C19" s="8" t="s">
        <v>164</v>
      </c>
      <c r="D19" s="8"/>
    </row>
    <row r="21" spans="1:4" x14ac:dyDescent="0.25">
      <c r="A21" s="11" t="s">
        <v>166</v>
      </c>
      <c r="B21" s="11"/>
      <c r="C21" s="11"/>
      <c r="D21" s="11"/>
    </row>
    <row r="22" spans="1:4" x14ac:dyDescent="0.25">
      <c r="A22" s="12" t="str">
        <f>_xlfn.SINGLE(_xlfn.TEXTJOIN(CHAR(10),TRUE,"pattern: "&amp;A5&amp;"","locations: &amp;(B5)","envs_per_location: "&amp;C5&amp;"","general_pool_profile: "&amp;A9&amp;"","general_nodes_prod: &amp;(B9)","general_nodes_test: &amp;(C9)","gpu_pool: "&amp;D9&amp;"","gpu_nodes_prod: &amp;(A11)","gpu_nodes_test: &amp;(B11)","odf_usable_tb: &amp;(A15)","odf_sizer_input_tb: &amp;(B15)","odf_worker_profile: "&amp;C15&amp;"","odf_worker_count: &amp;(D15)","icd_pgsql: "&amp;A19&amp;"","icd_redis: "&amp;B19&amp;"","icd_rabbitmq: "&amp;C19&amp;""))</f>
        <v>pattern: ROKS+ICD
locations: &amp;(B5)
envs_per_location: Prod,Test
general_pool_profile: 16 vCPU / 64 GiB
general_nodes_prod: &amp;(B9)
general_nodes_test: &amp;(C9)
gpu_pool: Yes
gpu_nodes_prod: &amp;(A11)
gpu_nodes_test: &amp;(B11)
odf_usable_tb: &amp;(A15)
odf_sizer_input_tb: &amp;(B15)
odf_worker_profile: 16×64
odf_worker_count: &amp;(D15)
icd_pgsql: 1,1
icd_redis: 0,0
icd_rabbitmq: 0,0</v>
      </c>
      <c r="B22" s="12"/>
      <c r="C22" s="12"/>
      <c r="D22" s="12"/>
    </row>
    <row r="23" spans="1:4" x14ac:dyDescent="0.25">
      <c r="A23" s="12"/>
      <c r="B23" s="12"/>
      <c r="C23" s="12"/>
      <c r="D23" s="12"/>
    </row>
    <row r="24" spans="1:4" x14ac:dyDescent="0.25">
      <c r="A24" s="12"/>
      <c r="B24" s="12"/>
      <c r="C24" s="12"/>
      <c r="D24" s="12"/>
    </row>
    <row r="25" spans="1:4" x14ac:dyDescent="0.25">
      <c r="A25" s="12"/>
      <c r="B25" s="12"/>
      <c r="C25" s="12"/>
      <c r="D25" s="12"/>
    </row>
    <row r="26" spans="1:4" x14ac:dyDescent="0.25">
      <c r="A26" s="12"/>
      <c r="B26" s="12"/>
      <c r="C26" s="12"/>
      <c r="D26" s="12"/>
    </row>
    <row r="27" spans="1:4" x14ac:dyDescent="0.25">
      <c r="A27" s="12"/>
      <c r="B27" s="12"/>
      <c r="C27" s="12"/>
      <c r="D27" s="12"/>
    </row>
    <row r="28" spans="1:4" x14ac:dyDescent="0.25">
      <c r="A28" s="12"/>
      <c r="B28" s="12"/>
      <c r="C28" s="12"/>
      <c r="D28" s="12"/>
    </row>
    <row r="29" spans="1:4" x14ac:dyDescent="0.25">
      <c r="A29" s="12"/>
      <c r="B29" s="12"/>
      <c r="C29" s="12"/>
      <c r="D29" s="12"/>
    </row>
    <row r="30" spans="1:4" x14ac:dyDescent="0.25">
      <c r="A30" s="12"/>
      <c r="B30" s="12"/>
      <c r="C30" s="12"/>
      <c r="D30" s="12"/>
    </row>
    <row r="31" spans="1:4" x14ac:dyDescent="0.25">
      <c r="A31" s="12"/>
      <c r="B31" s="12"/>
      <c r="C31" s="12"/>
      <c r="D31" s="12"/>
    </row>
    <row r="32" spans="1:4" x14ac:dyDescent="0.25">
      <c r="A32" s="12"/>
      <c r="B32" s="12"/>
      <c r="C32" s="12"/>
      <c r="D32" s="12"/>
    </row>
    <row r="33" spans="1:4" x14ac:dyDescent="0.25">
      <c r="A33" s="12"/>
      <c r="B33" s="12"/>
      <c r="C33" s="12"/>
      <c r="D33" s="12"/>
    </row>
    <row r="34" spans="1:4" x14ac:dyDescent="0.25">
      <c r="A34" s="12"/>
      <c r="B34" s="12"/>
      <c r="C34" s="12"/>
      <c r="D34" s="12"/>
    </row>
  </sheetData>
  <mergeCells count="8">
    <mergeCell ref="A21:D21"/>
    <mergeCell ref="A22:D34"/>
    <mergeCell ref="A1:J1"/>
    <mergeCell ref="A3:D3"/>
    <mergeCell ref="A7:D7"/>
    <mergeCell ref="A13:D13"/>
    <mergeCell ref="A17:D17"/>
    <mergeCell ref="G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/>
  </sheetViews>
  <sheetFormatPr defaultRowHeight="15" x14ac:dyDescent="0.25"/>
  <cols>
    <col min="1" max="2" width="45.7109375" customWidth="1"/>
    <col min="3" max="3" width="63.140625" customWidth="1"/>
  </cols>
  <sheetData>
    <row r="1" spans="1:3" ht="15.75" x14ac:dyDescent="0.25">
      <c r="A1" s="2" t="s">
        <v>167</v>
      </c>
    </row>
    <row r="3" spans="1:3" x14ac:dyDescent="0.25">
      <c r="A3" s="4" t="s">
        <v>168</v>
      </c>
      <c r="B3" s="4" t="s">
        <v>169</v>
      </c>
      <c r="C3" s="4" t="s">
        <v>170</v>
      </c>
    </row>
    <row r="4" spans="1:3" x14ac:dyDescent="0.25">
      <c r="A4" s="5" t="s">
        <v>171</v>
      </c>
      <c r="B4" s="5" t="s">
        <v>172</v>
      </c>
      <c r="C4" s="5" t="s">
        <v>173</v>
      </c>
    </row>
    <row r="5" spans="1:3" x14ac:dyDescent="0.25">
      <c r="A5" s="5" t="s">
        <v>174</v>
      </c>
      <c r="B5" s="5" t="s">
        <v>175</v>
      </c>
      <c r="C5" s="5" t="s">
        <v>176</v>
      </c>
    </row>
    <row r="6" spans="1:3" x14ac:dyDescent="0.25">
      <c r="A6" s="5" t="s">
        <v>177</v>
      </c>
      <c r="B6" s="5" t="s">
        <v>178</v>
      </c>
      <c r="C6" s="5" t="s">
        <v>179</v>
      </c>
    </row>
    <row r="7" spans="1:3" x14ac:dyDescent="0.25">
      <c r="A7" s="5" t="s">
        <v>180</v>
      </c>
      <c r="B7" s="5" t="s">
        <v>181</v>
      </c>
      <c r="C7" s="5" t="s">
        <v>182</v>
      </c>
    </row>
    <row r="8" spans="1:3" x14ac:dyDescent="0.25">
      <c r="A8" s="5" t="s">
        <v>183</v>
      </c>
      <c r="B8" s="5" t="s">
        <v>184</v>
      </c>
      <c r="C8" s="5" t="s">
        <v>185</v>
      </c>
    </row>
    <row r="9" spans="1:3" x14ac:dyDescent="0.25">
      <c r="A9" s="5" t="s">
        <v>186</v>
      </c>
      <c r="B9" s="5" t="s">
        <v>187</v>
      </c>
      <c r="C9" s="5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8"/>
  <sheetViews>
    <sheetView workbookViewId="0"/>
  </sheetViews>
  <sheetFormatPr defaultRowHeight="15" x14ac:dyDescent="0.25"/>
  <cols>
    <col min="1" max="1" width="45.7109375" customWidth="1"/>
    <col min="2" max="2" width="58.7109375" customWidth="1"/>
  </cols>
  <sheetData>
    <row r="1" spans="1:2" ht="15.75" x14ac:dyDescent="0.25">
      <c r="A1" s="2" t="s">
        <v>189</v>
      </c>
    </row>
    <row r="3" spans="1:2" x14ac:dyDescent="0.25">
      <c r="A3" s="4" t="s">
        <v>190</v>
      </c>
      <c r="B3" s="4" t="s">
        <v>191</v>
      </c>
    </row>
    <row r="4" spans="1:2" x14ac:dyDescent="0.25">
      <c r="A4" s="5" t="s">
        <v>192</v>
      </c>
      <c r="B4" s="5" t="s">
        <v>193</v>
      </c>
    </row>
    <row r="5" spans="1:2" x14ac:dyDescent="0.25">
      <c r="A5" s="5" t="s">
        <v>194</v>
      </c>
      <c r="B5" s="5" t="s">
        <v>195</v>
      </c>
    </row>
    <row r="6" spans="1:2" x14ac:dyDescent="0.25">
      <c r="A6" s="5" t="s">
        <v>196</v>
      </c>
      <c r="B6" s="5" t="s">
        <v>197</v>
      </c>
    </row>
    <row r="7" spans="1:2" x14ac:dyDescent="0.25">
      <c r="A7" s="5" t="s">
        <v>198</v>
      </c>
      <c r="B7" s="5" t="s">
        <v>199</v>
      </c>
    </row>
    <row r="8" spans="1:2" x14ac:dyDescent="0.25">
      <c r="A8" s="5" t="s">
        <v>200</v>
      </c>
      <c r="B8" s="5" t="s">
        <v>201</v>
      </c>
    </row>
    <row r="9" spans="1:2" x14ac:dyDescent="0.25">
      <c r="A9" s="5" t="s">
        <v>202</v>
      </c>
      <c r="B9" s="5" t="s">
        <v>203</v>
      </c>
    </row>
    <row r="10" spans="1:2" x14ac:dyDescent="0.25">
      <c r="A10" s="5" t="s">
        <v>204</v>
      </c>
      <c r="B10" s="5" t="s">
        <v>205</v>
      </c>
    </row>
    <row r="11" spans="1:2" x14ac:dyDescent="0.25">
      <c r="A11" s="5" t="s">
        <v>206</v>
      </c>
      <c r="B11" s="5" t="s">
        <v>207</v>
      </c>
    </row>
    <row r="12" spans="1:2" x14ac:dyDescent="0.25">
      <c r="A12" s="5" t="s">
        <v>208</v>
      </c>
      <c r="B12" s="5" t="s">
        <v>209</v>
      </c>
    </row>
    <row r="13" spans="1:2" x14ac:dyDescent="0.25">
      <c r="A13" s="5" t="s">
        <v>210</v>
      </c>
      <c r="B13" s="5" t="s">
        <v>211</v>
      </c>
    </row>
    <row r="14" spans="1:2" x14ac:dyDescent="0.25">
      <c r="A14" s="5" t="s">
        <v>212</v>
      </c>
      <c r="B14" s="5" t="s">
        <v>213</v>
      </c>
    </row>
    <row r="15" spans="1:2" x14ac:dyDescent="0.25">
      <c r="A15" s="5" t="s">
        <v>214</v>
      </c>
      <c r="B15" s="5" t="s">
        <v>215</v>
      </c>
    </row>
    <row r="16" spans="1:2" x14ac:dyDescent="0.25">
      <c r="A16" s="5" t="s">
        <v>216</v>
      </c>
      <c r="B16" s="5" t="s">
        <v>217</v>
      </c>
    </row>
    <row r="17" spans="1:2" x14ac:dyDescent="0.25">
      <c r="A17" s="5" t="s">
        <v>84</v>
      </c>
      <c r="B17" s="5" t="s">
        <v>218</v>
      </c>
    </row>
    <row r="18" spans="1:2" x14ac:dyDescent="0.25">
      <c r="A18" s="5" t="s">
        <v>219</v>
      </c>
      <c r="B18" s="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00_Intro</vt:lpstr>
      <vt:lpstr>01_Project_Overview</vt:lpstr>
      <vt:lpstr>02_VMware</vt:lpstr>
      <vt:lpstr>03_PowerVS</vt:lpstr>
      <vt:lpstr>04_VPC</vt:lpstr>
      <vt:lpstr>05_Satellite_ROKS</vt:lpstr>
      <vt:lpstr>06_Error_Guide</vt:lpstr>
      <vt:lpstr>07_Glossary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Venuto</cp:lastModifiedBy>
  <dcterms:created xsi:type="dcterms:W3CDTF">2025-10-02T01:37:41Z</dcterms:created>
  <dcterms:modified xsi:type="dcterms:W3CDTF">2025-10-02T02:29:10Z</dcterms:modified>
</cp:coreProperties>
</file>