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E:\CAPSTONE\Delivered\Inception\"/>
    </mc:Choice>
  </mc:AlternateContent>
  <xr:revisionPtr revIDLastSave="0" documentId="13_ncr:1_{988C82E3-7A25-48FB-9FEB-CE514C08B7E4}"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GanttChart!$A$1:$BN$76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1" i="9" l="1"/>
  <c r="F51" i="9"/>
  <c r="I60" i="9" l="1"/>
  <c r="F59" i="9"/>
  <c r="I59" i="9" s="1"/>
  <c r="A59" i="9"/>
  <c r="I36" i="9"/>
  <c r="I74" i="9" l="1"/>
  <c r="I73" i="9"/>
  <c r="I72" i="9"/>
  <c r="F71" i="9"/>
  <c r="I71" i="9" s="1"/>
  <c r="I68" i="9"/>
  <c r="I67" i="9"/>
  <c r="I66" i="9"/>
  <c r="I65" i="9"/>
  <c r="I63" i="9"/>
  <c r="I64" i="9"/>
  <c r="I70" i="9"/>
  <c r="F62" i="9"/>
  <c r="I62" i="9" s="1"/>
  <c r="F50" i="9"/>
  <c r="I50" i="9" s="1"/>
  <c r="F49" i="9"/>
  <c r="I49" i="9" s="1"/>
  <c r="F48" i="9"/>
  <c r="I48" i="9" s="1"/>
  <c r="F44" i="9"/>
  <c r="I75" i="9"/>
  <c r="I76" i="9"/>
  <c r="F29" i="9"/>
  <c r="I29" i="9" s="1"/>
  <c r="F22" i="9"/>
  <c r="I22" i="9" s="1"/>
  <c r="F32" i="9"/>
  <c r="I32" i="9" s="1"/>
  <c r="F30" i="9"/>
  <c r="I30" i="9" s="1"/>
  <c r="F40" i="9"/>
  <c r="I40" i="9" s="1"/>
  <c r="F19" i="9"/>
  <c r="I19" i="9" s="1"/>
  <c r="F13" i="9"/>
  <c r="I13" i="9" s="1"/>
  <c r="F8" i="9" l="1"/>
  <c r="I8" i="9" s="1"/>
  <c r="F42" i="9"/>
  <c r="I42" i="9" s="1"/>
  <c r="F33" i="9"/>
  <c r="I33" i="9" s="1"/>
  <c r="F16" i="9"/>
  <c r="I16" i="9" s="1"/>
  <c r="F12" i="9" l="1"/>
  <c r="F9" i="9"/>
  <c r="K6" i="9"/>
  <c r="F14" i="9" l="1"/>
  <c r="I14" i="9" s="1"/>
  <c r="I12" i="9"/>
  <c r="F10" i="9"/>
  <c r="I10" i="9" s="1"/>
  <c r="I9" i="9"/>
  <c r="F15" i="9"/>
  <c r="I15" i="9" s="1"/>
  <c r="K7" i="9"/>
  <c r="K4" i="9"/>
  <c r="A8" i="9"/>
  <c r="L6" i="9" l="1"/>
  <c r="F18" i="9" l="1"/>
  <c r="I18" i="9" s="1"/>
  <c r="F17" i="9"/>
  <c r="I17" i="9" s="1"/>
  <c r="F35" i="9"/>
  <c r="I35" i="9" s="1"/>
  <c r="F34" i="9"/>
  <c r="I34" i="9" s="1"/>
  <c r="I44" i="9"/>
  <c r="F43" i="9"/>
  <c r="I43" i="9" s="1"/>
  <c r="M6" i="9"/>
  <c r="I45" i="9" l="1"/>
  <c r="N6" i="9"/>
  <c r="F46" i="9" l="1"/>
  <c r="I46" i="9" s="1"/>
  <c r="F39" i="9"/>
  <c r="I39" i="9" s="1"/>
  <c r="O6" i="9"/>
  <c r="K5" i="9"/>
  <c r="I47" i="9" l="1"/>
  <c r="F41" i="9"/>
  <c r="I41"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P6" i="9"/>
  <c r="BO5" i="9"/>
  <c r="BO7" i="9"/>
  <c r="BL7" i="9"/>
  <c r="BQ6" i="9" l="1"/>
  <c r="BP7" i="9"/>
  <c r="BM7" i="9"/>
  <c r="BQ7" i="9" l="1"/>
  <c r="BR6" i="9"/>
  <c r="BN7" i="9"/>
  <c r="BR7" i="9" l="1"/>
  <c r="BS6" i="9"/>
  <c r="A9" i="9"/>
  <c r="A10" i="9" s="1"/>
  <c r="A11" i="9" s="1"/>
  <c r="BS7" i="9" l="1"/>
  <c r="BT6" i="9"/>
  <c r="A12" i="9"/>
  <c r="BU6" i="9" l="1"/>
  <c r="BT7" i="9"/>
  <c r="A14" i="9"/>
  <c r="A15" i="9" s="1"/>
  <c r="A16" i="9" s="1"/>
  <c r="A17" i="9" s="1"/>
  <c r="A18" i="9" s="1"/>
  <c r="A20" i="9" s="1"/>
  <c r="A33" i="9" s="1"/>
  <c r="A34" i="9" s="1"/>
  <c r="A35" i="9" s="1"/>
  <c r="A39" i="9" s="1"/>
  <c r="BU7" i="9" l="1"/>
  <c r="BV6" i="9"/>
  <c r="F20" i="9"/>
  <c r="A42" i="9"/>
  <c r="A43" i="9" s="1"/>
  <c r="A44" i="9" s="1"/>
  <c r="A45" i="9" s="1"/>
  <c r="A46" i="9" s="1"/>
  <c r="A47" i="9" s="1"/>
  <c r="A48" i="9" s="1"/>
  <c r="A49" i="9" s="1"/>
  <c r="A50" i="9" s="1"/>
  <c r="A62" i="9" s="1"/>
  <c r="A71" i="9" s="1"/>
  <c r="BW6" i="9" l="1"/>
  <c r="BV7" i="9"/>
  <c r="BV4" i="9"/>
  <c r="BV5" i="9"/>
  <c r="I20" i="9"/>
  <c r="F21" i="9"/>
  <c r="BX6" i="9" l="1"/>
  <c r="BW7" i="9"/>
  <c r="I21" i="9"/>
  <c r="I31" i="9"/>
  <c r="BY6" i="9" l="1"/>
  <c r="BX7" i="9"/>
  <c r="BY7" i="9" l="1"/>
  <c r="BZ6" i="9"/>
  <c r="CA6" i="9" l="1"/>
  <c r="BZ7" i="9"/>
  <c r="CB6" i="9" l="1"/>
  <c r="CA7" i="9"/>
  <c r="CB7" i="9" l="1"/>
  <c r="CC6" i="9"/>
  <c r="CD6" i="9" l="1"/>
  <c r="CC4" i="9"/>
  <c r="CC5" i="9"/>
  <c r="CC7" i="9"/>
  <c r="CE6" i="9" l="1"/>
  <c r="CD7" i="9"/>
  <c r="CE7" i="9" l="1"/>
  <c r="CF6" i="9"/>
  <c r="CG6" i="9" l="1"/>
  <c r="CF7" i="9"/>
  <c r="CG7" i="9" l="1"/>
  <c r="CH6" i="9"/>
  <c r="CH7" i="9" l="1"/>
  <c r="CI6" i="9"/>
  <c r="CI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<sst xmlns="http://schemas.openxmlformats.org/spreadsheetml/2006/main" count="275" uniqueCount="209">
  <si>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</si>
  <si>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</si>
  <si>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</si>
  <si>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</si>
  <si>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</si>
  <si>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</si>
  <si>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</si>
  <si>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</si>
  <si>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</si>
  <si>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</si>
  <si>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</si>
  <si>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</si>
  <si>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</si>
  <si>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</si>
  <si>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</si>
  <si>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</si>
  <si>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</si>
  <si>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</si>
  <si>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</si>
  <si>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</si>
  <si>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</si>
  <si>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</si>
  <si>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</si>
  <si>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</si>
  <si>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</si>
  <si>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</si>
  <si>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</si>
  <si>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</si>
  <si>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</si>
  <si>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</si>
  <si>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</si>
  <si>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</si>
  <si>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</si>
  <si>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</si>
  <si>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</si>
  <si>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</si>
  <si>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</si>
  <si>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</si>
  <si>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</si>
  <si>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</si>
  <si>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</si>
  <si>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</si>
  <si>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</si>
  <si>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</si>
  <si>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</si>
  <si>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</si>
  <si>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</si>
  <si>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</si>
  <si>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</si>
  <si>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</si>
  <si>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</si>
  <si>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</si>
  <si>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</si>
  <si>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</si>
  <si>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</si>
  <si>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</si>
  <si>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</si>
  <si>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</si>
  <si>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</si>
  <si>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</si>
  <si>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</si>
  <si>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</si>
  <si>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</si>
  <si>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</si>
  <si>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</si>
  <si>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</si>
  <si>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</si>
  <si>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</si>
  <si>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</si>
  <si>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</si>
  <si>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</si>
  <si>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</si>
  <si>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</si>
  <si>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</si>
  <si>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</si>
  <si>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</si>
  <si>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</si>
  <si>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</si>
  <si>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</si>
  <si>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</si>
  <si>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</si>
  <si>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</si>
  <si>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</si>
  <si>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</si>
  <si>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</si>
  <si>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</si>
  <si>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</si>
  <si>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</si>
  <si>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</si>
  <si>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</si>
  <si>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</si>
  <si>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</si>
  <si>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</si>
  <si>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</si>
  <si>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</si>
  <si>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</si>
  <si>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</si>
  <si>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</si>
  <si>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</si>
  <si>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</si>
  <si>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</si>
  <si>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</si>
  <si>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</si>
  <si>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</si>
  <si>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</si>
  <si>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</si>
  <si>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</si>
  <si>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</si>
  <si>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</si>
  <si>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</si>
  <si>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</si>
  <si>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</si>
  <si>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</si>
  <si>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</si>
  <si>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</si>
  <si>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</si>
  <si>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</si>
  <si>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</si>
  <si>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</si>
  <si>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</si>
  <si>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</si>
  <si>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</si>
  <si>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</si>
  <si>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</si>
  <si>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</si>
  <si>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</si>
  <si>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</si>
  <si>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</si>
  <si>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</si>
  <si>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</si>
  <si>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FPS Inventory</t>
  </si>
  <si>
    <t>Client Letter</t>
  </si>
  <si>
    <t>Team Charter</t>
  </si>
  <si>
    <t>Project Charter</t>
  </si>
  <si>
    <t>IP Contract</t>
  </si>
  <si>
    <t>Project Plan</t>
  </si>
  <si>
    <t>Web Search and Rationale Report</t>
  </si>
  <si>
    <t>Project Summation Slides</t>
  </si>
  <si>
    <t>SM</t>
  </si>
  <si>
    <t>JP</t>
  </si>
  <si>
    <t>Inception</t>
  </si>
  <si>
    <t>Development</t>
  </si>
  <si>
    <t>Database Design</t>
  </si>
  <si>
    <t>FM</t>
  </si>
  <si>
    <t>Database Coded</t>
  </si>
  <si>
    <t>Code Add User webpage</t>
  </si>
  <si>
    <t>UI for Add User webpage</t>
  </si>
  <si>
    <t>Import Bulk Data</t>
  </si>
  <si>
    <t>Analysis</t>
  </si>
  <si>
    <t>Agile Iteration Plan</t>
  </si>
  <si>
    <t>Use Case Diagrams</t>
  </si>
  <si>
    <t>Database Review</t>
  </si>
  <si>
    <t>Statechart Diagrams</t>
  </si>
  <si>
    <t>SM/JP/FM</t>
  </si>
  <si>
    <t>Agile Release Summary</t>
  </si>
  <si>
    <t>Agile Backlog</t>
  </si>
  <si>
    <t>Design</t>
  </si>
  <si>
    <t>Code security checks</t>
  </si>
  <si>
    <t>Report Generation</t>
  </si>
  <si>
    <t>Code for additional web pages</t>
  </si>
  <si>
    <t>2.4.1</t>
  </si>
  <si>
    <t>UI for additional web pages</t>
  </si>
  <si>
    <t>2.5.1</t>
  </si>
  <si>
    <t>FM/JP/SM</t>
  </si>
  <si>
    <t>Design Class Diagram</t>
  </si>
  <si>
    <t>Design level Sequence Diagrams</t>
  </si>
  <si>
    <t>Navigation Diagram(s)</t>
  </si>
  <si>
    <t>User Interface Prototype</t>
  </si>
  <si>
    <t>Entity Relationship Diagram (ERD)</t>
  </si>
  <si>
    <t>Construction</t>
  </si>
  <si>
    <t>Agile Iteration Summary</t>
  </si>
  <si>
    <t>Transition</t>
  </si>
  <si>
    <t>User and System test plan(s) and results</t>
  </si>
  <si>
    <t>Help system and tutorials</t>
  </si>
  <si>
    <t>Project ID Sheet &amp; Deployment Guide</t>
  </si>
  <si>
    <t>Source Code &amp; Deployment to Client</t>
  </si>
  <si>
    <t>Faculty Advisor Project Submission</t>
  </si>
  <si>
    <t>Client Project Submission</t>
  </si>
  <si>
    <t>Demo and Judging</t>
  </si>
  <si>
    <t>Attending Demo Day</t>
  </si>
  <si>
    <t>Resumes</t>
  </si>
  <si>
    <t>Booth Display</t>
  </si>
  <si>
    <t>FPS Inventory Management System</t>
  </si>
  <si>
    <t>Use Case Descriptions x 2</t>
  </si>
  <si>
    <t>Use Case Descriptions x2</t>
  </si>
  <si>
    <t>Use Case Descriptions x 1</t>
  </si>
  <si>
    <t>Database Demonstration</t>
  </si>
  <si>
    <t>Add User Page code demonstration</t>
  </si>
  <si>
    <t>Add User Page UI demonstration</t>
  </si>
  <si>
    <t>UI for additonal pages demonstration</t>
  </si>
  <si>
    <t>Bulk Data Demonstration</t>
  </si>
  <si>
    <t>Report demonstration</t>
  </si>
  <si>
    <t>Quality Assurance</t>
  </si>
  <si>
    <t>Validation testing</t>
  </si>
  <si>
    <t>Security testing</t>
  </si>
  <si>
    <t>Code Product CRUD page</t>
  </si>
  <si>
    <t>2.5.2</t>
  </si>
  <si>
    <t>Code Store CRUD page</t>
  </si>
  <si>
    <t>2.5.3</t>
  </si>
  <si>
    <t>Code Supplier CRUD</t>
  </si>
  <si>
    <t>2.5.4</t>
  </si>
  <si>
    <t>Code City CRUD page</t>
  </si>
  <si>
    <t>2.5.5</t>
  </si>
  <si>
    <t>Code Category CRUD page</t>
  </si>
  <si>
    <t>2.5.6</t>
  </si>
  <si>
    <t>Code Shipping Company CRUD page</t>
  </si>
  <si>
    <t>Store/Product page code demonstration</t>
  </si>
  <si>
    <t>Unit Tests Plan and Results - Admin</t>
  </si>
  <si>
    <t>Unit Tests Plan and Results -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</si>
</sst>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theme="4"/>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2" fillId="25" borderId="10" xfId="0" applyFont="1" applyFill="1" applyBorder="1" applyAlignment="1" applyProtection="1">
      <alignment vertical="center"/>
    </xf>
    <xf numFmtId="0" fontId="42" fillId="26" borderId="10" xfId="0" applyFont="1" applyFill="1" applyBorder="1" applyAlignment="1" applyProtection="1">
      <alignment vertical="center"/>
    </xf>
    <xf numFmtId="0" fontId="42" fillId="27" borderId="10" xfId="0" applyFont="1" applyFill="1" applyBorder="1" applyAlignment="1" applyProtection="1">
      <alignment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200025</xdr:colOff>
      <xdr:row>5</xdr:row>
      <xdr:rowOff>142875</xdr:rowOff>
    </xdr:from>
    <xdr:to>
      <xdr:col>28</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I76"/>
  <sheetViews>
    <sheetView showGridLines="0" tabSelected="1" topLeftCell="B1" zoomScaleNormal="100" workbookViewId="0">
      <pane ySplit="7" topLeftCell="A29" activePane="bottomLeft" state="frozen"/>
      <selection pane="bottomLeft" activeCell="I26" sqref="I26"/>
    </sheetView>
  </sheetViews>
  <sheetFormatPr defaultColWidth="9.140625" defaultRowHeight="12.75" x14ac:dyDescent="0.2"/>
  <cols>
    <col min="1" max="1" width="6.85546875" style="5" customWidth="1"/>
    <col min="2" max="2" width="19" style="1" customWidth="1"/>
    <col min="3" max="3" width="8.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3.28515625" style="3" customWidth="1"/>
    <col min="68" max="68" width="3.140625" style="3" customWidth="1"/>
    <col min="69" max="69" width="2.85546875" style="3" customWidth="1"/>
    <col min="70" max="70" width="2.5703125" style="3" customWidth="1"/>
    <col min="71" max="71" width="3" style="3" customWidth="1"/>
    <col min="72" max="72" width="2.85546875" style="3" customWidth="1"/>
    <col min="73" max="73" width="2.28515625" style="3" customWidth="1"/>
    <col min="74" max="74" width="2.7109375" style="3" customWidth="1"/>
    <col min="75" max="75" width="2.5703125" style="3" customWidth="1"/>
    <col min="76" max="87" width="2.7109375" style="3" customWidth="1"/>
    <col min="88" max="16384" width="9.140625" style="3"/>
  </cols>
  <sheetData>
    <row r="1" spans="1:87" ht="30" customHeight="1" x14ac:dyDescent="0.2">
      <c r="A1" s="105" t="s">
        <v>182</v>
      </c>
      <c r="B1" s="43"/>
      <c r="C1" s="43"/>
      <c r="D1" s="43"/>
      <c r="E1" s="43"/>
      <c r="F1" s="43"/>
      <c r="I1" s="110"/>
      <c r="K1" s="151" t="s">
        <v>71</v>
      </c>
      <c r="L1" s="151"/>
      <c r="M1" s="151"/>
      <c r="N1" s="151"/>
      <c r="O1" s="151"/>
      <c r="P1" s="151"/>
      <c r="Q1" s="151"/>
      <c r="R1" s="151"/>
      <c r="S1" s="151"/>
      <c r="T1" s="151"/>
      <c r="U1" s="151"/>
      <c r="V1" s="151"/>
      <c r="W1" s="151"/>
      <c r="X1" s="151"/>
      <c r="Y1" s="151"/>
      <c r="Z1" s="151"/>
      <c r="AA1" s="151"/>
      <c r="AB1" s="151"/>
      <c r="AC1" s="151"/>
      <c r="AD1" s="151"/>
      <c r="AE1" s="151"/>
    </row>
    <row r="2" spans="1:87" ht="18" customHeight="1" x14ac:dyDescent="0.2">
      <c r="A2" s="48" t="s">
        <v>130</v>
      </c>
      <c r="B2" s="22"/>
      <c r="C2" s="22"/>
      <c r="D2" s="30"/>
      <c r="E2" s="138"/>
      <c r="F2" s="138"/>
      <c r="H2" s="2"/>
    </row>
    <row r="3" spans="1:87"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87" ht="17.25" customHeight="1" x14ac:dyDescent="0.2">
      <c r="A4" s="90"/>
      <c r="B4" s="94" t="s">
        <v>69</v>
      </c>
      <c r="C4" s="156">
        <v>43850</v>
      </c>
      <c r="D4" s="156"/>
      <c r="E4" s="156"/>
      <c r="F4" s="91"/>
      <c r="G4" s="94" t="s">
        <v>68</v>
      </c>
      <c r="H4" s="109">
        <v>4</v>
      </c>
      <c r="I4" s="92"/>
      <c r="J4" s="46"/>
      <c r="K4" s="153" t="str">
        <f>"Week "&amp;(K6-($C$4-WEEKDAY($C$4,1)+2))/7+1</f>
        <v>Week 4</v>
      </c>
      <c r="L4" s="154"/>
      <c r="M4" s="154"/>
      <c r="N4" s="154"/>
      <c r="O4" s="154"/>
      <c r="P4" s="154"/>
      <c r="Q4" s="155"/>
      <c r="R4" s="153" t="str">
        <f>"Week "&amp;(R6-($C$4-WEEKDAY($C$4,1)+2))/7+1</f>
        <v>Week 5</v>
      </c>
      <c r="S4" s="154"/>
      <c r="T4" s="154"/>
      <c r="U4" s="154"/>
      <c r="V4" s="154"/>
      <c r="W4" s="154"/>
      <c r="X4" s="155"/>
      <c r="Y4" s="153" t="str">
        <f>"Week "&amp;(Y6-($C$4-WEEKDAY($C$4,1)+2))/7+1</f>
        <v>Week 6</v>
      </c>
      <c r="Z4" s="154"/>
      <c r="AA4" s="154"/>
      <c r="AB4" s="154"/>
      <c r="AC4" s="154"/>
      <c r="AD4" s="154"/>
      <c r="AE4" s="155"/>
      <c r="AF4" s="153" t="str">
        <f>"Week "&amp;(AF6-($C$4-WEEKDAY($C$4,1)+2))/7+1</f>
        <v>Week 7</v>
      </c>
      <c r="AG4" s="154"/>
      <c r="AH4" s="154"/>
      <c r="AI4" s="154"/>
      <c r="AJ4" s="154"/>
      <c r="AK4" s="154"/>
      <c r="AL4" s="155"/>
      <c r="AM4" s="153" t="str">
        <f>"Week "&amp;(AM6-($C$4-WEEKDAY($C$4,1)+2))/7+1</f>
        <v>Week 8</v>
      </c>
      <c r="AN4" s="154"/>
      <c r="AO4" s="154"/>
      <c r="AP4" s="154"/>
      <c r="AQ4" s="154"/>
      <c r="AR4" s="154"/>
      <c r="AS4" s="155"/>
      <c r="AT4" s="153" t="str">
        <f>"Week "&amp;(AT6-($C$4-WEEKDAY($C$4,1)+2))/7+1</f>
        <v>Week 9</v>
      </c>
      <c r="AU4" s="154"/>
      <c r="AV4" s="154"/>
      <c r="AW4" s="154"/>
      <c r="AX4" s="154"/>
      <c r="AY4" s="154"/>
      <c r="AZ4" s="155"/>
      <c r="BA4" s="153" t="str">
        <f>"Week "&amp;(BA6-($C$4-WEEKDAY($C$4,1)+2))/7+1</f>
        <v>Week 10</v>
      </c>
      <c r="BB4" s="154"/>
      <c r="BC4" s="154"/>
      <c r="BD4" s="154"/>
      <c r="BE4" s="154"/>
      <c r="BF4" s="154"/>
      <c r="BG4" s="155"/>
      <c r="BH4" s="153" t="str">
        <f>"Week "&amp;(BH6-($C$4-WEEKDAY($C$4,1)+2))/7+1</f>
        <v>Week 11</v>
      </c>
      <c r="BI4" s="154"/>
      <c r="BJ4" s="154"/>
      <c r="BK4" s="154"/>
      <c r="BL4" s="154"/>
      <c r="BM4" s="154"/>
      <c r="BN4" s="155"/>
      <c r="BO4" s="153" t="str">
        <f>"Week "&amp;(BO6-($C$4-WEEKDAY($C$4,1)+2))/7+1</f>
        <v>Week 12</v>
      </c>
      <c r="BP4" s="154"/>
      <c r="BQ4" s="154"/>
      <c r="BR4" s="154"/>
      <c r="BS4" s="154"/>
      <c r="BT4" s="154"/>
      <c r="BU4" s="155"/>
      <c r="BV4" s="153" t="str">
        <f t="shared" ref="BV4" si="0">"Week "&amp;(BV6-($C$4-WEEKDAY($C$4,1)+2))/7+1</f>
        <v>Week 13</v>
      </c>
      <c r="BW4" s="154"/>
      <c r="BX4" s="154"/>
      <c r="BY4" s="154"/>
      <c r="BZ4" s="154"/>
      <c r="CA4" s="154"/>
      <c r="CB4" s="155"/>
      <c r="CC4" s="153" t="str">
        <f t="shared" ref="CC4" si="1">"Week "&amp;(CC6-($C$4-WEEKDAY($C$4,1)+2))/7+1</f>
        <v>Week 14</v>
      </c>
      <c r="CD4" s="154"/>
      <c r="CE4" s="154"/>
      <c r="CF4" s="154"/>
      <c r="CG4" s="154"/>
      <c r="CH4" s="154"/>
      <c r="CI4" s="155"/>
    </row>
    <row r="5" spans="1:87" ht="17.25" customHeight="1" x14ac:dyDescent="0.2">
      <c r="A5" s="90"/>
      <c r="B5" s="94" t="s">
        <v>70</v>
      </c>
      <c r="C5" s="152"/>
      <c r="D5" s="152"/>
      <c r="E5" s="152"/>
      <c r="F5" s="93"/>
      <c r="G5" s="93"/>
      <c r="H5" s="93"/>
      <c r="I5" s="93"/>
      <c r="J5" s="46"/>
      <c r="K5" s="157">
        <f>K6</f>
        <v>43871</v>
      </c>
      <c r="L5" s="158"/>
      <c r="M5" s="158"/>
      <c r="N5" s="158"/>
      <c r="O5" s="158"/>
      <c r="P5" s="158"/>
      <c r="Q5" s="159"/>
      <c r="R5" s="157">
        <f>R6</f>
        <v>43878</v>
      </c>
      <c r="S5" s="158"/>
      <c r="T5" s="158"/>
      <c r="U5" s="158"/>
      <c r="V5" s="158"/>
      <c r="W5" s="158"/>
      <c r="X5" s="159"/>
      <c r="Y5" s="157">
        <f>Y6</f>
        <v>43885</v>
      </c>
      <c r="Z5" s="158"/>
      <c r="AA5" s="158"/>
      <c r="AB5" s="158"/>
      <c r="AC5" s="158"/>
      <c r="AD5" s="158"/>
      <c r="AE5" s="159"/>
      <c r="AF5" s="157">
        <f>AF6</f>
        <v>43892</v>
      </c>
      <c r="AG5" s="158"/>
      <c r="AH5" s="158"/>
      <c r="AI5" s="158"/>
      <c r="AJ5" s="158"/>
      <c r="AK5" s="158"/>
      <c r="AL5" s="159"/>
      <c r="AM5" s="157">
        <f>AM6</f>
        <v>43899</v>
      </c>
      <c r="AN5" s="158"/>
      <c r="AO5" s="158"/>
      <c r="AP5" s="158"/>
      <c r="AQ5" s="158"/>
      <c r="AR5" s="158"/>
      <c r="AS5" s="159"/>
      <c r="AT5" s="157">
        <f>AT6</f>
        <v>43906</v>
      </c>
      <c r="AU5" s="158"/>
      <c r="AV5" s="158"/>
      <c r="AW5" s="158"/>
      <c r="AX5" s="158"/>
      <c r="AY5" s="158"/>
      <c r="AZ5" s="159"/>
      <c r="BA5" s="157">
        <f>BA6</f>
        <v>43913</v>
      </c>
      <c r="BB5" s="158"/>
      <c r="BC5" s="158"/>
      <c r="BD5" s="158"/>
      <c r="BE5" s="158"/>
      <c r="BF5" s="158"/>
      <c r="BG5" s="159"/>
      <c r="BH5" s="157">
        <f>BH6</f>
        <v>43920</v>
      </c>
      <c r="BI5" s="158"/>
      <c r="BJ5" s="158"/>
      <c r="BK5" s="158"/>
      <c r="BL5" s="158"/>
      <c r="BM5" s="158"/>
      <c r="BN5" s="159"/>
      <c r="BO5" s="157">
        <f>BO6</f>
        <v>43927</v>
      </c>
      <c r="BP5" s="158"/>
      <c r="BQ5" s="158"/>
      <c r="BR5" s="158"/>
      <c r="BS5" s="158"/>
      <c r="BT5" s="158"/>
      <c r="BU5" s="159"/>
      <c r="BV5" s="157">
        <f t="shared" ref="BV5" si="2">BV6</f>
        <v>43934</v>
      </c>
      <c r="BW5" s="158"/>
      <c r="BX5" s="158"/>
      <c r="BY5" s="158"/>
      <c r="BZ5" s="158"/>
      <c r="CA5" s="158"/>
      <c r="CB5" s="159"/>
      <c r="CC5" s="157">
        <f t="shared" ref="CC5" si="3">CC6</f>
        <v>43941</v>
      </c>
      <c r="CD5" s="158"/>
      <c r="CE5" s="158"/>
      <c r="CF5" s="158"/>
      <c r="CG5" s="158"/>
      <c r="CH5" s="158"/>
      <c r="CI5" s="159"/>
    </row>
    <row r="6" spans="1:87" x14ac:dyDescent="0.2">
      <c r="A6" s="45"/>
      <c r="B6" s="46"/>
      <c r="C6" s="46"/>
      <c r="D6" s="47"/>
      <c r="E6" s="46"/>
      <c r="F6" s="46"/>
      <c r="G6" s="46"/>
      <c r="H6" s="46"/>
      <c r="I6" s="46"/>
      <c r="J6" s="46"/>
      <c r="K6" s="76">
        <f>C4-WEEKDAY(C4,1)+2+7*(H4-1)</f>
        <v>43871</v>
      </c>
      <c r="L6" s="67">
        <f t="shared" ref="L6:AQ6" si="4">K6+1</f>
        <v>43872</v>
      </c>
      <c r="M6" s="67">
        <f t="shared" si="4"/>
        <v>43873</v>
      </c>
      <c r="N6" s="67">
        <f t="shared" si="4"/>
        <v>43874</v>
      </c>
      <c r="O6" s="67">
        <f t="shared" si="4"/>
        <v>43875</v>
      </c>
      <c r="P6" s="67">
        <f t="shared" si="4"/>
        <v>43876</v>
      </c>
      <c r="Q6" s="77">
        <f t="shared" si="4"/>
        <v>43877</v>
      </c>
      <c r="R6" s="76">
        <f t="shared" si="4"/>
        <v>43878</v>
      </c>
      <c r="S6" s="67">
        <f t="shared" si="4"/>
        <v>43879</v>
      </c>
      <c r="T6" s="67">
        <f t="shared" si="4"/>
        <v>43880</v>
      </c>
      <c r="U6" s="67">
        <f t="shared" si="4"/>
        <v>43881</v>
      </c>
      <c r="V6" s="67">
        <f t="shared" si="4"/>
        <v>43882</v>
      </c>
      <c r="W6" s="67">
        <f t="shared" si="4"/>
        <v>43883</v>
      </c>
      <c r="X6" s="77">
        <f t="shared" si="4"/>
        <v>43884</v>
      </c>
      <c r="Y6" s="76">
        <f t="shared" si="4"/>
        <v>43885</v>
      </c>
      <c r="Z6" s="67">
        <f t="shared" si="4"/>
        <v>43886</v>
      </c>
      <c r="AA6" s="67">
        <f t="shared" si="4"/>
        <v>43887</v>
      </c>
      <c r="AB6" s="67">
        <f t="shared" si="4"/>
        <v>43888</v>
      </c>
      <c r="AC6" s="67">
        <f t="shared" si="4"/>
        <v>43889</v>
      </c>
      <c r="AD6" s="67">
        <f t="shared" si="4"/>
        <v>43890</v>
      </c>
      <c r="AE6" s="77">
        <f t="shared" si="4"/>
        <v>43891</v>
      </c>
      <c r="AF6" s="76">
        <f t="shared" si="4"/>
        <v>43892</v>
      </c>
      <c r="AG6" s="67">
        <f t="shared" si="4"/>
        <v>43893</v>
      </c>
      <c r="AH6" s="67">
        <f t="shared" si="4"/>
        <v>43894</v>
      </c>
      <c r="AI6" s="67">
        <f t="shared" si="4"/>
        <v>43895</v>
      </c>
      <c r="AJ6" s="67">
        <f t="shared" si="4"/>
        <v>43896</v>
      </c>
      <c r="AK6" s="67">
        <f t="shared" si="4"/>
        <v>43897</v>
      </c>
      <c r="AL6" s="77">
        <f t="shared" si="4"/>
        <v>43898</v>
      </c>
      <c r="AM6" s="76">
        <f t="shared" si="4"/>
        <v>43899</v>
      </c>
      <c r="AN6" s="67">
        <f t="shared" si="4"/>
        <v>43900</v>
      </c>
      <c r="AO6" s="67">
        <f t="shared" si="4"/>
        <v>43901</v>
      </c>
      <c r="AP6" s="67">
        <f t="shared" si="4"/>
        <v>43902</v>
      </c>
      <c r="AQ6" s="67">
        <f t="shared" si="4"/>
        <v>43903</v>
      </c>
      <c r="AR6" s="67">
        <f t="shared" ref="AR6:BN6" si="5">AQ6+1</f>
        <v>43904</v>
      </c>
      <c r="AS6" s="77">
        <f t="shared" si="5"/>
        <v>43905</v>
      </c>
      <c r="AT6" s="76">
        <f t="shared" si="5"/>
        <v>43906</v>
      </c>
      <c r="AU6" s="67">
        <f t="shared" si="5"/>
        <v>43907</v>
      </c>
      <c r="AV6" s="67">
        <f t="shared" si="5"/>
        <v>43908</v>
      </c>
      <c r="AW6" s="67">
        <f t="shared" si="5"/>
        <v>43909</v>
      </c>
      <c r="AX6" s="67">
        <f t="shared" si="5"/>
        <v>43910</v>
      </c>
      <c r="AY6" s="67">
        <f t="shared" si="5"/>
        <v>43911</v>
      </c>
      <c r="AZ6" s="77">
        <f t="shared" si="5"/>
        <v>43912</v>
      </c>
      <c r="BA6" s="76">
        <f t="shared" si="5"/>
        <v>43913</v>
      </c>
      <c r="BB6" s="67">
        <f t="shared" si="5"/>
        <v>43914</v>
      </c>
      <c r="BC6" s="67">
        <f t="shared" si="5"/>
        <v>43915</v>
      </c>
      <c r="BD6" s="67">
        <f t="shared" si="5"/>
        <v>43916</v>
      </c>
      <c r="BE6" s="67">
        <f t="shared" si="5"/>
        <v>43917</v>
      </c>
      <c r="BF6" s="67">
        <f t="shared" si="5"/>
        <v>43918</v>
      </c>
      <c r="BG6" s="77">
        <f t="shared" si="5"/>
        <v>43919</v>
      </c>
      <c r="BH6" s="76">
        <f t="shared" si="5"/>
        <v>43920</v>
      </c>
      <c r="BI6" s="67">
        <f t="shared" si="5"/>
        <v>43921</v>
      </c>
      <c r="BJ6" s="67">
        <f t="shared" si="5"/>
        <v>43922</v>
      </c>
      <c r="BK6" s="67">
        <f t="shared" si="5"/>
        <v>43923</v>
      </c>
      <c r="BL6" s="67">
        <f t="shared" si="5"/>
        <v>43924</v>
      </c>
      <c r="BM6" s="67">
        <f t="shared" si="5"/>
        <v>43925</v>
      </c>
      <c r="BN6" s="77">
        <f t="shared" si="5"/>
        <v>43926</v>
      </c>
      <c r="BO6" s="76">
        <f t="shared" ref="BO6" si="6">BN6+1</f>
        <v>43927</v>
      </c>
      <c r="BP6" s="67">
        <f t="shared" ref="BP6" si="7">BO6+1</f>
        <v>43928</v>
      </c>
      <c r="BQ6" s="67">
        <f t="shared" ref="BQ6" si="8">BP6+1</f>
        <v>43929</v>
      </c>
      <c r="BR6" s="67">
        <f t="shared" ref="BR6" si="9">BQ6+1</f>
        <v>43930</v>
      </c>
      <c r="BS6" s="67">
        <f t="shared" ref="BS6" si="10">BR6+1</f>
        <v>43931</v>
      </c>
      <c r="BT6" s="67">
        <f t="shared" ref="BT6" si="11">BS6+1</f>
        <v>43932</v>
      </c>
      <c r="BU6" s="77">
        <f t="shared" ref="BU6" si="12">BT6+1</f>
        <v>43933</v>
      </c>
      <c r="BV6" s="76">
        <f t="shared" ref="BV6" si="13">BU6+1</f>
        <v>43934</v>
      </c>
      <c r="BW6" s="67">
        <f t="shared" ref="BW6" si="14">BV6+1</f>
        <v>43935</v>
      </c>
      <c r="BX6" s="67">
        <f t="shared" ref="BX6" si="15">BW6+1</f>
        <v>43936</v>
      </c>
      <c r="BY6" s="67">
        <f t="shared" ref="BY6" si="16">BX6+1</f>
        <v>43937</v>
      </c>
      <c r="BZ6" s="67">
        <f t="shared" ref="BZ6" si="17">BY6+1</f>
        <v>43938</v>
      </c>
      <c r="CA6" s="67">
        <f t="shared" ref="CA6" si="18">BZ6+1</f>
        <v>43939</v>
      </c>
      <c r="CB6" s="77">
        <f t="shared" ref="CB6" si="19">CA6+1</f>
        <v>43940</v>
      </c>
      <c r="CC6" s="76">
        <f t="shared" ref="CC6" si="20">CB6+1</f>
        <v>43941</v>
      </c>
      <c r="CD6" s="67">
        <f t="shared" ref="CD6" si="21">CC6+1</f>
        <v>43942</v>
      </c>
      <c r="CE6" s="67">
        <f t="shared" ref="CE6" si="22">CD6+1</f>
        <v>43943</v>
      </c>
      <c r="CF6" s="67">
        <f t="shared" ref="CF6" si="23">CE6+1</f>
        <v>43944</v>
      </c>
      <c r="CG6" s="67">
        <f t="shared" ref="CG6" si="24">CF6+1</f>
        <v>43945</v>
      </c>
      <c r="CH6" s="67">
        <f t="shared" ref="CH6" si="25">CG6+1</f>
        <v>43946</v>
      </c>
      <c r="CI6" s="77">
        <f t="shared" ref="CI6" si="26">CH6+1</f>
        <v>43947</v>
      </c>
    </row>
    <row r="7" spans="1:87" s="104" customFormat="1" ht="24.75" thickBot="1" x14ac:dyDescent="0.25">
      <c r="A7" s="96" t="s">
        <v>0</v>
      </c>
      <c r="B7" s="97" t="s">
        <v>60</v>
      </c>
      <c r="C7" s="98" t="s">
        <v>61</v>
      </c>
      <c r="D7" s="99" t="s">
        <v>67</v>
      </c>
      <c r="E7" s="100" t="s">
        <v>62</v>
      </c>
      <c r="F7" s="100" t="s">
        <v>63</v>
      </c>
      <c r="G7" s="98" t="s">
        <v>64</v>
      </c>
      <c r="H7" s="98" t="s">
        <v>65</v>
      </c>
      <c r="I7" s="98" t="s">
        <v>66</v>
      </c>
      <c r="J7" s="98"/>
      <c r="K7" s="101" t="str">
        <f t="shared" ref="K7:AP7" si="27">CHOOSE(WEEKDAY(K6,1),"S","M","T","W","T","F","S")</f>
        <v>M</v>
      </c>
      <c r="L7" s="102" t="str">
        <f t="shared" si="27"/>
        <v>T</v>
      </c>
      <c r="M7" s="102" t="str">
        <f t="shared" si="27"/>
        <v>W</v>
      </c>
      <c r="N7" s="102" t="str">
        <f t="shared" si="27"/>
        <v>T</v>
      </c>
      <c r="O7" s="102" t="str">
        <f t="shared" si="27"/>
        <v>F</v>
      </c>
      <c r="P7" s="102" t="str">
        <f t="shared" si="27"/>
        <v>S</v>
      </c>
      <c r="Q7" s="103" t="str">
        <f t="shared" si="27"/>
        <v>S</v>
      </c>
      <c r="R7" s="101" t="str">
        <f t="shared" si="27"/>
        <v>M</v>
      </c>
      <c r="S7" s="102" t="str">
        <f t="shared" si="27"/>
        <v>T</v>
      </c>
      <c r="T7" s="102" t="str">
        <f t="shared" si="27"/>
        <v>W</v>
      </c>
      <c r="U7" s="102" t="str">
        <f t="shared" si="27"/>
        <v>T</v>
      </c>
      <c r="V7" s="102" t="str">
        <f t="shared" si="27"/>
        <v>F</v>
      </c>
      <c r="W7" s="102" t="str">
        <f t="shared" si="27"/>
        <v>S</v>
      </c>
      <c r="X7" s="103" t="str">
        <f t="shared" si="27"/>
        <v>S</v>
      </c>
      <c r="Y7" s="101" t="str">
        <f t="shared" si="27"/>
        <v>M</v>
      </c>
      <c r="Z7" s="102" t="str">
        <f t="shared" si="27"/>
        <v>T</v>
      </c>
      <c r="AA7" s="102" t="str">
        <f t="shared" si="27"/>
        <v>W</v>
      </c>
      <c r="AB7" s="102" t="str">
        <f t="shared" si="27"/>
        <v>T</v>
      </c>
      <c r="AC7" s="102" t="str">
        <f t="shared" si="27"/>
        <v>F</v>
      </c>
      <c r="AD7" s="102" t="str">
        <f t="shared" si="27"/>
        <v>S</v>
      </c>
      <c r="AE7" s="103" t="str">
        <f t="shared" si="27"/>
        <v>S</v>
      </c>
      <c r="AF7" s="101" t="str">
        <f t="shared" si="27"/>
        <v>M</v>
      </c>
      <c r="AG7" s="102" t="str">
        <f t="shared" si="27"/>
        <v>T</v>
      </c>
      <c r="AH7" s="102" t="str">
        <f t="shared" si="27"/>
        <v>W</v>
      </c>
      <c r="AI7" s="102" t="str">
        <f t="shared" si="27"/>
        <v>T</v>
      </c>
      <c r="AJ7" s="102" t="str">
        <f t="shared" si="27"/>
        <v>F</v>
      </c>
      <c r="AK7" s="102" t="str">
        <f t="shared" si="27"/>
        <v>S</v>
      </c>
      <c r="AL7" s="103" t="str">
        <f t="shared" si="27"/>
        <v>S</v>
      </c>
      <c r="AM7" s="101" t="str">
        <f t="shared" si="27"/>
        <v>M</v>
      </c>
      <c r="AN7" s="102" t="str">
        <f t="shared" si="27"/>
        <v>T</v>
      </c>
      <c r="AO7" s="102" t="str">
        <f t="shared" si="27"/>
        <v>W</v>
      </c>
      <c r="AP7" s="102" t="str">
        <f t="shared" si="27"/>
        <v>T</v>
      </c>
      <c r="AQ7" s="102" t="str">
        <f t="shared" ref="AQ7:BN7" si="28">CHOOSE(WEEKDAY(AQ6,1),"S","M","T","W","T","F","S")</f>
        <v>F</v>
      </c>
      <c r="AR7" s="102" t="str">
        <f t="shared" si="28"/>
        <v>S</v>
      </c>
      <c r="AS7" s="103" t="str">
        <f t="shared" si="28"/>
        <v>S</v>
      </c>
      <c r="AT7" s="101" t="str">
        <f t="shared" si="28"/>
        <v>M</v>
      </c>
      <c r="AU7" s="102" t="str">
        <f t="shared" si="28"/>
        <v>T</v>
      </c>
      <c r="AV7" s="102" t="str">
        <f t="shared" si="28"/>
        <v>W</v>
      </c>
      <c r="AW7" s="102" t="str">
        <f t="shared" si="28"/>
        <v>T</v>
      </c>
      <c r="AX7" s="102" t="str">
        <f t="shared" si="28"/>
        <v>F</v>
      </c>
      <c r="AY7" s="102" t="str">
        <f t="shared" si="28"/>
        <v>S</v>
      </c>
      <c r="AZ7" s="103" t="str">
        <f t="shared" si="28"/>
        <v>S</v>
      </c>
      <c r="BA7" s="101" t="str">
        <f t="shared" si="28"/>
        <v>M</v>
      </c>
      <c r="BB7" s="102" t="str">
        <f t="shared" si="28"/>
        <v>T</v>
      </c>
      <c r="BC7" s="102" t="str">
        <f t="shared" si="28"/>
        <v>W</v>
      </c>
      <c r="BD7" s="102" t="str">
        <f t="shared" si="28"/>
        <v>T</v>
      </c>
      <c r="BE7" s="102" t="str">
        <f t="shared" si="28"/>
        <v>F</v>
      </c>
      <c r="BF7" s="102" t="str">
        <f t="shared" si="28"/>
        <v>S</v>
      </c>
      <c r="BG7" s="103" t="str">
        <f t="shared" si="28"/>
        <v>S</v>
      </c>
      <c r="BH7" s="101" t="str">
        <f t="shared" si="28"/>
        <v>M</v>
      </c>
      <c r="BI7" s="102" t="str">
        <f t="shared" si="28"/>
        <v>T</v>
      </c>
      <c r="BJ7" s="102" t="str">
        <f t="shared" si="28"/>
        <v>W</v>
      </c>
      <c r="BK7" s="102" t="str">
        <f t="shared" si="28"/>
        <v>T</v>
      </c>
      <c r="BL7" s="102" t="str">
        <f t="shared" si="28"/>
        <v>F</v>
      </c>
      <c r="BM7" s="102" t="str">
        <f t="shared" si="28"/>
        <v>S</v>
      </c>
      <c r="BN7" s="103" t="str">
        <f t="shared" si="28"/>
        <v>S</v>
      </c>
      <c r="BO7" s="101" t="str">
        <f t="shared" ref="BO7:BU7" si="29">CHOOSE(WEEKDAY(BO6,1),"S","M","T","W","T","F","S")</f>
        <v>M</v>
      </c>
      <c r="BP7" s="102" t="str">
        <f t="shared" si="29"/>
        <v>T</v>
      </c>
      <c r="BQ7" s="102" t="str">
        <f t="shared" si="29"/>
        <v>W</v>
      </c>
      <c r="BR7" s="102" t="str">
        <f t="shared" si="29"/>
        <v>T</v>
      </c>
      <c r="BS7" s="102" t="str">
        <f t="shared" si="29"/>
        <v>F</v>
      </c>
      <c r="BT7" s="102" t="str">
        <f t="shared" si="29"/>
        <v>S</v>
      </c>
      <c r="BU7" s="103" t="str">
        <f t="shared" si="29"/>
        <v>S</v>
      </c>
      <c r="BV7" s="101" t="str">
        <f t="shared" ref="BV7:CI7" si="30">CHOOSE(WEEKDAY(BV6,1),"S","M","T","W","T","F","S")</f>
        <v>M</v>
      </c>
      <c r="BW7" s="102" t="str">
        <f t="shared" si="30"/>
        <v>T</v>
      </c>
      <c r="BX7" s="102" t="str">
        <f t="shared" si="30"/>
        <v>W</v>
      </c>
      <c r="BY7" s="102" t="str">
        <f t="shared" si="30"/>
        <v>T</v>
      </c>
      <c r="BZ7" s="102" t="str">
        <f t="shared" si="30"/>
        <v>F</v>
      </c>
      <c r="CA7" s="102" t="str">
        <f t="shared" si="30"/>
        <v>S</v>
      </c>
      <c r="CB7" s="103" t="str">
        <f t="shared" si="30"/>
        <v>S</v>
      </c>
      <c r="CC7" s="101" t="str">
        <f t="shared" si="30"/>
        <v>M</v>
      </c>
      <c r="CD7" s="102" t="str">
        <f t="shared" si="30"/>
        <v>T</v>
      </c>
      <c r="CE7" s="102" t="str">
        <f t="shared" si="30"/>
        <v>W</v>
      </c>
      <c r="CF7" s="102" t="str">
        <f t="shared" si="30"/>
        <v>T</v>
      </c>
      <c r="CG7" s="102" t="str">
        <f t="shared" si="30"/>
        <v>F</v>
      </c>
      <c r="CH7" s="102" t="str">
        <f t="shared" si="30"/>
        <v>S</v>
      </c>
      <c r="CI7" s="103" t="str">
        <f t="shared" si="30"/>
        <v>S</v>
      </c>
    </row>
    <row r="8" spans="1:87" s="51" customFormat="1" ht="18" x14ac:dyDescent="0.2">
      <c r="A8" s="68" t="str">
        <f>IF(ISERROR(VALUE(SUBSTITUTE(prevWBS,".",""))),"1",IF(ISERROR(FIND("`",SUBSTITUTE(prevWBS,".","`",1))),TEXT(VALUE(prevWBS)+1,"#"),TEXT(VALUE(LEFT(prevWBS,FIND("`",SUBSTITUTE(prevWBS,".","`",1))-1))+1,"#")))</f>
        <v>1</v>
      </c>
      <c r="B8" s="69" t="s">
        <v>140</v>
      </c>
      <c r="C8" s="70"/>
      <c r="D8" s="71"/>
      <c r="E8" s="72"/>
      <c r="F8" s="95" t="str">
        <f>IF(ISBLANK(E8)," - ",IF(G8=0,E8,E8+G8-1))</f>
        <v xml:space="preserve"> - </v>
      </c>
      <c r="G8" s="73"/>
      <c r="H8" s="74"/>
      <c r="I8" s="75" t="str">
        <f t="shared" ref="I8:I76" si="31">IF(OR(F8=0,E8=0)," - ",NETWORKDAYS(E8,F8))</f>
        <v xml:space="preserve"> - </v>
      </c>
      <c r="J8" s="78"/>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pans="1:87" s="57" customFormat="1" ht="18" x14ac:dyDescent="0.2">
      <c r="A9" s="56" t="str">
        <f t="shared" ref="A9:A15"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131</v>
      </c>
      <c r="C9" s="57" t="s">
        <v>138</v>
      </c>
      <c r="D9" s="107"/>
      <c r="E9" s="82">
        <v>43864</v>
      </c>
      <c r="F9" s="83">
        <f>IF(ISBLANK(E9)," - ",IF(G9=0,E9,E9+G9-1))</f>
        <v>43864</v>
      </c>
      <c r="G9" s="58">
        <v>1</v>
      </c>
      <c r="H9" s="59">
        <v>1</v>
      </c>
      <c r="I9" s="60">
        <f t="shared" si="31"/>
        <v>1</v>
      </c>
      <c r="J9" s="79"/>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87" s="57" customFormat="1" ht="18" x14ac:dyDescent="0.2">
      <c r="A10" s="56" t="str">
        <f t="shared" si="32"/>
        <v>1.2</v>
      </c>
      <c r="B10" s="106" t="s">
        <v>132</v>
      </c>
      <c r="C10" s="57" t="s">
        <v>139</v>
      </c>
      <c r="D10" s="107"/>
      <c r="E10" s="82">
        <v>43864</v>
      </c>
      <c r="F10" s="83">
        <f t="shared" ref="F10:F46" si="33">IF(ISBLANK(E10)," - ",IF(G10=0,E10,E10+G10-1))</f>
        <v>43865</v>
      </c>
      <c r="G10" s="58">
        <v>2</v>
      </c>
      <c r="H10" s="59">
        <v>1</v>
      </c>
      <c r="I10" s="60">
        <f t="shared" si="31"/>
        <v>2</v>
      </c>
      <c r="J10" s="79"/>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87" s="57" customFormat="1" ht="18" x14ac:dyDescent="0.2">
      <c r="A11" s="56" t="str">
        <f t="shared" si="32"/>
        <v>1.3</v>
      </c>
      <c r="B11" s="106" t="s">
        <v>133</v>
      </c>
      <c r="C11" s="57" t="s">
        <v>138</v>
      </c>
      <c r="D11" s="107"/>
      <c r="E11" s="82">
        <v>43865</v>
      </c>
      <c r="F11" s="83">
        <f t="shared" si="33"/>
        <v>43866</v>
      </c>
      <c r="G11" s="58">
        <v>2</v>
      </c>
      <c r="H11" s="59">
        <v>1</v>
      </c>
      <c r="I11" s="60">
        <f t="shared" si="31"/>
        <v>2</v>
      </c>
      <c r="J11" s="79"/>
      <c r="K11" s="87"/>
      <c r="L11" s="87"/>
      <c r="M11" s="88"/>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87" s="57" customFormat="1" ht="18" x14ac:dyDescent="0.2">
      <c r="A12" s="56" t="str">
        <f t="shared" si="32"/>
        <v>1.4</v>
      </c>
      <c r="B12" s="106" t="s">
        <v>134</v>
      </c>
      <c r="C12" s="57" t="s">
        <v>138</v>
      </c>
      <c r="D12" s="107"/>
      <c r="E12" s="82">
        <v>43867</v>
      </c>
      <c r="F12" s="83">
        <f t="shared" si="33"/>
        <v>43868</v>
      </c>
      <c r="G12" s="58">
        <v>2</v>
      </c>
      <c r="H12" s="59">
        <v>1</v>
      </c>
      <c r="I12" s="60">
        <f t="shared" si="31"/>
        <v>2</v>
      </c>
      <c r="J12" s="79"/>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row>
    <row r="13" spans="1:87" s="57" customFormat="1" ht="18" x14ac:dyDescent="0.2">
      <c r="A13" s="56">
        <v>1.5</v>
      </c>
      <c r="B13" s="108" t="s">
        <v>135</v>
      </c>
      <c r="C13" s="57" t="s">
        <v>138</v>
      </c>
      <c r="D13" s="107"/>
      <c r="E13" s="82">
        <v>43867</v>
      </c>
      <c r="F13" s="83">
        <f t="shared" si="33"/>
        <v>43868</v>
      </c>
      <c r="G13" s="58">
        <v>2</v>
      </c>
      <c r="H13" s="59">
        <v>1</v>
      </c>
      <c r="I13" s="60">
        <f t="shared" si="31"/>
        <v>2</v>
      </c>
      <c r="J13" s="79"/>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87" s="57" customFormat="1" ht="24" x14ac:dyDescent="0.2">
      <c r="A14" s="56" t="str">
        <f t="shared" si="32"/>
        <v>1.6</v>
      </c>
      <c r="B14" s="106" t="s">
        <v>136</v>
      </c>
      <c r="C14" s="57" t="s">
        <v>139</v>
      </c>
      <c r="D14" s="107"/>
      <c r="E14" s="82">
        <v>43866</v>
      </c>
      <c r="F14" s="83">
        <f t="shared" si="33"/>
        <v>43867</v>
      </c>
      <c r="G14" s="58">
        <v>2</v>
      </c>
      <c r="H14" s="59">
        <v>1</v>
      </c>
      <c r="I14" s="60">
        <f t="shared" si="31"/>
        <v>2</v>
      </c>
      <c r="J14" s="79"/>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row>
    <row r="15" spans="1:87" s="57" customFormat="1" ht="24" x14ac:dyDescent="0.2">
      <c r="A15" s="56" t="str">
        <f t="shared" si="32"/>
        <v>1.7</v>
      </c>
      <c r="B15" s="106" t="s">
        <v>137</v>
      </c>
      <c r="C15" s="57" t="s">
        <v>138</v>
      </c>
      <c r="D15" s="107"/>
      <c r="E15" s="82">
        <v>43868</v>
      </c>
      <c r="F15" s="83">
        <f t="shared" si="33"/>
        <v>43868</v>
      </c>
      <c r="G15" s="58">
        <v>1</v>
      </c>
      <c r="H15" s="59">
        <v>1</v>
      </c>
      <c r="I15" s="60">
        <f t="shared" si="31"/>
        <v>1</v>
      </c>
      <c r="J15" s="79"/>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87" s="51" customFormat="1" ht="18" x14ac:dyDescent="0.2">
      <c r="A16" s="49" t="str">
        <f>IF(ISERROR(VALUE(SUBSTITUTE(prevWBS,".",""))),"1",IF(ISERROR(FIND("`",SUBSTITUTE(prevWBS,".","`",1))),TEXT(VALUE(prevWBS)+1,"#"),TEXT(VALUE(LEFT(prevWBS,FIND("`",SUBSTITUTE(prevWBS,".","`",1))-1))+1,"#")))</f>
        <v>2</v>
      </c>
      <c r="B16" s="50" t="s">
        <v>141</v>
      </c>
      <c r="D16" s="52"/>
      <c r="E16" s="84"/>
      <c r="F16" s="84" t="str">
        <f t="shared" si="33"/>
        <v xml:space="preserve"> - </v>
      </c>
      <c r="G16" s="53"/>
      <c r="H16" s="54"/>
      <c r="I16" s="55" t="str">
        <f t="shared" si="31"/>
        <v xml:space="preserve"> - </v>
      </c>
      <c r="J16" s="80"/>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row>
    <row r="17" spans="1:66" s="57" customFormat="1" ht="18" x14ac:dyDescent="0.2">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06" t="s">
        <v>142</v>
      </c>
      <c r="C17" s="57" t="s">
        <v>143</v>
      </c>
      <c r="D17" s="107"/>
      <c r="E17" s="82">
        <v>43871</v>
      </c>
      <c r="F17" s="83">
        <f t="shared" si="33"/>
        <v>43872</v>
      </c>
      <c r="G17" s="58">
        <v>2</v>
      </c>
      <c r="H17" s="59">
        <v>1</v>
      </c>
      <c r="I17" s="60">
        <f t="shared" si="31"/>
        <v>2</v>
      </c>
      <c r="J17" s="79"/>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06" t="s">
        <v>144</v>
      </c>
      <c r="C18" s="57" t="s">
        <v>143</v>
      </c>
      <c r="D18" s="107"/>
      <c r="E18" s="82">
        <v>43873</v>
      </c>
      <c r="F18" s="83">
        <f t="shared" si="33"/>
        <v>43875</v>
      </c>
      <c r="G18" s="58">
        <v>3</v>
      </c>
      <c r="H18" s="59">
        <v>1</v>
      </c>
      <c r="I18" s="60">
        <f t="shared" si="31"/>
        <v>3</v>
      </c>
      <c r="J18" s="79"/>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row>
    <row r="19" spans="1:66" s="57" customFormat="1" ht="18" x14ac:dyDescent="0.2">
      <c r="A19" s="56">
        <v>2.2999999999999998</v>
      </c>
      <c r="B19" s="106" t="s">
        <v>151</v>
      </c>
      <c r="C19" s="57" t="s">
        <v>138</v>
      </c>
      <c r="D19" s="107"/>
      <c r="E19" s="82">
        <v>43878</v>
      </c>
      <c r="F19" s="83">
        <f t="shared" si="33"/>
        <v>43878</v>
      </c>
      <c r="G19" s="58">
        <v>1</v>
      </c>
      <c r="H19" s="59">
        <v>1</v>
      </c>
      <c r="I19" s="60">
        <f t="shared" si="31"/>
        <v>1</v>
      </c>
      <c r="J19" s="79"/>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57" customFormat="1" ht="24"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06" t="s">
        <v>145</v>
      </c>
      <c r="C20" s="57" t="s">
        <v>138</v>
      </c>
      <c r="D20" s="107"/>
      <c r="E20" s="82">
        <v>43878</v>
      </c>
      <c r="F20" s="83">
        <f t="shared" si="33"/>
        <v>43882</v>
      </c>
      <c r="G20" s="58">
        <v>5</v>
      </c>
      <c r="H20" s="59">
        <v>1</v>
      </c>
      <c r="I20" s="60">
        <f t="shared" si="31"/>
        <v>5</v>
      </c>
      <c r="J20" s="79"/>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row>
    <row r="21" spans="1:66" s="57" customFormat="1" ht="24" x14ac:dyDescent="0.2">
      <c r="A21" s="56" t="s">
        <v>160</v>
      </c>
      <c r="B21" s="106" t="s">
        <v>146</v>
      </c>
      <c r="C21" s="57" t="s">
        <v>139</v>
      </c>
      <c r="D21" s="107"/>
      <c r="E21" s="82">
        <v>43885</v>
      </c>
      <c r="F21" s="83">
        <f t="shared" si="33"/>
        <v>43889</v>
      </c>
      <c r="G21" s="58">
        <v>5</v>
      </c>
      <c r="H21" s="59">
        <v>1</v>
      </c>
      <c r="I21" s="60">
        <f t="shared" si="31"/>
        <v>5</v>
      </c>
      <c r="J21" s="79"/>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57" customFormat="1" ht="24" x14ac:dyDescent="0.2">
      <c r="A22" s="56">
        <v>2.5</v>
      </c>
      <c r="B22" s="106" t="s">
        <v>159</v>
      </c>
      <c r="C22" s="57" t="s">
        <v>138</v>
      </c>
      <c r="D22" s="107"/>
      <c r="E22" s="82">
        <v>43892</v>
      </c>
      <c r="F22" s="83">
        <f t="shared" si="33"/>
        <v>43896</v>
      </c>
      <c r="G22" s="58">
        <v>5</v>
      </c>
      <c r="H22" s="59">
        <v>1</v>
      </c>
      <c r="I22" s="60">
        <f t="shared" si="31"/>
        <v>5</v>
      </c>
      <c r="J22" s="79"/>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row>
    <row r="23" spans="1:66" s="57" customFormat="1" ht="24" x14ac:dyDescent="0.2">
      <c r="A23" s="56" t="s">
        <v>162</v>
      </c>
      <c r="B23" s="106" t="s">
        <v>195</v>
      </c>
      <c r="C23" s="57" t="s">
        <v>138</v>
      </c>
      <c r="D23" s="107"/>
      <c r="E23" s="82">
        <v>43892</v>
      </c>
      <c r="F23" s="83">
        <v>43896</v>
      </c>
      <c r="G23" s="58">
        <v>5</v>
      </c>
      <c r="H23" s="59">
        <v>1</v>
      </c>
      <c r="I23" s="60">
        <v>5</v>
      </c>
      <c r="J23" s="79"/>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57" customFormat="1" ht="24" x14ac:dyDescent="0.2">
      <c r="A24" s="56" t="s">
        <v>196</v>
      </c>
      <c r="B24" s="106" t="s">
        <v>197</v>
      </c>
      <c r="C24" s="57" t="s">
        <v>138</v>
      </c>
      <c r="D24" s="107"/>
      <c r="E24" s="82">
        <v>43892</v>
      </c>
      <c r="F24" s="83">
        <v>43896</v>
      </c>
      <c r="G24" s="58">
        <v>5</v>
      </c>
      <c r="H24" s="59">
        <v>1</v>
      </c>
      <c r="I24" s="60">
        <v>5</v>
      </c>
      <c r="J24" s="79"/>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row>
    <row r="25" spans="1:66" s="57" customFormat="1" ht="18" x14ac:dyDescent="0.2">
      <c r="A25" s="56" t="s">
        <v>198</v>
      </c>
      <c r="B25" s="106" t="s">
        <v>199</v>
      </c>
      <c r="C25" s="57" t="s">
        <v>138</v>
      </c>
      <c r="D25" s="107"/>
      <c r="E25" s="82">
        <v>43899</v>
      </c>
      <c r="F25" s="83">
        <v>43903</v>
      </c>
      <c r="G25" s="58">
        <v>5</v>
      </c>
      <c r="H25" s="59">
        <v>1</v>
      </c>
      <c r="I25" s="60">
        <v>5</v>
      </c>
      <c r="J25" s="79"/>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57" customFormat="1" ht="18" x14ac:dyDescent="0.2">
      <c r="A26" s="56" t="s">
        <v>200</v>
      </c>
      <c r="B26" s="106" t="s">
        <v>201</v>
      </c>
      <c r="C26" s="57" t="s">
        <v>138</v>
      </c>
      <c r="D26" s="107"/>
      <c r="E26" s="82">
        <v>43899</v>
      </c>
      <c r="F26" s="83">
        <v>43903</v>
      </c>
      <c r="G26" s="58">
        <v>5</v>
      </c>
      <c r="H26" s="59">
        <v>1</v>
      </c>
      <c r="I26" s="60">
        <v>5</v>
      </c>
      <c r="J26" s="79"/>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57" customFormat="1" ht="24" x14ac:dyDescent="0.2">
      <c r="A27" s="56" t="s">
        <v>202</v>
      </c>
      <c r="B27" s="106" t="s">
        <v>203</v>
      </c>
      <c r="C27" s="57" t="s">
        <v>138</v>
      </c>
      <c r="D27" s="107"/>
      <c r="E27" s="82">
        <v>43899</v>
      </c>
      <c r="F27" s="83">
        <v>43903</v>
      </c>
      <c r="G27" s="58">
        <v>5</v>
      </c>
      <c r="H27" s="59">
        <v>1</v>
      </c>
      <c r="I27" s="60">
        <v>5</v>
      </c>
      <c r="J27" s="79"/>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row>
    <row r="28" spans="1:66" s="57" customFormat="1" ht="24" x14ac:dyDescent="0.2">
      <c r="A28" s="56" t="s">
        <v>204</v>
      </c>
      <c r="B28" s="106" t="s">
        <v>205</v>
      </c>
      <c r="C28" s="57" t="s">
        <v>138</v>
      </c>
      <c r="D28" s="107"/>
      <c r="E28" s="82">
        <v>43899</v>
      </c>
      <c r="F28" s="83">
        <v>43903</v>
      </c>
      <c r="G28" s="58">
        <v>5</v>
      </c>
      <c r="H28" s="59">
        <v>1</v>
      </c>
      <c r="I28" s="60">
        <v>5</v>
      </c>
      <c r="J28" s="79"/>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row>
    <row r="29" spans="1:66" s="57" customFormat="1" ht="24" x14ac:dyDescent="0.2">
      <c r="A29" s="56" t="s">
        <v>162</v>
      </c>
      <c r="B29" s="106" t="s">
        <v>161</v>
      </c>
      <c r="C29" s="57" t="s">
        <v>139</v>
      </c>
      <c r="D29" s="107"/>
      <c r="E29" s="82">
        <v>43906</v>
      </c>
      <c r="F29" s="83">
        <f t="shared" si="33"/>
        <v>43910</v>
      </c>
      <c r="G29" s="58">
        <v>5</v>
      </c>
      <c r="H29" s="59">
        <v>1</v>
      </c>
      <c r="I29" s="60">
        <f t="shared" si="31"/>
        <v>5</v>
      </c>
      <c r="J29" s="79"/>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57" customFormat="1" ht="18" x14ac:dyDescent="0.2">
      <c r="A30" s="56">
        <v>2.6</v>
      </c>
      <c r="B30" s="106" t="s">
        <v>157</v>
      </c>
      <c r="C30" s="57" t="s">
        <v>138</v>
      </c>
      <c r="D30" s="107"/>
      <c r="E30" s="82">
        <v>43913</v>
      </c>
      <c r="F30" s="83">
        <f t="shared" si="33"/>
        <v>43917</v>
      </c>
      <c r="G30" s="58">
        <v>5</v>
      </c>
      <c r="H30" s="59">
        <v>0</v>
      </c>
      <c r="I30" s="60">
        <f t="shared" si="31"/>
        <v>5</v>
      </c>
      <c r="J30" s="79"/>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row>
    <row r="31" spans="1:66" s="57" customFormat="1" ht="18" x14ac:dyDescent="0.2">
      <c r="A31" s="56">
        <v>2.7</v>
      </c>
      <c r="B31" s="106" t="s">
        <v>147</v>
      </c>
      <c r="C31" s="57" t="s">
        <v>138</v>
      </c>
      <c r="D31" s="107"/>
      <c r="E31" s="82">
        <v>43927</v>
      </c>
      <c r="F31" s="83">
        <v>43931</v>
      </c>
      <c r="G31" s="58">
        <v>5</v>
      </c>
      <c r="H31" s="59">
        <v>0</v>
      </c>
      <c r="I31" s="60">
        <f t="shared" si="31"/>
        <v>5</v>
      </c>
      <c r="J31" s="79"/>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57" customFormat="1" ht="18" x14ac:dyDescent="0.2">
      <c r="A32" s="56">
        <v>2.8</v>
      </c>
      <c r="B32" s="106" t="s">
        <v>158</v>
      </c>
      <c r="C32" s="57" t="s">
        <v>138</v>
      </c>
      <c r="D32" s="141"/>
      <c r="E32" s="142">
        <v>43920</v>
      </c>
      <c r="F32" s="143">
        <f t="shared" si="33"/>
        <v>43924</v>
      </c>
      <c r="G32" s="144">
        <v>5</v>
      </c>
      <c r="H32" s="145">
        <v>1</v>
      </c>
      <c r="I32" s="146">
        <f t="shared" si="31"/>
        <v>5</v>
      </c>
      <c r="J32" s="14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66" s="51" customFormat="1" ht="18" x14ac:dyDescent="0.2">
      <c r="A33" s="49" t="str">
        <f>IF(ISERROR(VALUE(SUBSTITUTE(prevWBS,".",""))),"1",IF(ISERROR(FIND("`",SUBSTITUTE(prevWBS,".","`",1))),TEXT(VALUE(prevWBS)+1,"#"),TEXT(VALUE(LEFT(prevWBS,FIND("`",SUBSTITUTE(prevWBS,".","`",1))-1))+1,"#")))</f>
        <v>3</v>
      </c>
      <c r="B33" s="50" t="s">
        <v>148</v>
      </c>
      <c r="D33" s="52"/>
      <c r="E33" s="84"/>
      <c r="F33" s="84" t="str">
        <f t="shared" si="33"/>
        <v xml:space="preserve"> - </v>
      </c>
      <c r="G33" s="53"/>
      <c r="H33" s="54"/>
      <c r="I33" s="55" t="str">
        <f t="shared" si="31"/>
        <v xml:space="preserve"> - </v>
      </c>
      <c r="J33" s="80"/>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row>
    <row r="34" spans="1:66" s="57" customFormat="1" ht="18" x14ac:dyDescent="0.2">
      <c r="A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106" t="s">
        <v>149</v>
      </c>
      <c r="C34" s="57" t="s">
        <v>138</v>
      </c>
      <c r="D34" s="107"/>
      <c r="E34" s="82">
        <v>43871</v>
      </c>
      <c r="F34" s="83">
        <f t="shared" si="33"/>
        <v>43875</v>
      </c>
      <c r="G34" s="58">
        <v>5</v>
      </c>
      <c r="H34" s="59">
        <v>1</v>
      </c>
      <c r="I34" s="60">
        <f t="shared" si="31"/>
        <v>5</v>
      </c>
      <c r="J34" s="79"/>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row>
    <row r="35" spans="1:66" s="57" customFormat="1" ht="18" x14ac:dyDescent="0.2">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106" t="s">
        <v>150</v>
      </c>
      <c r="C35" s="57" t="s">
        <v>143</v>
      </c>
      <c r="D35" s="107"/>
      <c r="E35" s="82">
        <v>43878</v>
      </c>
      <c r="F35" s="83">
        <f t="shared" si="33"/>
        <v>43882</v>
      </c>
      <c r="G35" s="58">
        <v>5</v>
      </c>
      <c r="H35" s="59">
        <v>1</v>
      </c>
      <c r="I35" s="60">
        <f t="shared" si="31"/>
        <v>5</v>
      </c>
      <c r="J35" s="79"/>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row>
    <row r="36" spans="1:66" s="57" customFormat="1" ht="24" x14ac:dyDescent="0.2">
      <c r="A36" s="56">
        <v>3.3</v>
      </c>
      <c r="B36" s="106" t="s">
        <v>183</v>
      </c>
      <c r="C36" s="57" t="s">
        <v>139</v>
      </c>
      <c r="D36" s="107"/>
      <c r="E36" s="82">
        <v>43874</v>
      </c>
      <c r="F36" s="83">
        <v>43875</v>
      </c>
      <c r="G36" s="58">
        <v>2</v>
      </c>
      <c r="H36" s="59">
        <v>1</v>
      </c>
      <c r="I36" s="60">
        <f t="shared" si="31"/>
        <v>2</v>
      </c>
      <c r="J36" s="79"/>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row>
    <row r="37" spans="1:66" s="57" customFormat="1" ht="24" x14ac:dyDescent="0.2">
      <c r="A37" s="56">
        <v>3.4</v>
      </c>
      <c r="B37" s="106" t="s">
        <v>184</v>
      </c>
      <c r="C37" s="57" t="s">
        <v>143</v>
      </c>
      <c r="D37" s="107"/>
      <c r="E37" s="82">
        <v>43881</v>
      </c>
      <c r="F37" s="83">
        <v>43882</v>
      </c>
      <c r="G37" s="58">
        <v>2</v>
      </c>
      <c r="H37" s="59">
        <v>1</v>
      </c>
      <c r="I37" s="60">
        <v>2</v>
      </c>
      <c r="J37" s="79"/>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row>
    <row r="38" spans="1:66" s="57" customFormat="1" ht="24" x14ac:dyDescent="0.2">
      <c r="A38" s="56">
        <v>3.5</v>
      </c>
      <c r="B38" s="106" t="s">
        <v>185</v>
      </c>
      <c r="C38" s="57" t="s">
        <v>138</v>
      </c>
      <c r="D38" s="107"/>
      <c r="E38" s="82">
        <v>43889</v>
      </c>
      <c r="F38" s="83">
        <v>43889</v>
      </c>
      <c r="G38" s="58">
        <v>1</v>
      </c>
      <c r="H38" s="59">
        <v>1</v>
      </c>
      <c r="I38" s="60">
        <v>1</v>
      </c>
      <c r="J38" s="79"/>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row>
    <row r="39" spans="1:66" s="57" customFormat="1" ht="18"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9" s="106" t="s">
        <v>152</v>
      </c>
      <c r="C39" s="57" t="s">
        <v>153</v>
      </c>
      <c r="D39" s="107"/>
      <c r="E39" s="82">
        <v>43885</v>
      </c>
      <c r="F39" s="83">
        <f t="shared" si="33"/>
        <v>43889</v>
      </c>
      <c r="G39" s="58">
        <v>5</v>
      </c>
      <c r="H39" s="59">
        <v>1</v>
      </c>
      <c r="I39" s="60">
        <f t="shared" si="31"/>
        <v>5</v>
      </c>
      <c r="J39" s="79"/>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row>
    <row r="40" spans="1:66" s="57" customFormat="1" ht="18" x14ac:dyDescent="0.2">
      <c r="A40" s="56">
        <v>3.7</v>
      </c>
      <c r="B40" s="106" t="s">
        <v>155</v>
      </c>
      <c r="C40" s="57" t="s">
        <v>143</v>
      </c>
      <c r="D40" s="107"/>
      <c r="E40" s="82">
        <v>43885</v>
      </c>
      <c r="F40" s="83">
        <f t="shared" si="33"/>
        <v>43886</v>
      </c>
      <c r="G40" s="58">
        <v>2</v>
      </c>
      <c r="H40" s="59">
        <v>1</v>
      </c>
      <c r="I40" s="60">
        <f t="shared" si="31"/>
        <v>2</v>
      </c>
      <c r="J40" s="79"/>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row>
    <row r="41" spans="1:66" s="57" customFormat="1" ht="24" x14ac:dyDescent="0.2">
      <c r="A41" s="56">
        <v>3.8</v>
      </c>
      <c r="B41" s="106" t="s">
        <v>154</v>
      </c>
      <c r="C41" s="57" t="s">
        <v>138</v>
      </c>
      <c r="D41" s="107"/>
      <c r="E41" s="82">
        <v>43885</v>
      </c>
      <c r="F41" s="83">
        <f t="shared" si="33"/>
        <v>43887</v>
      </c>
      <c r="G41" s="58">
        <v>3</v>
      </c>
      <c r="H41" s="59">
        <v>0</v>
      </c>
      <c r="I41" s="60">
        <f t="shared" si="31"/>
        <v>3</v>
      </c>
      <c r="J41" s="79"/>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row>
    <row r="42" spans="1:66" s="51" customFormat="1" ht="18" x14ac:dyDescent="0.2">
      <c r="A42" s="49" t="str">
        <f>IF(ISERROR(VALUE(SUBSTITUTE(prevWBS,".",""))),"1",IF(ISERROR(FIND("`",SUBSTITUTE(prevWBS,".","`",1))),TEXT(VALUE(prevWBS)+1,"#"),TEXT(VALUE(LEFT(prevWBS,FIND("`",SUBSTITUTE(prevWBS,".","`",1))-1))+1,"#")))</f>
        <v>4</v>
      </c>
      <c r="B42" s="50" t="s">
        <v>156</v>
      </c>
      <c r="D42" s="52"/>
      <c r="E42" s="84"/>
      <c r="F42" s="84" t="str">
        <f t="shared" si="33"/>
        <v xml:space="preserve"> - </v>
      </c>
      <c r="G42" s="53"/>
      <c r="H42" s="54"/>
      <c r="I42" s="55" t="str">
        <f t="shared" si="31"/>
        <v xml:space="preserve"> - </v>
      </c>
      <c r="J42" s="80"/>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row>
    <row r="43" spans="1:66" s="57" customFormat="1" ht="24"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3" s="106" t="s">
        <v>164</v>
      </c>
      <c r="C43" s="57" t="s">
        <v>143</v>
      </c>
      <c r="D43" s="107"/>
      <c r="E43" s="82">
        <v>43880</v>
      </c>
      <c r="F43" s="83">
        <f t="shared" si="33"/>
        <v>43882</v>
      </c>
      <c r="G43" s="58">
        <v>3</v>
      </c>
      <c r="H43" s="59">
        <v>1</v>
      </c>
      <c r="I43" s="60">
        <f t="shared" si="31"/>
        <v>3</v>
      </c>
      <c r="J43" s="79"/>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row>
    <row r="44" spans="1:66" s="57" customFormat="1" ht="24" x14ac:dyDescent="0.2">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4" s="106" t="s">
        <v>165</v>
      </c>
      <c r="C44" s="57" t="s">
        <v>153</v>
      </c>
      <c r="D44" s="107"/>
      <c r="E44" s="82">
        <v>43899</v>
      </c>
      <c r="F44" s="83">
        <f t="shared" si="33"/>
        <v>43901</v>
      </c>
      <c r="G44" s="58">
        <v>3</v>
      </c>
      <c r="H44" s="59">
        <v>1</v>
      </c>
      <c r="I44" s="60">
        <f t="shared" si="31"/>
        <v>3</v>
      </c>
      <c r="J44" s="79"/>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row>
    <row r="45" spans="1:66" s="57" customFormat="1" ht="18" x14ac:dyDescent="0.2">
      <c r="A4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5" s="106" t="s">
        <v>166</v>
      </c>
      <c r="C45" s="57" t="s">
        <v>143</v>
      </c>
      <c r="D45" s="107"/>
      <c r="E45" s="82">
        <v>43899</v>
      </c>
      <c r="F45" s="83">
        <v>43903</v>
      </c>
      <c r="G45" s="58">
        <v>1</v>
      </c>
      <c r="H45" s="59">
        <v>1</v>
      </c>
      <c r="I45" s="60">
        <f t="shared" si="31"/>
        <v>5</v>
      </c>
      <c r="J45" s="79"/>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row>
    <row r="46" spans="1:66" s="57" customFormat="1" ht="24" x14ac:dyDescent="0.2">
      <c r="A4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6" s="106" t="s">
        <v>167</v>
      </c>
      <c r="C46" s="57" t="s">
        <v>139</v>
      </c>
      <c r="D46" s="107"/>
      <c r="E46" s="82">
        <v>43878</v>
      </c>
      <c r="F46" s="83">
        <f t="shared" si="33"/>
        <v>43882</v>
      </c>
      <c r="G46" s="58">
        <v>5</v>
      </c>
      <c r="H46" s="59">
        <v>1</v>
      </c>
      <c r="I46" s="60">
        <f t="shared" si="31"/>
        <v>5</v>
      </c>
      <c r="J46" s="79"/>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row>
    <row r="47" spans="1:66" s="57" customFormat="1" ht="24" x14ac:dyDescent="0.2">
      <c r="A4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7" s="106" t="s">
        <v>168</v>
      </c>
      <c r="C47" s="57" t="s">
        <v>143</v>
      </c>
      <c r="D47" s="107"/>
      <c r="E47" s="82">
        <v>43906</v>
      </c>
      <c r="F47" s="83">
        <v>43910</v>
      </c>
      <c r="G47" s="58">
        <v>1</v>
      </c>
      <c r="H47" s="59">
        <v>1</v>
      </c>
      <c r="I47" s="60">
        <f t="shared" si="31"/>
        <v>5</v>
      </c>
      <c r="J47" s="79"/>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row>
    <row r="48" spans="1:66" s="51" customFormat="1" ht="18" x14ac:dyDescent="0.2">
      <c r="A48" s="49" t="str">
        <f>IF(ISERROR(VALUE(SUBSTITUTE(prevWBS,".",""))),"1",IF(ISERROR(FIND("`",SUBSTITUTE(prevWBS,".","`",1))),TEXT(VALUE(prevWBS)+1,"#"),TEXT(VALUE(LEFT(prevWBS,FIND("`",SUBSTITUTE(prevWBS,".","`",1))-1))+1,"#")))</f>
        <v>5</v>
      </c>
      <c r="B48" s="50" t="s">
        <v>169</v>
      </c>
      <c r="D48" s="52"/>
      <c r="E48" s="84"/>
      <c r="F48" s="84" t="str">
        <f t="shared" ref="F48:F51" si="34">IF(ISBLANK(E48)," - ",IF(G48=0,E48,E48+G48-1))</f>
        <v xml:space="preserve"> - </v>
      </c>
      <c r="G48" s="53"/>
      <c r="H48" s="54"/>
      <c r="I48" s="55" t="str">
        <f t="shared" ref="I48:I51" si="35">IF(OR(F48=0,E48=0)," - ",NETWORKDAYS(E48,F48))</f>
        <v xml:space="preserve"> - </v>
      </c>
      <c r="J48" s="80"/>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row>
    <row r="49" spans="1:78" s="57" customFormat="1" ht="24" x14ac:dyDescent="0.2">
      <c r="A4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9" s="106" t="s">
        <v>170</v>
      </c>
      <c r="C49" s="57" t="s">
        <v>143</v>
      </c>
      <c r="D49" s="107"/>
      <c r="E49" s="82">
        <v>43880</v>
      </c>
      <c r="F49" s="83">
        <f t="shared" si="34"/>
        <v>43882</v>
      </c>
      <c r="G49" s="58">
        <v>3</v>
      </c>
      <c r="H49" s="59">
        <v>0</v>
      </c>
      <c r="I49" s="60">
        <f t="shared" si="35"/>
        <v>3</v>
      </c>
      <c r="J49" s="79"/>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row>
    <row r="50" spans="1:78" s="57" customFormat="1" ht="24"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0" s="106" t="s">
        <v>207</v>
      </c>
      <c r="C50" s="57" t="s">
        <v>153</v>
      </c>
      <c r="D50" s="107"/>
      <c r="E50" s="82">
        <v>43934</v>
      </c>
      <c r="F50" s="83">
        <f t="shared" si="34"/>
        <v>43936</v>
      </c>
      <c r="G50" s="58">
        <v>3</v>
      </c>
      <c r="H50" s="59">
        <v>0</v>
      </c>
      <c r="I50" s="60">
        <f t="shared" si="35"/>
        <v>3</v>
      </c>
      <c r="J50" s="79"/>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V50" s="150"/>
      <c r="BW50" s="150"/>
      <c r="BX50" s="150"/>
    </row>
    <row r="51" spans="1:78" s="57" customFormat="1" ht="24" x14ac:dyDescent="0.2">
      <c r="A51" s="56"/>
      <c r="B51" s="106" t="s">
        <v>208</v>
      </c>
      <c r="C51" s="57" t="s">
        <v>153</v>
      </c>
      <c r="D51" s="141"/>
      <c r="E51" s="82">
        <v>43935</v>
      </c>
      <c r="F51" s="83">
        <f t="shared" si="34"/>
        <v>43937</v>
      </c>
      <c r="G51" s="58">
        <v>3</v>
      </c>
      <c r="H51" s="59">
        <v>0</v>
      </c>
      <c r="I51" s="60">
        <f t="shared" si="35"/>
        <v>3</v>
      </c>
      <c r="J51" s="14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V51" s="150"/>
      <c r="BW51" s="150"/>
      <c r="BX51" s="150"/>
    </row>
    <row r="52" spans="1:78" s="57" customFormat="1" ht="24" x14ac:dyDescent="0.2">
      <c r="A52" s="56">
        <v>5.3</v>
      </c>
      <c r="B52" s="106" t="s">
        <v>186</v>
      </c>
      <c r="C52" s="57" t="s">
        <v>143</v>
      </c>
      <c r="D52" s="141"/>
      <c r="E52" s="142">
        <v>43880</v>
      </c>
      <c r="F52" s="143">
        <v>43880</v>
      </c>
      <c r="G52" s="144">
        <v>1</v>
      </c>
      <c r="H52" s="145">
        <v>1</v>
      </c>
      <c r="I52" s="146">
        <v>1</v>
      </c>
      <c r="J52" s="14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row>
    <row r="53" spans="1:78" s="57" customFormat="1" ht="24" x14ac:dyDescent="0.2">
      <c r="A53" s="56">
        <v>5.4</v>
      </c>
      <c r="B53" s="106" t="s">
        <v>187</v>
      </c>
      <c r="C53" s="57" t="s">
        <v>138</v>
      </c>
      <c r="D53" s="141"/>
      <c r="E53" s="142">
        <v>43885</v>
      </c>
      <c r="F53" s="143">
        <v>43885</v>
      </c>
      <c r="G53" s="144">
        <v>1</v>
      </c>
      <c r="H53" s="145">
        <v>1</v>
      </c>
      <c r="I53" s="146">
        <v>1</v>
      </c>
      <c r="J53" s="14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row>
    <row r="54" spans="1:78" s="57" customFormat="1" ht="24" x14ac:dyDescent="0.2">
      <c r="A54" s="56">
        <v>5.5</v>
      </c>
      <c r="B54" s="106" t="s">
        <v>188</v>
      </c>
      <c r="C54" s="57" t="s">
        <v>139</v>
      </c>
      <c r="D54" s="141"/>
      <c r="E54" s="142">
        <v>43899</v>
      </c>
      <c r="F54" s="143">
        <v>43899</v>
      </c>
      <c r="G54" s="144">
        <v>1</v>
      </c>
      <c r="H54" s="145">
        <v>1</v>
      </c>
      <c r="I54" s="146">
        <v>1</v>
      </c>
      <c r="J54" s="14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row>
    <row r="55" spans="1:78" s="57" customFormat="1" ht="24" x14ac:dyDescent="0.2">
      <c r="A55" s="56">
        <v>5.6</v>
      </c>
      <c r="B55" s="106" t="s">
        <v>206</v>
      </c>
      <c r="C55" s="57" t="s">
        <v>138</v>
      </c>
      <c r="D55" s="141"/>
      <c r="E55" s="142">
        <v>43899</v>
      </c>
      <c r="F55" s="143">
        <v>43899</v>
      </c>
      <c r="G55" s="144">
        <v>1</v>
      </c>
      <c r="H55" s="145">
        <v>1</v>
      </c>
      <c r="I55" s="146">
        <v>1</v>
      </c>
      <c r="J55" s="14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row>
    <row r="56" spans="1:78" s="57" customFormat="1" ht="24" x14ac:dyDescent="0.2">
      <c r="A56" s="56">
        <v>5.7</v>
      </c>
      <c r="B56" s="106" t="s">
        <v>189</v>
      </c>
      <c r="C56" s="57" t="s">
        <v>139</v>
      </c>
      <c r="D56" s="141"/>
      <c r="E56" s="142">
        <v>43906</v>
      </c>
      <c r="F56" s="143">
        <v>43906</v>
      </c>
      <c r="G56" s="144">
        <v>1</v>
      </c>
      <c r="H56" s="145">
        <v>1</v>
      </c>
      <c r="I56" s="146">
        <v>1</v>
      </c>
      <c r="J56" s="14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row>
    <row r="57" spans="1:78" s="57" customFormat="1" ht="24" x14ac:dyDescent="0.2">
      <c r="A57" s="56">
        <v>5.8</v>
      </c>
      <c r="B57" s="106" t="s">
        <v>190</v>
      </c>
      <c r="C57" s="57" t="s">
        <v>138</v>
      </c>
      <c r="D57" s="141"/>
      <c r="E57" s="142">
        <v>43934</v>
      </c>
      <c r="F57" s="143">
        <v>43934</v>
      </c>
      <c r="G57" s="144">
        <v>1</v>
      </c>
      <c r="H57" s="145">
        <v>0</v>
      </c>
      <c r="I57" s="146">
        <v>1</v>
      </c>
      <c r="J57" s="14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row>
    <row r="58" spans="1:78" s="57" customFormat="1" ht="18" x14ac:dyDescent="0.2">
      <c r="A58" s="56">
        <v>5.9</v>
      </c>
      <c r="B58" s="106" t="s">
        <v>191</v>
      </c>
      <c r="C58" s="57" t="s">
        <v>138</v>
      </c>
      <c r="D58" s="141"/>
      <c r="E58" s="142">
        <v>43927</v>
      </c>
      <c r="F58" s="143">
        <v>43927</v>
      </c>
      <c r="G58" s="144">
        <v>1</v>
      </c>
      <c r="H58" s="145">
        <v>0</v>
      </c>
      <c r="I58" s="146">
        <v>1</v>
      </c>
      <c r="J58" s="14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row>
    <row r="59" spans="1:78" s="51" customFormat="1" ht="18" x14ac:dyDescent="0.2">
      <c r="A59" s="49" t="str">
        <f>IF(ISERROR(VALUE(SUBSTITUTE(prevWBS,".",""))),"1",IF(ISERROR(FIND("`",SUBSTITUTE(prevWBS,".","`",1))),TEXT(VALUE(prevWBS)+1,"#"),TEXT(VALUE(LEFT(prevWBS,FIND("`",SUBSTITUTE(prevWBS,".","`",1))-1))+1,"#")))</f>
        <v>6</v>
      </c>
      <c r="B59" s="50" t="s">
        <v>192</v>
      </c>
      <c r="D59" s="52"/>
      <c r="E59" s="84"/>
      <c r="F59" s="84" t="str">
        <f t="shared" ref="F59" si="36">IF(ISBLANK(E59)," - ",IF(G59=0,E59,E59+G59-1))</f>
        <v xml:space="preserve"> - </v>
      </c>
      <c r="G59" s="53"/>
      <c r="H59" s="54"/>
      <c r="I59" s="55" t="str">
        <f t="shared" ref="I59:I60" si="37">IF(OR(F59=0,E59=0)," - ",NETWORKDAYS(E59,F59))</f>
        <v xml:space="preserve"> - </v>
      </c>
      <c r="J59" s="80"/>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row>
    <row r="60" spans="1:78" s="57" customFormat="1" ht="18" x14ac:dyDescent="0.2">
      <c r="A60" s="56">
        <v>6.1</v>
      </c>
      <c r="B60" s="106" t="s">
        <v>193</v>
      </c>
      <c r="C60" s="57" t="s">
        <v>163</v>
      </c>
      <c r="D60" s="107"/>
      <c r="E60" s="82">
        <v>43913</v>
      </c>
      <c r="F60" s="83">
        <v>43917</v>
      </c>
      <c r="G60" s="58">
        <v>2</v>
      </c>
      <c r="H60" s="59">
        <v>0</v>
      </c>
      <c r="I60" s="60">
        <f t="shared" si="37"/>
        <v>5</v>
      </c>
      <c r="J60" s="79"/>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149"/>
      <c r="BP60" s="149"/>
      <c r="BQ60" s="149"/>
      <c r="BR60" s="149"/>
      <c r="BS60" s="149"/>
    </row>
    <row r="61" spans="1:78" s="57" customFormat="1" ht="18" x14ac:dyDescent="0.2">
      <c r="A61" s="56">
        <v>6.2</v>
      </c>
      <c r="B61" s="106" t="s">
        <v>194</v>
      </c>
      <c r="C61" s="57" t="s">
        <v>163</v>
      </c>
      <c r="D61" s="141"/>
      <c r="E61" s="142">
        <v>43920</v>
      </c>
      <c r="F61" s="143">
        <v>43924</v>
      </c>
      <c r="G61" s="144">
        <v>2</v>
      </c>
      <c r="H61" s="145">
        <v>0</v>
      </c>
      <c r="I61" s="146">
        <v>5</v>
      </c>
      <c r="J61" s="14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149"/>
      <c r="BP61" s="149"/>
      <c r="BQ61" s="149"/>
      <c r="BR61" s="149"/>
      <c r="BS61" s="149"/>
    </row>
    <row r="62" spans="1:78" s="51" customFormat="1" ht="18" x14ac:dyDescent="0.2">
      <c r="A62" s="49" t="str">
        <f>IF(ISERROR(VALUE(SUBSTITUTE(prevWBS,".",""))),"1",IF(ISERROR(FIND("`",SUBSTITUTE(prevWBS,".","`",1))),TEXT(VALUE(prevWBS)+1,"#"),TEXT(VALUE(LEFT(prevWBS,FIND("`",SUBSTITUTE(prevWBS,".","`",1))-1))+1,"#")))</f>
        <v>7</v>
      </c>
      <c r="B62" s="50" t="s">
        <v>171</v>
      </c>
      <c r="D62" s="52"/>
      <c r="E62" s="84"/>
      <c r="F62" s="84" t="str">
        <f t="shared" ref="F62" si="38">IF(ISBLANK(E62)," - ",IF(G62=0,E62,E62+G62-1))</f>
        <v xml:space="preserve"> - </v>
      </c>
      <c r="G62" s="53"/>
      <c r="H62" s="54"/>
      <c r="I62" s="55" t="str">
        <f t="shared" ref="I62:I68" si="39">IF(OR(F62=0,E62=0)," - ",NETWORKDAYS(E62,F62))</f>
        <v xml:space="preserve"> - </v>
      </c>
      <c r="J62" s="80"/>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row>
    <row r="63" spans="1:78" s="57" customFormat="1" ht="24" x14ac:dyDescent="0.2">
      <c r="A63" s="56">
        <v>7.1</v>
      </c>
      <c r="B63" s="106" t="s">
        <v>172</v>
      </c>
      <c r="C63" s="57" t="s">
        <v>139</v>
      </c>
      <c r="D63" s="107"/>
      <c r="E63" s="82">
        <v>43934</v>
      </c>
      <c r="F63" s="83">
        <v>43938</v>
      </c>
      <c r="G63" s="58">
        <v>2</v>
      </c>
      <c r="H63" s="59">
        <v>0</v>
      </c>
      <c r="I63" s="60">
        <f t="shared" si="39"/>
        <v>5</v>
      </c>
      <c r="J63" s="79"/>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149"/>
      <c r="BP63" s="149"/>
      <c r="BQ63" s="149"/>
      <c r="BR63" s="149"/>
      <c r="BS63" s="149"/>
      <c r="BW63" s="150"/>
      <c r="BX63" s="150"/>
      <c r="BY63" s="150"/>
      <c r="BZ63" s="150"/>
    </row>
    <row r="64" spans="1:78" s="57" customFormat="1" ht="24" x14ac:dyDescent="0.2">
      <c r="A64" s="56">
        <v>7.2</v>
      </c>
      <c r="B64" s="106" t="s">
        <v>173</v>
      </c>
      <c r="C64" s="57" t="s">
        <v>139</v>
      </c>
      <c r="D64" s="107"/>
      <c r="E64" s="82">
        <v>43935</v>
      </c>
      <c r="F64" s="83">
        <v>43939</v>
      </c>
      <c r="G64" s="58">
        <v>2</v>
      </c>
      <c r="H64" s="59">
        <v>0</v>
      </c>
      <c r="I64" s="60">
        <f t="shared" si="39"/>
        <v>4</v>
      </c>
      <c r="J64" s="79"/>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149"/>
      <c r="BP64" s="149"/>
      <c r="BQ64" s="149"/>
      <c r="BR64" s="149"/>
      <c r="BS64" s="149"/>
      <c r="BW64" s="150"/>
      <c r="BX64" s="150"/>
      <c r="BY64" s="150"/>
      <c r="BZ64" s="150"/>
    </row>
    <row r="65" spans="1:83" s="57" customFormat="1" ht="24" x14ac:dyDescent="0.2">
      <c r="A65" s="56">
        <v>7.3</v>
      </c>
      <c r="B65" s="106" t="s">
        <v>174</v>
      </c>
      <c r="C65" s="57" t="s">
        <v>138</v>
      </c>
      <c r="D65" s="107"/>
      <c r="E65" s="82">
        <v>43936</v>
      </c>
      <c r="F65" s="83">
        <v>43940</v>
      </c>
      <c r="G65" s="58">
        <v>2</v>
      </c>
      <c r="H65" s="59">
        <v>0</v>
      </c>
      <c r="I65" s="60">
        <f t="shared" si="39"/>
        <v>3</v>
      </c>
      <c r="J65" s="79"/>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149"/>
      <c r="BP65" s="149"/>
      <c r="BQ65" s="149"/>
      <c r="BR65" s="149"/>
      <c r="BS65" s="149"/>
      <c r="BW65" s="150"/>
      <c r="BX65" s="150"/>
      <c r="BY65" s="150"/>
      <c r="BZ65" s="150"/>
    </row>
    <row r="66" spans="1:83" s="57" customFormat="1" ht="24" x14ac:dyDescent="0.2">
      <c r="A66" s="56">
        <v>7.4</v>
      </c>
      <c r="B66" s="106" t="s">
        <v>175</v>
      </c>
      <c r="C66" s="57" t="s">
        <v>138</v>
      </c>
      <c r="D66" s="107"/>
      <c r="E66" s="82">
        <v>43937</v>
      </c>
      <c r="F66" s="83">
        <v>43941</v>
      </c>
      <c r="G66" s="58">
        <v>2</v>
      </c>
      <c r="H66" s="59">
        <v>0</v>
      </c>
      <c r="I66" s="60">
        <f t="shared" si="39"/>
        <v>3</v>
      </c>
      <c r="J66" s="79"/>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149"/>
      <c r="BP66" s="149"/>
      <c r="BQ66" s="149"/>
      <c r="BR66" s="149"/>
      <c r="BS66" s="149"/>
      <c r="BW66" s="150"/>
      <c r="BX66" s="150"/>
      <c r="BY66" s="150"/>
      <c r="BZ66" s="150"/>
    </row>
    <row r="67" spans="1:83" s="57" customFormat="1" ht="24" x14ac:dyDescent="0.2">
      <c r="A67" s="56">
        <v>7.5</v>
      </c>
      <c r="B67" s="106" t="s">
        <v>176</v>
      </c>
      <c r="C67" s="57" t="s">
        <v>143</v>
      </c>
      <c r="D67" s="107"/>
      <c r="E67" s="82">
        <v>43938</v>
      </c>
      <c r="F67" s="83">
        <v>43942</v>
      </c>
      <c r="G67" s="58">
        <v>2</v>
      </c>
      <c r="H67" s="59">
        <v>0</v>
      </c>
      <c r="I67" s="60">
        <f t="shared" si="39"/>
        <v>3</v>
      </c>
      <c r="J67" s="79"/>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149"/>
      <c r="BP67" s="149"/>
      <c r="BQ67" s="149"/>
      <c r="BR67" s="149"/>
      <c r="BS67" s="149"/>
      <c r="BW67" s="150"/>
      <c r="BX67" s="150"/>
      <c r="BY67" s="150"/>
      <c r="BZ67" s="150"/>
    </row>
    <row r="68" spans="1:83" s="57" customFormat="1" ht="24" x14ac:dyDescent="0.2">
      <c r="A68" s="56">
        <v>7.6</v>
      </c>
      <c r="B68" s="106" t="s">
        <v>177</v>
      </c>
      <c r="C68" s="57" t="s">
        <v>143</v>
      </c>
      <c r="D68" s="107"/>
      <c r="E68" s="82">
        <v>43939</v>
      </c>
      <c r="F68" s="83">
        <v>43943</v>
      </c>
      <c r="G68" s="58">
        <v>2</v>
      </c>
      <c r="H68" s="59">
        <v>0</v>
      </c>
      <c r="I68" s="60">
        <f t="shared" si="39"/>
        <v>3</v>
      </c>
      <c r="J68" s="79"/>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149"/>
      <c r="BP68" s="149"/>
      <c r="BQ68" s="149"/>
      <c r="BR68" s="149"/>
      <c r="BS68" s="149"/>
    </row>
    <row r="69" spans="1:83" s="57" customFormat="1" ht="18" x14ac:dyDescent="0.2">
      <c r="A69" s="56">
        <v>7.7</v>
      </c>
      <c r="B69" s="106" t="s">
        <v>155</v>
      </c>
      <c r="C69" s="57" t="s">
        <v>143</v>
      </c>
      <c r="D69" s="107"/>
      <c r="E69" s="82">
        <v>43920</v>
      </c>
      <c r="F69" s="83">
        <v>43924</v>
      </c>
      <c r="G69" s="58">
        <v>1</v>
      </c>
      <c r="H69" s="59">
        <v>0</v>
      </c>
      <c r="I69" s="60">
        <v>5</v>
      </c>
      <c r="J69" s="79"/>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row>
    <row r="70" spans="1:83" s="57" customFormat="1" ht="24" x14ac:dyDescent="0.2">
      <c r="A70" s="56">
        <v>7.8</v>
      </c>
      <c r="B70" s="106" t="s">
        <v>154</v>
      </c>
      <c r="C70" s="57" t="s">
        <v>138</v>
      </c>
      <c r="D70" s="107"/>
      <c r="E70" s="82">
        <v>43920</v>
      </c>
      <c r="F70" s="83">
        <v>43924</v>
      </c>
      <c r="G70" s="58">
        <v>1</v>
      </c>
      <c r="H70" s="59">
        <v>0</v>
      </c>
      <c r="I70" s="60">
        <f t="shared" ref="I70:I74" si="40">IF(OR(F70=0,E70=0)," - ",NETWORKDAYS(E70,F70))</f>
        <v>5</v>
      </c>
      <c r="J70" s="79"/>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row>
    <row r="71" spans="1:83" s="51" customFormat="1" ht="18" x14ac:dyDescent="0.2">
      <c r="A71" s="49" t="str">
        <f>IF(ISERROR(VALUE(SUBSTITUTE(prevWBS,".",""))),"1",IF(ISERROR(FIND("`",SUBSTITUTE(prevWBS,".","`",1))),TEXT(VALUE(prevWBS)+1,"#"),TEXT(VALUE(LEFT(prevWBS,FIND("`",SUBSTITUTE(prevWBS,".","`",1))-1))+1,"#")))</f>
        <v>8</v>
      </c>
      <c r="B71" s="50" t="s">
        <v>178</v>
      </c>
      <c r="D71" s="52"/>
      <c r="E71" s="84"/>
      <c r="F71" s="84" t="str">
        <f t="shared" ref="F71" si="41">IF(ISBLANK(E71)," - ",IF(G71=0,E71,E71+G71-1))</f>
        <v xml:space="preserve"> - </v>
      </c>
      <c r="G71" s="53"/>
      <c r="H71" s="54"/>
      <c r="I71" s="55" t="str">
        <f t="shared" si="40"/>
        <v xml:space="preserve"> - </v>
      </c>
      <c r="J71" s="80"/>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row>
    <row r="72" spans="1:83" s="57" customFormat="1" ht="18" x14ac:dyDescent="0.2">
      <c r="A72" s="56">
        <v>6.1</v>
      </c>
      <c r="B72" s="106" t="s">
        <v>179</v>
      </c>
      <c r="C72" s="57" t="s">
        <v>163</v>
      </c>
      <c r="D72" s="107"/>
      <c r="E72" s="82">
        <v>43934</v>
      </c>
      <c r="F72" s="83">
        <v>43940</v>
      </c>
      <c r="G72" s="58">
        <v>5</v>
      </c>
      <c r="H72" s="59">
        <v>0</v>
      </c>
      <c r="I72" s="60">
        <f t="shared" si="40"/>
        <v>5</v>
      </c>
      <c r="J72" s="79"/>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V72" s="148"/>
      <c r="BW72" s="148"/>
      <c r="BX72" s="148"/>
      <c r="BY72" s="148"/>
      <c r="BZ72" s="148"/>
      <c r="CE72" s="149"/>
    </row>
    <row r="73" spans="1:83" s="57" customFormat="1" ht="18" x14ac:dyDescent="0.2">
      <c r="A73" s="56">
        <v>6.2</v>
      </c>
      <c r="B73" s="106" t="s">
        <v>180</v>
      </c>
      <c r="C73" s="57" t="s">
        <v>163</v>
      </c>
      <c r="D73" s="107"/>
      <c r="E73" s="82">
        <v>43934</v>
      </c>
      <c r="F73" s="83">
        <v>43940</v>
      </c>
      <c r="G73" s="58">
        <v>5</v>
      </c>
      <c r="H73" s="59">
        <v>0</v>
      </c>
      <c r="I73" s="60">
        <f t="shared" si="40"/>
        <v>5</v>
      </c>
      <c r="J73" s="79"/>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V73" s="148"/>
      <c r="BW73" s="148"/>
      <c r="BX73" s="148"/>
      <c r="BY73" s="148"/>
      <c r="BZ73" s="148"/>
      <c r="CE73" s="149"/>
    </row>
    <row r="74" spans="1:83" s="57" customFormat="1" ht="18" x14ac:dyDescent="0.2">
      <c r="A74" s="56">
        <v>6.3</v>
      </c>
      <c r="B74" s="106" t="s">
        <v>181</v>
      </c>
      <c r="C74" s="57" t="s">
        <v>163</v>
      </c>
      <c r="D74" s="107"/>
      <c r="E74" s="82">
        <v>43934</v>
      </c>
      <c r="F74" s="83">
        <v>43940</v>
      </c>
      <c r="G74" s="58">
        <v>5</v>
      </c>
      <c r="H74" s="59">
        <v>0</v>
      </c>
      <c r="I74" s="60">
        <f t="shared" si="40"/>
        <v>5</v>
      </c>
      <c r="J74" s="79"/>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V74" s="148"/>
      <c r="BW74" s="148"/>
      <c r="BX74" s="148"/>
      <c r="BY74" s="148"/>
      <c r="BZ74" s="148"/>
      <c r="CE74" s="149"/>
    </row>
    <row r="75" spans="1:83" s="66" customFormat="1" ht="18" x14ac:dyDescent="0.2">
      <c r="A75" s="56"/>
      <c r="B75" s="61"/>
      <c r="C75" s="61"/>
      <c r="D75" s="62"/>
      <c r="E75" s="85"/>
      <c r="F75" s="85"/>
      <c r="G75" s="63"/>
      <c r="H75" s="64"/>
      <c r="I75" s="65" t="str">
        <f t="shared" si="31"/>
        <v xml:space="preserve"> - </v>
      </c>
      <c r="J75" s="81"/>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row>
    <row r="76" spans="1:83" s="66" customFormat="1" ht="18" x14ac:dyDescent="0.2">
      <c r="A76" s="56"/>
      <c r="B76" s="61"/>
      <c r="C76" s="61"/>
      <c r="D76" s="62"/>
      <c r="E76" s="85"/>
      <c r="F76" s="85"/>
      <c r="G76" s="63"/>
      <c r="H76" s="64"/>
      <c r="I76" s="65" t="str">
        <f t="shared" si="31"/>
        <v xml:space="preserve"> - </v>
      </c>
      <c r="J76" s="81"/>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row>
  </sheetData>
  <sheetProtection formatCells="0" formatColumns="0" formatRows="0" insertRows="0" deleteRows="0"/>
  <mergeCells count="25">
    <mergeCell ref="BV5:CB5"/>
    <mergeCell ref="CC5:CI5"/>
    <mergeCell ref="BO4:BU4"/>
    <mergeCell ref="BO5:BU5"/>
    <mergeCell ref="BV4:CB4"/>
    <mergeCell ref="CC4:CI4"/>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75:H76 H8:H61">
    <cfRule type="dataBar" priority="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CI7">
    <cfRule type="expression" dxfId="6" priority="65">
      <formula>K$6=TODAY()</formula>
    </cfRule>
  </conditionalFormatting>
  <conditionalFormatting sqref="K8:BN76">
    <cfRule type="expression" dxfId="5" priority="68">
      <formula>AND($E8&lt;=K$6,ROUNDDOWN(($F8-$E8+1)*$H8,0)+$E8-1&gt;=K$6)</formula>
    </cfRule>
    <cfRule type="expression" dxfId="4" priority="69">
      <formula>AND(NOT(ISBLANK($E8)),$E8&lt;=K$6,$F8&gt;=K$6)</formula>
    </cfRule>
  </conditionalFormatting>
  <conditionalFormatting sqref="K75:BN76 BO6:CI7 K6:BN61">
    <cfRule type="expression" dxfId="3" priority="28">
      <formula>K$6=TODAY()</formula>
    </cfRule>
  </conditionalFormatting>
  <conditionalFormatting sqref="H62:H69">
    <cfRule type="dataBar" priority="13">
      <dataBar>
        <cfvo type="num" val="0"/>
        <cfvo type="num" val="1"/>
        <color theme="0" tint="-0.34998626667073579"/>
      </dataBar>
      <extLst>
        <ext xmlns:x14="http://schemas.microsoft.com/office/spreadsheetml/2009/9/main" uri="{B025F937-C7B1-47D3-B67F-A62EFF666E3E}">
          <x14:id>{0F99DC93-F37E-44FD-BA80-440E3A4D599D}</x14:id>
        </ext>
      </extLst>
    </cfRule>
  </conditionalFormatting>
  <conditionalFormatting sqref="K62:BN69">
    <cfRule type="expression" dxfId="2" priority="14">
      <formula>K$6=TODAY()</formula>
    </cfRule>
  </conditionalFormatting>
  <conditionalFormatting sqref="H70">
    <cfRule type="dataBar" priority="9">
      <dataBar>
        <cfvo type="num" val="0"/>
        <cfvo type="num" val="1"/>
        <color theme="0" tint="-0.34998626667073579"/>
      </dataBar>
      <extLst>
        <ext xmlns:x14="http://schemas.microsoft.com/office/spreadsheetml/2009/9/main" uri="{B025F937-C7B1-47D3-B67F-A62EFF666E3E}">
          <x14:id>{B9031F11-912A-4A5C-85BD-BFB059CEAD5B}</x14:id>
        </ext>
      </extLst>
    </cfRule>
  </conditionalFormatting>
  <conditionalFormatting sqref="K70:BN70">
    <cfRule type="expression" dxfId="1" priority="10">
      <formula>K$6=TODAY()</formula>
    </cfRule>
  </conditionalFormatting>
  <conditionalFormatting sqref="H71:H74">
    <cfRule type="dataBar" priority="5">
      <dataBar>
        <cfvo type="num" val="0"/>
        <cfvo type="num" val="1"/>
        <color theme="0" tint="-0.34998626667073579"/>
      </dataBar>
      <extLst>
        <ext xmlns:x14="http://schemas.microsoft.com/office/spreadsheetml/2009/9/main" uri="{B025F937-C7B1-47D3-B67F-A62EFF666E3E}">
          <x14:id>{437A52F8-D2E6-4093-9466-950C3C255C94}</x14:id>
        </ext>
      </extLst>
    </cfRule>
  </conditionalFormatting>
  <conditionalFormatting sqref="K71:BN74">
    <cfRule type="expression" dxfId="0" priority="6">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76:B76 E16 E33 E42 E75:H76 G16:H16 G33:H33 G42:H42 G45 A75" unlockedFormula="1"/>
    <ignoredError sqref="A42 A33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H75:H76 H8:H61</xm:sqref>
        </x14:conditionalFormatting>
        <x14:conditionalFormatting xmlns:xm="http://schemas.microsoft.com/office/excel/2006/main">
          <x14:cfRule type="dataBar" id="{0F99DC93-F37E-44FD-BA80-440E3A4D599D}">
            <x14:dataBar minLength="0" maxLength="100" gradient="0">
              <x14:cfvo type="num">
                <xm:f>0</xm:f>
              </x14:cfvo>
              <x14:cfvo type="num">
                <xm:f>1</xm:f>
              </x14:cfvo>
              <x14:negativeFillColor rgb="FFFF0000"/>
              <x14:axisColor rgb="FF000000"/>
            </x14:dataBar>
          </x14:cfRule>
          <xm:sqref>H62:H69</xm:sqref>
        </x14:conditionalFormatting>
        <x14:conditionalFormatting xmlns:xm="http://schemas.microsoft.com/office/excel/2006/main">
          <x14:cfRule type="dataBar" id="{B9031F11-912A-4A5C-85BD-BFB059CEAD5B}">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37A52F8-D2E6-4093-9466-950C3C255C94}">
            <x14:dataBar minLength="0" maxLength="100" gradient="0">
              <x14:cfvo type="num">
                <xm:f>0</xm:f>
              </x14:cfvo>
              <x14:cfvo type="num">
                <xm:f>1</xm:f>
              </x14:cfvo>
              <x14:negativeFillColor rgb="FFFF0000"/>
              <x14:axisColor rgb="FF000000"/>
            </x14:dataBar>
          </x14:cfRule>
          <xm:sqref>H71:H74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16" t="s">
        <v>46</v>
      </c>
      <c r="B2" s="9"/>
      <c r="C2" s="8"/>
    </row>
    <row r="3" spans="1:3" s="20" customFormat="1" x14ac:dyDescent="0.2">
      <c r="A3" s="8"/>
      <c r="B3" s="9"/>
      <c r="C3" s="8"/>
    </row>
    <row r="4" spans="1:3" s="8" customFormat="1" ht="18" x14ac:dyDescent="0.25">
      <c r="A4" s="111" t="s">
        <v>83</v>
      </c>
      <c r="B4" s="35"/>
    </row>
    <row r="5" spans="1:3" s="8" customFormat="1" ht="57" x14ac:dyDescent="0.2">
      <c r="B5" s="117" t="s">
        <v>72</v>
      </c>
    </row>
    <row r="7" spans="1:3" ht="28.5" x14ac:dyDescent="0.2">
      <c r="B7" s="117" t="s">
        <v>84</v>
      </c>
    </row>
    <row r="9" spans="1:3" ht="14.25" x14ac:dyDescent="0.2">
      <c r="B9" s="116" t="s">
        <v>58</v>
      </c>
    </row>
    <row r="11" spans="1:3" ht="28.5" x14ac:dyDescent="0.2">
      <c r="B11" s="115" t="s">
        <v>59</v>
      </c>
    </row>
    <row r="12" spans="1:3" s="20" customFormat="1" x14ac:dyDescent="0.2"/>
    <row r="13" spans="1:3" ht="18" x14ac:dyDescent="0.25">
      <c r="A13" s="160" t="s">
        <v>3</v>
      </c>
      <c r="B13" s="160"/>
    </row>
    <row r="14" spans="1:3" s="20" customFormat="1" x14ac:dyDescent="0.2"/>
    <row r="15" spans="1:3" s="112" customFormat="1" ht="18" x14ac:dyDescent="0.2">
      <c r="A15" s="120"/>
      <c r="B15" s="118" t="s">
        <v>75</v>
      </c>
    </row>
    <row r="16" spans="1:3" s="112" customFormat="1" ht="18" x14ac:dyDescent="0.2">
      <c r="A16" s="120"/>
      <c r="B16" s="119" t="s">
        <v>73</v>
      </c>
      <c r="C16" s="114" t="s">
        <v>2</v>
      </c>
    </row>
    <row r="17" spans="1:3" ht="18" x14ac:dyDescent="0.25">
      <c r="A17" s="121"/>
      <c r="B17" s="119" t="s">
        <v>77</v>
      </c>
    </row>
    <row r="18" spans="1:3" s="20" customFormat="1" ht="18" x14ac:dyDescent="0.25">
      <c r="A18" s="121"/>
      <c r="B18" s="119" t="s">
        <v>85</v>
      </c>
    </row>
    <row r="19" spans="1:3" s="38" customFormat="1" ht="18" x14ac:dyDescent="0.25">
      <c r="A19" s="124"/>
      <c r="B19" s="119" t="s">
        <v>86</v>
      </c>
    </row>
    <row r="20" spans="1:3" s="112" customFormat="1" ht="18" x14ac:dyDescent="0.2">
      <c r="A20" s="120"/>
      <c r="B20" s="118" t="s">
        <v>74</v>
      </c>
      <c r="C20" s="113" t="s">
        <v>1</v>
      </c>
    </row>
    <row r="21" spans="1:3" ht="18" x14ac:dyDescent="0.25">
      <c r="A21" s="121"/>
      <c r="B21" s="119" t="s">
        <v>76</v>
      </c>
    </row>
    <row r="22" spans="1:3" s="8" customFormat="1" ht="18" x14ac:dyDescent="0.25">
      <c r="A22" s="122"/>
      <c r="B22" s="123" t="s">
        <v>78</v>
      </c>
    </row>
    <row r="23" spans="1:3" s="8" customFormat="1" ht="18" x14ac:dyDescent="0.25">
      <c r="A23" s="122"/>
      <c r="B23" s="10"/>
    </row>
    <row r="24" spans="1:3" s="8" customFormat="1" ht="18" x14ac:dyDescent="0.25">
      <c r="A24" s="160" t="s">
        <v>79</v>
      </c>
      <c r="B24" s="160"/>
    </row>
    <row r="25" spans="1:3" s="8" customFormat="1" ht="43.5" x14ac:dyDescent="0.25">
      <c r="A25" s="122"/>
      <c r="B25" s="119" t="s">
        <v>87</v>
      </c>
    </row>
    <row r="26" spans="1:3" s="8" customFormat="1" ht="18" x14ac:dyDescent="0.25">
      <c r="A26" s="122"/>
      <c r="B26" s="119"/>
    </row>
    <row r="27" spans="1:3" s="8" customFormat="1" ht="18" x14ac:dyDescent="0.25">
      <c r="A27" s="122"/>
      <c r="B27" s="140" t="s">
        <v>91</v>
      </c>
    </row>
    <row r="28" spans="1:3" s="8" customFormat="1" ht="18" x14ac:dyDescent="0.25">
      <c r="A28" s="122"/>
      <c r="B28" s="119" t="s">
        <v>80</v>
      </c>
    </row>
    <row r="29" spans="1:3" s="8" customFormat="1" ht="28.5" x14ac:dyDescent="0.25">
      <c r="A29" s="122"/>
      <c r="B29" s="119" t="s">
        <v>82</v>
      </c>
    </row>
    <row r="30" spans="1:3" s="8" customFormat="1" ht="18" x14ac:dyDescent="0.25">
      <c r="A30" s="122"/>
      <c r="B30" s="119"/>
    </row>
    <row r="31" spans="1:3" s="8" customFormat="1" ht="18" x14ac:dyDescent="0.25">
      <c r="A31" s="122"/>
      <c r="B31" s="140" t="s">
        <v>88</v>
      </c>
    </row>
    <row r="32" spans="1:3" s="8" customFormat="1" ht="18" x14ac:dyDescent="0.25">
      <c r="A32" s="122"/>
      <c r="B32" s="119" t="s">
        <v>81</v>
      </c>
    </row>
    <row r="33" spans="1:2" s="8" customFormat="1" ht="18" x14ac:dyDescent="0.25">
      <c r="A33" s="122"/>
      <c r="B33" s="119" t="s">
        <v>89</v>
      </c>
    </row>
    <row r="34" spans="1:2" s="8" customFormat="1" ht="18" x14ac:dyDescent="0.25">
      <c r="A34" s="122"/>
      <c r="B34" s="10"/>
    </row>
    <row r="35" spans="1:2" s="8" customFormat="1" ht="28.5" x14ac:dyDescent="0.25">
      <c r="A35" s="122"/>
      <c r="B35" s="119" t="s">
        <v>126</v>
      </c>
    </row>
    <row r="36" spans="1:2" s="8" customFormat="1" ht="18" x14ac:dyDescent="0.25">
      <c r="A36" s="122"/>
      <c r="B36" s="125" t="s">
        <v>90</v>
      </c>
    </row>
    <row r="37" spans="1:2" s="8" customFormat="1" ht="18" x14ac:dyDescent="0.25">
      <c r="A37" s="122"/>
      <c r="B37" s="10"/>
    </row>
    <row r="38" spans="1:2" ht="18" x14ac:dyDescent="0.25">
      <c r="A38" s="160" t="s">
        <v>8</v>
      </c>
      <c r="B38" s="160"/>
    </row>
    <row r="39" spans="1:2" ht="28.5" x14ac:dyDescent="0.2">
      <c r="B39" s="119" t="s">
        <v>93</v>
      </c>
    </row>
    <row r="40" spans="1:2" s="20" customFormat="1" x14ac:dyDescent="0.2"/>
    <row r="41" spans="1:2" s="20" customFormat="1" ht="14.25" x14ac:dyDescent="0.2">
      <c r="B41" s="119" t="s">
        <v>94</v>
      </c>
    </row>
    <row r="42" spans="1:2" s="20" customFormat="1" x14ac:dyDescent="0.2"/>
    <row r="43" spans="1:2" s="20" customFormat="1" ht="28.5" x14ac:dyDescent="0.2">
      <c r="B43" s="119" t="s">
        <v>92</v>
      </c>
    </row>
    <row r="44" spans="1:2" s="20" customFormat="1" x14ac:dyDescent="0.2"/>
    <row r="45" spans="1:2" ht="28.5" x14ac:dyDescent="0.2">
      <c r="B45" s="119" t="s">
        <v>95</v>
      </c>
    </row>
    <row r="46" spans="1:2" x14ac:dyDescent="0.2">
      <c r="B46" s="21"/>
    </row>
    <row r="47" spans="1:2" ht="28.5" x14ac:dyDescent="0.2">
      <c r="B47" s="119" t="s">
        <v>96</v>
      </c>
    </row>
    <row r="48" spans="1:2" x14ac:dyDescent="0.2">
      <c r="B48" s="11"/>
    </row>
    <row r="49" spans="1:2" ht="18" x14ac:dyDescent="0.25">
      <c r="A49" s="160" t="s">
        <v>6</v>
      </c>
      <c r="B49" s="160"/>
    </row>
    <row r="50" spans="1:2" ht="28.5" x14ac:dyDescent="0.2">
      <c r="B50" s="119" t="s">
        <v>127</v>
      </c>
    </row>
    <row r="51" spans="1:2" x14ac:dyDescent="0.2">
      <c r="B51" s="11"/>
    </row>
    <row r="52" spans="1:2" ht="14.25" x14ac:dyDescent="0.2">
      <c r="A52" s="126" t="s">
        <v>9</v>
      </c>
      <c r="B52" s="119" t="s">
        <v>10</v>
      </c>
    </row>
    <row r="53" spans="1:2" ht="14.25" x14ac:dyDescent="0.2">
      <c r="A53" s="126" t="s">
        <v>11</v>
      </c>
      <c r="B53" s="119" t="s">
        <v>12</v>
      </c>
    </row>
    <row r="54" spans="1:2" ht="14.25" x14ac:dyDescent="0.2">
      <c r="A54" s="126" t="s">
        <v>13</v>
      </c>
      <c r="B54" s="119" t="s">
        <v>14</v>
      </c>
    </row>
    <row r="55" spans="1:2" ht="28.5" x14ac:dyDescent="0.2">
      <c r="A55" s="115"/>
      <c r="B55" s="119" t="s">
        <v>97</v>
      </c>
    </row>
    <row r="56" spans="1:2" ht="28.5" x14ac:dyDescent="0.2">
      <c r="A56" s="115"/>
      <c r="B56" s="119" t="s">
        <v>98</v>
      </c>
    </row>
    <row r="57" spans="1:2" ht="14.25" x14ac:dyDescent="0.2">
      <c r="A57" s="126" t="s">
        <v>15</v>
      </c>
      <c r="B57" s="119" t="s">
        <v>16</v>
      </c>
    </row>
    <row r="58" spans="1:2" ht="14.25" x14ac:dyDescent="0.2">
      <c r="A58" s="115"/>
      <c r="B58" s="119" t="s">
        <v>99</v>
      </c>
    </row>
    <row r="59" spans="1:2" ht="14.25" x14ac:dyDescent="0.2">
      <c r="A59" s="115"/>
      <c r="B59" s="119" t="s">
        <v>100</v>
      </c>
    </row>
    <row r="60" spans="1:2" ht="14.25" x14ac:dyDescent="0.2">
      <c r="A60" s="126" t="s">
        <v>17</v>
      </c>
      <c r="B60" s="119" t="s">
        <v>18</v>
      </c>
    </row>
    <row r="61" spans="1:2" ht="28.5" x14ac:dyDescent="0.2">
      <c r="A61" s="115"/>
      <c r="B61" s="119" t="s">
        <v>101</v>
      </c>
    </row>
    <row r="62" spans="1:2" ht="14.25" x14ac:dyDescent="0.2">
      <c r="A62" s="126" t="s">
        <v>102</v>
      </c>
      <c r="B62" s="119" t="s">
        <v>103</v>
      </c>
    </row>
    <row r="63" spans="1:2" ht="14.25" x14ac:dyDescent="0.2">
      <c r="A63" s="127"/>
      <c r="B63" s="119" t="s">
        <v>104</v>
      </c>
    </row>
    <row r="64" spans="1:2" s="20" customFormat="1" x14ac:dyDescent="0.2">
      <c r="B64" s="12"/>
    </row>
    <row r="65" spans="1:2" s="20" customFormat="1" ht="18" x14ac:dyDescent="0.25">
      <c r="A65" s="160" t="s">
        <v>7</v>
      </c>
      <c r="B65" s="160"/>
    </row>
    <row r="66" spans="1:2" s="20" customFormat="1" ht="42.75" x14ac:dyDescent="0.2">
      <c r="B66" s="119" t="s">
        <v>105</v>
      </c>
    </row>
    <row r="67" spans="1:2" s="20" customFormat="1" x14ac:dyDescent="0.2">
      <c r="B67" s="13"/>
    </row>
    <row r="68" spans="1:2" s="8" customFormat="1" ht="18" x14ac:dyDescent="0.25">
      <c r="A68" s="160" t="s">
        <v>4</v>
      </c>
      <c r="B68" s="160"/>
    </row>
    <row r="69" spans="1:2" s="20" customFormat="1" ht="15" x14ac:dyDescent="0.25">
      <c r="A69" s="134" t="s">
        <v>5</v>
      </c>
      <c r="B69" s="135" t="s">
        <v>106</v>
      </c>
    </row>
    <row r="70" spans="1:2" s="8" customFormat="1" ht="28.5" x14ac:dyDescent="0.2">
      <c r="A70" s="128"/>
      <c r="B70" s="133" t="s">
        <v>108</v>
      </c>
    </row>
    <row r="71" spans="1:2" s="8" customFormat="1" ht="14.25" x14ac:dyDescent="0.2">
      <c r="A71" s="128"/>
      <c r="B71" s="129"/>
    </row>
    <row r="72" spans="1:2" s="20" customFormat="1" ht="15" x14ac:dyDescent="0.25">
      <c r="A72" s="134" t="s">
        <v>5</v>
      </c>
      <c r="B72" s="135" t="s">
        <v>125</v>
      </c>
    </row>
    <row r="73" spans="1:2" s="8" customFormat="1" ht="28.5" x14ac:dyDescent="0.2">
      <c r="A73" s="128"/>
      <c r="B73" s="133" t="s">
        <v>129</v>
      </c>
    </row>
    <row r="74" spans="1:2" s="8" customFormat="1" ht="14.25" x14ac:dyDescent="0.2">
      <c r="A74" s="128"/>
      <c r="B74" s="129"/>
    </row>
    <row r="75" spans="1:2" ht="15" x14ac:dyDescent="0.25">
      <c r="A75" s="134" t="s">
        <v>5</v>
      </c>
      <c r="B75" s="137" t="s">
        <v>111</v>
      </c>
    </row>
    <row r="76" spans="1:2" s="8" customFormat="1" ht="42.75" x14ac:dyDescent="0.2">
      <c r="A76" s="128"/>
      <c r="B76" s="117" t="s">
        <v>128</v>
      </c>
    </row>
    <row r="77" spans="1:2" ht="14.25" x14ac:dyDescent="0.2">
      <c r="A77" s="127"/>
      <c r="B77" s="127"/>
    </row>
    <row r="78" spans="1:2" s="20" customFormat="1" ht="15" x14ac:dyDescent="0.25">
      <c r="A78" s="134" t="s">
        <v>5</v>
      </c>
      <c r="B78" s="137" t="s">
        <v>117</v>
      </c>
    </row>
    <row r="79" spans="1:2" s="8" customFormat="1" ht="28.5" x14ac:dyDescent="0.2">
      <c r="A79" s="128"/>
      <c r="B79" s="117" t="s">
        <v>112</v>
      </c>
    </row>
    <row r="80" spans="1:2" s="20" customFormat="1" ht="14.25" x14ac:dyDescent="0.2">
      <c r="A80" s="127"/>
      <c r="B80" s="127"/>
    </row>
    <row r="81" spans="1:2" ht="15" x14ac:dyDescent="0.25">
      <c r="A81" s="134" t="s">
        <v>5</v>
      </c>
      <c r="B81" s="137" t="s">
        <v>118</v>
      </c>
    </row>
    <row r="82" spans="1:2" s="8" customFormat="1" ht="14.25" x14ac:dyDescent="0.2">
      <c r="A82" s="128"/>
      <c r="B82" s="132" t="s">
        <v>113</v>
      </c>
    </row>
    <row r="83" spans="1:2" s="8" customFormat="1" ht="14.25" x14ac:dyDescent="0.2">
      <c r="A83" s="128"/>
      <c r="B83" s="132" t="s">
        <v>114</v>
      </c>
    </row>
    <row r="84" spans="1:2" s="8" customFormat="1" ht="14.25" x14ac:dyDescent="0.2">
      <c r="A84" s="128"/>
      <c r="B84" s="132" t="s">
        <v>115</v>
      </c>
    </row>
    <row r="85" spans="1:2" ht="15" x14ac:dyDescent="0.25">
      <c r="A85" s="127"/>
      <c r="B85" s="131"/>
    </row>
    <row r="86" spans="1:2" ht="15" x14ac:dyDescent="0.25">
      <c r="A86" s="134" t="s">
        <v>5</v>
      </c>
      <c r="B86" s="137" t="s">
        <v>119</v>
      </c>
    </row>
    <row r="87" spans="1:2" s="8" customFormat="1" ht="42.75" x14ac:dyDescent="0.2">
      <c r="A87" s="128"/>
      <c r="B87" s="117" t="s">
        <v>107</v>
      </c>
    </row>
    <row r="88" spans="1:2" s="8" customFormat="1" ht="14.25" x14ac:dyDescent="0.2">
      <c r="A88" s="128"/>
      <c r="B88" s="130" t="s">
        <v>109</v>
      </c>
    </row>
    <row r="89" spans="1:2" s="8" customFormat="1" ht="57" x14ac:dyDescent="0.2">
      <c r="A89" s="128"/>
      <c r="B89" s="136" t="s">
        <v>110</v>
      </c>
    </row>
    <row r="90" spans="1:2" ht="14.25" x14ac:dyDescent="0.2">
      <c r="A90" s="127"/>
      <c r="B90" s="127"/>
    </row>
    <row r="91" spans="1:2" ht="15" x14ac:dyDescent="0.25">
      <c r="A91" s="134" t="s">
        <v>5</v>
      </c>
      <c r="B91" s="139" t="s">
        <v>120</v>
      </c>
    </row>
    <row r="92" spans="1:2" ht="28.5" x14ac:dyDescent="0.2">
      <c r="A92" s="115"/>
      <c r="B92" s="132"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SandersLP</cp:lastModifiedBy>
  <cp:lastPrinted>2018-02-12T20:25:38Z</cp:lastPrinted>
  <dcterms:created xsi:type="dcterms:W3CDTF">2010-06-09T16:05:03Z</dcterms:created>
  <dcterms:modified xsi:type="dcterms:W3CDTF">2020-04-10T21:38:39Z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