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<sst xmlns="http://schemas.openxmlformats.org/spreadsheetml/2006/main" count="57" uniqueCount="38">
  <si>
    <t>No.</t>
  </si>
  <si>
    <t>Nama</t>
  </si>
  <si>
    <t>Masa Kerja</t>
  </si>
  <si>
    <t>Usia</t>
  </si>
  <si>
    <t>Gaji</t>
  </si>
  <si>
    <t>Jml. Tanggungan</t>
  </si>
  <si>
    <t>Derajat Keanggotaan Masa Kerja</t>
  </si>
  <si>
    <t>Derajat Keanggotaan Usia</t>
  </si>
  <si>
    <t>Himpunan Variabel Masa Kerja</t>
  </si>
  <si>
    <t>Masril</t>
  </si>
  <si>
    <t>Baru</t>
  </si>
  <si>
    <t>Lama</t>
  </si>
  <si>
    <t>Muda</t>
  </si>
  <si>
    <t>Parobaya</t>
  </si>
  <si>
    <t>Tua</t>
  </si>
  <si>
    <t>Bawah</t>
  </si>
  <si>
    <t>Tengah</t>
  </si>
  <si>
    <t>Atas</t>
  </si>
  <si>
    <t>Nofrizal Saputra</t>
  </si>
  <si>
    <t>Rajulis</t>
  </si>
  <si>
    <t>Saipul</t>
  </si>
  <si>
    <t>Novri Maizon</t>
  </si>
  <si>
    <t>Himpunan Variabel Usia</t>
  </si>
  <si>
    <t>Atin</t>
  </si>
  <si>
    <t>Armis</t>
  </si>
  <si>
    <t>Deno Satrio</t>
  </si>
  <si>
    <t>Budawar</t>
  </si>
  <si>
    <t>Syahrul</t>
  </si>
  <si>
    <t>Himpunan Variabel Gaji</t>
  </si>
  <si>
    <t>Rendah</t>
  </si>
  <si>
    <t>Sedang</t>
  </si>
  <si>
    <t>Derajat Keanggotaan Jml. Tanggungan</t>
  </si>
  <si>
    <t>Derajat Keanggotaan Gaji</t>
  </si>
  <si>
    <t>Tinggi</t>
  </si>
  <si>
    <t>Sedikit</t>
  </si>
  <si>
    <t>Banyak</t>
  </si>
  <si>
    <t>Himpunan Variabel Jml. Tanggungan</t>
  </si>
  <si>
    <t>Fungsi Keanggotaan untuk Variabel Tanggungan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</si>
</sst>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7" fillId="29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13</xdr:row>
      <xdr:rowOff>9525</xdr:rowOff>
    </xdr:from>
    <xdr:to>
      <xdr:col>4</xdr:col>
      <xdr:colOff>142240</xdr:colOff>
      <xdr:row>19</xdr:row>
      <xdr:rowOff>0</xdr:rowOff>
    </xdr:to>
    <xdr:pic>
      <xdr:nvPicPr>
        <xdr:cNvPr id="2" name="Picture 1" descr="keanggotaan-masa-kerj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2857500"/>
          <a:ext cx="3866515" cy="130492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19</xdr:row>
      <xdr:rowOff>152400</xdr:rowOff>
    </xdr:from>
    <xdr:to>
      <xdr:col>4</xdr:col>
      <xdr:colOff>66040</xdr:colOff>
      <xdr:row>27</xdr:row>
      <xdr:rowOff>171450</xdr:rowOff>
    </xdr:to>
    <xdr:pic>
      <xdr:nvPicPr>
        <xdr:cNvPr id="3" name="Picture 2" descr="fungsi-keanggotaan-masa-kerj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2875" y="4314825"/>
          <a:ext cx="3656965" cy="17716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28</xdr:row>
      <xdr:rowOff>114300</xdr:rowOff>
    </xdr:from>
    <xdr:to>
      <xdr:col>3</xdr:col>
      <xdr:colOff>514350</xdr:colOff>
      <xdr:row>34</xdr:row>
      <xdr:rowOff>152400</xdr:rowOff>
    </xdr:to>
    <xdr:pic>
      <xdr:nvPicPr>
        <xdr:cNvPr id="4" name="Picture 3" descr="keanggotaan-usia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6248400"/>
          <a:ext cx="3390265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35</xdr:row>
      <xdr:rowOff>9525</xdr:rowOff>
    </xdr:from>
    <xdr:to>
      <xdr:col>4</xdr:col>
      <xdr:colOff>389890</xdr:colOff>
      <xdr:row>44</xdr:row>
      <xdr:rowOff>161925</xdr:rowOff>
    </xdr:to>
    <xdr:pic>
      <xdr:nvPicPr>
        <xdr:cNvPr id="5" name="Picture 4" descr="fungsi-keanggotaan-usi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200" y="7677150"/>
          <a:ext cx="4047490" cy="2124075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45</xdr:row>
      <xdr:rowOff>0</xdr:rowOff>
    </xdr:from>
    <xdr:to>
      <xdr:col>3</xdr:col>
      <xdr:colOff>647065</xdr:colOff>
      <xdr:row>54</xdr:row>
      <xdr:rowOff>19050</xdr:rowOff>
    </xdr:to>
    <xdr:pic>
      <xdr:nvPicPr>
        <xdr:cNvPr id="6" name="Picture 5" descr="keanggotaan-gaji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3350" y="9858375"/>
          <a:ext cx="3390265" cy="1990725"/>
        </a:xfrm>
        <a:prstGeom prst="rect">
          <a:avLst/>
        </a:prstGeom>
      </xdr:spPr>
    </xdr:pic>
    <xdr:clientData/>
  </xdr:twoCellAnchor>
  <xdr:twoCellAnchor editAs="oneCell">
    <xdr:from>
      <xdr:col>0</xdr:col>
      <xdr:colOff>153670</xdr:colOff>
      <xdr:row>54</xdr:row>
      <xdr:rowOff>47625</xdr:rowOff>
    </xdr:from>
    <xdr:to>
      <xdr:col>4</xdr:col>
      <xdr:colOff>534035</xdr:colOff>
      <xdr:row>67</xdr:row>
      <xdr:rowOff>161290</xdr:rowOff>
    </xdr:to>
    <xdr:pic>
      <xdr:nvPicPr>
        <xdr:cNvPr id="7" name="Picture 6" descr="fungsi-keanggotaan-gaji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670" y="11877675"/>
          <a:ext cx="4114165" cy="2961640"/>
        </a:xfrm>
        <a:prstGeom prst="rect">
          <a:avLst/>
        </a:prstGeom>
      </xdr:spPr>
    </xdr:pic>
    <xdr:clientData/>
  </xdr:twoCellAnchor>
  <xdr:twoCellAnchor editAs="oneCell">
    <xdr:from>
      <xdr:col>5</xdr:col>
      <xdr:colOff>306070</xdr:colOff>
      <xdr:row>54</xdr:row>
      <xdr:rowOff>66040</xdr:rowOff>
    </xdr:from>
    <xdr:to>
      <xdr:col>8</xdr:col>
      <xdr:colOff>765175</xdr:colOff>
      <xdr:row>64</xdr:row>
      <xdr:rowOff>219710</xdr:rowOff>
    </xdr:to>
    <xdr:pic>
      <xdr:nvPicPr>
        <xdr:cNvPr id="8" name="Picture 7" descr="kurva-tanggungan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06645" y="11896090"/>
          <a:ext cx="3364230" cy="2344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tabSelected="1" workbookViewId="0">
      <selection activeCell="M18" sqref="M18"/>
    </sheetView>
  </sheetViews>
  <sheetFormatPr defaultColWidth="8.88888888888889" defaultRowHeight="17.25"/>
  <cols>
    <col min="2" max="2" width="13" customWidth="1"/>
    <col min="3" max="3" width="11.6666666666667" customWidth="1"/>
    <col min="4" max="4" width="10" customWidth="1"/>
    <col min="5" max="5" width="10.1111111111111" customWidth="1"/>
    <col min="6" max="6" width="16.1111111111111" customWidth="1"/>
    <col min="9" max="9" width="16" customWidth="1"/>
    <col min="10" max="10" width="16.4444444444444" customWidth="1"/>
    <col min="16" max="16" width="10.3333333333333" customWidth="1"/>
    <col min="17" max="17" width="10.8888888888889" customWidth="1"/>
    <col min="18" max="18" width="11.2222222222222" customWidth="1"/>
    <col min="19" max="19" width="10.5555555555556" customWidth="1"/>
    <col min="20" max="20" width="9.66666666666667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6" t="s">
        <v>6</v>
      </c>
      <c r="J1" s="6"/>
      <c r="K1" s="7"/>
      <c r="L1" s="6" t="s">
        <v>7</v>
      </c>
      <c r="M1" s="6"/>
      <c r="N1" s="6"/>
      <c r="R1" s="17" t="s">
        <v>8</v>
      </c>
      <c r="S1" s="17"/>
      <c r="T1" s="17"/>
    </row>
    <row r="2" spans="1:20">
      <c r="A2" s="2">
        <v>1</v>
      </c>
      <c r="B2" s="3" t="s">
        <v>9</v>
      </c>
      <c r="C2" s="3">
        <v>4</v>
      </c>
      <c r="D2" s="3">
        <v>28</v>
      </c>
      <c r="E2" s="3">
        <v>650000</v>
      </c>
      <c r="F2" s="2">
        <v>1</v>
      </c>
      <c r="I2" s="8" t="s">
        <v>10</v>
      </c>
      <c r="J2" s="9" t="s">
        <v>11</v>
      </c>
      <c r="K2" s="7"/>
      <c r="L2" s="8" t="s">
        <v>12</v>
      </c>
      <c r="M2" s="14" t="s">
        <v>13</v>
      </c>
      <c r="N2" s="9" t="s">
        <v>14</v>
      </c>
      <c r="R2" s="18" t="s">
        <v>15</v>
      </c>
      <c r="S2" s="18" t="s">
        <v>16</v>
      </c>
      <c r="T2" s="18" t="s">
        <v>17</v>
      </c>
    </row>
    <row r="3" spans="1:20">
      <c r="A3" s="2">
        <v>2</v>
      </c>
      <c r="B3" s="3" t="s">
        <v>18</v>
      </c>
      <c r="C3" s="3">
        <v>6</v>
      </c>
      <c r="D3" s="3">
        <v>32</v>
      </c>
      <c r="E3" s="3">
        <v>850000</v>
      </c>
      <c r="F3" s="2">
        <v>2</v>
      </c>
      <c r="I3" s="10">
        <f>IF(C2&lt;=$R$3,1,IF(AND(C2&gt;=$R$3,C2&lt;=$T$3),($T$3-C2)/($T$3-$R$3),IF(C2&gt;=$R$3,0,"")))</f>
        <v>1</v>
      </c>
      <c r="J3" s="11">
        <f>IF(C2&lt;=$R$4,0,IF(AND(C2&gt;=$R$4,C2&lt;=$T$4),(C2-$R$4)/($T$4-$R$4),IF(C2&gt;=$R$4,1,"")))</f>
        <v>0</v>
      </c>
      <c r="K3" s="7"/>
      <c r="L3" s="10">
        <f>IF(D2&lt;=$R$8,1,IF(AND(D2&gt;=$R$8,D2&lt;=$T$8),($T$8-D2)/($T$8-$R$8),IF(D2&gt;=$R$8,0,"")))</f>
        <v>1</v>
      </c>
      <c r="M3" s="15">
        <f>IF(OR(D2&lt;=$R$9,D2&gt;=$T$9),0,IF(AND(D2&gt;=$R$9,D2&lt;=$S$9),(D2-$R$9)/($S$9-$R$9),IF(AND(D2&gt;=$S$9,D2&lt;=$T$9),($T$9-D2)/($T$9-$S$9),"")))</f>
        <v>0</v>
      </c>
      <c r="N3" s="11">
        <f>IF(D2&lt;=$R$10,0,IF(AND(D2&gt;=$R$10,D2&lt;=$T$10),(D2-$R$10)/($T$10-$R$10),IF(D2&gt;=$R$10,1,"")))</f>
        <v>0</v>
      </c>
      <c r="Q3" s="19" t="s">
        <v>10</v>
      </c>
      <c r="R3" s="12">
        <v>5</v>
      </c>
      <c r="S3" s="12">
        <v>10</v>
      </c>
      <c r="T3" s="12">
        <v>15</v>
      </c>
    </row>
    <row r="4" spans="1:20">
      <c r="A4" s="2">
        <v>3</v>
      </c>
      <c r="B4" s="3" t="s">
        <v>19</v>
      </c>
      <c r="C4" s="3">
        <v>8</v>
      </c>
      <c r="D4" s="3">
        <v>47</v>
      </c>
      <c r="E4" s="3">
        <v>575000</v>
      </c>
      <c r="F4" s="2">
        <v>4</v>
      </c>
      <c r="I4" s="10">
        <f t="shared" ref="I4:I12" si="0">IF(C3&lt;=$R$3,1,IF(AND(C3&gt;=$R$3,C3&lt;=$T$3),($T$3-C3)/($T$3-$R$3),IF(C3&gt;=$R$3,0,"")))</f>
        <v>0.9</v>
      </c>
      <c r="J4" s="11">
        <f t="shared" ref="J4:J12" si="1">IF(C3&lt;=$R$4,0,IF(AND(C3&gt;=$R$4,C3&lt;=$T$4),(C3-$R$4)/($T$4-$R$4),IF(C3&gt;=$R$4,1,"")))</f>
        <v>0</v>
      </c>
      <c r="K4" s="7"/>
      <c r="L4" s="10">
        <f>IF(D3&lt;=$R$8,1,IF(AND(D3&gt;=$R$8,D3&lt;=$T$8),($T$8-D3)/($T$8-$R$8),IF(D3&gt;=$R$8,0,"")))</f>
        <v>0.8</v>
      </c>
      <c r="M4" s="15">
        <f t="shared" ref="M4:M12" si="2">IF(OR(D3&lt;=$R$9,D3&gt;=$T$9),0,IF(AND(D3&gt;=$R$9,D3&lt;=$S$9),(D3-$R$9)/($S$9-$R$9),IF(AND(D3&gt;=$S$9,D3&lt;=$T$9),($T$9-D3)/($T$9-$S$9),"")))</f>
        <v>0</v>
      </c>
      <c r="N4" s="11">
        <f t="shared" ref="N4:N12" si="3">IF(D3&lt;=$R$10,0,IF(AND(D3&gt;=$R$10,D3&lt;=$T$10),(D3-$R$10)/($T$10-$R$10),IF(D3&gt;=$R$10,1,"")))</f>
        <v>0</v>
      </c>
      <c r="Q4" s="20" t="s">
        <v>11</v>
      </c>
      <c r="R4" s="13">
        <v>10</v>
      </c>
      <c r="S4" s="13">
        <v>15</v>
      </c>
      <c r="T4" s="13">
        <v>25</v>
      </c>
    </row>
    <row r="5" spans="1:14">
      <c r="A5" s="2">
        <v>4</v>
      </c>
      <c r="B5" s="3" t="s">
        <v>20</v>
      </c>
      <c r="C5" s="3">
        <v>2</v>
      </c>
      <c r="D5" s="3">
        <v>21</v>
      </c>
      <c r="E5" s="3">
        <v>1000000</v>
      </c>
      <c r="F5" s="2">
        <v>2</v>
      </c>
      <c r="I5" s="10">
        <f t="shared" si="0"/>
        <v>0.7</v>
      </c>
      <c r="J5" s="11">
        <f t="shared" si="1"/>
        <v>0</v>
      </c>
      <c r="K5" s="7"/>
      <c r="L5" s="10">
        <f t="shared" ref="L4:L12" si="4">IF(D4&lt;=$R$8,1,IF(AND(D4&gt;=$R$8,D4&lt;=$T$8),($T$8-D4)/($T$8-$R$8),IF(D4&gt;=$R$8,0,"")))</f>
        <v>0</v>
      </c>
      <c r="M5" s="15">
        <f t="shared" si="2"/>
        <v>0.6</v>
      </c>
      <c r="N5" s="11">
        <f t="shared" si="3"/>
        <v>0.7</v>
      </c>
    </row>
    <row r="6" spans="1:20">
      <c r="A6" s="2">
        <v>5</v>
      </c>
      <c r="B6" s="3" t="s">
        <v>21</v>
      </c>
      <c r="C6" s="3">
        <v>10</v>
      </c>
      <c r="D6" s="3">
        <v>38</v>
      </c>
      <c r="E6" s="3">
        <v>750000</v>
      </c>
      <c r="F6" s="2">
        <v>3</v>
      </c>
      <c r="I6" s="10">
        <f t="shared" si="0"/>
        <v>1</v>
      </c>
      <c r="J6" s="11">
        <f t="shared" si="1"/>
        <v>0</v>
      </c>
      <c r="K6" s="7"/>
      <c r="L6" s="10">
        <f t="shared" si="4"/>
        <v>1</v>
      </c>
      <c r="M6" s="15">
        <f t="shared" si="2"/>
        <v>0</v>
      </c>
      <c r="N6" s="11">
        <f t="shared" si="3"/>
        <v>0</v>
      </c>
      <c r="R6" s="17" t="s">
        <v>22</v>
      </c>
      <c r="S6" s="17"/>
      <c r="T6" s="17"/>
    </row>
    <row r="7" spans="1:20">
      <c r="A7" s="2">
        <v>6</v>
      </c>
      <c r="B7" s="3" t="s">
        <v>23</v>
      </c>
      <c r="C7" s="3">
        <v>12</v>
      </c>
      <c r="D7" s="3">
        <v>56</v>
      </c>
      <c r="E7" s="3">
        <v>550000</v>
      </c>
      <c r="F7" s="2">
        <v>4</v>
      </c>
      <c r="I7" s="10">
        <f t="shared" si="0"/>
        <v>0.5</v>
      </c>
      <c r="J7" s="11">
        <f t="shared" si="1"/>
        <v>0</v>
      </c>
      <c r="K7" s="7"/>
      <c r="L7" s="10">
        <f t="shared" si="4"/>
        <v>0.2</v>
      </c>
      <c r="M7" s="15">
        <f t="shared" si="2"/>
        <v>0.3</v>
      </c>
      <c r="N7" s="11">
        <f t="shared" si="3"/>
        <v>0</v>
      </c>
      <c r="R7" s="18" t="s">
        <v>15</v>
      </c>
      <c r="S7" s="18" t="s">
        <v>16</v>
      </c>
      <c r="T7" s="18" t="s">
        <v>17</v>
      </c>
    </row>
    <row r="8" spans="1:20">
      <c r="A8" s="2">
        <v>7</v>
      </c>
      <c r="B8" s="3" t="s">
        <v>24</v>
      </c>
      <c r="C8" s="3">
        <v>9</v>
      </c>
      <c r="D8" s="3">
        <v>43</v>
      </c>
      <c r="E8" s="3">
        <v>1200000</v>
      </c>
      <c r="F8" s="2">
        <v>1</v>
      </c>
      <c r="I8" s="10">
        <f t="shared" si="0"/>
        <v>0.3</v>
      </c>
      <c r="J8" s="11">
        <f t="shared" si="1"/>
        <v>0.133333333333333</v>
      </c>
      <c r="K8" s="7"/>
      <c r="L8" s="10">
        <f t="shared" si="4"/>
        <v>0</v>
      </c>
      <c r="M8" s="15">
        <f t="shared" si="2"/>
        <v>0</v>
      </c>
      <c r="N8" s="11">
        <f t="shared" si="3"/>
        <v>1</v>
      </c>
      <c r="Q8" s="19" t="s">
        <v>12</v>
      </c>
      <c r="R8" s="12">
        <v>30</v>
      </c>
      <c r="S8" s="12">
        <v>35</v>
      </c>
      <c r="T8" s="12">
        <v>40</v>
      </c>
    </row>
    <row r="9" spans="1:20">
      <c r="A9" s="2">
        <v>8</v>
      </c>
      <c r="B9" s="3" t="s">
        <v>25</v>
      </c>
      <c r="C9" s="3">
        <v>6</v>
      </c>
      <c r="D9" s="3">
        <v>37</v>
      </c>
      <c r="E9" s="3">
        <v>1350000</v>
      </c>
      <c r="F9" s="2">
        <v>2</v>
      </c>
      <c r="I9" s="10">
        <f t="shared" si="0"/>
        <v>0.6</v>
      </c>
      <c r="J9" s="11">
        <f t="shared" si="1"/>
        <v>0</v>
      </c>
      <c r="K9" s="7"/>
      <c r="L9" s="10">
        <f t="shared" si="4"/>
        <v>0</v>
      </c>
      <c r="M9" s="15">
        <f t="shared" si="2"/>
        <v>0.8</v>
      </c>
      <c r="N9" s="11">
        <f t="shared" si="3"/>
        <v>0.3</v>
      </c>
      <c r="Q9" s="21" t="s">
        <v>13</v>
      </c>
      <c r="R9" s="16">
        <v>35</v>
      </c>
      <c r="S9" s="16">
        <v>45</v>
      </c>
      <c r="T9" s="16">
        <v>50</v>
      </c>
    </row>
    <row r="10" spans="1:20">
      <c r="A10" s="2">
        <v>9</v>
      </c>
      <c r="B10" s="3" t="s">
        <v>26</v>
      </c>
      <c r="C10" s="3">
        <v>5</v>
      </c>
      <c r="D10" s="3">
        <v>44</v>
      </c>
      <c r="E10" s="3">
        <v>2100000</v>
      </c>
      <c r="F10" s="2">
        <v>2</v>
      </c>
      <c r="I10" s="10">
        <f t="shared" si="0"/>
        <v>0.9</v>
      </c>
      <c r="J10" s="11">
        <f t="shared" si="1"/>
        <v>0</v>
      </c>
      <c r="K10" s="7"/>
      <c r="L10" s="10">
        <f t="shared" si="4"/>
        <v>0.3</v>
      </c>
      <c r="M10" s="15">
        <f t="shared" si="2"/>
        <v>0.2</v>
      </c>
      <c r="N10" s="11">
        <f t="shared" si="3"/>
        <v>0</v>
      </c>
      <c r="Q10" s="20" t="s">
        <v>14</v>
      </c>
      <c r="R10" s="13">
        <v>40</v>
      </c>
      <c r="S10" s="13">
        <v>45</v>
      </c>
      <c r="T10" s="13">
        <v>50</v>
      </c>
    </row>
    <row r="11" spans="1:14">
      <c r="A11" s="2">
        <v>10</v>
      </c>
      <c r="B11" s="3" t="s">
        <v>27</v>
      </c>
      <c r="C11" s="3">
        <v>4</v>
      </c>
      <c r="D11" s="3">
        <v>26</v>
      </c>
      <c r="E11" s="3">
        <v>1100000</v>
      </c>
      <c r="F11" s="2">
        <v>1</v>
      </c>
      <c r="I11" s="10">
        <f t="shared" si="0"/>
        <v>1</v>
      </c>
      <c r="J11" s="11">
        <f t="shared" si="1"/>
        <v>0</v>
      </c>
      <c r="K11" s="7"/>
      <c r="L11" s="10">
        <f t="shared" si="4"/>
        <v>0</v>
      </c>
      <c r="M11" s="15">
        <f t="shared" si="2"/>
        <v>0.9</v>
      </c>
      <c r="N11" s="11">
        <f t="shared" si="3"/>
        <v>0.4</v>
      </c>
    </row>
    <row r="12" spans="9:20">
      <c r="I12" s="10">
        <f t="shared" si="0"/>
        <v>1</v>
      </c>
      <c r="J12" s="11">
        <f t="shared" si="1"/>
        <v>0</v>
      </c>
      <c r="K12" s="7"/>
      <c r="L12" s="10">
        <f t="shared" si="4"/>
        <v>1</v>
      </c>
      <c r="M12" s="15">
        <f t="shared" si="2"/>
        <v>0</v>
      </c>
      <c r="N12" s="11">
        <f t="shared" si="3"/>
        <v>0</v>
      </c>
      <c r="R12" s="17" t="s">
        <v>28</v>
      </c>
      <c r="S12" s="17"/>
      <c r="T12" s="17"/>
    </row>
    <row r="13" spans="9:20">
      <c r="I13" s="7"/>
      <c r="J13" s="7"/>
      <c r="K13" s="7"/>
      <c r="L13" s="7"/>
      <c r="M13" s="7"/>
      <c r="N13" s="7"/>
      <c r="R13" s="18" t="s">
        <v>15</v>
      </c>
      <c r="S13" s="18" t="s">
        <v>16</v>
      </c>
      <c r="T13" s="18" t="s">
        <v>17</v>
      </c>
    </row>
    <row r="14" spans="9:20">
      <c r="I14" s="7"/>
      <c r="J14" s="7"/>
      <c r="K14" s="7"/>
      <c r="L14" s="7"/>
      <c r="M14" s="7"/>
      <c r="N14" s="7"/>
      <c r="Q14" s="19" t="s">
        <v>29</v>
      </c>
      <c r="R14" s="12">
        <v>300000</v>
      </c>
      <c r="S14" s="12">
        <v>500000</v>
      </c>
      <c r="T14" s="12">
        <v>800000</v>
      </c>
    </row>
    <row r="15" spans="9:20">
      <c r="I15" s="7"/>
      <c r="J15" s="7"/>
      <c r="K15" s="7"/>
      <c r="L15" s="7"/>
      <c r="M15" s="7"/>
      <c r="N15" s="7"/>
      <c r="Q15" s="21" t="s">
        <v>30</v>
      </c>
      <c r="R15" s="16">
        <v>500000</v>
      </c>
      <c r="S15" s="16">
        <v>1000000</v>
      </c>
      <c r="T15" s="16">
        <v>1500000</v>
      </c>
    </row>
    <row r="16" spans="9:20">
      <c r="I16" s="6" t="s">
        <v>31</v>
      </c>
      <c r="J16" s="6"/>
      <c r="K16" s="7"/>
      <c r="L16" s="6" t="s">
        <v>32</v>
      </c>
      <c r="M16" s="6"/>
      <c r="N16" s="6"/>
      <c r="Q16" s="20" t="s">
        <v>33</v>
      </c>
      <c r="R16" s="13">
        <v>1000000</v>
      </c>
      <c r="S16" s="13">
        <v>1500000</v>
      </c>
      <c r="T16" s="13">
        <v>2000000</v>
      </c>
    </row>
    <row r="17" spans="9:14">
      <c r="I17" s="8" t="s">
        <v>34</v>
      </c>
      <c r="J17" s="9" t="s">
        <v>35</v>
      </c>
      <c r="K17" s="7"/>
      <c r="L17" s="8" t="s">
        <v>29</v>
      </c>
      <c r="M17" s="14" t="s">
        <v>30</v>
      </c>
      <c r="N17" s="9" t="s">
        <v>33</v>
      </c>
    </row>
    <row r="18" spans="9:20">
      <c r="I18" s="12">
        <f>IF(F2&lt;=$R$20,1,IF(AND(F2&gt;=$R$20,F2&lt;=$T$20),($T$20-F2)/($T$20-$R$20),IF(F2&gt;=$R$20,0,"")))</f>
        <v>0.5</v>
      </c>
      <c r="J18" s="13">
        <f>IF(F2&lt;=$R$21,0,IF(AND(F2&gt;=$R$21,F2&lt;=$T$21),(F2-$R$21)/($T$21-$R$21),IF(F2&gt;=$R$21,1,"")))</f>
        <v>0</v>
      </c>
      <c r="L18" s="12">
        <f>IF(E2&lt;=$R$14,1,IF(AND(E2&gt;=$R$14,E2&lt;=$T$14),($T$14-E2)/($T$14-$R$14),IF(E2&gt;=$R$14,0,"")))</f>
        <v>0.3</v>
      </c>
      <c r="M18" s="16">
        <f>IF(OR(E2&lt;=$R$15,E2&gt;=$T$15),0,IF(AND(E2&gt;=$R$15,E2&lt;=$S$15),(E2-$R$15)/($S$15-$R$15),IF(AND(E2&gt;=$S$15,E2&lt;=$T$15),($T$15-E2)/($T$15-$S$15),"")))</f>
        <v>0.3</v>
      </c>
      <c r="N18" s="13">
        <f>IF(E2&lt;=$R$16,0,IF(AND(E2&gt;=$R$16,E2&lt;=$T$16),(E2-$R$16)/($T$16-$R$16),IF(E2&gt;=$R$16,1,"")))</f>
        <v>0</v>
      </c>
      <c r="R18" s="17" t="s">
        <v>36</v>
      </c>
      <c r="S18" s="17"/>
      <c r="T18" s="17"/>
    </row>
    <row r="19" spans="9:20">
      <c r="I19" s="12">
        <f t="shared" ref="I19:I27" si="5">IF(F3&lt;=$R$20,1,IF(AND(F3&gt;=$R$20,F3&lt;=$T$20),($T$20-F3)/($T$20-$R$20),IF(F3&gt;=$R$20,0,"")))</f>
        <v>0</v>
      </c>
      <c r="J19" s="13">
        <f t="shared" ref="J19:J27" si="6">IF(F3&lt;=$R$21,0,IF(AND(F3&gt;=$R$21,F3&lt;=$T$21),(F3-$R$21)/($T$21-$R$21),IF(F3&gt;=$R$21,1,"")))</f>
        <v>0.333333333333333</v>
      </c>
      <c r="L19" s="12">
        <f t="shared" ref="L19:L27" si="7">IF(E3&lt;=$R$14,1,IF(AND(E3&gt;=$R$14,E3&lt;=$T$14),($T$14-E3)/($T$14-$R$14),IF(E3&gt;=$R$14,0,"")))</f>
        <v>0</v>
      </c>
      <c r="M19" s="16">
        <f t="shared" ref="M19:M27" si="8">IF(OR(E3&lt;=$R$15,E3&gt;=$T$15),0,IF(AND(E3&gt;=$R$15,E3&lt;=$S$15),(E3-$R$15)/($S$15-$R$15),IF(AND(E3&gt;=$S$15,E3&lt;=$T$15),($T$15-E3)/($T$15-$S$15),"")))</f>
        <v>0.7</v>
      </c>
      <c r="N19" s="13">
        <f t="shared" ref="N19:N27" si="9">IF(E3&lt;=$R$16,0,IF(AND(E3&gt;=$R$16,E3&lt;=$T$16),(E3-$R$16)/($T$16-$R$16),IF(E3&gt;=$R$16,1,"")))</f>
        <v>0</v>
      </c>
      <c r="R19" s="18" t="s">
        <v>15</v>
      </c>
      <c r="S19" s="18" t="s">
        <v>16</v>
      </c>
      <c r="T19" s="18" t="s">
        <v>17</v>
      </c>
    </row>
    <row r="20" spans="9:20">
      <c r="I20" s="12">
        <f t="shared" si="5"/>
        <v>0</v>
      </c>
      <c r="J20" s="13">
        <f t="shared" si="6"/>
        <v>1</v>
      </c>
      <c r="L20" s="12">
        <f t="shared" si="7"/>
        <v>0.45</v>
      </c>
      <c r="M20" s="16">
        <f t="shared" si="8"/>
        <v>0.15</v>
      </c>
      <c r="N20" s="13">
        <f t="shared" si="9"/>
        <v>0</v>
      </c>
      <c r="Q20" s="19" t="s">
        <v>34</v>
      </c>
      <c r="R20" s="12">
        <v>0</v>
      </c>
      <c r="S20" s="12">
        <v>1</v>
      </c>
      <c r="T20" s="12">
        <v>2</v>
      </c>
    </row>
    <row r="21" spans="9:20">
      <c r="I21" s="12">
        <f t="shared" si="5"/>
        <v>0</v>
      </c>
      <c r="J21" s="13">
        <f t="shared" si="6"/>
        <v>0.333333333333333</v>
      </c>
      <c r="L21" s="12">
        <f t="shared" si="7"/>
        <v>0</v>
      </c>
      <c r="M21" s="16">
        <f t="shared" si="8"/>
        <v>1</v>
      </c>
      <c r="N21" s="13">
        <f t="shared" si="9"/>
        <v>0</v>
      </c>
      <c r="Q21" s="20" t="s">
        <v>35</v>
      </c>
      <c r="R21" s="13">
        <v>1</v>
      </c>
      <c r="S21" s="13">
        <v>2</v>
      </c>
      <c r="T21" s="13">
        <v>4</v>
      </c>
    </row>
    <row r="22" spans="9:14">
      <c r="I22" s="12">
        <f t="shared" si="5"/>
        <v>0</v>
      </c>
      <c r="J22" s="13">
        <f t="shared" si="6"/>
        <v>0.666666666666667</v>
      </c>
      <c r="L22" s="12">
        <f t="shared" si="7"/>
        <v>0.1</v>
      </c>
      <c r="M22" s="16">
        <f t="shared" si="8"/>
        <v>0.5</v>
      </c>
      <c r="N22" s="13">
        <f t="shared" si="9"/>
        <v>0</v>
      </c>
    </row>
    <row r="23" spans="9:14">
      <c r="I23" s="12">
        <f t="shared" si="5"/>
        <v>0</v>
      </c>
      <c r="J23" s="13">
        <f t="shared" si="6"/>
        <v>1</v>
      </c>
      <c r="L23" s="12">
        <f t="shared" si="7"/>
        <v>0.5</v>
      </c>
      <c r="M23" s="16">
        <f t="shared" si="8"/>
        <v>0.1</v>
      </c>
      <c r="N23" s="13">
        <f t="shared" si="9"/>
        <v>0</v>
      </c>
    </row>
    <row r="24" spans="9:14">
      <c r="I24" s="12">
        <f t="shared" si="5"/>
        <v>0.5</v>
      </c>
      <c r="J24" s="13">
        <f t="shared" si="6"/>
        <v>0</v>
      </c>
      <c r="L24" s="12">
        <f t="shared" si="7"/>
        <v>0</v>
      </c>
      <c r="M24" s="16">
        <f t="shared" si="8"/>
        <v>0.6</v>
      </c>
      <c r="N24" s="13">
        <f t="shared" si="9"/>
        <v>0.2</v>
      </c>
    </row>
    <row r="25" spans="9:14">
      <c r="I25" s="12">
        <f t="shared" si="5"/>
        <v>0</v>
      </c>
      <c r="J25" s="13">
        <f t="shared" si="6"/>
        <v>0.333333333333333</v>
      </c>
      <c r="L25" s="12">
        <f t="shared" si="7"/>
        <v>0</v>
      </c>
      <c r="M25" s="16">
        <f t="shared" si="8"/>
        <v>0.3</v>
      </c>
      <c r="N25" s="13">
        <f t="shared" si="9"/>
        <v>0.35</v>
      </c>
    </row>
    <row r="26" spans="9:14">
      <c r="I26" s="12">
        <f t="shared" si="5"/>
        <v>0</v>
      </c>
      <c r="J26" s="13">
        <f t="shared" si="6"/>
        <v>0.333333333333333</v>
      </c>
      <c r="L26" s="12">
        <f t="shared" si="7"/>
        <v>0</v>
      </c>
      <c r="M26" s="16">
        <f t="shared" si="8"/>
        <v>0</v>
      </c>
      <c r="N26" s="13">
        <f t="shared" si="9"/>
        <v>1</v>
      </c>
    </row>
    <row r="27" spans="9:14">
      <c r="I27" s="12">
        <f t="shared" si="5"/>
        <v>0.5</v>
      </c>
      <c r="J27" s="13">
        <f t="shared" si="6"/>
        <v>0</v>
      </c>
      <c r="L27" s="12">
        <f t="shared" si="7"/>
        <v>0</v>
      </c>
      <c r="M27" s="16">
        <f t="shared" si="8"/>
        <v>0.8</v>
      </c>
      <c r="N27" s="13">
        <f t="shared" si="9"/>
        <v>0.1</v>
      </c>
    </row>
    <row r="54" spans="6:9">
      <c r="F54" s="4" t="s">
        <v>37</v>
      </c>
      <c r="G54" s="5"/>
      <c r="H54" s="5"/>
      <c r="I54" s="5"/>
    </row>
  </sheetData>
  <mergeCells count="9">
    <mergeCell ref="I1:J1"/>
    <mergeCell ref="L1:N1"/>
    <mergeCell ref="R1:T1"/>
    <mergeCell ref="R6:T6"/>
    <mergeCell ref="R12:T12"/>
    <mergeCell ref="I16:J16"/>
    <mergeCell ref="L16:N16"/>
    <mergeCell ref="R18:T18"/>
    <mergeCell ref="F54:I5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sagwascript</dc:creator>
  <cp:lastModifiedBy>sagwascript</cp:lastModifiedBy>
  <dcterms:created xsi:type="dcterms:W3CDTF">2018-12-20T07:36:00Z</dcterms:created>
  <dcterms:modified xsi:type="dcterms:W3CDTF">2018-12-20T12:30:00Z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