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Rprojects\Systematic_Review\data\"/>
    </mc:Choice>
  </mc:AlternateContent>
  <xr:revisionPtr revIDLastSave="0" documentId="13_ncr:1_{F888C07D-F19E-400C-878C-55DCC5E13E4E}" xr6:coauthVersionLast="47" xr6:coauthVersionMax="47" xr10:uidLastSave="{00000000-0000-0000-0000-000000000000}"/>
  <bookViews>
    <workbookView xWindow="-110" yWindow="-110" windowWidth="25820" windowHeight="15500" firstSheet="1" activeTab="2" xr2:uid="{00000000-000D-0000-FFFF-FFFF00000000}"/>
  </bookViews>
  <sheets>
    <sheet name="all" sheetId="1" r:id="rId1"/>
    <sheet name="Within-subject (PrePost designs" sheetId="2" r:id="rId2"/>
    <sheet name="Between-subject (High vs. Low 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P12" i="3"/>
  <c r="O12" i="3"/>
  <c r="P11" i="3"/>
  <c r="O11" i="3"/>
  <c r="O10" i="3"/>
  <c r="P10" i="3"/>
  <c r="P8" i="3"/>
  <c r="P9" i="3"/>
  <c r="O8" i="3"/>
  <c r="O9" i="3"/>
  <c r="Q33" i="2"/>
  <c r="P36" i="2"/>
  <c r="N36" i="2"/>
  <c r="Q36" i="2" s="1"/>
  <c r="P35" i="2"/>
  <c r="P34" i="2"/>
  <c r="N8" i="2"/>
  <c r="Q8" i="2" s="1"/>
  <c r="N9" i="2"/>
  <c r="N10" i="2"/>
  <c r="N11" i="2"/>
  <c r="N12" i="2"/>
  <c r="Q12" i="2" s="1"/>
  <c r="N13" i="2"/>
  <c r="Q13" i="2" s="1"/>
  <c r="N14" i="2"/>
  <c r="Q14" i="2" s="1"/>
  <c r="N15" i="2"/>
  <c r="Q15" i="2" s="1"/>
  <c r="N16" i="2"/>
  <c r="Q16" i="2" s="1"/>
  <c r="N17" i="2"/>
  <c r="Q17" i="2" s="1"/>
  <c r="N18" i="2"/>
  <c r="Q18" i="2" s="1"/>
  <c r="N19" i="2"/>
  <c r="Q19" i="2" s="1"/>
  <c r="N20" i="2"/>
  <c r="Q20" i="2" s="1"/>
  <c r="N21" i="2"/>
  <c r="Q21" i="2" s="1"/>
  <c r="N22" i="2"/>
  <c r="Q22" i="2" s="1"/>
  <c r="N23" i="2"/>
  <c r="Q23" i="2" s="1"/>
  <c r="N24" i="2"/>
  <c r="Q24" i="2" s="1"/>
  <c r="N25" i="2"/>
  <c r="Q25" i="2" s="1"/>
  <c r="N26" i="2"/>
  <c r="Q26" i="2" s="1"/>
  <c r="N27" i="2"/>
  <c r="Q27" i="2" s="1"/>
  <c r="N28" i="2"/>
  <c r="Q28" i="2" s="1"/>
  <c r="N29" i="2"/>
  <c r="Q29" i="2" s="1"/>
  <c r="N30" i="2"/>
  <c r="Q30" i="2" s="1"/>
  <c r="N31" i="2"/>
  <c r="Q31" i="2" s="1"/>
  <c r="N32" i="2"/>
  <c r="Q32" i="2" s="1"/>
  <c r="N33" i="2"/>
  <c r="N34" i="2"/>
  <c r="Q34" i="2" s="1"/>
  <c r="N35" i="2"/>
  <c r="Q35" i="2" s="1"/>
  <c r="P3" i="3"/>
  <c r="P4" i="3"/>
  <c r="P5" i="3"/>
  <c r="P6" i="3"/>
  <c r="P7" i="3"/>
  <c r="O3" i="3"/>
  <c r="O4" i="3"/>
  <c r="O5" i="3"/>
  <c r="O6" i="3"/>
  <c r="O7" i="3"/>
  <c r="P7" i="2"/>
  <c r="N7" i="2"/>
  <c r="Q7" i="2" s="1"/>
  <c r="P15" i="2"/>
  <c r="P16" i="2"/>
  <c r="P17" i="2"/>
  <c r="P18" i="2"/>
  <c r="P6" i="2"/>
  <c r="P5" i="2"/>
  <c r="N6" i="2"/>
  <c r="Q6" i="2" s="1"/>
  <c r="N5" i="2"/>
  <c r="Q5" i="2" s="1"/>
  <c r="P4" i="2"/>
  <c r="N4" i="2"/>
  <c r="Q4" i="2" s="1"/>
  <c r="P3" i="2"/>
  <c r="N3" i="2"/>
  <c r="Q3" i="2" s="1"/>
  <c r="P10" i="2"/>
  <c r="P11" i="2"/>
  <c r="P12" i="2"/>
  <c r="P13" i="2"/>
  <c r="P14" i="2"/>
  <c r="P8" i="2"/>
  <c r="P9" i="2"/>
  <c r="P31" i="2"/>
  <c r="P32" i="2"/>
  <c r="P33" i="2"/>
  <c r="P30" i="2"/>
  <c r="P29" i="2"/>
  <c r="P28" i="2"/>
  <c r="P25" i="2"/>
  <c r="P26" i="2"/>
  <c r="P27" i="2"/>
  <c r="P20" i="2"/>
  <c r="P21" i="2"/>
  <c r="P22" i="2"/>
  <c r="P23" i="2"/>
  <c r="P24" i="2"/>
  <c r="P2" i="3"/>
  <c r="O2" i="3"/>
  <c r="P19" i="2"/>
  <c r="Q11" i="2"/>
  <c r="Q10" i="2"/>
  <c r="Q9" i="2"/>
  <c r="P2" i="2"/>
  <c r="N2" i="2"/>
  <c r="Q2" i="2" s="1"/>
  <c r="Y31" i="1"/>
  <c r="V31" i="1"/>
  <c r="Y30" i="1"/>
  <c r="V30" i="1"/>
  <c r="Y29" i="1"/>
  <c r="V29" i="1"/>
  <c r="Y28" i="1"/>
  <c r="Y27" i="1"/>
  <c r="Y26" i="1"/>
  <c r="Y25" i="1"/>
  <c r="Y24" i="1"/>
  <c r="Y23" i="1"/>
  <c r="Y22" i="1"/>
  <c r="Y21" i="1"/>
  <c r="Y20" i="1"/>
  <c r="V20" i="1"/>
  <c r="Y19" i="1"/>
  <c r="V19" i="1"/>
  <c r="Y18" i="1"/>
  <c r="V18" i="1"/>
  <c r="Y17" i="1"/>
  <c r="V17" i="1"/>
  <c r="Y16" i="1"/>
  <c r="V16" i="1"/>
  <c r="Y15" i="1"/>
  <c r="V15" i="1"/>
  <c r="Y14" i="1"/>
  <c r="V14" i="1"/>
  <c r="Y13" i="1"/>
  <c r="V13" i="1"/>
  <c r="Y12" i="1"/>
  <c r="V12" i="1"/>
  <c r="Y11" i="1"/>
  <c r="V11" i="1"/>
  <c r="Y10" i="1"/>
  <c r="V10" i="1"/>
  <c r="Y9" i="1"/>
  <c r="V9" i="1"/>
  <c r="Y8" i="1"/>
  <c r="V8" i="1"/>
  <c r="Y7" i="1"/>
  <c r="V7" i="1"/>
  <c r="Y6" i="1"/>
  <c r="V6" i="1"/>
  <c r="Y5" i="1"/>
  <c r="V5" i="1"/>
  <c r="Y4" i="1"/>
  <c r="V4" i="1"/>
  <c r="Y3" i="1"/>
  <c r="V3" i="1"/>
  <c r="Y2" i="1"/>
  <c r="Q2" i="3" l="1"/>
  <c r="R2" i="2"/>
</calcChain>
</file>

<file path=xl/sharedStrings.xml><?xml version="1.0" encoding="utf-8"?>
<sst xmlns="http://schemas.openxmlformats.org/spreadsheetml/2006/main" count="2103" uniqueCount="415">
  <si>
    <t>ID</t>
  </si>
  <si>
    <t>subgroup</t>
  </si>
  <si>
    <t>group_high</t>
  </si>
  <si>
    <t>group_low</t>
  </si>
  <si>
    <t>title</t>
  </si>
  <si>
    <t>author_year</t>
  </si>
  <si>
    <t>study_design_context</t>
  </si>
  <si>
    <t>study_design</t>
  </si>
  <si>
    <t>outcome_measure</t>
  </si>
  <si>
    <t>o_m</t>
  </si>
  <si>
    <t>reverse</t>
  </si>
  <si>
    <t>N_Group1 (Exp/Post/Total)</t>
  </si>
  <si>
    <t>Mean_Group1 (Exp/Post)</t>
  </si>
  <si>
    <t>SD_Group1 (Exp/Post)</t>
  </si>
  <si>
    <t>N_Group2 (Ctrl/Pre)</t>
  </si>
  <si>
    <t>Mean_Group2 (Ctrl/Pre)</t>
  </si>
  <si>
    <t>SD_Group2 (Ctrl/Pre)</t>
  </si>
  <si>
    <t>r assumed</t>
  </si>
  <si>
    <t>r provided</t>
  </si>
  <si>
    <t>r</t>
  </si>
  <si>
    <t>Mean_Change_Score (If PrePost Change)</t>
  </si>
  <si>
    <t>SD_Change_Score (If PrePost Change)</t>
  </si>
  <si>
    <t xml:space="preserve">sd change need r to calculate </t>
  </si>
  <si>
    <t>sd_pooled</t>
  </si>
  <si>
    <t>sd_high</t>
  </si>
  <si>
    <t>sd_low</t>
  </si>
  <si>
    <t>t</t>
  </si>
  <si>
    <t>df</t>
  </si>
  <si>
    <t>cohen d</t>
  </si>
  <si>
    <t>sd_change</t>
  </si>
  <si>
    <t>pooled_sd</t>
  </si>
  <si>
    <t>standard_error</t>
  </si>
  <si>
    <t>lower_ci</t>
  </si>
  <si>
    <t>upper_ci</t>
  </si>
  <si>
    <t>smd_effctsize</t>
  </si>
  <si>
    <t>author</t>
  </si>
  <si>
    <t>Name</t>
  </si>
  <si>
    <t>significant</t>
  </si>
  <si>
    <t>significant direction</t>
  </si>
  <si>
    <t>direction description</t>
  </si>
  <si>
    <t>Delete</t>
  </si>
  <si>
    <t>Country.of.Expirement</t>
  </si>
  <si>
    <t>Size..n.</t>
  </si>
  <si>
    <t>Industry.of.Participant</t>
  </si>
  <si>
    <t>Gender</t>
  </si>
  <si>
    <t>Nature.Type</t>
  </si>
  <si>
    <t>Real.Exposure.Type</t>
  </si>
  <si>
    <t>Exposure.Time..Mins.</t>
  </si>
  <si>
    <t>Before_COVID</t>
  </si>
  <si>
    <t>During_COVID</t>
  </si>
  <si>
    <t>After_COVID</t>
  </si>
  <si>
    <t>Field</t>
  </si>
  <si>
    <t>Lab</t>
  </si>
  <si>
    <t>Survey</t>
  </si>
  <si>
    <t>Interviews</t>
  </si>
  <si>
    <t>Stimuli_Visual</t>
  </si>
  <si>
    <t>Stimuli_Auditory</t>
  </si>
  <si>
    <t>Stimuli_Tactile</t>
  </si>
  <si>
    <t>Stimuli_Olfactory</t>
  </si>
  <si>
    <t>Stimuli_Thermal</t>
  </si>
  <si>
    <t>Subjective</t>
  </si>
  <si>
    <t>Objective</t>
  </si>
  <si>
    <t>Row_ID</t>
  </si>
  <si>
    <t>dep_var_1</t>
  </si>
  <si>
    <t>dep_var_2</t>
  </si>
  <si>
    <t>dep_var_3</t>
  </si>
  <si>
    <t>dep_var_4</t>
  </si>
  <si>
    <t>dep_var_5</t>
  </si>
  <si>
    <t>dep_var_6</t>
  </si>
  <si>
    <t>dep_var_7</t>
  </si>
  <si>
    <t>dep_var_8</t>
  </si>
  <si>
    <t>dep_var_9</t>
  </si>
  <si>
    <t>assmnt_1</t>
  </si>
  <si>
    <t>assmnt_2</t>
  </si>
  <si>
    <t>assmnt_3</t>
  </si>
  <si>
    <t>assmnt_4</t>
  </si>
  <si>
    <t>assmnt_5</t>
  </si>
  <si>
    <t>assmnt_6</t>
  </si>
  <si>
    <t>assmnt_7</t>
  </si>
  <si>
    <t>assmnt_8</t>
  </si>
  <si>
    <t>assmnt_9</t>
  </si>
  <si>
    <t>phys_assmnt_1</t>
  </si>
  <si>
    <t>phys_assmnt_2</t>
  </si>
  <si>
    <t>phys_assmnt_3</t>
  </si>
  <si>
    <t>phys_assmnt_4</t>
  </si>
  <si>
    <t>phys_assmnt_5</t>
  </si>
  <si>
    <t>phys_assmnt_6</t>
  </si>
  <si>
    <t>phys_assmnt_7</t>
  </si>
  <si>
    <t>phys_assmnt_8</t>
  </si>
  <si>
    <t>phys_assmnt_9</t>
  </si>
  <si>
    <t>Column1</t>
  </si>
  <si>
    <t>Column2</t>
  </si>
  <si>
    <t>Column3</t>
  </si>
  <si>
    <t>Column4</t>
  </si>
  <si>
    <t>Column5</t>
  </si>
  <si>
    <t>Urban residential (Rio de Janeiro, Brazil)</t>
  </si>
  <si>
    <t>NA</t>
  </si>
  <si>
    <t>Home gardens can be more important than other urban green infrastructure for mental well-being during COVID-19 pandemics</t>
  </si>
  <si>
    <t>Marques et al. (2021)</t>
  </si>
  <si>
    <t>between groups</t>
  </si>
  <si>
    <t>Independent Group Designs</t>
  </si>
  <si>
    <t>Depression, Anxiety, and Stress Scale (DASS-21)</t>
  </si>
  <si>
    <t>DASS21</t>
  </si>
  <si>
    <t>Brazil</t>
  </si>
  <si>
    <t>Mostly Female (75%+)</t>
  </si>
  <si>
    <t>Mental Distress</t>
  </si>
  <si>
    <t>Green Infrastructure Exposure</t>
  </si>
  <si>
    <t>Depression Anxiety Stress Scale (DASS-21)</t>
  </si>
  <si>
    <t>Self-reported interaction with urban green infrastructure survey</t>
  </si>
  <si>
    <t>Nature-Exercise Group</t>
  </si>
  <si>
    <t>Addressing psychosocial issues caused by the COVID-19 lockdown: Can urban greeneries help?</t>
  </si>
  <si>
    <t>Rajoo et al. (2021)</t>
  </si>
  <si>
    <t>Pre-post (within-group)</t>
  </si>
  <si>
    <t>Dependent Group Designs</t>
  </si>
  <si>
    <t>yes</t>
  </si>
  <si>
    <t>negative</t>
  </si>
  <si>
    <t>reduction</t>
  </si>
  <si>
    <t>Malaysia</t>
  </si>
  <si>
    <t>Mixed</t>
  </si>
  <si>
    <t>Real</t>
  </si>
  <si>
    <t>Direct</t>
  </si>
  <si>
    <t>Stress</t>
  </si>
  <si>
    <t>Anxiety</t>
  </si>
  <si>
    <t>Depression</t>
  </si>
  <si>
    <t>Nature Therapy Group</t>
  </si>
  <si>
    <t>green + water</t>
  </si>
  <si>
    <t>control</t>
  </si>
  <si>
    <t>High-rise window views: Evaluating physiological and psychological impacts of green, blue, and built environments</t>
  </si>
  <si>
    <t>Elsadek et al. (2024)</t>
  </si>
  <si>
    <t>Between-groups (GW vs Control)</t>
  </si>
  <si>
    <t>EEG Alpha relative power (O1)</t>
  </si>
  <si>
    <t>EEG</t>
  </si>
  <si>
    <t>High-rise window views: Evaluating the physiological and psychological impacts of green, blue, and built environments</t>
  </si>
  <si>
    <t>Reduced stress and anxiety, especially for green and blue views</t>
  </si>
  <si>
    <t>China</t>
  </si>
  <si>
    <t>Academia</t>
  </si>
  <si>
    <t>Artificial/Virtual</t>
  </si>
  <si>
    <t>Indirect</t>
  </si>
  <si>
    <t>Relaxation and Comfort</t>
  </si>
  <si>
    <t>Brain Activity (Alpha Waves)</t>
  </si>
  <si>
    <t>Heart Rate Variability (HRV)</t>
  </si>
  <si>
    <t>Skin Conductance (SC)</t>
  </si>
  <si>
    <t>Skin Temperature (ST)</t>
  </si>
  <si>
    <t>State-Trait Anxiety Inventory (STAI)</t>
  </si>
  <si>
    <t>Modified Semantic Differential (SD) Questionnaire</t>
  </si>
  <si>
    <t>Electroencephalography (EEG)</t>
  </si>
  <si>
    <t>Photoplethysmography (PPG)</t>
  </si>
  <si>
    <t>Electrodermal Activity (EDA) Sensor</t>
  </si>
  <si>
    <t>Skin Temperature Sensor</t>
  </si>
  <si>
    <t>tropical</t>
  </si>
  <si>
    <t>The effects of different designs of indoor biophilic greening on psychological and physiological responses and cognitive performance of office workers</t>
  </si>
  <si>
    <t>Fukumoto et al. (2024)</t>
  </si>
  <si>
    <t>Between-groups (Tropical vs. Control)</t>
  </si>
  <si>
    <t>EEG Alpha wave power (ROI-4)</t>
  </si>
  <si>
    <t>positive</t>
  </si>
  <si>
    <t>Japanese design reduced negative affect, while tropical design promoted positive mood states</t>
  </si>
  <si>
    <t>Japan</t>
  </si>
  <si>
    <t>Office worker</t>
  </si>
  <si>
    <t>Positive and Negative Affect (PANAS)</t>
  </si>
  <si>
    <t>Cognitive Performance</t>
  </si>
  <si>
    <t>Brain Activity (EEG)</t>
  </si>
  <si>
    <t>Positive and Negative Affect Schedule (PANAS)</t>
  </si>
  <si>
    <t>Stroop Task, 1-Back, and 2-Back Tasks</t>
  </si>
  <si>
    <t>Electroencephalogram (EEG)</t>
  </si>
  <si>
    <t>Gardening task</t>
  </si>
  <si>
    <t>mental task (control)</t>
  </si>
  <si>
    <t>Promoting adult health: the neurophysiological benefits of watering plants and engaging in mental tasks within designed environments</t>
  </si>
  <si>
    <t>Hassan &amp; Deshun (2023)</t>
  </si>
  <si>
    <t>Between-groups (Gardening vs. Mental)</t>
  </si>
  <si>
    <t>EEG Alpha wave power</t>
  </si>
  <si>
    <t>Hassan and Deshun (2023)</t>
  </si>
  <si>
    <t>increased relaxation and cognitive focus</t>
  </si>
  <si>
    <t>Brain Activity (Alpha/Beta Waves)</t>
  </si>
  <si>
    <t>Blood Pressure</t>
  </si>
  <si>
    <t>Blood Pressure Measurement (Omron HEM-7011)</t>
  </si>
  <si>
    <t>nature condition</t>
  </si>
  <si>
    <t>control condition</t>
  </si>
  <si>
    <t>A short simulated nature experience as an effective way to promote restoration from work-related stress</t>
  </si>
  <si>
    <t>Koivisto et al. (2024)</t>
  </si>
  <si>
    <t>Within-subject (Nature vs Control)</t>
  </si>
  <si>
    <t>EEG Lower Alpha (8â€“10 Hz)</t>
  </si>
  <si>
    <t>increased</t>
  </si>
  <si>
    <t>Finland</t>
  </si>
  <si>
    <t>Subjective Restoration</t>
  </si>
  <si>
    <t>Emotional Arousal</t>
  </si>
  <si>
    <t>Relaxation</t>
  </si>
  <si>
    <t>Nature Connectedness</t>
  </si>
  <si>
    <t>Restoration Outcome Scale (ROS)</t>
  </si>
  <si>
    <t>Extended Inclusion of Nature in Self (EINS)</t>
  </si>
  <si>
    <t>Electrodermal Activity (EDA)</t>
  </si>
  <si>
    <t>A quantitative study for indoor workplace biophilic design to improve health and productivity performance</t>
  </si>
  <si>
    <t>Lei et al. (2021)</t>
  </si>
  <si>
    <t>Pre-post (within-subjects)</t>
  </si>
  <si>
    <t>EEG Alpha wave (Total power, dB)</t>
  </si>
  <si>
    <t>no</t>
  </si>
  <si>
    <t>Singapore, Hong Kong</t>
  </si>
  <si>
    <t>Both</t>
  </si>
  <si>
    <t>Arousal</t>
  </si>
  <si>
    <t>Perceived Restorativeness</t>
  </si>
  <si>
    <t>Reaction Speed</t>
  </si>
  <si>
    <t>Attention</t>
  </si>
  <si>
    <t>Working Memory</t>
  </si>
  <si>
    <t>Perceived Restorativeness Scale (PRS)</t>
  </si>
  <si>
    <t>Visual Reaction Time Task (VRTT)</t>
  </si>
  <si>
    <t>Stroop Test</t>
  </si>
  <si>
    <t>Working Memory Task</t>
  </si>
  <si>
    <t>Exploring the Connections Between Nature Exposure and Stress During COVID-19 Using Latent Profile Analysis</t>
  </si>
  <si>
    <t>Bianchi et al. (2024)</t>
  </si>
  <si>
    <t>Pre-post (Within-subject)</t>
  </si>
  <si>
    <t>Perceived Stress Scale (PSS-10)</t>
  </si>
  <si>
    <t>PSS</t>
  </si>
  <si>
    <t>United States</t>
  </si>
  <si>
    <t>Nature Exposure</t>
  </si>
  <si>
    <t>Self-reported indoor and outdoor nature exposure survey</t>
  </si>
  <si>
    <t>Pre-post (Follow-up)</t>
  </si>
  <si>
    <t>Nature Exposure Achieves Comparable Health and Well-Being Improvements as Best Practice, Positive Psychology Interventions</t>
  </si>
  <si>
    <t>Heilmayr &amp; Miller (2021)</t>
  </si>
  <si>
    <t>Pre-post (Within-subjects)</t>
  </si>
  <si>
    <t>Perceived Stress Scale (PSS-14)</t>
  </si>
  <si>
    <t>Heilmayr and Miller (2021)</t>
  </si>
  <si>
    <t>improved</t>
  </si>
  <si>
    <t>Physical Health Composite</t>
  </si>
  <si>
    <t>Well-Being Composite</t>
  </si>
  <si>
    <t>Fatigue Composite</t>
  </si>
  <si>
    <t>Nature Identity Composite</t>
  </si>
  <si>
    <t>Short Form-36 Health Survey (SF-36)</t>
  </si>
  <si>
    <t>Comprehensive Inventory of Thriving (CIT), Satisfaction with Life Scale (SWLS)</t>
  </si>
  <si>
    <t>PROMIS Fatigue Scale, SF-36 Energy Subscale</t>
  </si>
  <si>
    <t>Environmental Identity Scale, Connectedness to Nature Scale</t>
  </si>
  <si>
    <t>forest</t>
  </si>
  <si>
    <t>plaza</t>
  </si>
  <si>
    <t>Attention and Emotion Recovery Effects of Urban Parks during COVID-19â€”Psychological Symptoms as Moderators</t>
  </si>
  <si>
    <t>Jin et al. (2022)</t>
  </si>
  <si>
    <t>Between-groups (cross-sectional)</t>
  </si>
  <si>
    <t>improvement</t>
  </si>
  <si>
    <t>Attention Function</t>
  </si>
  <si>
    <t>Emotional response</t>
  </si>
  <si>
    <t>Stress Symptoms</t>
  </si>
  <si>
    <t>Depressive Symptoms</t>
  </si>
  <si>
    <t>Backward Digit Span Task (BDS)</t>
  </si>
  <si>
    <t>Emotional Valence</t>
  </si>
  <si>
    <t>Self-Assessment Manikin Scale (SAM)</t>
  </si>
  <si>
    <t>Patient Health Questionnaire (PHQ-9)</t>
  </si>
  <si>
    <t>waterside</t>
  </si>
  <si>
    <t>lawn</t>
  </si>
  <si>
    <t>green street</t>
  </si>
  <si>
    <t>High Stress, High Deprivation</t>
  </si>
  <si>
    <t>High (65.8%) green space</t>
  </si>
  <si>
    <t>Low (49.5%) Green Space</t>
  </si>
  <si>
    <t>Mitigating Stress and Supporting Health in Deprived Urban Communities: The Importance of Green Space and the Social Environment</t>
  </si>
  <si>
    <t>Ward Thompson (2016)</t>
  </si>
  <si>
    <t>Perceived Stress Scale (PSS)</t>
  </si>
  <si>
    <t>Ward Thompson et al. (2016)</t>
  </si>
  <si>
    <t>United Kingdom, Scotland</t>
  </si>
  <si>
    <t>Mental Wellbeing</t>
  </si>
  <si>
    <t>Shorter Warwick-Edinburgh Mental Wellbeing Scale (SWEMWBS)</t>
  </si>
  <si>
    <t>Skin Conductance (SC, Î¼S)</t>
  </si>
  <si>
    <t>SC</t>
  </si>
  <si>
    <t>Skin Conductance Response (SCR)</t>
  </si>
  <si>
    <t>Skin Conductance Level (SCL, Î¼S)</t>
  </si>
  <si>
    <t>Grassland Slopes</t>
  </si>
  <si>
    <t>Quantitative Analysis of Physiological and Psychological Impacts of Visual and Auditory Elements in Wuyishan National Park Using Eye-Tracking</t>
  </si>
  <si>
    <t>Weng et al. (2024)</t>
  </si>
  <si>
    <t>Pre-Post (Within-Subjects)</t>
  </si>
  <si>
    <t>Total Mood Disturbance (TMD)</t>
  </si>
  <si>
    <t>TMD</t>
  </si>
  <si>
    <t>Mood States</t>
  </si>
  <si>
    <t>Positive and Negative Affect</t>
  </si>
  <si>
    <t>Profile of Mood States (POMS)</t>
  </si>
  <si>
    <t>Broadleaf Forest Valley</t>
  </si>
  <si>
    <t>Mixed Broadleaf and Coniferous Forest Valley</t>
  </si>
  <si>
    <t>Broadleaf Ridge Forest</t>
  </si>
  <si>
    <t>Mixed Broadleaf and Coniferous Forest Slopes</t>
  </si>
  <si>
    <t>Tea Gardens of the Valley</t>
  </si>
  <si>
    <t>Broadleaf Forest Streamside</t>
  </si>
  <si>
    <t>Rock-Bedded Streamscape</t>
  </si>
  <si>
    <t>A Caseâ€“Control Study of the Health and Well-being Benefits of Allotment Gardening</t>
  </si>
  <si>
    <t>Wood et al. (2016)</t>
  </si>
  <si>
    <t>Pre-Post</t>
  </si>
  <si>
    <t>A case-control study of the health and well-being benefits of allotment gardening</t>
  </si>
  <si>
    <t>increase</t>
  </si>
  <si>
    <t>United Kingdom</t>
  </si>
  <si>
    <t>Self-esteem</t>
  </si>
  <si>
    <t>Mood</t>
  </si>
  <si>
    <t>General Health</t>
  </si>
  <si>
    <t>Rosenberg Self-Esteem Scale</t>
  </si>
  <si>
    <t>General Health Questionnaire (GHQ-12)</t>
  </si>
  <si>
    <t>Effects of blue space exposure in urban and natural environments on psychological and physiological responses</t>
  </si>
  <si>
    <t>Yin et al. (2023)</t>
  </si>
  <si>
    <t>Total Mood Disturbance (TMD) (calculated)</t>
  </si>
  <si>
    <t>Effects of blue space exposure in urban and natural environments on psychological and physiological responses: A within-subject experiment</t>
  </si>
  <si>
    <t>Taiwan</t>
  </si>
  <si>
    <t>Restorative Components</t>
  </si>
  <si>
    <t>Heart Rate</t>
  </si>
  <si>
    <t>Mean Arterial Pressure (MAP)</t>
  </si>
  <si>
    <t>Restorative Components Scale (RCS)</t>
  </si>
  <si>
    <t>Heart Rate Measurement (QHRV)</t>
  </si>
  <si>
    <t>Heart Rate Variability Measurement (QHRV)</t>
  </si>
  <si>
    <t>Blood Pressure Measurement</t>
  </si>
  <si>
    <t>urban forest</t>
  </si>
  <si>
    <t>indoor</t>
  </si>
  <si>
    <t>The restorative effects of short-term exposure to nature in immersive virtual environments (IVEs) as evidenced by participants' brain activities</t>
  </si>
  <si>
    <t>Zhang et al. (2023)</t>
  </si>
  <si>
    <t>Controlled experimental (between-groups)</t>
  </si>
  <si>
    <t>Improved Stroop task performance, indicating better attentional control</t>
  </si>
  <si>
    <t>Perceived Stress</t>
  </si>
  <si>
    <t>Neural Activity</t>
  </si>
  <si>
    <t>Neural Efficiency</t>
  </si>
  <si>
    <t>Stroop Task</t>
  </si>
  <si>
    <t>Neural Efficiency Index</t>
  </si>
  <si>
    <t>Study</t>
  </si>
  <si>
    <t>Author_Year</t>
  </si>
  <si>
    <t>Condition</t>
  </si>
  <si>
    <t>Outcome</t>
  </si>
  <si>
    <t>N</t>
  </si>
  <si>
    <t>Mean_Pre</t>
  </si>
  <si>
    <t>SD_Pre</t>
  </si>
  <si>
    <t>Mean_Post</t>
  </si>
  <si>
    <t>SD_Post</t>
  </si>
  <si>
    <t>r reported</t>
  </si>
  <si>
    <t>reversed (1lower better)(-1higher better)</t>
  </si>
  <si>
    <t>Mean_Change</t>
  </si>
  <si>
    <t>SD_Change</t>
  </si>
  <si>
    <t>Effect_Size (Hedges' g)</t>
  </si>
  <si>
    <t>EEG Alpha Wave (dB)</t>
  </si>
  <si>
    <t>Skin Conductance (μS)</t>
  </si>
  <si>
    <t>Watching Nature Videos Promotes Physiological Restoration: Evidence From the Modulation of Alpha Waves in Electroencephalography</t>
  </si>
  <si>
    <t>Grassini et al. (2022)</t>
  </si>
  <si>
    <t>Nature vs. Neutral</t>
  </si>
  <si>
    <t>EEG Alpha power</t>
  </si>
  <si>
    <t>Skin Conductance (SCR amplitude)</t>
  </si>
  <si>
    <t>Nature-Exercise</t>
  </si>
  <si>
    <t>Empirical Study on the Impact of Different Types of Forest Environments in Wuyishan National Park on Public Physiological and Psychological Health</t>
  </si>
  <si>
    <t>Broadleaf forest valley (S2)</t>
  </si>
  <si>
    <t>Mixed broadleaf/coniferous forest valley (S3)</t>
  </si>
  <si>
    <t>Broadleaf ridge forest (S4)</t>
  </si>
  <si>
    <t>Mixed broadleaf/coniferous slopes (S5)</t>
  </si>
  <si>
    <t>Tea gardens valley (S6)</t>
  </si>
  <si>
    <t>Broadleaf forest streamside (S7)</t>
  </si>
  <si>
    <t>Rock-bedded streamscape (S8)</t>
  </si>
  <si>
    <t>Attention restoration during environmental exposure via alpha-theta oscillations and synchronization</t>
  </si>
  <si>
    <t>Chen et al. (2020)</t>
  </si>
  <si>
    <t>A case–control study of the health and well-being benefits of allotment gardening</t>
  </si>
  <si>
    <t>Wood et al. (2015)</t>
  </si>
  <si>
    <t>Allotment gardening session</t>
  </si>
  <si>
    <t>Group_high</t>
  </si>
  <si>
    <t>N_High</t>
  </si>
  <si>
    <t>Mean_High</t>
  </si>
  <si>
    <t>SD_High</t>
  </si>
  <si>
    <t>Group_low</t>
  </si>
  <si>
    <t>N_Low</t>
  </si>
  <si>
    <t>Mean_Low</t>
  </si>
  <si>
    <t>SD_Low</t>
  </si>
  <si>
    <t>revered (1lower better)(-1higher better)</t>
  </si>
  <si>
    <t>Mean_Diff</t>
  </si>
  <si>
    <t>SD_Pooled</t>
  </si>
  <si>
    <t>Allotment group</t>
  </si>
  <si>
    <t>Thompson et al. (2016)</t>
  </si>
  <si>
    <t>Community 3</t>
  </si>
  <si>
    <t>Community 1</t>
  </si>
  <si>
    <t>Community 2</t>
  </si>
  <si>
    <t>Community 4</t>
  </si>
  <si>
    <t>Skin Conductance (µS)</t>
  </si>
  <si>
    <t>Impact of Different Forest Environments… Wuyishan National Park on Public Physiological &amp; Psychological Health</t>
  </si>
  <si>
    <t>CG→S2</t>
  </si>
  <si>
    <t>CG→S3</t>
  </si>
  <si>
    <t>CG→S4</t>
  </si>
  <si>
    <t>CG→S5</t>
  </si>
  <si>
    <t>CG→S6</t>
  </si>
  <si>
    <t>case 1b to case 3 (5% green)</t>
  </si>
  <si>
    <t>case 1b to case 4 (12% green)</t>
  </si>
  <si>
    <t>case 1b to case 5 (20% green)</t>
  </si>
  <si>
    <t>time</t>
  </si>
  <si>
    <t>EEG theta power</t>
  </si>
  <si>
    <t>Broadleaf forest valley (S1)</t>
  </si>
  <si>
    <t>Nonrestorative environment</t>
  </si>
  <si>
    <t>Restorative environment</t>
  </si>
  <si>
    <t>EEG restorativeness Alpha</t>
  </si>
  <si>
    <t>EEG restorativeness Theta</t>
  </si>
  <si>
    <t>non-gardeners​</t>
  </si>
  <si>
    <t>pre - post allotment session</t>
  </si>
  <si>
    <t>control to japanese garden</t>
  </si>
  <si>
    <t>EEG alpha 1 ROI1</t>
  </si>
  <si>
    <t>control to tropical garden</t>
  </si>
  <si>
    <t>EEG theta ROI1</t>
  </si>
  <si>
    <t>EEG theta roi1</t>
  </si>
  <si>
    <t>Efects of nature on restorative and cognitive benefts in indoor environment</t>
  </si>
  <si>
    <t>Rhee et al. (2023)</t>
  </si>
  <si>
    <t>baseline to some vegetation</t>
  </si>
  <si>
    <t>PRS</t>
  </si>
  <si>
    <t>baseline to high vegetation</t>
  </si>
  <si>
    <t xml:space="preserve"> theraphy ( more immersive)</t>
  </si>
  <si>
    <t>Nature-Exercise group</t>
  </si>
  <si>
    <t>DASS-21 stress</t>
  </si>
  <si>
    <t>Boffi et al. (2022)</t>
  </si>
  <si>
    <t>Visual post-occupancy evaluation of a restorative garden using virtual reality photography: Restoration, emotions, and behavior in older and younger people</t>
  </si>
  <si>
    <t>POV1 to POV2 HIGH</t>
  </si>
  <si>
    <t>POV1 to POV3 MEDUIM</t>
  </si>
  <si>
    <t>Different types of virtual natural environments enhance subjective vitality through restorativeness</t>
  </si>
  <si>
    <t>Theodorou et al. (2023)</t>
  </si>
  <si>
    <t>urban environment to national park</t>
  </si>
  <si>
    <t>PRS (restorativeness)</t>
  </si>
  <si>
    <t>Tung et al. (2023)</t>
  </si>
  <si>
    <t>Onsite restorative effect of a rural ecological farm versus an urban public greenery space</t>
  </si>
  <si>
    <t>dass21</t>
  </si>
  <si>
    <t>rural farm</t>
  </si>
  <si>
    <t>urban public</t>
  </si>
  <si>
    <t>Restorative Effects of Pocket Parks on Mental Fatigue among
Young Adults: A Comparative Experimental Study of Three
Park Types</t>
  </si>
  <si>
    <t>Xu et al. (2024)</t>
  </si>
  <si>
    <t>control classroom</t>
  </si>
  <si>
    <t>Pocket greenery type 1</t>
  </si>
  <si>
    <t>Pocket greenery type 2</t>
  </si>
  <si>
    <t>Pocket greenery type 3</t>
  </si>
  <si>
    <t>outcome_group</t>
  </si>
  <si>
    <t>DASS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</si>
</sst>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1"/>
      <color rgb="FF000000"/>
      <name val="&quot;Aptos Narrow&quot;"/>
    </font>
    <font>
      <sz val="11"/>
      <color rgb="FF00000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2" borderId="0" xfId="0" applyFont="1" applyFill="1"/>
    <xf numFmtId="0" fontId="1" fillId="4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4" borderId="0" xfId="0" applyFont="1" applyFill="1" applyAlignment="1">
      <alignment horizontal="right"/>
    </xf>
    <xf numFmtId="0" fontId="4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5" borderId="0" xfId="0" applyFont="1" applyFill="1" applyAlignment="1">
      <alignment horizontal="center" wrapText="1"/>
    </xf>
    <xf numFmtId="0" fontId="3" fillId="5" borderId="0" xfId="0" applyFont="1" applyFill="1" applyAlignment="1">
      <alignment wrapText="1"/>
    </xf>
    <xf numFmtId="0" fontId="3" fillId="5" borderId="0" xfId="0" applyFont="1" applyFill="1"/>
    <xf numFmtId="0" fontId="1" fillId="5" borderId="0" xfId="0" applyFont="1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vertical="center"/>
    </xf>
    <xf numFmtId="2" fontId="4" fillId="5" borderId="0" xfId="0" applyNumberFormat="1" applyFont="1" applyFill="1" applyAlignment="1">
      <alignment horizontal="center" wrapText="1"/>
    </xf>
    <xf numFmtId="2" fontId="3" fillId="5" borderId="0" xfId="0" applyNumberFormat="1" applyFont="1" applyFill="1"/>
    <xf numFmtId="2" fontId="0" fillId="0" borderId="0" xfId="0" applyNumberFormat="1"/>
    <xf numFmtId="2" fontId="4" fillId="0" borderId="0" xfId="0" applyNumberFormat="1" applyFont="1" applyAlignment="1">
      <alignment horizontal="center" wrapText="1"/>
    </xf>
    <xf numFmtId="2" fontId="3" fillId="0" borderId="0" xfId="0" applyNumberFormat="1" applyFont="1"/>
    <xf numFmtId="0" fontId="0" fillId="6" borderId="1" xfId="0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B985"/>
  <sheetViews>
    <sheetView workbookViewId="0">
      <pane ySplit="1" topLeftCell="A3" activePane="bottomLeft" state="frozen"/>
      <selection pane="bottomLeft" activeCell="B3" sqref="B3"/>
    </sheetView>
  </sheetViews>
  <sheetFormatPr defaultColWidth="12.6328125" defaultRowHeight="15.75" customHeight="1"/>
  <cols>
    <col min="1" max="1" width="4.6328125" customWidth="1"/>
    <col min="2" max="2" width="9.08984375" customWidth="1"/>
    <col min="3" max="3" width="10.6328125" customWidth="1"/>
    <col min="4" max="4" width="10.26953125" customWidth="1"/>
    <col min="5" max="5" width="14.08984375" customWidth="1"/>
    <col min="6" max="6" width="22.36328125" customWidth="1"/>
    <col min="7" max="7" width="35" customWidth="1"/>
    <col min="8" max="8" width="27" customWidth="1"/>
    <col min="9" max="9" width="35" customWidth="1"/>
    <col min="10" max="10" width="13.6328125" customWidth="1"/>
    <col min="11" max="11" width="17" customWidth="1"/>
    <col min="12" max="12" width="3.7265625" customWidth="1"/>
    <col min="13" max="13" width="9.453125" customWidth="1"/>
    <col min="14" max="14" width="13.36328125" customWidth="1"/>
    <col min="19" max="19" width="13.7265625" customWidth="1"/>
    <col min="26" max="26" width="12.36328125" customWidth="1"/>
    <col min="27" max="27" width="19.26953125" customWidth="1"/>
    <col min="28" max="28" width="28.08984375" customWidth="1"/>
  </cols>
  <sheetData>
    <row r="1" spans="1:106" ht="50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/>
      <c r="M1" s="3" t="s">
        <v>11</v>
      </c>
      <c r="N1" s="3" t="s">
        <v>12</v>
      </c>
      <c r="O1" s="4" t="s">
        <v>13</v>
      </c>
      <c r="P1" s="3" t="s">
        <v>14</v>
      </c>
      <c r="Q1" s="3" t="s">
        <v>15</v>
      </c>
      <c r="R1" s="3" t="s">
        <v>16</v>
      </c>
      <c r="S1" s="2" t="s">
        <v>17</v>
      </c>
      <c r="T1" s="3" t="s">
        <v>18</v>
      </c>
      <c r="U1" s="3" t="s">
        <v>19</v>
      </c>
      <c r="V1" s="5" t="s">
        <v>20</v>
      </c>
      <c r="W1" s="5" t="s">
        <v>21</v>
      </c>
      <c r="X1" s="6" t="s">
        <v>22</v>
      </c>
      <c r="Y1" s="2" t="s">
        <v>23</v>
      </c>
      <c r="Z1" s="1"/>
      <c r="AA1" s="1"/>
      <c r="AB1" s="1"/>
      <c r="AC1" s="1"/>
      <c r="AD1" s="1"/>
      <c r="AE1" s="1"/>
      <c r="AF1" s="1"/>
      <c r="AG1" s="1"/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  <c r="AU1" s="1" t="s">
        <v>35</v>
      </c>
      <c r="AV1" s="1" t="s">
        <v>36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42</v>
      </c>
      <c r="BC1" s="1" t="s">
        <v>43</v>
      </c>
      <c r="BD1" s="1" t="s">
        <v>44</v>
      </c>
      <c r="BE1" s="1" t="s">
        <v>45</v>
      </c>
      <c r="BF1" s="1" t="s">
        <v>46</v>
      </c>
      <c r="BG1" s="1" t="s">
        <v>47</v>
      </c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53</v>
      </c>
      <c r="BN1" s="1" t="s">
        <v>54</v>
      </c>
      <c r="BO1" s="1" t="s">
        <v>55</v>
      </c>
      <c r="BP1" s="1" t="s">
        <v>56</v>
      </c>
      <c r="BQ1" s="1" t="s">
        <v>57</v>
      </c>
      <c r="BR1" s="1" t="s">
        <v>58</v>
      </c>
      <c r="BS1" s="1" t="s">
        <v>59</v>
      </c>
      <c r="BT1" s="1" t="s">
        <v>60</v>
      </c>
      <c r="BU1" s="1" t="s">
        <v>61</v>
      </c>
      <c r="BV1" s="1" t="s">
        <v>62</v>
      </c>
      <c r="BW1" s="1" t="s">
        <v>63</v>
      </c>
      <c r="BX1" s="1" t="s">
        <v>64</v>
      </c>
      <c r="BY1" s="1" t="s">
        <v>65</v>
      </c>
      <c r="BZ1" s="1" t="s">
        <v>66</v>
      </c>
      <c r="CA1" s="1" t="s">
        <v>67</v>
      </c>
      <c r="CB1" s="1" t="s">
        <v>68</v>
      </c>
      <c r="CC1" s="1" t="s">
        <v>69</v>
      </c>
      <c r="CD1" s="1" t="s">
        <v>70</v>
      </c>
      <c r="CE1" s="1" t="s">
        <v>71</v>
      </c>
      <c r="CF1" s="1" t="s">
        <v>72</v>
      </c>
      <c r="CG1" s="1" t="s">
        <v>73</v>
      </c>
      <c r="CH1" s="1" t="s">
        <v>74</v>
      </c>
      <c r="CI1" s="1" t="s">
        <v>75</v>
      </c>
      <c r="CJ1" s="1" t="s">
        <v>76</v>
      </c>
      <c r="CK1" s="1" t="s">
        <v>77</v>
      </c>
      <c r="CL1" s="1" t="s">
        <v>78</v>
      </c>
      <c r="CM1" s="1" t="s">
        <v>79</v>
      </c>
      <c r="CN1" s="1" t="s">
        <v>80</v>
      </c>
      <c r="CO1" s="1" t="s">
        <v>81</v>
      </c>
      <c r="CP1" s="1" t="s">
        <v>82</v>
      </c>
      <c r="CQ1" s="1" t="s">
        <v>83</v>
      </c>
      <c r="CR1" s="1" t="s">
        <v>84</v>
      </c>
      <c r="CS1" s="1" t="s">
        <v>85</v>
      </c>
      <c r="CT1" s="1" t="s">
        <v>86</v>
      </c>
      <c r="CU1" s="1" t="s">
        <v>87</v>
      </c>
      <c r="CV1" s="1" t="s">
        <v>88</v>
      </c>
      <c r="CW1" s="1" t="s">
        <v>89</v>
      </c>
      <c r="CX1" s="1" t="s">
        <v>90</v>
      </c>
      <c r="CY1" s="1" t="s">
        <v>91</v>
      </c>
      <c r="CZ1" s="1" t="s">
        <v>92</v>
      </c>
      <c r="DA1" s="1" t="s">
        <v>93</v>
      </c>
      <c r="DB1" s="1" t="s">
        <v>94</v>
      </c>
    </row>
    <row r="2" spans="1:106" ht="14">
      <c r="A2" s="7">
        <v>55</v>
      </c>
      <c r="B2" s="1" t="s">
        <v>95</v>
      </c>
      <c r="C2" s="1" t="s">
        <v>96</v>
      </c>
      <c r="D2" s="1" t="s">
        <v>96</v>
      </c>
      <c r="E2" s="1" t="s">
        <v>97</v>
      </c>
      <c r="F2" s="1" t="s">
        <v>98</v>
      </c>
      <c r="G2" s="1" t="s">
        <v>99</v>
      </c>
      <c r="H2" s="8" t="s">
        <v>100</v>
      </c>
      <c r="I2" s="1" t="s">
        <v>101</v>
      </c>
      <c r="J2" s="2" t="s">
        <v>102</v>
      </c>
      <c r="K2" s="2">
        <v>1</v>
      </c>
      <c r="L2" s="8"/>
      <c r="M2" s="8">
        <v>173</v>
      </c>
      <c r="N2" s="1" t="s">
        <v>96</v>
      </c>
      <c r="O2" s="9" t="s">
        <v>96</v>
      </c>
      <c r="P2" s="7">
        <v>173</v>
      </c>
      <c r="Q2" s="1" t="s">
        <v>96</v>
      </c>
      <c r="R2" s="1" t="s">
        <v>96</v>
      </c>
      <c r="S2" s="2">
        <v>0.5</v>
      </c>
      <c r="T2" s="10"/>
      <c r="U2" s="10"/>
      <c r="V2" s="10">
        <v>-10.997</v>
      </c>
      <c r="W2" s="1"/>
      <c r="X2" s="3"/>
      <c r="Y2" s="8" t="e">
        <f t="shared" ref="Y2:Y31" si="0">SQRT( ( (M2 - 1) * (O2^2) + (P2 - 1) * (R2^2) ) / (M2  +P2  - 2 ) )</f>
        <v>#VALUE!</v>
      </c>
      <c r="Z2" s="1"/>
      <c r="AB2" s="1"/>
      <c r="AC2" s="1"/>
      <c r="AE2" s="1"/>
      <c r="AF2" s="1"/>
      <c r="AG2" s="1"/>
      <c r="AJ2" s="7">
        <v>-2.7911199999999998</v>
      </c>
      <c r="AK2" s="7">
        <v>171</v>
      </c>
      <c r="AL2" s="7">
        <v>-0.42687999999999998</v>
      </c>
      <c r="AO2" s="1" t="s">
        <v>96</v>
      </c>
      <c r="AP2" s="1" t="s">
        <v>96</v>
      </c>
      <c r="AQ2" s="7">
        <v>3.94</v>
      </c>
      <c r="AR2" s="7">
        <v>-18.7194</v>
      </c>
      <c r="AS2" s="7">
        <v>-39.481099999999998</v>
      </c>
      <c r="AT2" s="7">
        <v>-0.42687999999999998</v>
      </c>
      <c r="AU2" s="1" t="s">
        <v>98</v>
      </c>
      <c r="AV2" s="1" t="s">
        <v>97</v>
      </c>
      <c r="AW2" s="1" t="s">
        <v>96</v>
      </c>
      <c r="AX2" s="1" t="s">
        <v>96</v>
      </c>
      <c r="AY2" s="1" t="s">
        <v>96</v>
      </c>
      <c r="AZ2" s="1" t="s">
        <v>96</v>
      </c>
      <c r="BA2" s="1" t="s">
        <v>103</v>
      </c>
      <c r="BB2" s="7">
        <v>173</v>
      </c>
      <c r="BC2" s="1" t="s">
        <v>96</v>
      </c>
      <c r="BD2" s="1" t="s">
        <v>104</v>
      </c>
      <c r="BE2" s="1" t="s">
        <v>96</v>
      </c>
      <c r="BF2" s="1" t="s">
        <v>96</v>
      </c>
      <c r="BG2" s="7">
        <v>0</v>
      </c>
      <c r="BH2" s="7">
        <v>0</v>
      </c>
      <c r="BI2" s="7">
        <v>1</v>
      </c>
      <c r="BJ2" s="7">
        <v>0</v>
      </c>
      <c r="BK2" s="7">
        <v>0</v>
      </c>
      <c r="BL2" s="7">
        <v>0</v>
      </c>
      <c r="BM2" s="7">
        <v>1</v>
      </c>
      <c r="BN2" s="7">
        <v>0</v>
      </c>
      <c r="BO2" s="1" t="s">
        <v>96</v>
      </c>
      <c r="BP2" s="1" t="s">
        <v>96</v>
      </c>
      <c r="BQ2" s="1" t="s">
        <v>96</v>
      </c>
      <c r="BR2" s="1" t="s">
        <v>96</v>
      </c>
      <c r="BS2" s="1" t="s">
        <v>96</v>
      </c>
      <c r="BT2" s="7">
        <v>1</v>
      </c>
      <c r="BU2" s="7">
        <v>0</v>
      </c>
      <c r="BV2" s="7">
        <v>55</v>
      </c>
      <c r="BW2" s="1" t="s">
        <v>105</v>
      </c>
      <c r="BX2" s="1" t="s">
        <v>106</v>
      </c>
      <c r="BY2" s="1" t="s">
        <v>96</v>
      </c>
      <c r="BZ2" s="1" t="s">
        <v>96</v>
      </c>
      <c r="CA2" s="1" t="s">
        <v>96</v>
      </c>
      <c r="CB2" s="1" t="s">
        <v>96</v>
      </c>
      <c r="CC2" s="1" t="s">
        <v>96</v>
      </c>
      <c r="CD2" s="1" t="s">
        <v>96</v>
      </c>
      <c r="CE2" s="1" t="s">
        <v>96</v>
      </c>
      <c r="CF2" s="1" t="s">
        <v>107</v>
      </c>
      <c r="CG2" s="1" t="s">
        <v>108</v>
      </c>
      <c r="CH2" s="1" t="s">
        <v>96</v>
      </c>
      <c r="CI2" s="1" t="s">
        <v>96</v>
      </c>
      <c r="CJ2" s="1" t="s">
        <v>96</v>
      </c>
      <c r="CK2" s="1" t="s">
        <v>96</v>
      </c>
      <c r="CL2" s="1" t="s">
        <v>96</v>
      </c>
      <c r="CM2" s="1" t="s">
        <v>96</v>
      </c>
      <c r="CN2" s="1" t="s">
        <v>96</v>
      </c>
      <c r="CO2" s="1" t="s">
        <v>96</v>
      </c>
      <c r="CP2" s="1" t="s">
        <v>96</v>
      </c>
      <c r="CQ2" s="1" t="s">
        <v>96</v>
      </c>
      <c r="CR2" s="1" t="s">
        <v>96</v>
      </c>
      <c r="CS2" s="1" t="s">
        <v>96</v>
      </c>
      <c r="CT2" s="1" t="s">
        <v>96</v>
      </c>
      <c r="CU2" s="1" t="s">
        <v>96</v>
      </c>
      <c r="CV2" s="1" t="s">
        <v>96</v>
      </c>
      <c r="CW2" s="1" t="s">
        <v>96</v>
      </c>
      <c r="CX2" s="1" t="s">
        <v>96</v>
      </c>
      <c r="CY2" s="1" t="s">
        <v>96</v>
      </c>
      <c r="CZ2" s="1" t="s">
        <v>96</v>
      </c>
      <c r="DA2" s="1" t="s">
        <v>96</v>
      </c>
      <c r="DB2" s="1" t="s">
        <v>96</v>
      </c>
    </row>
    <row r="3" spans="1:106" ht="14">
      <c r="A3" s="7">
        <v>69</v>
      </c>
      <c r="B3" s="1" t="s">
        <v>109</v>
      </c>
      <c r="C3" s="1" t="s">
        <v>96</v>
      </c>
      <c r="D3" s="1" t="s">
        <v>96</v>
      </c>
      <c r="E3" s="1" t="s">
        <v>110</v>
      </c>
      <c r="F3" s="1" t="s">
        <v>111</v>
      </c>
      <c r="G3" s="1" t="s">
        <v>112</v>
      </c>
      <c r="H3" s="8" t="s">
        <v>113</v>
      </c>
      <c r="I3" s="1" t="s">
        <v>101</v>
      </c>
      <c r="J3" s="2" t="s">
        <v>102</v>
      </c>
      <c r="K3" s="2">
        <v>1</v>
      </c>
      <c r="L3" s="8"/>
      <c r="M3" s="8">
        <v>15</v>
      </c>
      <c r="N3" s="7">
        <v>11.27</v>
      </c>
      <c r="O3" s="11">
        <v>4.41</v>
      </c>
      <c r="P3" s="7">
        <v>15</v>
      </c>
      <c r="Q3" s="7">
        <v>13.13</v>
      </c>
      <c r="R3" s="7">
        <v>3.96</v>
      </c>
      <c r="S3" s="2">
        <v>0.5</v>
      </c>
      <c r="T3" s="1"/>
      <c r="U3" s="1"/>
      <c r="V3" s="1">
        <f t="shared" ref="V3:V20" si="1">N3-Q3</f>
        <v>-1.8600000000000012</v>
      </c>
      <c r="W3" s="1"/>
      <c r="X3" s="3"/>
      <c r="Y3" s="8">
        <f t="shared" si="0"/>
        <v>4.1910440226750181</v>
      </c>
      <c r="AB3" s="7"/>
      <c r="AC3" s="7"/>
      <c r="AD3" s="1"/>
      <c r="AE3" s="1"/>
      <c r="AF3" s="1"/>
      <c r="AG3" s="1"/>
      <c r="AJ3" s="1" t="s">
        <v>96</v>
      </c>
      <c r="AK3" s="1" t="s">
        <v>96</v>
      </c>
      <c r="AL3" s="1" t="s">
        <v>96</v>
      </c>
      <c r="AO3" s="7">
        <v>4.1910439999999998</v>
      </c>
      <c r="AP3" s="1" t="s">
        <v>96</v>
      </c>
      <c r="AQ3" s="7">
        <v>1.0821229999999999</v>
      </c>
      <c r="AR3" s="7">
        <v>-3.9809600000000001</v>
      </c>
      <c r="AS3" s="7">
        <v>0.260961</v>
      </c>
      <c r="AT3" s="7">
        <v>-0.44379999999999997</v>
      </c>
      <c r="AU3" s="1" t="s">
        <v>111</v>
      </c>
      <c r="AV3" s="1" t="s">
        <v>110</v>
      </c>
      <c r="AW3" s="1" t="s">
        <v>114</v>
      </c>
      <c r="AX3" s="1" t="s">
        <v>115</v>
      </c>
      <c r="AY3" s="1" t="s">
        <v>116</v>
      </c>
      <c r="AZ3" s="1" t="s">
        <v>96</v>
      </c>
      <c r="BA3" s="1" t="s">
        <v>117</v>
      </c>
      <c r="BB3" s="7">
        <v>30</v>
      </c>
      <c r="BC3" s="1" t="s">
        <v>96</v>
      </c>
      <c r="BD3" s="1" t="s">
        <v>118</v>
      </c>
      <c r="BE3" s="1" t="s">
        <v>119</v>
      </c>
      <c r="BF3" s="1" t="s">
        <v>120</v>
      </c>
      <c r="BG3" s="7">
        <v>20</v>
      </c>
      <c r="BH3" s="7">
        <v>0</v>
      </c>
      <c r="BI3" s="7">
        <v>1</v>
      </c>
      <c r="BJ3" s="7">
        <v>0</v>
      </c>
      <c r="BK3" s="7">
        <v>1</v>
      </c>
      <c r="BL3" s="7">
        <v>0</v>
      </c>
      <c r="BM3" s="7">
        <v>0</v>
      </c>
      <c r="BN3" s="7">
        <v>0</v>
      </c>
      <c r="BO3" s="7">
        <v>1</v>
      </c>
      <c r="BP3" s="7">
        <v>1</v>
      </c>
      <c r="BQ3" s="7">
        <v>1</v>
      </c>
      <c r="BR3" s="7">
        <v>0</v>
      </c>
      <c r="BS3" s="7">
        <v>0</v>
      </c>
      <c r="BT3" s="7">
        <v>1</v>
      </c>
      <c r="BU3" s="7">
        <v>0</v>
      </c>
      <c r="BV3" s="7">
        <v>7</v>
      </c>
      <c r="BW3" s="1" t="s">
        <v>121</v>
      </c>
      <c r="BX3" s="1" t="s">
        <v>122</v>
      </c>
      <c r="BY3" s="1" t="s">
        <v>123</v>
      </c>
      <c r="BZ3" s="1" t="s">
        <v>96</v>
      </c>
      <c r="CA3" s="1" t="s">
        <v>96</v>
      </c>
      <c r="CB3" s="1" t="s">
        <v>96</v>
      </c>
      <c r="CC3" s="1" t="s">
        <v>96</v>
      </c>
      <c r="CD3" s="1" t="s">
        <v>96</v>
      </c>
      <c r="CE3" s="1" t="s">
        <v>96</v>
      </c>
      <c r="CF3" s="1" t="s">
        <v>107</v>
      </c>
      <c r="CG3" s="1" t="s">
        <v>107</v>
      </c>
      <c r="CH3" s="1" t="s">
        <v>107</v>
      </c>
      <c r="CI3" s="1" t="s">
        <v>96</v>
      </c>
      <c r="CJ3" s="1" t="s">
        <v>96</v>
      </c>
      <c r="CK3" s="1" t="s">
        <v>96</v>
      </c>
      <c r="CL3" s="1" t="s">
        <v>96</v>
      </c>
      <c r="CM3" s="1" t="s">
        <v>96</v>
      </c>
      <c r="CN3" s="1" t="s">
        <v>96</v>
      </c>
      <c r="CO3" s="1" t="s">
        <v>96</v>
      </c>
      <c r="CP3" s="1" t="s">
        <v>96</v>
      </c>
      <c r="CQ3" s="1" t="s">
        <v>96</v>
      </c>
      <c r="CR3" s="1" t="s">
        <v>96</v>
      </c>
      <c r="CS3" s="1" t="s">
        <v>96</v>
      </c>
      <c r="CT3" s="1" t="s">
        <v>96</v>
      </c>
      <c r="CU3" s="1" t="s">
        <v>96</v>
      </c>
      <c r="CV3" s="1" t="s">
        <v>96</v>
      </c>
      <c r="CW3" s="1" t="s">
        <v>96</v>
      </c>
      <c r="CX3" s="1" t="s">
        <v>96</v>
      </c>
      <c r="CY3" s="1" t="s">
        <v>96</v>
      </c>
      <c r="CZ3" s="1" t="s">
        <v>96</v>
      </c>
      <c r="DA3" s="1" t="s">
        <v>96</v>
      </c>
      <c r="DB3" s="1" t="s">
        <v>96</v>
      </c>
    </row>
    <row r="4" spans="1:106" ht="14">
      <c r="A4" s="7">
        <v>69</v>
      </c>
      <c r="B4" s="1" t="s">
        <v>124</v>
      </c>
      <c r="C4" s="1" t="s">
        <v>96</v>
      </c>
      <c r="D4" s="1" t="s">
        <v>96</v>
      </c>
      <c r="E4" s="1" t="s">
        <v>110</v>
      </c>
      <c r="F4" s="1" t="s">
        <v>111</v>
      </c>
      <c r="G4" s="1" t="s">
        <v>112</v>
      </c>
      <c r="H4" s="8" t="s">
        <v>113</v>
      </c>
      <c r="I4" s="1" t="s">
        <v>101</v>
      </c>
      <c r="J4" s="2" t="s">
        <v>102</v>
      </c>
      <c r="K4" s="2">
        <v>1</v>
      </c>
      <c r="L4" s="8"/>
      <c r="M4" s="8">
        <v>15</v>
      </c>
      <c r="N4" s="7">
        <v>7.67</v>
      </c>
      <c r="O4" s="11">
        <v>3.48</v>
      </c>
      <c r="P4" s="7">
        <v>15</v>
      </c>
      <c r="Q4" s="7">
        <v>12.13</v>
      </c>
      <c r="R4" s="7">
        <v>5.1100000000000003</v>
      </c>
      <c r="S4" s="2">
        <v>0.5</v>
      </c>
      <c r="T4" s="1"/>
      <c r="U4" s="1"/>
      <c r="V4" s="1">
        <f t="shared" si="1"/>
        <v>-4.4600000000000009</v>
      </c>
      <c r="W4" s="1"/>
      <c r="X4" s="3"/>
      <c r="Y4" s="8">
        <f t="shared" si="0"/>
        <v>4.3716415681068828</v>
      </c>
      <c r="AB4" s="7"/>
      <c r="AC4" s="7"/>
      <c r="AD4" s="1"/>
      <c r="AE4" s="1"/>
      <c r="AF4" s="1"/>
      <c r="AG4" s="1"/>
      <c r="AJ4" s="1" t="s">
        <v>96</v>
      </c>
      <c r="AK4" s="1" t="s">
        <v>96</v>
      </c>
      <c r="AL4" s="1" t="s">
        <v>96</v>
      </c>
      <c r="AO4" s="7">
        <v>4.3716419999999996</v>
      </c>
      <c r="AP4" s="1" t="s">
        <v>96</v>
      </c>
      <c r="AQ4" s="7">
        <v>1.1287529999999999</v>
      </c>
      <c r="AR4" s="7">
        <v>-6.6723600000000003</v>
      </c>
      <c r="AS4" s="7">
        <v>-2.2476400000000001</v>
      </c>
      <c r="AT4" s="7">
        <v>-1.0202100000000001</v>
      </c>
      <c r="AU4" s="1" t="s">
        <v>111</v>
      </c>
      <c r="AV4" s="1" t="s">
        <v>110</v>
      </c>
      <c r="AW4" s="1" t="s">
        <v>114</v>
      </c>
      <c r="AX4" s="1" t="s">
        <v>115</v>
      </c>
      <c r="AY4" s="1" t="s">
        <v>116</v>
      </c>
      <c r="AZ4" s="1" t="s">
        <v>96</v>
      </c>
      <c r="BA4" s="1" t="s">
        <v>117</v>
      </c>
      <c r="BB4" s="7">
        <v>30</v>
      </c>
      <c r="BC4" s="1" t="s">
        <v>96</v>
      </c>
      <c r="BD4" s="1" t="s">
        <v>118</v>
      </c>
      <c r="BE4" s="1" t="s">
        <v>119</v>
      </c>
      <c r="BF4" s="1" t="s">
        <v>120</v>
      </c>
      <c r="BG4" s="7">
        <v>20</v>
      </c>
      <c r="BH4" s="7">
        <v>0</v>
      </c>
      <c r="BI4" s="7">
        <v>1</v>
      </c>
      <c r="BJ4" s="7">
        <v>0</v>
      </c>
      <c r="BK4" s="7">
        <v>1</v>
      </c>
      <c r="BL4" s="7">
        <v>0</v>
      </c>
      <c r="BM4" s="7">
        <v>0</v>
      </c>
      <c r="BN4" s="7">
        <v>0</v>
      </c>
      <c r="BO4" s="7">
        <v>1</v>
      </c>
      <c r="BP4" s="7">
        <v>1</v>
      </c>
      <c r="BQ4" s="7">
        <v>1</v>
      </c>
      <c r="BR4" s="7">
        <v>0</v>
      </c>
      <c r="BS4" s="7">
        <v>0</v>
      </c>
      <c r="BT4" s="7">
        <v>1</v>
      </c>
      <c r="BU4" s="7">
        <v>0</v>
      </c>
      <c r="BV4" s="7">
        <v>7</v>
      </c>
      <c r="BW4" s="1" t="s">
        <v>121</v>
      </c>
      <c r="BX4" s="1" t="s">
        <v>122</v>
      </c>
      <c r="BY4" s="1" t="s">
        <v>123</v>
      </c>
      <c r="BZ4" s="1" t="s">
        <v>96</v>
      </c>
      <c r="CA4" s="1" t="s">
        <v>96</v>
      </c>
      <c r="CB4" s="1" t="s">
        <v>96</v>
      </c>
      <c r="CC4" s="1" t="s">
        <v>96</v>
      </c>
      <c r="CD4" s="1" t="s">
        <v>96</v>
      </c>
      <c r="CE4" s="1" t="s">
        <v>96</v>
      </c>
      <c r="CF4" s="1" t="s">
        <v>107</v>
      </c>
      <c r="CG4" s="1" t="s">
        <v>107</v>
      </c>
      <c r="CH4" s="1" t="s">
        <v>107</v>
      </c>
      <c r="CI4" s="1" t="s">
        <v>96</v>
      </c>
      <c r="CJ4" s="1" t="s">
        <v>96</v>
      </c>
      <c r="CK4" s="1" t="s">
        <v>96</v>
      </c>
      <c r="CL4" s="1" t="s">
        <v>96</v>
      </c>
      <c r="CM4" s="1" t="s">
        <v>96</v>
      </c>
      <c r="CN4" s="1" t="s">
        <v>96</v>
      </c>
      <c r="CO4" s="1" t="s">
        <v>96</v>
      </c>
      <c r="CP4" s="1" t="s">
        <v>96</v>
      </c>
      <c r="CQ4" s="1" t="s">
        <v>96</v>
      </c>
      <c r="CR4" s="1" t="s">
        <v>96</v>
      </c>
      <c r="CS4" s="1" t="s">
        <v>96</v>
      </c>
      <c r="CT4" s="1" t="s">
        <v>96</v>
      </c>
      <c r="CU4" s="1" t="s">
        <v>96</v>
      </c>
      <c r="CV4" s="1" t="s">
        <v>96</v>
      </c>
      <c r="CW4" s="1" t="s">
        <v>96</v>
      </c>
      <c r="CX4" s="1" t="s">
        <v>96</v>
      </c>
      <c r="CY4" s="1" t="s">
        <v>96</v>
      </c>
      <c r="CZ4" s="1" t="s">
        <v>96</v>
      </c>
      <c r="DA4" s="1" t="s">
        <v>96</v>
      </c>
      <c r="DB4" s="1" t="s">
        <v>96</v>
      </c>
    </row>
    <row r="5" spans="1:106" ht="14">
      <c r="A5" s="7">
        <v>20</v>
      </c>
      <c r="B5" s="1" t="s">
        <v>96</v>
      </c>
      <c r="C5" s="1" t="s">
        <v>125</v>
      </c>
      <c r="D5" s="1" t="s">
        <v>126</v>
      </c>
      <c r="E5" s="1" t="s">
        <v>127</v>
      </c>
      <c r="F5" s="1" t="s">
        <v>128</v>
      </c>
      <c r="G5" s="1" t="s">
        <v>129</v>
      </c>
      <c r="H5" s="8" t="s">
        <v>100</v>
      </c>
      <c r="I5" s="1" t="s">
        <v>130</v>
      </c>
      <c r="J5" s="2" t="s">
        <v>131</v>
      </c>
      <c r="K5" s="2">
        <v>0</v>
      </c>
      <c r="L5" s="12"/>
      <c r="M5" s="12">
        <v>45</v>
      </c>
      <c r="N5" s="7">
        <v>0.23</v>
      </c>
      <c r="O5" s="11">
        <v>0.02</v>
      </c>
      <c r="P5" s="7">
        <v>45</v>
      </c>
      <c r="Q5" s="7">
        <v>0.14000000000000001</v>
      </c>
      <c r="R5" s="7">
        <v>0.03</v>
      </c>
      <c r="S5" s="2">
        <v>0.5</v>
      </c>
      <c r="T5" s="1"/>
      <c r="U5" s="1"/>
      <c r="V5" s="1">
        <f t="shared" si="1"/>
        <v>0.09</v>
      </c>
      <c r="W5" s="1"/>
      <c r="X5" s="3"/>
      <c r="Y5" s="8">
        <f t="shared" si="0"/>
        <v>2.5495097567963924E-2</v>
      </c>
      <c r="Z5" s="1"/>
      <c r="AB5" s="1"/>
      <c r="AC5" s="1"/>
      <c r="AD5" s="1"/>
      <c r="AG5" s="7"/>
      <c r="AJ5" s="1" t="s">
        <v>96</v>
      </c>
      <c r="AK5" s="1" t="s">
        <v>96</v>
      </c>
      <c r="AL5" s="1" t="s">
        <v>96</v>
      </c>
      <c r="AO5" s="1" t="s">
        <v>96</v>
      </c>
      <c r="AP5" s="7">
        <v>2.5495E-2</v>
      </c>
      <c r="AQ5" s="7">
        <v>5.3749999999999996E-3</v>
      </c>
      <c r="AR5" s="7">
        <v>7.9464999999999994E-2</v>
      </c>
      <c r="AS5" s="7">
        <v>0.100535</v>
      </c>
      <c r="AT5" s="7">
        <v>3.53009</v>
      </c>
      <c r="AU5" s="1" t="s">
        <v>128</v>
      </c>
      <c r="AV5" s="1" t="s">
        <v>132</v>
      </c>
      <c r="AW5" s="1" t="s">
        <v>114</v>
      </c>
      <c r="AX5" s="1" t="s">
        <v>115</v>
      </c>
      <c r="AY5" s="1" t="s">
        <v>133</v>
      </c>
      <c r="AZ5" s="1" t="s">
        <v>96</v>
      </c>
      <c r="BA5" s="1" t="s">
        <v>134</v>
      </c>
      <c r="BB5" s="7">
        <v>45</v>
      </c>
      <c r="BC5" s="1" t="s">
        <v>135</v>
      </c>
      <c r="BD5" s="1" t="s">
        <v>118</v>
      </c>
      <c r="BE5" s="1" t="s">
        <v>136</v>
      </c>
      <c r="BF5" s="1" t="s">
        <v>137</v>
      </c>
      <c r="BG5" s="7">
        <v>4</v>
      </c>
      <c r="BH5" s="7">
        <v>0</v>
      </c>
      <c r="BI5" s="7">
        <v>0</v>
      </c>
      <c r="BJ5" s="7">
        <v>1</v>
      </c>
      <c r="BK5" s="7">
        <v>0</v>
      </c>
      <c r="BL5" s="7">
        <v>1</v>
      </c>
      <c r="BM5" s="7">
        <v>0</v>
      </c>
      <c r="BN5" s="7">
        <v>0</v>
      </c>
      <c r="BO5" s="7">
        <v>1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1</v>
      </c>
      <c r="BV5" s="7">
        <v>52</v>
      </c>
      <c r="BW5" s="1" t="s">
        <v>122</v>
      </c>
      <c r="BX5" s="1" t="s">
        <v>138</v>
      </c>
      <c r="BY5" s="1" t="s">
        <v>139</v>
      </c>
      <c r="BZ5" s="1" t="s">
        <v>140</v>
      </c>
      <c r="CA5" s="1" t="s">
        <v>141</v>
      </c>
      <c r="CB5" s="1" t="s">
        <v>142</v>
      </c>
      <c r="CC5" s="1" t="s">
        <v>96</v>
      </c>
      <c r="CD5" s="1" t="s">
        <v>96</v>
      </c>
      <c r="CE5" s="1" t="s">
        <v>96</v>
      </c>
      <c r="CF5" s="1" t="s">
        <v>143</v>
      </c>
      <c r="CG5" s="1" t="s">
        <v>144</v>
      </c>
      <c r="CH5" s="1" t="s">
        <v>96</v>
      </c>
      <c r="CI5" s="1" t="s">
        <v>96</v>
      </c>
      <c r="CJ5" s="1" t="s">
        <v>96</v>
      </c>
      <c r="CK5" s="1" t="s">
        <v>96</v>
      </c>
      <c r="CL5" s="1" t="s">
        <v>96</v>
      </c>
      <c r="CM5" s="1" t="s">
        <v>96</v>
      </c>
      <c r="CN5" s="1" t="s">
        <v>96</v>
      </c>
      <c r="CO5" s="1" t="s">
        <v>96</v>
      </c>
      <c r="CP5" s="1" t="s">
        <v>96</v>
      </c>
      <c r="CQ5" s="1" t="s">
        <v>145</v>
      </c>
      <c r="CR5" s="1" t="s">
        <v>146</v>
      </c>
      <c r="CS5" s="1" t="s">
        <v>147</v>
      </c>
      <c r="CT5" s="1" t="s">
        <v>148</v>
      </c>
      <c r="CU5" s="1" t="s">
        <v>96</v>
      </c>
      <c r="CV5" s="1" t="s">
        <v>96</v>
      </c>
      <c r="CW5" s="1" t="s">
        <v>96</v>
      </c>
      <c r="CX5" s="1" t="s">
        <v>96</v>
      </c>
      <c r="CY5" s="1" t="s">
        <v>96</v>
      </c>
      <c r="CZ5" s="1" t="s">
        <v>96</v>
      </c>
      <c r="DA5" s="1" t="s">
        <v>96</v>
      </c>
      <c r="DB5" s="1" t="s">
        <v>96</v>
      </c>
    </row>
    <row r="6" spans="1:106" ht="14">
      <c r="A6" s="7">
        <v>21</v>
      </c>
      <c r="B6" s="1" t="s">
        <v>96</v>
      </c>
      <c r="C6" s="1" t="s">
        <v>149</v>
      </c>
      <c r="D6" s="1" t="s">
        <v>126</v>
      </c>
      <c r="E6" s="1" t="s">
        <v>150</v>
      </c>
      <c r="F6" s="1" t="s">
        <v>151</v>
      </c>
      <c r="G6" s="1" t="s">
        <v>152</v>
      </c>
      <c r="H6" s="8" t="s">
        <v>100</v>
      </c>
      <c r="I6" s="1" t="s">
        <v>153</v>
      </c>
      <c r="J6" s="2" t="s">
        <v>131</v>
      </c>
      <c r="K6" s="2">
        <v>0</v>
      </c>
      <c r="L6" s="12"/>
      <c r="M6" s="12">
        <v>18</v>
      </c>
      <c r="N6" s="7">
        <v>36.39</v>
      </c>
      <c r="O6" s="11">
        <v>3.68</v>
      </c>
      <c r="P6" s="7">
        <v>18</v>
      </c>
      <c r="Q6" s="7">
        <v>37.979999999999997</v>
      </c>
      <c r="R6" s="7">
        <v>4.8099999999999996</v>
      </c>
      <c r="S6" s="2">
        <v>0.5</v>
      </c>
      <c r="T6" s="1"/>
      <c r="U6" s="1"/>
      <c r="V6" s="1">
        <f t="shared" si="1"/>
        <v>-1.5899999999999963</v>
      </c>
      <c r="W6" s="1"/>
      <c r="X6" s="3"/>
      <c r="Y6" s="8">
        <f t="shared" si="0"/>
        <v>4.2824350549658075</v>
      </c>
      <c r="Z6" s="1"/>
      <c r="AB6" s="1"/>
      <c r="AC6" s="1"/>
      <c r="AD6" s="1"/>
      <c r="AG6" s="7"/>
      <c r="AJ6" s="1" t="s">
        <v>96</v>
      </c>
      <c r="AK6" s="1" t="s">
        <v>96</v>
      </c>
      <c r="AL6" s="1" t="s">
        <v>96</v>
      </c>
      <c r="AO6" s="1" t="s">
        <v>96</v>
      </c>
      <c r="AP6" s="7">
        <v>4.2824350000000004</v>
      </c>
      <c r="AQ6" s="7">
        <v>1.427478</v>
      </c>
      <c r="AR6" s="7">
        <v>-4.3878599999999999</v>
      </c>
      <c r="AS6" s="7">
        <v>1.2078580000000001</v>
      </c>
      <c r="AT6" s="7">
        <v>-0.37128</v>
      </c>
      <c r="AU6" s="1" t="s">
        <v>151</v>
      </c>
      <c r="AV6" s="1" t="s">
        <v>150</v>
      </c>
      <c r="AW6" s="1" t="s">
        <v>114</v>
      </c>
      <c r="AX6" s="1" t="s">
        <v>154</v>
      </c>
      <c r="AY6" s="1" t="s">
        <v>155</v>
      </c>
      <c r="AZ6" s="1" t="s">
        <v>96</v>
      </c>
      <c r="BA6" s="1" t="s">
        <v>156</v>
      </c>
      <c r="BB6" s="7">
        <v>18</v>
      </c>
      <c r="BC6" s="1" t="s">
        <v>157</v>
      </c>
      <c r="BD6" s="1" t="s">
        <v>118</v>
      </c>
      <c r="BE6" s="1" t="s">
        <v>119</v>
      </c>
      <c r="BF6" s="1" t="s">
        <v>120</v>
      </c>
      <c r="BG6" s="7">
        <v>5</v>
      </c>
      <c r="BH6" s="7">
        <v>0</v>
      </c>
      <c r="BI6" s="7">
        <v>0</v>
      </c>
      <c r="BJ6" s="7">
        <v>1</v>
      </c>
      <c r="BK6" s="7">
        <v>0</v>
      </c>
      <c r="BL6" s="7">
        <v>1</v>
      </c>
      <c r="BM6" s="7">
        <v>0</v>
      </c>
      <c r="BN6" s="7">
        <v>0</v>
      </c>
      <c r="BO6" s="7">
        <v>1</v>
      </c>
      <c r="BP6" s="7">
        <v>0</v>
      </c>
      <c r="BQ6" s="7">
        <v>0</v>
      </c>
      <c r="BR6" s="7">
        <v>0</v>
      </c>
      <c r="BS6" s="7">
        <v>0</v>
      </c>
      <c r="BT6" s="7">
        <v>1</v>
      </c>
      <c r="BU6" s="7">
        <v>0</v>
      </c>
      <c r="BV6" s="7">
        <v>107</v>
      </c>
      <c r="BW6" s="1" t="s">
        <v>158</v>
      </c>
      <c r="BX6" s="1" t="s">
        <v>159</v>
      </c>
      <c r="BY6" s="1" t="s">
        <v>160</v>
      </c>
      <c r="BZ6" s="1" t="s">
        <v>96</v>
      </c>
      <c r="CA6" s="1" t="s">
        <v>96</v>
      </c>
      <c r="CB6" s="1" t="s">
        <v>96</v>
      </c>
      <c r="CC6" s="1" t="s">
        <v>96</v>
      </c>
      <c r="CD6" s="1" t="s">
        <v>96</v>
      </c>
      <c r="CE6" s="1" t="s">
        <v>96</v>
      </c>
      <c r="CF6" s="1" t="s">
        <v>161</v>
      </c>
      <c r="CG6" s="1" t="s">
        <v>162</v>
      </c>
      <c r="CH6" s="1" t="s">
        <v>96</v>
      </c>
      <c r="CI6" s="1" t="s">
        <v>96</v>
      </c>
      <c r="CJ6" s="1" t="s">
        <v>96</v>
      </c>
      <c r="CK6" s="1" t="s">
        <v>96</v>
      </c>
      <c r="CL6" s="1" t="s">
        <v>96</v>
      </c>
      <c r="CM6" s="1" t="s">
        <v>96</v>
      </c>
      <c r="CN6" s="1" t="s">
        <v>96</v>
      </c>
      <c r="CO6" s="1" t="s">
        <v>96</v>
      </c>
      <c r="CP6" s="1" t="s">
        <v>96</v>
      </c>
      <c r="CQ6" s="1" t="s">
        <v>163</v>
      </c>
      <c r="CR6" s="1" t="s">
        <v>96</v>
      </c>
      <c r="CS6" s="1" t="s">
        <v>96</v>
      </c>
      <c r="CT6" s="1" t="s">
        <v>96</v>
      </c>
      <c r="CU6" s="1" t="s">
        <v>96</v>
      </c>
      <c r="CV6" s="1" t="s">
        <v>96</v>
      </c>
      <c r="CW6" s="1" t="s">
        <v>96</v>
      </c>
      <c r="CX6" s="1" t="s">
        <v>96</v>
      </c>
      <c r="CY6" s="1" t="s">
        <v>96</v>
      </c>
      <c r="CZ6" s="1" t="s">
        <v>96</v>
      </c>
      <c r="DA6" s="1" t="s">
        <v>96</v>
      </c>
      <c r="DB6" s="1" t="s">
        <v>96</v>
      </c>
    </row>
    <row r="7" spans="1:106" ht="14">
      <c r="A7" s="7">
        <v>24</v>
      </c>
      <c r="B7" s="1" t="s">
        <v>96</v>
      </c>
      <c r="C7" s="1" t="s">
        <v>164</v>
      </c>
      <c r="D7" s="1" t="s">
        <v>165</v>
      </c>
      <c r="E7" s="1" t="s">
        <v>166</v>
      </c>
      <c r="F7" s="1" t="s">
        <v>167</v>
      </c>
      <c r="G7" s="1" t="s">
        <v>168</v>
      </c>
      <c r="H7" s="8" t="s">
        <v>100</v>
      </c>
      <c r="I7" s="1" t="s">
        <v>169</v>
      </c>
      <c r="J7" s="2" t="s">
        <v>131</v>
      </c>
      <c r="K7" s="2">
        <v>0</v>
      </c>
      <c r="L7" s="12"/>
      <c r="M7" s="12">
        <v>25</v>
      </c>
      <c r="N7" s="7">
        <v>28326.92</v>
      </c>
      <c r="O7" s="11">
        <v>2956.05</v>
      </c>
      <c r="P7" s="7">
        <v>25</v>
      </c>
      <c r="Q7" s="7">
        <v>23618.74</v>
      </c>
      <c r="R7" s="7">
        <v>2501.16</v>
      </c>
      <c r="S7" s="2">
        <v>0.5</v>
      </c>
      <c r="T7" s="1"/>
      <c r="U7" s="1"/>
      <c r="V7" s="1">
        <f t="shared" si="1"/>
        <v>4708.1799999999967</v>
      </c>
      <c r="W7" s="1"/>
      <c r="X7" s="3"/>
      <c r="Y7" s="8">
        <f t="shared" si="0"/>
        <v>2738.0680185214537</v>
      </c>
      <c r="Z7" s="1"/>
      <c r="AB7" s="1"/>
      <c r="AC7" s="1"/>
      <c r="AD7" s="1"/>
      <c r="AG7" s="7"/>
      <c r="AJ7" s="1" t="s">
        <v>96</v>
      </c>
      <c r="AK7" s="1" t="s">
        <v>96</v>
      </c>
      <c r="AL7" s="1" t="s">
        <v>96</v>
      </c>
      <c r="AO7" s="1" t="s">
        <v>96</v>
      </c>
      <c r="AP7" s="7">
        <v>2738.0680000000002</v>
      </c>
      <c r="AQ7" s="7">
        <v>774.44259999999997</v>
      </c>
      <c r="AR7" s="7">
        <v>3190.2730000000001</v>
      </c>
      <c r="AS7" s="7">
        <v>6226.0870000000004</v>
      </c>
      <c r="AT7" s="7">
        <v>1.7195260000000001</v>
      </c>
      <c r="AU7" s="1" t="s">
        <v>170</v>
      </c>
      <c r="AV7" s="1" t="s">
        <v>166</v>
      </c>
      <c r="AW7" s="1" t="s">
        <v>114</v>
      </c>
      <c r="AX7" s="1" t="s">
        <v>154</v>
      </c>
      <c r="AY7" s="1" t="s">
        <v>171</v>
      </c>
      <c r="AZ7" s="1" t="s">
        <v>96</v>
      </c>
      <c r="BA7" s="1" t="s">
        <v>134</v>
      </c>
      <c r="BB7" s="7">
        <v>50</v>
      </c>
      <c r="BC7" s="1" t="s">
        <v>96</v>
      </c>
      <c r="BD7" s="1" t="s">
        <v>96</v>
      </c>
      <c r="BE7" s="1" t="s">
        <v>119</v>
      </c>
      <c r="BF7" s="1" t="s">
        <v>120</v>
      </c>
      <c r="BG7" s="7">
        <v>15</v>
      </c>
      <c r="BH7" s="7">
        <v>0</v>
      </c>
      <c r="BI7" s="7">
        <v>0</v>
      </c>
      <c r="BJ7" s="7">
        <v>1</v>
      </c>
      <c r="BK7" s="7">
        <v>0</v>
      </c>
      <c r="BL7" s="7">
        <v>0</v>
      </c>
      <c r="BM7" s="7">
        <v>0</v>
      </c>
      <c r="BN7" s="7">
        <v>0</v>
      </c>
      <c r="BO7" s="7">
        <v>1</v>
      </c>
      <c r="BP7" s="7">
        <v>0</v>
      </c>
      <c r="BQ7" s="7">
        <v>1</v>
      </c>
      <c r="BR7" s="7">
        <v>0</v>
      </c>
      <c r="BS7" s="7">
        <v>0</v>
      </c>
      <c r="BT7" s="7">
        <v>1</v>
      </c>
      <c r="BU7" s="7">
        <v>1</v>
      </c>
      <c r="BV7" s="7">
        <v>48</v>
      </c>
      <c r="BW7" s="1" t="s">
        <v>172</v>
      </c>
      <c r="BX7" s="1" t="s">
        <v>173</v>
      </c>
      <c r="BY7" s="1" t="s">
        <v>122</v>
      </c>
      <c r="BZ7" s="1" t="s">
        <v>96</v>
      </c>
      <c r="CA7" s="1" t="s">
        <v>96</v>
      </c>
      <c r="CB7" s="1" t="s">
        <v>96</v>
      </c>
      <c r="CC7" s="1" t="s">
        <v>96</v>
      </c>
      <c r="CD7" s="1" t="s">
        <v>96</v>
      </c>
      <c r="CE7" s="1" t="s">
        <v>96</v>
      </c>
      <c r="CF7" s="1" t="s">
        <v>96</v>
      </c>
      <c r="CG7" s="1" t="s">
        <v>96</v>
      </c>
      <c r="CH7" s="1" t="s">
        <v>143</v>
      </c>
      <c r="CI7" s="1" t="s">
        <v>96</v>
      </c>
      <c r="CJ7" s="1" t="s">
        <v>96</v>
      </c>
      <c r="CK7" s="1" t="s">
        <v>96</v>
      </c>
      <c r="CL7" s="1" t="s">
        <v>96</v>
      </c>
      <c r="CM7" s="1" t="s">
        <v>96</v>
      </c>
      <c r="CN7" s="1" t="s">
        <v>96</v>
      </c>
      <c r="CO7" s="1" t="s">
        <v>145</v>
      </c>
      <c r="CP7" s="1" t="s">
        <v>174</v>
      </c>
      <c r="CQ7" s="1" t="s">
        <v>96</v>
      </c>
      <c r="CR7" s="1" t="s">
        <v>96</v>
      </c>
      <c r="CS7" s="1" t="s">
        <v>96</v>
      </c>
      <c r="CT7" s="1" t="s">
        <v>96</v>
      </c>
      <c r="CU7" s="1" t="s">
        <v>96</v>
      </c>
      <c r="CV7" s="1" t="s">
        <v>96</v>
      </c>
      <c r="CW7" s="1" t="s">
        <v>96</v>
      </c>
      <c r="CX7" s="1" t="s">
        <v>96</v>
      </c>
      <c r="CY7" s="1" t="s">
        <v>96</v>
      </c>
      <c r="CZ7" s="1" t="s">
        <v>96</v>
      </c>
      <c r="DA7" s="1" t="s">
        <v>96</v>
      </c>
      <c r="DB7" s="1" t="s">
        <v>96</v>
      </c>
    </row>
    <row r="8" spans="1:106" ht="14">
      <c r="A8" s="7">
        <v>42</v>
      </c>
      <c r="B8" s="1" t="s">
        <v>96</v>
      </c>
      <c r="C8" s="1" t="s">
        <v>175</v>
      </c>
      <c r="D8" s="1" t="s">
        <v>176</v>
      </c>
      <c r="E8" s="1" t="s">
        <v>177</v>
      </c>
      <c r="F8" s="1" t="s">
        <v>178</v>
      </c>
      <c r="G8" s="1" t="s">
        <v>179</v>
      </c>
      <c r="H8" s="8" t="s">
        <v>113</v>
      </c>
      <c r="I8" s="1" t="s">
        <v>180</v>
      </c>
      <c r="J8" s="2" t="s">
        <v>131</v>
      </c>
      <c r="K8" s="2">
        <v>0</v>
      </c>
      <c r="L8" s="8"/>
      <c r="M8" s="8">
        <v>26</v>
      </c>
      <c r="N8" s="7">
        <v>4.13</v>
      </c>
      <c r="O8" s="11">
        <v>1.97</v>
      </c>
      <c r="P8" s="7">
        <v>26</v>
      </c>
      <c r="Q8" s="7">
        <v>3.37</v>
      </c>
      <c r="R8" s="7">
        <v>1.18</v>
      </c>
      <c r="S8" s="2">
        <v>0.5</v>
      </c>
      <c r="T8" s="1"/>
      <c r="U8" s="1"/>
      <c r="V8" s="1">
        <f t="shared" si="1"/>
        <v>0.75999999999999979</v>
      </c>
      <c r="W8" s="1"/>
      <c r="X8" s="3"/>
      <c r="Y8" s="8">
        <f t="shared" si="0"/>
        <v>1.6237764624479565</v>
      </c>
      <c r="AB8" s="7"/>
      <c r="AC8" s="7"/>
      <c r="AD8" s="1"/>
      <c r="AE8" s="1"/>
      <c r="AF8" s="1"/>
      <c r="AG8" s="1"/>
      <c r="AJ8" s="1" t="s">
        <v>96</v>
      </c>
      <c r="AK8" s="1" t="s">
        <v>96</v>
      </c>
      <c r="AL8" s="1" t="s">
        <v>96</v>
      </c>
      <c r="AO8" s="7">
        <v>1.6237760000000001</v>
      </c>
      <c r="AP8" s="1" t="s">
        <v>96</v>
      </c>
      <c r="AQ8" s="7">
        <v>0.31844899999999998</v>
      </c>
      <c r="AR8" s="7">
        <v>0.13583999999999999</v>
      </c>
      <c r="AS8" s="7">
        <v>1.3841600000000001</v>
      </c>
      <c r="AT8" s="7">
        <v>0.46804499999999999</v>
      </c>
      <c r="AU8" s="1" t="s">
        <v>178</v>
      </c>
      <c r="AV8" s="1" t="s">
        <v>177</v>
      </c>
      <c r="AW8" s="1" t="s">
        <v>114</v>
      </c>
      <c r="AX8" s="1" t="s">
        <v>154</v>
      </c>
      <c r="AY8" s="1" t="s">
        <v>181</v>
      </c>
      <c r="AZ8" s="1" t="s">
        <v>96</v>
      </c>
      <c r="BA8" s="1" t="s">
        <v>182</v>
      </c>
      <c r="BB8" s="7">
        <v>30</v>
      </c>
      <c r="BC8" s="1" t="s">
        <v>135</v>
      </c>
      <c r="BD8" s="1" t="s">
        <v>118</v>
      </c>
      <c r="BE8" s="1" t="s">
        <v>136</v>
      </c>
      <c r="BF8" s="1" t="s">
        <v>137</v>
      </c>
      <c r="BG8" s="7">
        <v>5</v>
      </c>
      <c r="BH8" s="7">
        <v>0</v>
      </c>
      <c r="BI8" s="7">
        <v>1</v>
      </c>
      <c r="BJ8" s="7">
        <v>1</v>
      </c>
      <c r="BK8" s="7">
        <v>0</v>
      </c>
      <c r="BL8" s="7">
        <v>1</v>
      </c>
      <c r="BM8" s="7">
        <v>0</v>
      </c>
      <c r="BN8" s="7">
        <v>0</v>
      </c>
      <c r="BO8" s="7">
        <v>1</v>
      </c>
      <c r="BP8" s="7">
        <v>0</v>
      </c>
      <c r="BQ8" s="7">
        <v>0</v>
      </c>
      <c r="BR8" s="7">
        <v>0</v>
      </c>
      <c r="BS8" s="7">
        <v>0</v>
      </c>
      <c r="BT8" s="7">
        <v>1</v>
      </c>
      <c r="BU8" s="7">
        <v>1</v>
      </c>
      <c r="BV8" s="7">
        <v>3</v>
      </c>
      <c r="BW8" s="1" t="s">
        <v>183</v>
      </c>
      <c r="BX8" s="1" t="s">
        <v>184</v>
      </c>
      <c r="BY8" s="1" t="s">
        <v>185</v>
      </c>
      <c r="BZ8" s="1" t="s">
        <v>186</v>
      </c>
      <c r="CA8" s="1" t="s">
        <v>96</v>
      </c>
      <c r="CB8" s="1" t="s">
        <v>96</v>
      </c>
      <c r="CC8" s="1" t="s">
        <v>96</v>
      </c>
      <c r="CD8" s="1" t="s">
        <v>96</v>
      </c>
      <c r="CE8" s="1" t="s">
        <v>96</v>
      </c>
      <c r="CF8" s="1" t="s">
        <v>187</v>
      </c>
      <c r="CG8" s="1" t="s">
        <v>96</v>
      </c>
      <c r="CH8" s="1" t="s">
        <v>96</v>
      </c>
      <c r="CI8" s="1" t="s">
        <v>188</v>
      </c>
      <c r="CJ8" s="1" t="s">
        <v>96</v>
      </c>
      <c r="CK8" s="1" t="s">
        <v>96</v>
      </c>
      <c r="CL8" s="1" t="s">
        <v>96</v>
      </c>
      <c r="CM8" s="1" t="s">
        <v>96</v>
      </c>
      <c r="CN8" s="1" t="s">
        <v>96</v>
      </c>
      <c r="CO8" s="1" t="s">
        <v>96</v>
      </c>
      <c r="CP8" s="1" t="s">
        <v>189</v>
      </c>
      <c r="CQ8" s="1" t="s">
        <v>145</v>
      </c>
      <c r="CR8" s="1" t="s">
        <v>96</v>
      </c>
      <c r="CS8" s="1" t="s">
        <v>96</v>
      </c>
      <c r="CT8" s="1" t="s">
        <v>96</v>
      </c>
      <c r="CU8" s="1" t="s">
        <v>96</v>
      </c>
      <c r="CV8" s="1" t="s">
        <v>96</v>
      </c>
      <c r="CW8" s="1" t="s">
        <v>96</v>
      </c>
      <c r="CX8" s="1" t="s">
        <v>96</v>
      </c>
      <c r="CY8" s="1" t="s">
        <v>96</v>
      </c>
      <c r="CZ8" s="1" t="s">
        <v>96</v>
      </c>
      <c r="DA8" s="1" t="s">
        <v>96</v>
      </c>
      <c r="DB8" s="1" t="s">
        <v>96</v>
      </c>
    </row>
    <row r="9" spans="1:106" ht="14">
      <c r="A9" s="7">
        <v>48</v>
      </c>
      <c r="B9" s="1" t="s">
        <v>96</v>
      </c>
      <c r="C9" s="1" t="s">
        <v>96</v>
      </c>
      <c r="D9" s="1" t="s">
        <v>96</v>
      </c>
      <c r="E9" s="1" t="s">
        <v>190</v>
      </c>
      <c r="F9" s="1" t="s">
        <v>191</v>
      </c>
      <c r="G9" s="1" t="s">
        <v>192</v>
      </c>
      <c r="H9" s="8" t="s">
        <v>113</v>
      </c>
      <c r="I9" s="1" t="s">
        <v>193</v>
      </c>
      <c r="J9" s="2" t="s">
        <v>131</v>
      </c>
      <c r="K9" s="2">
        <v>0</v>
      </c>
      <c r="L9" s="8"/>
      <c r="M9" s="8">
        <v>15</v>
      </c>
      <c r="N9" s="7">
        <v>77.94</v>
      </c>
      <c r="O9" s="11">
        <v>23.98</v>
      </c>
      <c r="P9" s="7">
        <v>15</v>
      </c>
      <c r="Q9" s="7">
        <v>49.6</v>
      </c>
      <c r="R9" s="7">
        <v>24.62</v>
      </c>
      <c r="S9" s="2">
        <v>0.5</v>
      </c>
      <c r="T9" s="1"/>
      <c r="U9" s="1"/>
      <c r="V9" s="1">
        <f t="shared" si="1"/>
        <v>28.339999999999996</v>
      </c>
      <c r="W9" s="1"/>
      <c r="X9" s="3"/>
      <c r="Y9" s="8">
        <f t="shared" si="0"/>
        <v>24.302106904546363</v>
      </c>
      <c r="AB9" s="7"/>
      <c r="AC9" s="7"/>
      <c r="AD9" s="1"/>
      <c r="AE9" s="1"/>
      <c r="AF9" s="1"/>
      <c r="AG9" s="1"/>
      <c r="AJ9" s="1" t="s">
        <v>96</v>
      </c>
      <c r="AK9" s="1" t="s">
        <v>96</v>
      </c>
      <c r="AL9" s="1" t="s">
        <v>96</v>
      </c>
      <c r="AO9" s="7">
        <v>24.302109999999999</v>
      </c>
      <c r="AP9" s="1" t="s">
        <v>96</v>
      </c>
      <c r="AQ9" s="7">
        <v>6.2747770000000003</v>
      </c>
      <c r="AR9" s="7">
        <v>16.041440000000001</v>
      </c>
      <c r="AS9" s="7">
        <v>40.638559999999998</v>
      </c>
      <c r="AT9" s="7">
        <v>1.1661539999999999</v>
      </c>
      <c r="AU9" s="1" t="s">
        <v>191</v>
      </c>
      <c r="AV9" s="1" t="s">
        <v>190</v>
      </c>
      <c r="AW9" s="1" t="s">
        <v>194</v>
      </c>
      <c r="AX9" s="1" t="s">
        <v>96</v>
      </c>
      <c r="AY9" s="1" t="s">
        <v>96</v>
      </c>
      <c r="AZ9" s="1" t="s">
        <v>96</v>
      </c>
      <c r="BA9" s="1" t="s">
        <v>195</v>
      </c>
      <c r="BB9" s="7">
        <v>15</v>
      </c>
      <c r="BC9" s="1" t="s">
        <v>157</v>
      </c>
      <c r="BD9" s="1" t="s">
        <v>118</v>
      </c>
      <c r="BE9" s="1" t="s">
        <v>196</v>
      </c>
      <c r="BF9" s="1" t="s">
        <v>196</v>
      </c>
      <c r="BG9" s="7">
        <v>5</v>
      </c>
      <c r="BH9" s="7">
        <v>0</v>
      </c>
      <c r="BI9" s="7">
        <v>0</v>
      </c>
      <c r="BJ9" s="7">
        <v>0</v>
      </c>
      <c r="BK9" s="7">
        <v>0</v>
      </c>
      <c r="BL9" s="7">
        <v>1</v>
      </c>
      <c r="BM9" s="7">
        <v>0</v>
      </c>
      <c r="BN9" s="7">
        <v>0</v>
      </c>
      <c r="BO9" s="7">
        <v>1</v>
      </c>
      <c r="BP9" s="7">
        <v>0</v>
      </c>
      <c r="BQ9" s="7">
        <v>0</v>
      </c>
      <c r="BR9" s="7">
        <v>0</v>
      </c>
      <c r="BS9" s="7">
        <v>0</v>
      </c>
      <c r="BT9" s="7">
        <v>1</v>
      </c>
      <c r="BU9" s="7">
        <v>1</v>
      </c>
      <c r="BV9" s="7">
        <v>2</v>
      </c>
      <c r="BW9" s="1" t="s">
        <v>121</v>
      </c>
      <c r="BX9" s="1" t="s">
        <v>185</v>
      </c>
      <c r="BY9" s="1" t="s">
        <v>197</v>
      </c>
      <c r="BZ9" s="1" t="s">
        <v>198</v>
      </c>
      <c r="CA9" s="1" t="s">
        <v>199</v>
      </c>
      <c r="CB9" s="1" t="s">
        <v>200</v>
      </c>
      <c r="CC9" s="1" t="s">
        <v>201</v>
      </c>
      <c r="CD9" s="1" t="s">
        <v>96</v>
      </c>
      <c r="CE9" s="1" t="s">
        <v>96</v>
      </c>
      <c r="CF9" s="1" t="s">
        <v>96</v>
      </c>
      <c r="CG9" s="1" t="s">
        <v>96</v>
      </c>
      <c r="CH9" s="1" t="s">
        <v>96</v>
      </c>
      <c r="CI9" s="1" t="s">
        <v>202</v>
      </c>
      <c r="CJ9" s="1" t="s">
        <v>203</v>
      </c>
      <c r="CK9" s="1" t="s">
        <v>204</v>
      </c>
      <c r="CL9" s="1" t="s">
        <v>205</v>
      </c>
      <c r="CM9" s="1" t="s">
        <v>96</v>
      </c>
      <c r="CN9" s="1" t="s">
        <v>96</v>
      </c>
      <c r="CO9" s="1" t="s">
        <v>140</v>
      </c>
      <c r="CP9" s="1" t="s">
        <v>163</v>
      </c>
      <c r="CQ9" s="1" t="s">
        <v>189</v>
      </c>
      <c r="CR9" s="1" t="s">
        <v>96</v>
      </c>
      <c r="CS9" s="1" t="s">
        <v>96</v>
      </c>
      <c r="CT9" s="1" t="s">
        <v>96</v>
      </c>
      <c r="CU9" s="1" t="s">
        <v>96</v>
      </c>
      <c r="CV9" s="1" t="s">
        <v>96</v>
      </c>
      <c r="CW9" s="1" t="s">
        <v>96</v>
      </c>
      <c r="CX9" s="1" t="s">
        <v>96</v>
      </c>
      <c r="CY9" s="1" t="s">
        <v>96</v>
      </c>
      <c r="CZ9" s="1" t="s">
        <v>96</v>
      </c>
      <c r="DA9" s="1" t="s">
        <v>96</v>
      </c>
      <c r="DB9" s="1" t="s">
        <v>96</v>
      </c>
    </row>
    <row r="10" spans="1:106" ht="14">
      <c r="A10" s="7">
        <v>5</v>
      </c>
      <c r="B10" s="1" t="s">
        <v>96</v>
      </c>
      <c r="C10" s="1" t="s">
        <v>96</v>
      </c>
      <c r="D10" s="1" t="s">
        <v>96</v>
      </c>
      <c r="E10" s="1" t="s">
        <v>206</v>
      </c>
      <c r="F10" s="1" t="s">
        <v>207</v>
      </c>
      <c r="G10" s="1" t="s">
        <v>208</v>
      </c>
      <c r="H10" s="8" t="s">
        <v>113</v>
      </c>
      <c r="I10" s="1" t="s">
        <v>209</v>
      </c>
      <c r="J10" s="2" t="s">
        <v>210</v>
      </c>
      <c r="K10" s="2">
        <v>1</v>
      </c>
      <c r="L10" s="7"/>
      <c r="M10" s="7">
        <v>262</v>
      </c>
      <c r="N10" s="7">
        <v>16</v>
      </c>
      <c r="O10" s="11">
        <v>7.5</v>
      </c>
      <c r="P10" s="7">
        <v>419</v>
      </c>
      <c r="Q10" s="7">
        <v>17</v>
      </c>
      <c r="R10" s="7">
        <v>7.7</v>
      </c>
      <c r="S10" s="2">
        <v>0.5</v>
      </c>
      <c r="T10" s="1"/>
      <c r="U10" s="1"/>
      <c r="V10" s="1">
        <f t="shared" si="1"/>
        <v>-1</v>
      </c>
      <c r="W10" s="7"/>
      <c r="X10" s="3"/>
      <c r="Y10" s="8">
        <f t="shared" si="0"/>
        <v>7.6237430456770756</v>
      </c>
      <c r="AB10" s="7"/>
      <c r="AC10" s="7"/>
      <c r="AD10" s="1"/>
      <c r="AE10" s="1"/>
      <c r="AF10" s="1"/>
      <c r="AG10" s="1"/>
      <c r="AJ10" s="1" t="s">
        <v>96</v>
      </c>
      <c r="AK10" s="1" t="s">
        <v>96</v>
      </c>
      <c r="AL10" s="1" t="s">
        <v>96</v>
      </c>
      <c r="AO10" s="7">
        <v>7.6006580000000001</v>
      </c>
      <c r="AP10" s="7">
        <v>7.6006580000000001</v>
      </c>
      <c r="AQ10" s="7">
        <v>0.46956999999999999</v>
      </c>
      <c r="AR10" s="7">
        <v>-1.9203600000000001</v>
      </c>
      <c r="AS10" s="7">
        <v>-7.9640000000000002E-2</v>
      </c>
      <c r="AT10" s="7">
        <v>-0.13156999999999999</v>
      </c>
      <c r="AU10" s="1" t="s">
        <v>207</v>
      </c>
      <c r="AV10" s="1" t="s">
        <v>206</v>
      </c>
      <c r="AW10" s="1" t="s">
        <v>96</v>
      </c>
      <c r="AX10" s="1" t="s">
        <v>96</v>
      </c>
      <c r="AY10" s="1" t="s">
        <v>96</v>
      </c>
      <c r="AZ10" s="1" t="s">
        <v>96</v>
      </c>
      <c r="BA10" s="1" t="s">
        <v>211</v>
      </c>
      <c r="BB10" s="7">
        <v>603</v>
      </c>
      <c r="BC10" s="1" t="s">
        <v>96</v>
      </c>
      <c r="BD10" s="1" t="s">
        <v>118</v>
      </c>
      <c r="BE10" s="1" t="s">
        <v>96</v>
      </c>
      <c r="BF10" s="1" t="s">
        <v>96</v>
      </c>
      <c r="BG10" s="7">
        <v>0</v>
      </c>
      <c r="BH10" s="7">
        <v>0</v>
      </c>
      <c r="BI10" s="7">
        <v>1</v>
      </c>
      <c r="BJ10" s="7">
        <v>0</v>
      </c>
      <c r="BK10" s="7">
        <v>0</v>
      </c>
      <c r="BL10" s="7">
        <v>0</v>
      </c>
      <c r="BM10" s="7">
        <v>1</v>
      </c>
      <c r="BN10" s="7">
        <v>0</v>
      </c>
      <c r="BO10" s="1" t="s">
        <v>96</v>
      </c>
      <c r="BP10" s="1" t="s">
        <v>96</v>
      </c>
      <c r="BQ10" s="1" t="s">
        <v>96</v>
      </c>
      <c r="BR10" s="1" t="s">
        <v>96</v>
      </c>
      <c r="BS10" s="1" t="s">
        <v>96</v>
      </c>
      <c r="BT10" s="7">
        <v>1</v>
      </c>
      <c r="BU10" s="7">
        <v>0</v>
      </c>
      <c r="BV10" s="7">
        <v>42</v>
      </c>
      <c r="BW10" s="1" t="s">
        <v>121</v>
      </c>
      <c r="BX10" s="1" t="s">
        <v>212</v>
      </c>
      <c r="BY10" s="1" t="s">
        <v>96</v>
      </c>
      <c r="BZ10" s="1" t="s">
        <v>96</v>
      </c>
      <c r="CA10" s="1" t="s">
        <v>96</v>
      </c>
      <c r="CB10" s="1" t="s">
        <v>96</v>
      </c>
      <c r="CC10" s="1" t="s">
        <v>96</v>
      </c>
      <c r="CD10" s="1" t="s">
        <v>96</v>
      </c>
      <c r="CE10" s="1" t="s">
        <v>96</v>
      </c>
      <c r="CF10" s="1" t="s">
        <v>209</v>
      </c>
      <c r="CG10" s="1" t="s">
        <v>213</v>
      </c>
      <c r="CH10" s="1" t="s">
        <v>96</v>
      </c>
      <c r="CI10" s="1" t="s">
        <v>96</v>
      </c>
      <c r="CJ10" s="1" t="s">
        <v>96</v>
      </c>
      <c r="CK10" s="1" t="s">
        <v>96</v>
      </c>
      <c r="CL10" s="1" t="s">
        <v>96</v>
      </c>
      <c r="CM10" s="1" t="s">
        <v>96</v>
      </c>
      <c r="CN10" s="1" t="s">
        <v>96</v>
      </c>
      <c r="CO10" s="1" t="s">
        <v>96</v>
      </c>
      <c r="CP10" s="1" t="s">
        <v>96</v>
      </c>
      <c r="CQ10" s="1" t="s">
        <v>96</v>
      </c>
      <c r="CR10" s="1" t="s">
        <v>96</v>
      </c>
      <c r="CS10" s="1" t="s">
        <v>96</v>
      </c>
      <c r="CT10" s="1" t="s">
        <v>96</v>
      </c>
      <c r="CU10" s="1" t="s">
        <v>96</v>
      </c>
      <c r="CV10" s="1" t="s">
        <v>96</v>
      </c>
      <c r="CW10" s="1" t="s">
        <v>96</v>
      </c>
      <c r="CX10" s="1" t="s">
        <v>96</v>
      </c>
      <c r="CY10" s="1" t="s">
        <v>96</v>
      </c>
      <c r="CZ10" s="1" t="s">
        <v>96</v>
      </c>
      <c r="DA10" s="1" t="s">
        <v>96</v>
      </c>
      <c r="DB10" s="1" t="s">
        <v>96</v>
      </c>
    </row>
    <row r="11" spans="1:106" ht="14">
      <c r="A11" s="7">
        <v>5</v>
      </c>
      <c r="B11" s="1" t="s">
        <v>96</v>
      </c>
      <c r="C11" s="1" t="s">
        <v>96</v>
      </c>
      <c r="D11" s="1" t="s">
        <v>96</v>
      </c>
      <c r="E11" s="1" t="s">
        <v>206</v>
      </c>
      <c r="F11" s="1" t="s">
        <v>207</v>
      </c>
      <c r="G11" s="1" t="s">
        <v>214</v>
      </c>
      <c r="H11" s="8" t="s">
        <v>113</v>
      </c>
      <c r="I11" s="1" t="s">
        <v>209</v>
      </c>
      <c r="J11" s="2" t="s">
        <v>210</v>
      </c>
      <c r="K11" s="2">
        <v>1</v>
      </c>
      <c r="L11" s="7"/>
      <c r="M11" s="7">
        <v>155</v>
      </c>
      <c r="N11" s="7">
        <v>16</v>
      </c>
      <c r="O11" s="11">
        <v>8.8000000000000007</v>
      </c>
      <c r="P11" s="7">
        <v>419</v>
      </c>
      <c r="Q11" s="7">
        <v>17</v>
      </c>
      <c r="R11" s="7">
        <v>7.7</v>
      </c>
      <c r="S11" s="2">
        <v>0.5</v>
      </c>
      <c r="T11" s="1"/>
      <c r="U11" s="1"/>
      <c r="V11" s="1">
        <f t="shared" si="1"/>
        <v>-1</v>
      </c>
      <c r="W11" s="7"/>
      <c r="X11" s="3"/>
      <c r="Y11" s="8">
        <f t="shared" si="0"/>
        <v>8.0110260554774424</v>
      </c>
      <c r="AB11" s="7"/>
      <c r="AC11" s="7"/>
      <c r="AD11" s="1"/>
      <c r="AE11" s="1"/>
      <c r="AF11" s="1"/>
      <c r="AG11" s="1"/>
      <c r="AJ11" s="1" t="s">
        <v>96</v>
      </c>
      <c r="AK11" s="1" t="s">
        <v>96</v>
      </c>
      <c r="AL11" s="1" t="s">
        <v>96</v>
      </c>
      <c r="AO11" s="7">
        <v>8.2683129999999991</v>
      </c>
      <c r="AP11" s="7">
        <v>8.2683129999999991</v>
      </c>
      <c r="AQ11" s="7">
        <v>0.66412700000000002</v>
      </c>
      <c r="AR11" s="7">
        <v>-2.3016899999999998</v>
      </c>
      <c r="AS11" s="7">
        <v>0.30168899999999998</v>
      </c>
      <c r="AT11" s="7">
        <v>-0.12094000000000001</v>
      </c>
      <c r="AU11" s="1" t="s">
        <v>207</v>
      </c>
      <c r="AV11" s="1" t="s">
        <v>206</v>
      </c>
      <c r="AW11" s="1" t="s">
        <v>96</v>
      </c>
      <c r="AX11" s="1" t="s">
        <v>96</v>
      </c>
      <c r="AY11" s="1" t="s">
        <v>96</v>
      </c>
      <c r="AZ11" s="1" t="s">
        <v>96</v>
      </c>
      <c r="BA11" s="1" t="s">
        <v>211</v>
      </c>
      <c r="BB11" s="7">
        <v>603</v>
      </c>
      <c r="BC11" s="1" t="s">
        <v>96</v>
      </c>
      <c r="BD11" s="1" t="s">
        <v>118</v>
      </c>
      <c r="BE11" s="1" t="s">
        <v>96</v>
      </c>
      <c r="BF11" s="1" t="s">
        <v>96</v>
      </c>
      <c r="BG11" s="7">
        <v>0</v>
      </c>
      <c r="BH11" s="7">
        <v>0</v>
      </c>
      <c r="BI11" s="7">
        <v>1</v>
      </c>
      <c r="BJ11" s="7">
        <v>0</v>
      </c>
      <c r="BK11" s="7">
        <v>0</v>
      </c>
      <c r="BL11" s="7">
        <v>0</v>
      </c>
      <c r="BM11" s="7">
        <v>1</v>
      </c>
      <c r="BN11" s="7">
        <v>0</v>
      </c>
      <c r="BO11" s="1" t="s">
        <v>96</v>
      </c>
      <c r="BP11" s="1" t="s">
        <v>96</v>
      </c>
      <c r="BQ11" s="1" t="s">
        <v>96</v>
      </c>
      <c r="BR11" s="1" t="s">
        <v>96</v>
      </c>
      <c r="BS11" s="1" t="s">
        <v>96</v>
      </c>
      <c r="BT11" s="7">
        <v>1</v>
      </c>
      <c r="BU11" s="7">
        <v>0</v>
      </c>
      <c r="BV11" s="7">
        <v>42</v>
      </c>
      <c r="BW11" s="1" t="s">
        <v>121</v>
      </c>
      <c r="BX11" s="1" t="s">
        <v>212</v>
      </c>
      <c r="BY11" s="1" t="s">
        <v>96</v>
      </c>
      <c r="BZ11" s="1" t="s">
        <v>96</v>
      </c>
      <c r="CA11" s="1" t="s">
        <v>96</v>
      </c>
      <c r="CB11" s="1" t="s">
        <v>96</v>
      </c>
      <c r="CC11" s="1" t="s">
        <v>96</v>
      </c>
      <c r="CD11" s="1" t="s">
        <v>96</v>
      </c>
      <c r="CE11" s="1" t="s">
        <v>96</v>
      </c>
      <c r="CF11" s="1" t="s">
        <v>209</v>
      </c>
      <c r="CG11" s="1" t="s">
        <v>213</v>
      </c>
      <c r="CH11" s="1" t="s">
        <v>96</v>
      </c>
      <c r="CI11" s="1" t="s">
        <v>96</v>
      </c>
      <c r="CJ11" s="1" t="s">
        <v>96</v>
      </c>
      <c r="CK11" s="1" t="s">
        <v>96</v>
      </c>
      <c r="CL11" s="1" t="s">
        <v>96</v>
      </c>
      <c r="CM11" s="1" t="s">
        <v>96</v>
      </c>
      <c r="CN11" s="1" t="s">
        <v>96</v>
      </c>
      <c r="CO11" s="1" t="s">
        <v>96</v>
      </c>
      <c r="CP11" s="1" t="s">
        <v>96</v>
      </c>
      <c r="CQ11" s="1" t="s">
        <v>96</v>
      </c>
      <c r="CR11" s="1" t="s">
        <v>96</v>
      </c>
      <c r="CS11" s="1" t="s">
        <v>96</v>
      </c>
      <c r="CT11" s="1" t="s">
        <v>96</v>
      </c>
      <c r="CU11" s="1" t="s">
        <v>96</v>
      </c>
      <c r="CV11" s="1" t="s">
        <v>96</v>
      </c>
      <c r="CW11" s="1" t="s">
        <v>96</v>
      </c>
      <c r="CX11" s="1" t="s">
        <v>96</v>
      </c>
      <c r="CY11" s="1" t="s">
        <v>96</v>
      </c>
      <c r="CZ11" s="1" t="s">
        <v>96</v>
      </c>
      <c r="DA11" s="1" t="s">
        <v>96</v>
      </c>
      <c r="DB11" s="1" t="s">
        <v>96</v>
      </c>
    </row>
    <row r="12" spans="1:106" ht="14">
      <c r="A12" s="7">
        <v>25</v>
      </c>
      <c r="B12" s="1" t="s">
        <v>96</v>
      </c>
      <c r="C12" s="1" t="s">
        <v>96</v>
      </c>
      <c r="D12" s="1" t="s">
        <v>96</v>
      </c>
      <c r="E12" s="1" t="s">
        <v>215</v>
      </c>
      <c r="F12" s="1" t="s">
        <v>216</v>
      </c>
      <c r="G12" s="1" t="s">
        <v>217</v>
      </c>
      <c r="H12" s="8" t="s">
        <v>113</v>
      </c>
      <c r="I12" s="1" t="s">
        <v>218</v>
      </c>
      <c r="J12" s="2" t="s">
        <v>210</v>
      </c>
      <c r="K12" s="2">
        <v>1</v>
      </c>
      <c r="L12" s="8"/>
      <c r="M12" s="8">
        <v>37</v>
      </c>
      <c r="N12" s="7">
        <v>2.5499999999999998</v>
      </c>
      <c r="O12" s="11">
        <v>0.48</v>
      </c>
      <c r="P12" s="7">
        <v>37</v>
      </c>
      <c r="Q12" s="7">
        <v>2.7</v>
      </c>
      <c r="R12" s="7">
        <v>0.61</v>
      </c>
      <c r="S12" s="2">
        <v>0.5</v>
      </c>
      <c r="T12" s="1"/>
      <c r="U12" s="1"/>
      <c r="V12" s="1">
        <f t="shared" si="1"/>
        <v>-0.15000000000000036</v>
      </c>
      <c r="W12" s="1"/>
      <c r="X12" s="3"/>
      <c r="Y12" s="8">
        <f t="shared" si="0"/>
        <v>0.54886246000250372</v>
      </c>
      <c r="AB12" s="7"/>
      <c r="AC12" s="7"/>
      <c r="AD12" s="1"/>
      <c r="AE12" s="1"/>
      <c r="AF12" s="1"/>
      <c r="AG12" s="1"/>
      <c r="AJ12" s="1" t="s">
        <v>96</v>
      </c>
      <c r="AK12" s="1" t="s">
        <v>96</v>
      </c>
      <c r="AL12" s="1" t="s">
        <v>96</v>
      </c>
      <c r="AO12" s="7">
        <v>0.44</v>
      </c>
      <c r="AP12" s="7">
        <v>0.54886199999999996</v>
      </c>
      <c r="AQ12" s="7">
        <v>7.2335999999999998E-2</v>
      </c>
      <c r="AR12" s="7">
        <v>-0.29177999999999998</v>
      </c>
      <c r="AS12" s="7">
        <v>-8.2199999999999999E-3</v>
      </c>
      <c r="AT12" s="7">
        <v>-0.27328999999999998</v>
      </c>
      <c r="AU12" s="1" t="s">
        <v>219</v>
      </c>
      <c r="AV12" s="1" t="s">
        <v>215</v>
      </c>
      <c r="AW12" s="1" t="s">
        <v>114</v>
      </c>
      <c r="AX12" s="1" t="s">
        <v>154</v>
      </c>
      <c r="AY12" s="1" t="s">
        <v>220</v>
      </c>
      <c r="AZ12" s="1" t="s">
        <v>96</v>
      </c>
      <c r="BA12" s="1" t="s">
        <v>211</v>
      </c>
      <c r="BB12" s="7">
        <v>104</v>
      </c>
      <c r="BC12" s="1" t="s">
        <v>135</v>
      </c>
      <c r="BD12" s="1" t="s">
        <v>104</v>
      </c>
      <c r="BE12" s="1" t="s">
        <v>119</v>
      </c>
      <c r="BF12" s="1" t="s">
        <v>120</v>
      </c>
      <c r="BG12" s="7">
        <v>120</v>
      </c>
      <c r="BH12" s="7">
        <v>0</v>
      </c>
      <c r="BI12" s="7">
        <v>1</v>
      </c>
      <c r="BJ12" s="7">
        <v>0</v>
      </c>
      <c r="BK12" s="7">
        <v>1</v>
      </c>
      <c r="BL12" s="7">
        <v>0</v>
      </c>
      <c r="BM12" s="7">
        <v>1</v>
      </c>
      <c r="BN12" s="7">
        <v>0</v>
      </c>
      <c r="BO12" s="7">
        <v>1</v>
      </c>
      <c r="BP12" s="7">
        <v>0</v>
      </c>
      <c r="BQ12" s="7">
        <v>0</v>
      </c>
      <c r="BR12" s="7">
        <v>0</v>
      </c>
      <c r="BS12" s="7">
        <v>0</v>
      </c>
      <c r="BT12" s="7">
        <v>1</v>
      </c>
      <c r="BU12" s="7">
        <v>0</v>
      </c>
      <c r="BV12" s="7">
        <v>50</v>
      </c>
      <c r="BW12" s="1" t="s">
        <v>221</v>
      </c>
      <c r="BX12" s="1" t="s">
        <v>222</v>
      </c>
      <c r="BY12" s="1" t="s">
        <v>121</v>
      </c>
      <c r="BZ12" s="1" t="s">
        <v>223</v>
      </c>
      <c r="CA12" s="1" t="s">
        <v>224</v>
      </c>
      <c r="CB12" s="1" t="s">
        <v>96</v>
      </c>
      <c r="CC12" s="1" t="s">
        <v>96</v>
      </c>
      <c r="CD12" s="1" t="s">
        <v>96</v>
      </c>
      <c r="CE12" s="1" t="s">
        <v>96</v>
      </c>
      <c r="CF12" s="1" t="s">
        <v>225</v>
      </c>
      <c r="CG12" s="1" t="s">
        <v>226</v>
      </c>
      <c r="CH12" s="1" t="s">
        <v>218</v>
      </c>
      <c r="CI12" s="1" t="s">
        <v>227</v>
      </c>
      <c r="CJ12" s="1" t="s">
        <v>228</v>
      </c>
      <c r="CK12" s="1" t="s">
        <v>96</v>
      </c>
      <c r="CL12" s="1" t="s">
        <v>96</v>
      </c>
      <c r="CM12" s="1" t="s">
        <v>96</v>
      </c>
      <c r="CN12" s="1" t="s">
        <v>96</v>
      </c>
      <c r="CO12" s="1" t="s">
        <v>96</v>
      </c>
      <c r="CP12" s="1" t="s">
        <v>96</v>
      </c>
      <c r="CQ12" s="1" t="s">
        <v>96</v>
      </c>
      <c r="CR12" s="1" t="s">
        <v>96</v>
      </c>
      <c r="CS12" s="1" t="s">
        <v>96</v>
      </c>
      <c r="CT12" s="1" t="s">
        <v>96</v>
      </c>
      <c r="CU12" s="1" t="s">
        <v>96</v>
      </c>
      <c r="CV12" s="1" t="s">
        <v>96</v>
      </c>
      <c r="CW12" s="1" t="s">
        <v>96</v>
      </c>
      <c r="CX12" s="1" t="s">
        <v>96</v>
      </c>
      <c r="CY12" s="1" t="s">
        <v>96</v>
      </c>
      <c r="CZ12" s="1" t="s">
        <v>96</v>
      </c>
      <c r="DA12" s="1" t="s">
        <v>96</v>
      </c>
      <c r="DB12" s="1" t="s">
        <v>96</v>
      </c>
    </row>
    <row r="13" spans="1:106" ht="14">
      <c r="A13" s="7">
        <v>37</v>
      </c>
      <c r="B13" s="1" t="s">
        <v>96</v>
      </c>
      <c r="C13" s="1" t="s">
        <v>229</v>
      </c>
      <c r="D13" s="1" t="s">
        <v>230</v>
      </c>
      <c r="E13" s="1" t="s">
        <v>231</v>
      </c>
      <c r="F13" s="1" t="s">
        <v>232</v>
      </c>
      <c r="G13" s="1" t="s">
        <v>233</v>
      </c>
      <c r="H13" s="8" t="s">
        <v>100</v>
      </c>
      <c r="I13" s="1" t="s">
        <v>209</v>
      </c>
      <c r="J13" s="2" t="s">
        <v>210</v>
      </c>
      <c r="K13" s="2">
        <v>1</v>
      </c>
      <c r="L13" s="7"/>
      <c r="M13" s="7">
        <v>25</v>
      </c>
      <c r="N13" s="7">
        <v>13.16</v>
      </c>
      <c r="O13" s="11">
        <v>5.16</v>
      </c>
      <c r="P13" s="7">
        <v>25</v>
      </c>
      <c r="Q13" s="7">
        <v>12.84</v>
      </c>
      <c r="R13" s="7">
        <v>5.39</v>
      </c>
      <c r="S13" s="2">
        <v>0.5</v>
      </c>
      <c r="T13" s="1"/>
      <c r="U13" s="1"/>
      <c r="V13" s="1">
        <f t="shared" si="1"/>
        <v>0.32000000000000028</v>
      </c>
      <c r="W13" s="1"/>
      <c r="X13" s="3"/>
      <c r="Y13" s="8">
        <f t="shared" si="0"/>
        <v>5.2762534055899932</v>
      </c>
      <c r="Z13" s="1"/>
      <c r="AB13" s="1"/>
      <c r="AC13" s="1"/>
      <c r="AD13" s="1"/>
      <c r="AG13" s="7"/>
      <c r="AJ13" s="1" t="s">
        <v>96</v>
      </c>
      <c r="AK13" s="1" t="s">
        <v>96</v>
      </c>
      <c r="AL13" s="1" t="s">
        <v>96</v>
      </c>
      <c r="AO13" s="1" t="s">
        <v>96</v>
      </c>
      <c r="AP13" s="7">
        <v>5.2762529999999996</v>
      </c>
      <c r="AQ13" s="7">
        <v>1.4923500000000001</v>
      </c>
      <c r="AR13" s="7">
        <v>-2.60501</v>
      </c>
      <c r="AS13" s="7">
        <v>3.2450060000000001</v>
      </c>
      <c r="AT13" s="7">
        <v>6.0649000000000002E-2</v>
      </c>
      <c r="AU13" s="1" t="s">
        <v>232</v>
      </c>
      <c r="AV13" s="1" t="s">
        <v>231</v>
      </c>
      <c r="AW13" s="1" t="s">
        <v>114</v>
      </c>
      <c r="AX13" s="1" t="s">
        <v>154</v>
      </c>
      <c r="AY13" s="1" t="s">
        <v>234</v>
      </c>
      <c r="AZ13" s="1" t="s">
        <v>96</v>
      </c>
      <c r="BA13" s="1" t="s">
        <v>134</v>
      </c>
      <c r="BB13" s="7">
        <v>125</v>
      </c>
      <c r="BC13" s="1" t="s">
        <v>135</v>
      </c>
      <c r="BD13" s="1" t="s">
        <v>118</v>
      </c>
      <c r="BE13" s="1" t="s">
        <v>136</v>
      </c>
      <c r="BF13" s="1" t="s">
        <v>96</v>
      </c>
      <c r="BG13" s="7">
        <v>10</v>
      </c>
      <c r="BH13" s="7">
        <v>0</v>
      </c>
      <c r="BI13" s="7">
        <v>1</v>
      </c>
      <c r="BJ13" s="7">
        <v>0</v>
      </c>
      <c r="BK13" s="7">
        <v>0</v>
      </c>
      <c r="BL13" s="7">
        <v>1</v>
      </c>
      <c r="BM13" s="7">
        <v>0</v>
      </c>
      <c r="BN13" s="7">
        <v>0</v>
      </c>
      <c r="BO13" s="7">
        <v>1</v>
      </c>
      <c r="BP13" s="7">
        <v>1</v>
      </c>
      <c r="BQ13" s="7">
        <v>0</v>
      </c>
      <c r="BR13" s="7">
        <v>0</v>
      </c>
      <c r="BS13" s="7">
        <v>0</v>
      </c>
      <c r="BT13" s="7">
        <v>1</v>
      </c>
      <c r="BU13" s="7">
        <v>1</v>
      </c>
      <c r="BV13" s="7">
        <v>11</v>
      </c>
      <c r="BW13" s="1" t="s">
        <v>235</v>
      </c>
      <c r="BX13" s="1" t="s">
        <v>236</v>
      </c>
      <c r="BY13" s="1" t="s">
        <v>184</v>
      </c>
      <c r="BZ13" s="1" t="s">
        <v>237</v>
      </c>
      <c r="CA13" s="1" t="s">
        <v>238</v>
      </c>
      <c r="CB13" s="1" t="s">
        <v>96</v>
      </c>
      <c r="CC13" s="1" t="s">
        <v>96</v>
      </c>
      <c r="CD13" s="1" t="s">
        <v>96</v>
      </c>
      <c r="CE13" s="1" t="s">
        <v>96</v>
      </c>
      <c r="CF13" s="1" t="s">
        <v>239</v>
      </c>
      <c r="CG13" s="1" t="s">
        <v>240</v>
      </c>
      <c r="CH13" s="1" t="s">
        <v>241</v>
      </c>
      <c r="CI13" s="1" t="s">
        <v>209</v>
      </c>
      <c r="CJ13" s="1" t="s">
        <v>242</v>
      </c>
      <c r="CK13" s="1" t="s">
        <v>96</v>
      </c>
      <c r="CL13" s="1" t="s">
        <v>96</v>
      </c>
      <c r="CM13" s="1" t="s">
        <v>96</v>
      </c>
      <c r="CN13" s="1" t="s">
        <v>96</v>
      </c>
      <c r="CO13" s="1" t="s">
        <v>96</v>
      </c>
      <c r="CP13" s="1" t="s">
        <v>96</v>
      </c>
      <c r="CQ13" s="1" t="s">
        <v>96</v>
      </c>
      <c r="CR13" s="1" t="s">
        <v>96</v>
      </c>
      <c r="CS13" s="1" t="s">
        <v>96</v>
      </c>
      <c r="CT13" s="1" t="s">
        <v>96</v>
      </c>
      <c r="CU13" s="1" t="s">
        <v>96</v>
      </c>
      <c r="CV13" s="1" t="s">
        <v>96</v>
      </c>
      <c r="CW13" s="1" t="s">
        <v>96</v>
      </c>
      <c r="CX13" s="1" t="s">
        <v>96</v>
      </c>
      <c r="CY13" s="1" t="s">
        <v>96</v>
      </c>
      <c r="CZ13" s="1" t="s">
        <v>96</v>
      </c>
      <c r="DA13" s="1" t="s">
        <v>96</v>
      </c>
      <c r="DB13" s="1" t="s">
        <v>96</v>
      </c>
    </row>
    <row r="14" spans="1:106" ht="14">
      <c r="A14" s="7">
        <v>37</v>
      </c>
      <c r="B14" s="1" t="s">
        <v>96</v>
      </c>
      <c r="C14" s="1" t="s">
        <v>243</v>
      </c>
      <c r="D14" s="1" t="s">
        <v>230</v>
      </c>
      <c r="E14" s="1" t="s">
        <v>231</v>
      </c>
      <c r="F14" s="1" t="s">
        <v>232</v>
      </c>
      <c r="G14" s="1" t="s">
        <v>233</v>
      </c>
      <c r="H14" s="8" t="s">
        <v>100</v>
      </c>
      <c r="I14" s="1" t="s">
        <v>209</v>
      </c>
      <c r="J14" s="2" t="s">
        <v>210</v>
      </c>
      <c r="K14" s="2">
        <v>1</v>
      </c>
      <c r="L14" s="7"/>
      <c r="M14" s="7">
        <v>25</v>
      </c>
      <c r="N14" s="7">
        <v>13.48</v>
      </c>
      <c r="O14" s="11">
        <v>4.0999999999999996</v>
      </c>
      <c r="P14" s="7">
        <v>25</v>
      </c>
      <c r="Q14" s="7">
        <v>12.84</v>
      </c>
      <c r="R14" s="7">
        <v>5.39</v>
      </c>
      <c r="S14" s="2">
        <v>0.5</v>
      </c>
      <c r="T14" s="1"/>
      <c r="U14" s="1"/>
      <c r="V14" s="1">
        <f t="shared" si="1"/>
        <v>0.64000000000000057</v>
      </c>
      <c r="W14" s="1"/>
      <c r="X14" s="3"/>
      <c r="Y14" s="8">
        <f t="shared" si="0"/>
        <v>4.7886375933035481</v>
      </c>
      <c r="Z14" s="1"/>
      <c r="AB14" s="1"/>
      <c r="AC14" s="1"/>
      <c r="AD14" s="1"/>
      <c r="AG14" s="7"/>
      <c r="AJ14" s="1" t="s">
        <v>96</v>
      </c>
      <c r="AK14" s="1" t="s">
        <v>96</v>
      </c>
      <c r="AL14" s="1" t="s">
        <v>96</v>
      </c>
      <c r="AO14" s="1" t="s">
        <v>96</v>
      </c>
      <c r="AP14" s="7">
        <v>4.7886379999999997</v>
      </c>
      <c r="AQ14" s="7">
        <v>1.3544309999999999</v>
      </c>
      <c r="AR14" s="7">
        <v>-2.0146899999999999</v>
      </c>
      <c r="AS14" s="7">
        <v>3.2946849999999999</v>
      </c>
      <c r="AT14" s="7">
        <v>0.13364999999999999</v>
      </c>
      <c r="AU14" s="1" t="s">
        <v>232</v>
      </c>
      <c r="AV14" s="1" t="s">
        <v>231</v>
      </c>
      <c r="AW14" s="1" t="s">
        <v>114</v>
      </c>
      <c r="AX14" s="1" t="s">
        <v>154</v>
      </c>
      <c r="AY14" s="1" t="s">
        <v>234</v>
      </c>
      <c r="AZ14" s="1" t="s">
        <v>96</v>
      </c>
      <c r="BA14" s="1" t="s">
        <v>134</v>
      </c>
      <c r="BB14" s="7">
        <v>125</v>
      </c>
      <c r="BC14" s="1" t="s">
        <v>135</v>
      </c>
      <c r="BD14" s="1" t="s">
        <v>118</v>
      </c>
      <c r="BE14" s="1" t="s">
        <v>136</v>
      </c>
      <c r="BF14" s="1" t="s">
        <v>96</v>
      </c>
      <c r="BG14" s="7">
        <v>10</v>
      </c>
      <c r="BH14" s="7">
        <v>0</v>
      </c>
      <c r="BI14" s="7">
        <v>1</v>
      </c>
      <c r="BJ14" s="7">
        <v>0</v>
      </c>
      <c r="BK14" s="7">
        <v>0</v>
      </c>
      <c r="BL14" s="7">
        <v>1</v>
      </c>
      <c r="BM14" s="7">
        <v>0</v>
      </c>
      <c r="BN14" s="7">
        <v>0</v>
      </c>
      <c r="BO14" s="7">
        <v>1</v>
      </c>
      <c r="BP14" s="7">
        <v>1</v>
      </c>
      <c r="BQ14" s="7">
        <v>0</v>
      </c>
      <c r="BR14" s="7">
        <v>0</v>
      </c>
      <c r="BS14" s="7">
        <v>0</v>
      </c>
      <c r="BT14" s="7">
        <v>1</v>
      </c>
      <c r="BU14" s="7">
        <v>1</v>
      </c>
      <c r="BV14" s="7">
        <v>11</v>
      </c>
      <c r="BW14" s="1" t="s">
        <v>235</v>
      </c>
      <c r="BX14" s="1" t="s">
        <v>236</v>
      </c>
      <c r="BY14" s="1" t="s">
        <v>184</v>
      </c>
      <c r="BZ14" s="1" t="s">
        <v>237</v>
      </c>
      <c r="CA14" s="1" t="s">
        <v>238</v>
      </c>
      <c r="CB14" s="1" t="s">
        <v>96</v>
      </c>
      <c r="CC14" s="1" t="s">
        <v>96</v>
      </c>
      <c r="CD14" s="1" t="s">
        <v>96</v>
      </c>
      <c r="CE14" s="1" t="s">
        <v>96</v>
      </c>
      <c r="CF14" s="1" t="s">
        <v>239</v>
      </c>
      <c r="CG14" s="1" t="s">
        <v>240</v>
      </c>
      <c r="CH14" s="1" t="s">
        <v>241</v>
      </c>
      <c r="CI14" s="1" t="s">
        <v>209</v>
      </c>
      <c r="CJ14" s="1" t="s">
        <v>242</v>
      </c>
      <c r="CK14" s="1" t="s">
        <v>96</v>
      </c>
      <c r="CL14" s="1" t="s">
        <v>96</v>
      </c>
      <c r="CM14" s="1" t="s">
        <v>96</v>
      </c>
      <c r="CN14" s="1" t="s">
        <v>96</v>
      </c>
      <c r="CO14" s="1" t="s">
        <v>96</v>
      </c>
      <c r="CP14" s="1" t="s">
        <v>96</v>
      </c>
      <c r="CQ14" s="1" t="s">
        <v>96</v>
      </c>
      <c r="CR14" s="1" t="s">
        <v>96</v>
      </c>
      <c r="CS14" s="1" t="s">
        <v>96</v>
      </c>
      <c r="CT14" s="1" t="s">
        <v>96</v>
      </c>
      <c r="CU14" s="1" t="s">
        <v>96</v>
      </c>
      <c r="CV14" s="1" t="s">
        <v>96</v>
      </c>
      <c r="CW14" s="1" t="s">
        <v>96</v>
      </c>
      <c r="CX14" s="1" t="s">
        <v>96</v>
      </c>
      <c r="CY14" s="1" t="s">
        <v>96</v>
      </c>
      <c r="CZ14" s="1" t="s">
        <v>96</v>
      </c>
      <c r="DA14" s="1" t="s">
        <v>96</v>
      </c>
      <c r="DB14" s="1" t="s">
        <v>96</v>
      </c>
    </row>
    <row r="15" spans="1:106" ht="14">
      <c r="A15" s="7">
        <v>37</v>
      </c>
      <c r="B15" s="1" t="s">
        <v>96</v>
      </c>
      <c r="C15" s="1" t="s">
        <v>244</v>
      </c>
      <c r="D15" s="1" t="s">
        <v>230</v>
      </c>
      <c r="E15" s="1" t="s">
        <v>231</v>
      </c>
      <c r="F15" s="1" t="s">
        <v>232</v>
      </c>
      <c r="G15" s="1" t="s">
        <v>233</v>
      </c>
      <c r="H15" s="8" t="s">
        <v>100</v>
      </c>
      <c r="I15" s="1" t="s">
        <v>209</v>
      </c>
      <c r="J15" s="2" t="s">
        <v>210</v>
      </c>
      <c r="K15" s="2">
        <v>1</v>
      </c>
      <c r="L15" s="7"/>
      <c r="M15" s="7">
        <v>25</v>
      </c>
      <c r="N15" s="7">
        <v>14.28</v>
      </c>
      <c r="O15" s="11">
        <v>4.97</v>
      </c>
      <c r="P15" s="7">
        <v>25</v>
      </c>
      <c r="Q15" s="7">
        <v>12.84</v>
      </c>
      <c r="R15" s="7">
        <v>5.39</v>
      </c>
      <c r="S15" s="2">
        <v>0.5</v>
      </c>
      <c r="T15" s="1"/>
      <c r="U15" s="1"/>
      <c r="V15" s="1">
        <f t="shared" si="1"/>
        <v>1.4399999999999995</v>
      </c>
      <c r="W15" s="1"/>
      <c r="X15" s="3"/>
      <c r="Y15" s="8">
        <f t="shared" si="0"/>
        <v>5.1842550091599469</v>
      </c>
      <c r="Z15" s="1"/>
      <c r="AB15" s="1"/>
      <c r="AC15" s="1"/>
      <c r="AD15" s="1"/>
      <c r="AG15" s="7"/>
      <c r="AJ15" s="1" t="s">
        <v>96</v>
      </c>
      <c r="AK15" s="1" t="s">
        <v>96</v>
      </c>
      <c r="AL15" s="1" t="s">
        <v>96</v>
      </c>
      <c r="AO15" s="1" t="s">
        <v>96</v>
      </c>
      <c r="AP15" s="7">
        <v>5.1842550000000003</v>
      </c>
      <c r="AQ15" s="7">
        <v>1.466329</v>
      </c>
      <c r="AR15" s="7">
        <v>-1.4339999999999999</v>
      </c>
      <c r="AS15" s="7">
        <v>4.3140039999999997</v>
      </c>
      <c r="AT15" s="7">
        <v>0.27776400000000001</v>
      </c>
      <c r="AU15" s="1" t="s">
        <v>232</v>
      </c>
      <c r="AV15" s="1" t="s">
        <v>231</v>
      </c>
      <c r="AW15" s="1" t="s">
        <v>114</v>
      </c>
      <c r="AX15" s="1" t="s">
        <v>154</v>
      </c>
      <c r="AY15" s="1" t="s">
        <v>234</v>
      </c>
      <c r="AZ15" s="1" t="s">
        <v>96</v>
      </c>
      <c r="BA15" s="1" t="s">
        <v>134</v>
      </c>
      <c r="BB15" s="7">
        <v>125</v>
      </c>
      <c r="BC15" s="1" t="s">
        <v>135</v>
      </c>
      <c r="BD15" s="1" t="s">
        <v>118</v>
      </c>
      <c r="BE15" s="1" t="s">
        <v>136</v>
      </c>
      <c r="BF15" s="1" t="s">
        <v>96</v>
      </c>
      <c r="BG15" s="7">
        <v>10</v>
      </c>
      <c r="BH15" s="7">
        <v>0</v>
      </c>
      <c r="BI15" s="7">
        <v>1</v>
      </c>
      <c r="BJ15" s="7">
        <v>0</v>
      </c>
      <c r="BK15" s="7">
        <v>0</v>
      </c>
      <c r="BL15" s="7">
        <v>1</v>
      </c>
      <c r="BM15" s="7">
        <v>0</v>
      </c>
      <c r="BN15" s="7">
        <v>0</v>
      </c>
      <c r="BO15" s="7">
        <v>1</v>
      </c>
      <c r="BP15" s="7">
        <v>1</v>
      </c>
      <c r="BQ15" s="7">
        <v>0</v>
      </c>
      <c r="BR15" s="7">
        <v>0</v>
      </c>
      <c r="BS15" s="7">
        <v>0</v>
      </c>
      <c r="BT15" s="7">
        <v>1</v>
      </c>
      <c r="BU15" s="7">
        <v>1</v>
      </c>
      <c r="BV15" s="7">
        <v>11</v>
      </c>
      <c r="BW15" s="1" t="s">
        <v>235</v>
      </c>
      <c r="BX15" s="1" t="s">
        <v>236</v>
      </c>
      <c r="BY15" s="1" t="s">
        <v>184</v>
      </c>
      <c r="BZ15" s="1" t="s">
        <v>237</v>
      </c>
      <c r="CA15" s="1" t="s">
        <v>238</v>
      </c>
      <c r="CB15" s="1" t="s">
        <v>96</v>
      </c>
      <c r="CC15" s="1" t="s">
        <v>96</v>
      </c>
      <c r="CD15" s="1" t="s">
        <v>96</v>
      </c>
      <c r="CE15" s="1" t="s">
        <v>96</v>
      </c>
      <c r="CF15" s="1" t="s">
        <v>239</v>
      </c>
      <c r="CG15" s="1" t="s">
        <v>240</v>
      </c>
      <c r="CH15" s="1" t="s">
        <v>241</v>
      </c>
      <c r="CI15" s="1" t="s">
        <v>209</v>
      </c>
      <c r="CJ15" s="1" t="s">
        <v>242</v>
      </c>
      <c r="CK15" s="1" t="s">
        <v>96</v>
      </c>
      <c r="CL15" s="1" t="s">
        <v>96</v>
      </c>
      <c r="CM15" s="1" t="s">
        <v>96</v>
      </c>
      <c r="CN15" s="1" t="s">
        <v>96</v>
      </c>
      <c r="CO15" s="1" t="s">
        <v>96</v>
      </c>
      <c r="CP15" s="1" t="s">
        <v>96</v>
      </c>
      <c r="CQ15" s="1" t="s">
        <v>96</v>
      </c>
      <c r="CR15" s="1" t="s">
        <v>96</v>
      </c>
      <c r="CS15" s="1" t="s">
        <v>96</v>
      </c>
      <c r="CT15" s="1" t="s">
        <v>96</v>
      </c>
      <c r="CU15" s="1" t="s">
        <v>96</v>
      </c>
      <c r="CV15" s="1" t="s">
        <v>96</v>
      </c>
      <c r="CW15" s="1" t="s">
        <v>96</v>
      </c>
      <c r="CX15" s="1" t="s">
        <v>96</v>
      </c>
      <c r="CY15" s="1" t="s">
        <v>96</v>
      </c>
      <c r="CZ15" s="1" t="s">
        <v>96</v>
      </c>
      <c r="DA15" s="1" t="s">
        <v>96</v>
      </c>
      <c r="DB15" s="1" t="s">
        <v>96</v>
      </c>
    </row>
    <row r="16" spans="1:106" ht="14">
      <c r="A16" s="7">
        <v>37</v>
      </c>
      <c r="B16" s="1" t="s">
        <v>96</v>
      </c>
      <c r="C16" s="1" t="s">
        <v>245</v>
      </c>
      <c r="D16" s="1" t="s">
        <v>230</v>
      </c>
      <c r="E16" s="1" t="s">
        <v>231</v>
      </c>
      <c r="F16" s="1" t="s">
        <v>232</v>
      </c>
      <c r="G16" s="1" t="s">
        <v>233</v>
      </c>
      <c r="H16" s="8" t="s">
        <v>100</v>
      </c>
      <c r="I16" s="1" t="s">
        <v>209</v>
      </c>
      <c r="J16" s="2" t="s">
        <v>210</v>
      </c>
      <c r="K16" s="2">
        <v>1</v>
      </c>
      <c r="L16" s="7"/>
      <c r="M16" s="7">
        <v>25</v>
      </c>
      <c r="N16" s="7">
        <v>13.96</v>
      </c>
      <c r="O16" s="11">
        <v>5.57</v>
      </c>
      <c r="P16" s="7">
        <v>25</v>
      </c>
      <c r="Q16" s="7">
        <v>12.84</v>
      </c>
      <c r="R16" s="7">
        <v>5.39</v>
      </c>
      <c r="S16" s="2">
        <v>0.5</v>
      </c>
      <c r="T16" s="1"/>
      <c r="U16" s="1"/>
      <c r="V16" s="1">
        <f t="shared" si="1"/>
        <v>1.120000000000001</v>
      </c>
      <c r="W16" s="1"/>
      <c r="X16" s="3"/>
      <c r="Y16" s="8">
        <f t="shared" si="0"/>
        <v>5.4807390012661612</v>
      </c>
      <c r="Z16" s="1"/>
      <c r="AB16" s="1"/>
      <c r="AC16" s="1"/>
      <c r="AD16" s="1"/>
      <c r="AG16" s="7"/>
      <c r="AJ16" s="1" t="s">
        <v>96</v>
      </c>
      <c r="AK16" s="1" t="s">
        <v>96</v>
      </c>
      <c r="AL16" s="1" t="s">
        <v>96</v>
      </c>
      <c r="AO16" s="1" t="s">
        <v>96</v>
      </c>
      <c r="AP16" s="7">
        <v>5.4807389999999998</v>
      </c>
      <c r="AQ16" s="7">
        <v>1.550187</v>
      </c>
      <c r="AR16" s="7">
        <v>-1.9183699999999999</v>
      </c>
      <c r="AS16" s="7">
        <v>4.1583670000000001</v>
      </c>
      <c r="AT16" s="7">
        <v>0.20435200000000001</v>
      </c>
      <c r="AU16" s="1" t="s">
        <v>232</v>
      </c>
      <c r="AV16" s="1" t="s">
        <v>231</v>
      </c>
      <c r="AW16" s="1" t="s">
        <v>114</v>
      </c>
      <c r="AX16" s="1" t="s">
        <v>154</v>
      </c>
      <c r="AY16" s="1" t="s">
        <v>234</v>
      </c>
      <c r="AZ16" s="1" t="s">
        <v>96</v>
      </c>
      <c r="BA16" s="1" t="s">
        <v>134</v>
      </c>
      <c r="BB16" s="7">
        <v>125</v>
      </c>
      <c r="BC16" s="1" t="s">
        <v>135</v>
      </c>
      <c r="BD16" s="1" t="s">
        <v>118</v>
      </c>
      <c r="BE16" s="1" t="s">
        <v>136</v>
      </c>
      <c r="BF16" s="1" t="s">
        <v>96</v>
      </c>
      <c r="BG16" s="7">
        <v>10</v>
      </c>
      <c r="BH16" s="7">
        <v>0</v>
      </c>
      <c r="BI16" s="7">
        <v>1</v>
      </c>
      <c r="BJ16" s="7">
        <v>0</v>
      </c>
      <c r="BK16" s="7">
        <v>0</v>
      </c>
      <c r="BL16" s="7">
        <v>1</v>
      </c>
      <c r="BM16" s="7">
        <v>0</v>
      </c>
      <c r="BN16" s="7">
        <v>0</v>
      </c>
      <c r="BO16" s="7">
        <v>1</v>
      </c>
      <c r="BP16" s="7">
        <v>1</v>
      </c>
      <c r="BQ16" s="7">
        <v>0</v>
      </c>
      <c r="BR16" s="7">
        <v>0</v>
      </c>
      <c r="BS16" s="7">
        <v>0</v>
      </c>
      <c r="BT16" s="7">
        <v>1</v>
      </c>
      <c r="BU16" s="7">
        <v>1</v>
      </c>
      <c r="BV16" s="7">
        <v>11</v>
      </c>
      <c r="BW16" s="1" t="s">
        <v>235</v>
      </c>
      <c r="BX16" s="1" t="s">
        <v>236</v>
      </c>
      <c r="BY16" s="1" t="s">
        <v>184</v>
      </c>
      <c r="BZ16" s="1" t="s">
        <v>237</v>
      </c>
      <c r="CA16" s="1" t="s">
        <v>238</v>
      </c>
      <c r="CB16" s="1" t="s">
        <v>96</v>
      </c>
      <c r="CC16" s="1" t="s">
        <v>96</v>
      </c>
      <c r="CD16" s="1" t="s">
        <v>96</v>
      </c>
      <c r="CE16" s="1" t="s">
        <v>96</v>
      </c>
      <c r="CF16" s="1" t="s">
        <v>239</v>
      </c>
      <c r="CG16" s="1" t="s">
        <v>240</v>
      </c>
      <c r="CH16" s="1" t="s">
        <v>241</v>
      </c>
      <c r="CI16" s="1" t="s">
        <v>209</v>
      </c>
      <c r="CJ16" s="1" t="s">
        <v>242</v>
      </c>
      <c r="CK16" s="1" t="s">
        <v>96</v>
      </c>
      <c r="CL16" s="1" t="s">
        <v>96</v>
      </c>
      <c r="CM16" s="1" t="s">
        <v>96</v>
      </c>
      <c r="CN16" s="1" t="s">
        <v>96</v>
      </c>
      <c r="CO16" s="1" t="s">
        <v>96</v>
      </c>
      <c r="CP16" s="1" t="s">
        <v>96</v>
      </c>
      <c r="CQ16" s="1" t="s">
        <v>96</v>
      </c>
      <c r="CR16" s="1" t="s">
        <v>96</v>
      </c>
      <c r="CS16" s="1" t="s">
        <v>96</v>
      </c>
      <c r="CT16" s="1" t="s">
        <v>96</v>
      </c>
      <c r="CU16" s="1" t="s">
        <v>96</v>
      </c>
      <c r="CV16" s="1" t="s">
        <v>96</v>
      </c>
      <c r="CW16" s="1" t="s">
        <v>96</v>
      </c>
      <c r="CX16" s="1" t="s">
        <v>96</v>
      </c>
      <c r="CY16" s="1" t="s">
        <v>96</v>
      </c>
      <c r="CZ16" s="1" t="s">
        <v>96</v>
      </c>
      <c r="DA16" s="1" t="s">
        <v>96</v>
      </c>
      <c r="DB16" s="1" t="s">
        <v>96</v>
      </c>
    </row>
    <row r="17" spans="1:106" ht="14">
      <c r="A17" s="7">
        <v>98</v>
      </c>
      <c r="B17" s="1" t="s">
        <v>246</v>
      </c>
      <c r="C17" s="1" t="s">
        <v>247</v>
      </c>
      <c r="D17" s="1" t="s">
        <v>248</v>
      </c>
      <c r="E17" s="1" t="s">
        <v>249</v>
      </c>
      <c r="F17" s="1" t="s">
        <v>250</v>
      </c>
      <c r="G17" s="1" t="s">
        <v>99</v>
      </c>
      <c r="H17" s="8" t="s">
        <v>100</v>
      </c>
      <c r="I17" s="1" t="s">
        <v>251</v>
      </c>
      <c r="J17" s="2" t="s">
        <v>210</v>
      </c>
      <c r="K17" s="2">
        <v>1</v>
      </c>
      <c r="L17" s="7"/>
      <c r="M17" s="7">
        <v>99</v>
      </c>
      <c r="N17" s="7">
        <v>13.2</v>
      </c>
      <c r="O17" s="11">
        <v>6.8</v>
      </c>
      <c r="P17" s="7">
        <v>106</v>
      </c>
      <c r="Q17" s="7">
        <v>14</v>
      </c>
      <c r="R17" s="10">
        <v>1.9</v>
      </c>
      <c r="S17" s="2">
        <v>0.5</v>
      </c>
      <c r="T17" s="1"/>
      <c r="U17" s="1"/>
      <c r="V17" s="1">
        <f t="shared" si="1"/>
        <v>-0.80000000000000071</v>
      </c>
      <c r="W17" s="1"/>
      <c r="X17" s="3"/>
      <c r="Y17" s="8">
        <f t="shared" si="0"/>
        <v>4.9183330509431746</v>
      </c>
      <c r="Z17" s="1"/>
      <c r="AB17" s="1"/>
      <c r="AC17" s="1"/>
      <c r="AD17" s="1"/>
      <c r="AG17" s="1"/>
      <c r="AJ17" s="1" t="s">
        <v>96</v>
      </c>
      <c r="AK17" s="1" t="s">
        <v>96</v>
      </c>
      <c r="AL17" s="1" t="s">
        <v>96</v>
      </c>
      <c r="AO17" s="1" t="s">
        <v>96</v>
      </c>
      <c r="AP17" s="7">
        <v>6.0256920000000003</v>
      </c>
      <c r="AQ17" s="7">
        <v>0.84980299999999998</v>
      </c>
      <c r="AR17" s="7">
        <v>-2.4656099999999999</v>
      </c>
      <c r="AS17" s="7">
        <v>0.86561399999999999</v>
      </c>
      <c r="AT17" s="7">
        <v>-0.13275999999999999</v>
      </c>
      <c r="AU17" s="1" t="s">
        <v>252</v>
      </c>
      <c r="AV17" s="1" t="s">
        <v>249</v>
      </c>
      <c r="AW17" s="1" t="s">
        <v>96</v>
      </c>
      <c r="AX17" s="1" t="s">
        <v>96</v>
      </c>
      <c r="AY17" s="1" t="s">
        <v>96</v>
      </c>
      <c r="AZ17" s="1" t="s">
        <v>96</v>
      </c>
      <c r="BA17" s="1" t="s">
        <v>253</v>
      </c>
      <c r="BB17" s="7">
        <v>406</v>
      </c>
      <c r="BC17" s="1" t="s">
        <v>96</v>
      </c>
      <c r="BD17" s="1" t="s">
        <v>118</v>
      </c>
      <c r="BE17" s="1" t="s">
        <v>96</v>
      </c>
      <c r="BF17" s="1" t="s">
        <v>137</v>
      </c>
      <c r="BG17" s="7">
        <v>0</v>
      </c>
      <c r="BH17" s="7">
        <v>1</v>
      </c>
      <c r="BI17" s="7">
        <v>0</v>
      </c>
      <c r="BJ17" s="7">
        <v>0</v>
      </c>
      <c r="BK17" s="7">
        <v>0</v>
      </c>
      <c r="BL17" s="7">
        <v>0</v>
      </c>
      <c r="BM17" s="7">
        <v>1</v>
      </c>
      <c r="BN17" s="7">
        <v>0</v>
      </c>
      <c r="BO17" s="1" t="s">
        <v>96</v>
      </c>
      <c r="BP17" s="1" t="s">
        <v>96</v>
      </c>
      <c r="BQ17" s="1" t="s">
        <v>96</v>
      </c>
      <c r="BR17" s="1" t="s">
        <v>96</v>
      </c>
      <c r="BS17" s="1" t="s">
        <v>96</v>
      </c>
      <c r="BT17" s="7">
        <v>1</v>
      </c>
      <c r="BU17" s="7">
        <v>1</v>
      </c>
      <c r="BV17" s="7">
        <v>118</v>
      </c>
      <c r="BW17" s="1" t="s">
        <v>121</v>
      </c>
      <c r="BX17" s="1" t="s">
        <v>254</v>
      </c>
      <c r="BY17" s="1" t="s">
        <v>96</v>
      </c>
      <c r="BZ17" s="1" t="s">
        <v>96</v>
      </c>
      <c r="CA17" s="1" t="s">
        <v>96</v>
      </c>
      <c r="CB17" s="1" t="s">
        <v>96</v>
      </c>
      <c r="CC17" s="1" t="s">
        <v>96</v>
      </c>
      <c r="CD17" s="1" t="s">
        <v>96</v>
      </c>
      <c r="CE17" s="1" t="s">
        <v>96</v>
      </c>
      <c r="CF17" s="1" t="s">
        <v>251</v>
      </c>
      <c r="CG17" s="1" t="s">
        <v>255</v>
      </c>
      <c r="CH17" s="1" t="s">
        <v>96</v>
      </c>
      <c r="CI17" s="1" t="s">
        <v>96</v>
      </c>
      <c r="CJ17" s="1" t="s">
        <v>96</v>
      </c>
      <c r="CK17" s="1" t="s">
        <v>96</v>
      </c>
      <c r="CL17" s="1" t="s">
        <v>96</v>
      </c>
      <c r="CM17" s="1" t="s">
        <v>96</v>
      </c>
      <c r="CN17" s="1" t="s">
        <v>96</v>
      </c>
      <c r="CO17" s="1" t="s">
        <v>96</v>
      </c>
      <c r="CP17" s="1" t="s">
        <v>96</v>
      </c>
      <c r="CQ17" s="1" t="s">
        <v>96</v>
      </c>
      <c r="CR17" s="1" t="s">
        <v>96</v>
      </c>
      <c r="CS17" s="1" t="s">
        <v>96</v>
      </c>
      <c r="CT17" s="1" t="s">
        <v>96</v>
      </c>
      <c r="CU17" s="1" t="s">
        <v>96</v>
      </c>
      <c r="CV17" s="1" t="s">
        <v>96</v>
      </c>
      <c r="CW17" s="1" t="s">
        <v>96</v>
      </c>
      <c r="CX17" s="1" t="s">
        <v>96</v>
      </c>
      <c r="CY17" s="1" t="s">
        <v>96</v>
      </c>
      <c r="CZ17" s="1" t="s">
        <v>96</v>
      </c>
      <c r="DA17" s="1" t="s">
        <v>96</v>
      </c>
      <c r="DB17" s="1" t="s">
        <v>96</v>
      </c>
    </row>
    <row r="18" spans="1:106" ht="14">
      <c r="A18" s="7">
        <v>20</v>
      </c>
      <c r="B18" s="1" t="s">
        <v>96</v>
      </c>
      <c r="C18" s="1" t="s">
        <v>96</v>
      </c>
      <c r="D18" s="1" t="s">
        <v>96</v>
      </c>
      <c r="E18" s="1" t="s">
        <v>132</v>
      </c>
      <c r="F18" s="1" t="s">
        <v>128</v>
      </c>
      <c r="G18" s="1" t="s">
        <v>192</v>
      </c>
      <c r="H18" s="8" t="s">
        <v>113</v>
      </c>
      <c r="I18" s="1" t="s">
        <v>256</v>
      </c>
      <c r="J18" s="2" t="s">
        <v>257</v>
      </c>
      <c r="K18" s="2">
        <v>1</v>
      </c>
      <c r="L18" s="8"/>
      <c r="M18" s="8">
        <v>45</v>
      </c>
      <c r="N18" s="7">
        <v>1.65</v>
      </c>
      <c r="O18" s="11">
        <v>0.09</v>
      </c>
      <c r="P18" s="7">
        <v>45</v>
      </c>
      <c r="Q18" s="7">
        <v>3.09</v>
      </c>
      <c r="R18" s="7">
        <v>0.15</v>
      </c>
      <c r="S18" s="2">
        <v>0.5</v>
      </c>
      <c r="T18" s="1"/>
      <c r="U18" s="1"/>
      <c r="V18" s="1">
        <f t="shared" si="1"/>
        <v>-1.44</v>
      </c>
      <c r="W18" s="1"/>
      <c r="X18" s="3"/>
      <c r="Y18" s="8">
        <f t="shared" si="0"/>
        <v>0.12369316876852982</v>
      </c>
      <c r="AB18" s="7"/>
      <c r="AC18" s="7"/>
      <c r="AD18" s="1"/>
      <c r="AE18" s="1"/>
      <c r="AF18" s="1"/>
      <c r="AG18" s="1"/>
      <c r="AJ18" s="1" t="s">
        <v>96</v>
      </c>
      <c r="AK18" s="1" t="s">
        <v>96</v>
      </c>
      <c r="AL18" s="1" t="s">
        <v>96</v>
      </c>
      <c r="AO18" s="7">
        <v>0.123693</v>
      </c>
      <c r="AP18" s="1" t="s">
        <v>96</v>
      </c>
      <c r="AQ18" s="7">
        <v>1.8439000000000001E-2</v>
      </c>
      <c r="AR18" s="7">
        <v>-1.47614</v>
      </c>
      <c r="AS18" s="7">
        <v>-1.4038600000000001</v>
      </c>
      <c r="AT18" s="7">
        <v>-11.6417</v>
      </c>
      <c r="AU18" s="1" t="s">
        <v>128</v>
      </c>
      <c r="AV18" s="1" t="s">
        <v>132</v>
      </c>
      <c r="AW18" s="1" t="s">
        <v>114</v>
      </c>
      <c r="AX18" s="1" t="s">
        <v>115</v>
      </c>
      <c r="AY18" s="1" t="s">
        <v>133</v>
      </c>
      <c r="AZ18" s="1" t="s">
        <v>96</v>
      </c>
      <c r="BA18" s="1" t="s">
        <v>134</v>
      </c>
      <c r="BB18" s="7">
        <v>45</v>
      </c>
      <c r="BC18" s="1" t="s">
        <v>135</v>
      </c>
      <c r="BD18" s="1" t="s">
        <v>118</v>
      </c>
      <c r="BE18" s="1" t="s">
        <v>136</v>
      </c>
      <c r="BF18" s="1" t="s">
        <v>137</v>
      </c>
      <c r="BG18" s="7">
        <v>4</v>
      </c>
      <c r="BH18" s="7">
        <v>0</v>
      </c>
      <c r="BI18" s="7">
        <v>0</v>
      </c>
      <c r="BJ18" s="7">
        <v>1</v>
      </c>
      <c r="BK18" s="7">
        <v>0</v>
      </c>
      <c r="BL18" s="7">
        <v>1</v>
      </c>
      <c r="BM18" s="7">
        <v>0</v>
      </c>
      <c r="BN18" s="7">
        <v>0</v>
      </c>
      <c r="BO18" s="7">
        <v>1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1</v>
      </c>
      <c r="BV18" s="7">
        <v>52</v>
      </c>
      <c r="BW18" s="1" t="s">
        <v>122</v>
      </c>
      <c r="BX18" s="1" t="s">
        <v>138</v>
      </c>
      <c r="BY18" s="1" t="s">
        <v>139</v>
      </c>
      <c r="BZ18" s="1" t="s">
        <v>140</v>
      </c>
      <c r="CA18" s="1" t="s">
        <v>141</v>
      </c>
      <c r="CB18" s="1" t="s">
        <v>142</v>
      </c>
      <c r="CC18" s="1" t="s">
        <v>96</v>
      </c>
      <c r="CD18" s="1" t="s">
        <v>96</v>
      </c>
      <c r="CE18" s="1" t="s">
        <v>96</v>
      </c>
      <c r="CF18" s="1" t="s">
        <v>143</v>
      </c>
      <c r="CG18" s="1" t="s">
        <v>144</v>
      </c>
      <c r="CH18" s="1" t="s">
        <v>96</v>
      </c>
      <c r="CI18" s="1" t="s">
        <v>96</v>
      </c>
      <c r="CJ18" s="1" t="s">
        <v>96</v>
      </c>
      <c r="CK18" s="1" t="s">
        <v>96</v>
      </c>
      <c r="CL18" s="1" t="s">
        <v>96</v>
      </c>
      <c r="CM18" s="1" t="s">
        <v>96</v>
      </c>
      <c r="CN18" s="1" t="s">
        <v>96</v>
      </c>
      <c r="CO18" s="1" t="s">
        <v>96</v>
      </c>
      <c r="CP18" s="1" t="s">
        <v>96</v>
      </c>
      <c r="CQ18" s="1" t="s">
        <v>145</v>
      </c>
      <c r="CR18" s="1" t="s">
        <v>146</v>
      </c>
      <c r="CS18" s="1" t="s">
        <v>147</v>
      </c>
      <c r="CT18" s="1" t="s">
        <v>148</v>
      </c>
      <c r="CU18" s="1" t="s">
        <v>96</v>
      </c>
      <c r="CV18" s="1" t="s">
        <v>96</v>
      </c>
      <c r="CW18" s="1" t="s">
        <v>96</v>
      </c>
      <c r="CX18" s="1" t="s">
        <v>96</v>
      </c>
      <c r="CY18" s="1" t="s">
        <v>96</v>
      </c>
      <c r="CZ18" s="1" t="s">
        <v>96</v>
      </c>
      <c r="DA18" s="1" t="s">
        <v>96</v>
      </c>
      <c r="DB18" s="1" t="s">
        <v>96</v>
      </c>
    </row>
    <row r="19" spans="1:106" ht="14">
      <c r="A19" s="7">
        <v>42</v>
      </c>
      <c r="B19" s="1" t="s">
        <v>96</v>
      </c>
      <c r="C19" s="1" t="s">
        <v>96</v>
      </c>
      <c r="D19" s="1" t="s">
        <v>96</v>
      </c>
      <c r="E19" s="1" t="s">
        <v>177</v>
      </c>
      <c r="F19" s="1" t="s">
        <v>178</v>
      </c>
      <c r="G19" s="1" t="s">
        <v>192</v>
      </c>
      <c r="H19" s="8" t="s">
        <v>113</v>
      </c>
      <c r="I19" s="1" t="s">
        <v>258</v>
      </c>
      <c r="J19" s="2" t="s">
        <v>257</v>
      </c>
      <c r="K19" s="2">
        <v>1</v>
      </c>
      <c r="L19" s="8"/>
      <c r="M19" s="8">
        <v>29</v>
      </c>
      <c r="N19" s="7">
        <v>15.38</v>
      </c>
      <c r="O19" s="11">
        <v>16.010000000000002</v>
      </c>
      <c r="P19" s="7">
        <v>29</v>
      </c>
      <c r="Q19" s="7">
        <v>21.97</v>
      </c>
      <c r="R19" s="7">
        <v>15.94</v>
      </c>
      <c r="S19" s="2">
        <v>0.5</v>
      </c>
      <c r="T19" s="1"/>
      <c r="U19" s="1"/>
      <c r="V19" s="1">
        <f t="shared" si="1"/>
        <v>-6.5899999999999981</v>
      </c>
      <c r="W19" s="1"/>
      <c r="X19" s="3"/>
      <c r="Y19" s="8">
        <f t="shared" si="0"/>
        <v>15.975038341112048</v>
      </c>
      <c r="AB19" s="7"/>
      <c r="AC19" s="7"/>
      <c r="AD19" s="1"/>
      <c r="AE19" s="1"/>
      <c r="AF19" s="1"/>
      <c r="AG19" s="1"/>
      <c r="AJ19" s="1" t="s">
        <v>96</v>
      </c>
      <c r="AK19" s="1" t="s">
        <v>96</v>
      </c>
      <c r="AL19" s="1" t="s">
        <v>96</v>
      </c>
      <c r="AO19" s="7">
        <v>15.97504</v>
      </c>
      <c r="AP19" s="1" t="s">
        <v>96</v>
      </c>
      <c r="AQ19" s="7">
        <v>2.9664899999999998</v>
      </c>
      <c r="AR19" s="7">
        <v>-12.404299999999999</v>
      </c>
      <c r="AS19" s="7">
        <v>-0.77568000000000004</v>
      </c>
      <c r="AT19" s="7">
        <v>-0.41252</v>
      </c>
      <c r="AU19" s="1" t="s">
        <v>178</v>
      </c>
      <c r="AV19" s="1" t="s">
        <v>177</v>
      </c>
      <c r="AW19" s="1" t="s">
        <v>114</v>
      </c>
      <c r="AX19" s="1" t="s">
        <v>154</v>
      </c>
      <c r="AY19" s="1" t="s">
        <v>181</v>
      </c>
      <c r="AZ19" s="1" t="s">
        <v>96</v>
      </c>
      <c r="BA19" s="1" t="s">
        <v>182</v>
      </c>
      <c r="BB19" s="7">
        <v>30</v>
      </c>
      <c r="BC19" s="1" t="s">
        <v>135</v>
      </c>
      <c r="BD19" s="1" t="s">
        <v>118</v>
      </c>
      <c r="BE19" s="1" t="s">
        <v>136</v>
      </c>
      <c r="BF19" s="1" t="s">
        <v>137</v>
      </c>
      <c r="BG19" s="7">
        <v>5</v>
      </c>
      <c r="BH19" s="7">
        <v>0</v>
      </c>
      <c r="BI19" s="7">
        <v>1</v>
      </c>
      <c r="BJ19" s="7">
        <v>1</v>
      </c>
      <c r="BK19" s="7">
        <v>0</v>
      </c>
      <c r="BL19" s="7">
        <v>1</v>
      </c>
      <c r="BM19" s="7">
        <v>0</v>
      </c>
      <c r="BN19" s="7">
        <v>0</v>
      </c>
      <c r="BO19" s="7">
        <v>1</v>
      </c>
      <c r="BP19" s="7">
        <v>0</v>
      </c>
      <c r="BQ19" s="7">
        <v>0</v>
      </c>
      <c r="BR19" s="7">
        <v>0</v>
      </c>
      <c r="BS19" s="7">
        <v>0</v>
      </c>
      <c r="BT19" s="7">
        <v>1</v>
      </c>
      <c r="BU19" s="7">
        <v>1</v>
      </c>
      <c r="BV19" s="7">
        <v>3</v>
      </c>
      <c r="BW19" s="1" t="s">
        <v>183</v>
      </c>
      <c r="BX19" s="1" t="s">
        <v>184</v>
      </c>
      <c r="BY19" s="1" t="s">
        <v>185</v>
      </c>
      <c r="BZ19" s="1" t="s">
        <v>186</v>
      </c>
      <c r="CA19" s="1" t="s">
        <v>96</v>
      </c>
      <c r="CB19" s="1" t="s">
        <v>96</v>
      </c>
      <c r="CC19" s="1" t="s">
        <v>96</v>
      </c>
      <c r="CD19" s="1" t="s">
        <v>96</v>
      </c>
      <c r="CE19" s="1" t="s">
        <v>96</v>
      </c>
      <c r="CF19" s="1" t="s">
        <v>187</v>
      </c>
      <c r="CG19" s="1" t="s">
        <v>96</v>
      </c>
      <c r="CH19" s="1" t="s">
        <v>96</v>
      </c>
      <c r="CI19" s="1" t="s">
        <v>188</v>
      </c>
      <c r="CJ19" s="1" t="s">
        <v>96</v>
      </c>
      <c r="CK19" s="1" t="s">
        <v>96</v>
      </c>
      <c r="CL19" s="1" t="s">
        <v>96</v>
      </c>
      <c r="CM19" s="1" t="s">
        <v>96</v>
      </c>
      <c r="CN19" s="1" t="s">
        <v>96</v>
      </c>
      <c r="CO19" s="1" t="s">
        <v>96</v>
      </c>
      <c r="CP19" s="1" t="s">
        <v>189</v>
      </c>
      <c r="CQ19" s="1" t="s">
        <v>145</v>
      </c>
      <c r="CR19" s="1" t="s">
        <v>96</v>
      </c>
      <c r="CS19" s="1" t="s">
        <v>96</v>
      </c>
      <c r="CT19" s="1" t="s">
        <v>96</v>
      </c>
      <c r="CU19" s="1" t="s">
        <v>96</v>
      </c>
      <c r="CV19" s="1" t="s">
        <v>96</v>
      </c>
      <c r="CW19" s="1" t="s">
        <v>96</v>
      </c>
      <c r="CX19" s="1" t="s">
        <v>96</v>
      </c>
      <c r="CY19" s="1" t="s">
        <v>96</v>
      </c>
      <c r="CZ19" s="1" t="s">
        <v>96</v>
      </c>
      <c r="DA19" s="1" t="s">
        <v>96</v>
      </c>
      <c r="DB19" s="1" t="s">
        <v>96</v>
      </c>
    </row>
    <row r="20" spans="1:106" ht="14">
      <c r="A20" s="7">
        <v>48</v>
      </c>
      <c r="B20" s="1" t="s">
        <v>96</v>
      </c>
      <c r="C20" s="1" t="s">
        <v>96</v>
      </c>
      <c r="D20" s="1" t="s">
        <v>96</v>
      </c>
      <c r="E20" s="1" t="s">
        <v>190</v>
      </c>
      <c r="F20" s="1" t="s">
        <v>191</v>
      </c>
      <c r="G20" s="1" t="s">
        <v>192</v>
      </c>
      <c r="H20" s="8" t="s">
        <v>113</v>
      </c>
      <c r="I20" s="1" t="s">
        <v>259</v>
      </c>
      <c r="J20" s="2" t="s">
        <v>257</v>
      </c>
      <c r="K20" s="2">
        <v>1</v>
      </c>
      <c r="L20" s="8"/>
      <c r="M20" s="8">
        <v>15</v>
      </c>
      <c r="N20" s="7">
        <v>5.38</v>
      </c>
      <c r="O20" s="11">
        <v>4.8600000000000003</v>
      </c>
      <c r="P20" s="7">
        <v>15</v>
      </c>
      <c r="Q20" s="7">
        <v>13.63</v>
      </c>
      <c r="R20" s="7">
        <v>8.2799999999999994</v>
      </c>
      <c r="S20" s="2">
        <v>0.5</v>
      </c>
      <c r="T20" s="1"/>
      <c r="U20" s="1"/>
      <c r="V20" s="1">
        <f t="shared" si="1"/>
        <v>-8.25</v>
      </c>
      <c r="W20" s="1"/>
      <c r="X20" s="3"/>
      <c r="Y20" s="8">
        <f t="shared" si="0"/>
        <v>6.7888879796325998</v>
      </c>
      <c r="AB20" s="7"/>
      <c r="AC20" s="7"/>
      <c r="AD20" s="1"/>
      <c r="AE20" s="1"/>
      <c r="AF20" s="1"/>
      <c r="AG20" s="1"/>
      <c r="AJ20" s="1" t="s">
        <v>96</v>
      </c>
      <c r="AK20" s="1" t="s">
        <v>96</v>
      </c>
      <c r="AL20" s="1" t="s">
        <v>96</v>
      </c>
      <c r="AO20" s="7">
        <v>6.788888</v>
      </c>
      <c r="AP20" s="1" t="s">
        <v>96</v>
      </c>
      <c r="AQ20" s="7">
        <v>1.752883</v>
      </c>
      <c r="AR20" s="7">
        <v>-11.685700000000001</v>
      </c>
      <c r="AS20" s="7">
        <v>-4.8143500000000001</v>
      </c>
      <c r="AT20" s="7">
        <v>-1.21522</v>
      </c>
      <c r="AU20" s="1" t="s">
        <v>191</v>
      </c>
      <c r="AV20" s="1" t="s">
        <v>190</v>
      </c>
      <c r="AW20" s="1" t="s">
        <v>194</v>
      </c>
      <c r="AX20" s="1" t="s">
        <v>96</v>
      </c>
      <c r="AY20" s="1" t="s">
        <v>96</v>
      </c>
      <c r="AZ20" s="1" t="s">
        <v>96</v>
      </c>
      <c r="BA20" s="1" t="s">
        <v>195</v>
      </c>
      <c r="BB20" s="7">
        <v>15</v>
      </c>
      <c r="BC20" s="1" t="s">
        <v>157</v>
      </c>
      <c r="BD20" s="1" t="s">
        <v>118</v>
      </c>
      <c r="BE20" s="1" t="s">
        <v>196</v>
      </c>
      <c r="BF20" s="1" t="s">
        <v>196</v>
      </c>
      <c r="BG20" s="7">
        <v>5</v>
      </c>
      <c r="BH20" s="7">
        <v>0</v>
      </c>
      <c r="BI20" s="7">
        <v>0</v>
      </c>
      <c r="BJ20" s="7">
        <v>0</v>
      </c>
      <c r="BK20" s="7">
        <v>0</v>
      </c>
      <c r="BL20" s="7">
        <v>1</v>
      </c>
      <c r="BM20" s="7">
        <v>0</v>
      </c>
      <c r="BN20" s="7">
        <v>0</v>
      </c>
      <c r="BO20" s="7">
        <v>1</v>
      </c>
      <c r="BP20" s="7">
        <v>0</v>
      </c>
      <c r="BQ20" s="7">
        <v>0</v>
      </c>
      <c r="BR20" s="7">
        <v>0</v>
      </c>
      <c r="BS20" s="7">
        <v>0</v>
      </c>
      <c r="BT20" s="7">
        <v>1</v>
      </c>
      <c r="BU20" s="7">
        <v>1</v>
      </c>
      <c r="BV20" s="7">
        <v>2</v>
      </c>
      <c r="BW20" s="1" t="s">
        <v>121</v>
      </c>
      <c r="BX20" s="1" t="s">
        <v>185</v>
      </c>
      <c r="BY20" s="1" t="s">
        <v>197</v>
      </c>
      <c r="BZ20" s="1" t="s">
        <v>198</v>
      </c>
      <c r="CA20" s="1" t="s">
        <v>199</v>
      </c>
      <c r="CB20" s="1" t="s">
        <v>200</v>
      </c>
      <c r="CC20" s="1" t="s">
        <v>201</v>
      </c>
      <c r="CD20" s="1" t="s">
        <v>96</v>
      </c>
      <c r="CE20" s="1" t="s">
        <v>96</v>
      </c>
      <c r="CF20" s="1" t="s">
        <v>96</v>
      </c>
      <c r="CG20" s="1" t="s">
        <v>96</v>
      </c>
      <c r="CH20" s="1" t="s">
        <v>96</v>
      </c>
      <c r="CI20" s="1" t="s">
        <v>202</v>
      </c>
      <c r="CJ20" s="1" t="s">
        <v>203</v>
      </c>
      <c r="CK20" s="1" t="s">
        <v>204</v>
      </c>
      <c r="CL20" s="1" t="s">
        <v>205</v>
      </c>
      <c r="CM20" s="1" t="s">
        <v>96</v>
      </c>
      <c r="CN20" s="1" t="s">
        <v>96</v>
      </c>
      <c r="CO20" s="1" t="s">
        <v>140</v>
      </c>
      <c r="CP20" s="1" t="s">
        <v>163</v>
      </c>
      <c r="CQ20" s="1" t="s">
        <v>189</v>
      </c>
      <c r="CR20" s="1" t="s">
        <v>96</v>
      </c>
      <c r="CS20" s="1" t="s">
        <v>96</v>
      </c>
      <c r="CT20" s="1" t="s">
        <v>96</v>
      </c>
      <c r="CU20" s="1" t="s">
        <v>96</v>
      </c>
      <c r="CV20" s="1" t="s">
        <v>96</v>
      </c>
      <c r="CW20" s="1" t="s">
        <v>96</v>
      </c>
      <c r="CX20" s="1" t="s">
        <v>96</v>
      </c>
      <c r="CY20" s="1" t="s">
        <v>96</v>
      </c>
      <c r="CZ20" s="1" t="s">
        <v>96</v>
      </c>
      <c r="DA20" s="1" t="s">
        <v>96</v>
      </c>
      <c r="DB20" s="1" t="s">
        <v>96</v>
      </c>
    </row>
    <row r="21" spans="1:106" ht="14">
      <c r="A21" s="7">
        <v>100</v>
      </c>
      <c r="B21" s="1" t="s">
        <v>260</v>
      </c>
      <c r="C21" s="1" t="s">
        <v>96</v>
      </c>
      <c r="D21" s="1" t="s">
        <v>96</v>
      </c>
      <c r="E21" s="1" t="s">
        <v>261</v>
      </c>
      <c r="F21" s="1" t="s">
        <v>262</v>
      </c>
      <c r="G21" s="1" t="s">
        <v>263</v>
      </c>
      <c r="H21" s="8" t="s">
        <v>113</v>
      </c>
      <c r="I21" s="1" t="s">
        <v>264</v>
      </c>
      <c r="J21" s="2" t="s">
        <v>265</v>
      </c>
      <c r="K21" s="2">
        <v>1</v>
      </c>
      <c r="L21" s="8"/>
      <c r="M21" s="8">
        <v>41</v>
      </c>
      <c r="N21" s="1" t="s">
        <v>96</v>
      </c>
      <c r="O21" s="9" t="s">
        <v>96</v>
      </c>
      <c r="P21" s="7">
        <v>41</v>
      </c>
      <c r="Q21" s="1" t="s">
        <v>96</v>
      </c>
      <c r="R21" s="1" t="s">
        <v>96</v>
      </c>
      <c r="S21" s="2">
        <v>0.5</v>
      </c>
      <c r="T21" s="13"/>
      <c r="U21" s="13"/>
      <c r="V21" s="13">
        <v>-0.24</v>
      </c>
      <c r="W21" s="1"/>
      <c r="X21" s="3"/>
      <c r="Y21" s="8" t="e">
        <f t="shared" si="0"/>
        <v>#VALUE!</v>
      </c>
      <c r="Z21" s="1"/>
      <c r="AB21" s="1"/>
      <c r="AC21" s="12"/>
      <c r="AD21" s="1"/>
      <c r="AE21" s="1"/>
      <c r="AF21" s="1"/>
      <c r="AG21" s="1"/>
      <c r="AJ21" s="1" t="s">
        <v>96</v>
      </c>
      <c r="AK21" s="1" t="s">
        <v>96</v>
      </c>
      <c r="AL21" s="1" t="s">
        <v>96</v>
      </c>
      <c r="AO21" s="7">
        <v>6.14</v>
      </c>
      <c r="AP21" s="1" t="s">
        <v>96</v>
      </c>
      <c r="AQ21" s="7">
        <v>0.95890699999999995</v>
      </c>
      <c r="AR21" s="7">
        <v>-2.1194600000000001</v>
      </c>
      <c r="AS21" s="7">
        <v>1.6394580000000001</v>
      </c>
      <c r="AT21" s="7">
        <v>-3.909E-2</v>
      </c>
      <c r="AU21" s="1" t="s">
        <v>262</v>
      </c>
      <c r="AV21" s="1" t="s">
        <v>261</v>
      </c>
      <c r="AW21" s="1" t="s">
        <v>114</v>
      </c>
      <c r="AX21" s="1" t="s">
        <v>154</v>
      </c>
      <c r="AY21" s="1" t="s">
        <v>96</v>
      </c>
      <c r="AZ21" s="1" t="s">
        <v>96</v>
      </c>
      <c r="BA21" s="1" t="s">
        <v>134</v>
      </c>
      <c r="BB21" s="7">
        <v>41</v>
      </c>
      <c r="BC21" s="1" t="s">
        <v>96</v>
      </c>
      <c r="BD21" s="1" t="s">
        <v>118</v>
      </c>
      <c r="BE21" s="1" t="s">
        <v>119</v>
      </c>
      <c r="BF21" s="1" t="s">
        <v>120</v>
      </c>
      <c r="BG21" s="7">
        <v>15</v>
      </c>
      <c r="BH21" s="7">
        <v>0</v>
      </c>
      <c r="BI21" s="7">
        <v>0</v>
      </c>
      <c r="BJ21" s="7">
        <v>1</v>
      </c>
      <c r="BK21" s="7">
        <v>1</v>
      </c>
      <c r="BL21" s="7">
        <v>0</v>
      </c>
      <c r="BM21" s="7">
        <v>0</v>
      </c>
      <c r="BN21" s="7">
        <v>0</v>
      </c>
      <c r="BO21" s="7">
        <v>1</v>
      </c>
      <c r="BP21" s="7">
        <v>1</v>
      </c>
      <c r="BQ21" s="7">
        <v>0</v>
      </c>
      <c r="BR21" s="7">
        <v>0</v>
      </c>
      <c r="BS21" s="7">
        <v>0</v>
      </c>
      <c r="BT21" s="7">
        <v>1</v>
      </c>
      <c r="BU21" s="7">
        <v>1</v>
      </c>
      <c r="BV21" s="7">
        <v>90</v>
      </c>
      <c r="BW21" s="1" t="s">
        <v>266</v>
      </c>
      <c r="BX21" s="1" t="s">
        <v>267</v>
      </c>
      <c r="BY21" s="1" t="s">
        <v>96</v>
      </c>
      <c r="BZ21" s="1" t="s">
        <v>96</v>
      </c>
      <c r="CA21" s="1" t="s">
        <v>96</v>
      </c>
      <c r="CB21" s="1" t="s">
        <v>96</v>
      </c>
      <c r="CC21" s="1" t="s">
        <v>96</v>
      </c>
      <c r="CD21" s="1" t="s">
        <v>96</v>
      </c>
      <c r="CE21" s="1" t="s">
        <v>96</v>
      </c>
      <c r="CF21" s="1" t="s">
        <v>268</v>
      </c>
      <c r="CG21" s="1" t="s">
        <v>161</v>
      </c>
      <c r="CH21" s="1" t="s">
        <v>96</v>
      </c>
      <c r="CI21" s="1" t="s">
        <v>96</v>
      </c>
      <c r="CJ21" s="1" t="s">
        <v>96</v>
      </c>
      <c r="CK21" s="1" t="s">
        <v>96</v>
      </c>
      <c r="CL21" s="1" t="s">
        <v>96</v>
      </c>
      <c r="CM21" s="1" t="s">
        <v>96</v>
      </c>
      <c r="CN21" s="1" t="s">
        <v>96</v>
      </c>
      <c r="CO21" s="1" t="s">
        <v>96</v>
      </c>
      <c r="CP21" s="1" t="s">
        <v>96</v>
      </c>
      <c r="CQ21" s="1" t="s">
        <v>96</v>
      </c>
      <c r="CR21" s="1" t="s">
        <v>96</v>
      </c>
      <c r="CS21" s="1" t="s">
        <v>96</v>
      </c>
      <c r="CT21" s="1" t="s">
        <v>96</v>
      </c>
      <c r="CU21" s="1" t="s">
        <v>96</v>
      </c>
      <c r="CV21" s="1" t="s">
        <v>96</v>
      </c>
      <c r="CW21" s="1" t="s">
        <v>96</v>
      </c>
      <c r="CX21" s="1" t="s">
        <v>96</v>
      </c>
      <c r="CY21" s="1" t="s">
        <v>96</v>
      </c>
      <c r="CZ21" s="1" t="s">
        <v>96</v>
      </c>
      <c r="DA21" s="1" t="s">
        <v>96</v>
      </c>
      <c r="DB21" s="1" t="s">
        <v>96</v>
      </c>
    </row>
    <row r="22" spans="1:106" ht="14">
      <c r="A22" s="7">
        <v>100</v>
      </c>
      <c r="B22" s="1" t="s">
        <v>269</v>
      </c>
      <c r="C22" s="1" t="s">
        <v>96</v>
      </c>
      <c r="D22" s="1" t="s">
        <v>96</v>
      </c>
      <c r="E22" s="1" t="s">
        <v>261</v>
      </c>
      <c r="F22" s="1" t="s">
        <v>262</v>
      </c>
      <c r="G22" s="1" t="s">
        <v>263</v>
      </c>
      <c r="H22" s="8" t="s">
        <v>113</v>
      </c>
      <c r="I22" s="1" t="s">
        <v>264</v>
      </c>
      <c r="J22" s="2" t="s">
        <v>265</v>
      </c>
      <c r="K22" s="2">
        <v>1</v>
      </c>
      <c r="L22" s="8"/>
      <c r="M22" s="8">
        <v>41</v>
      </c>
      <c r="N22" s="1" t="s">
        <v>96</v>
      </c>
      <c r="O22" s="9" t="s">
        <v>96</v>
      </c>
      <c r="P22" s="7">
        <v>41</v>
      </c>
      <c r="Q22" s="1" t="s">
        <v>96</v>
      </c>
      <c r="R22" s="1" t="s">
        <v>96</v>
      </c>
      <c r="S22" s="2">
        <v>0.5</v>
      </c>
      <c r="T22" s="10"/>
      <c r="U22" s="10"/>
      <c r="V22" s="10">
        <v>0.28999999999999998</v>
      </c>
      <c r="W22" s="1"/>
      <c r="X22" s="3"/>
      <c r="Y22" s="8" t="e">
        <f t="shared" si="0"/>
        <v>#VALUE!</v>
      </c>
      <c r="Z22" s="1"/>
      <c r="AB22" s="1"/>
      <c r="AC22" s="7"/>
      <c r="AD22" s="1"/>
      <c r="AE22" s="1"/>
      <c r="AF22" s="1"/>
      <c r="AG22" s="1"/>
      <c r="AJ22" s="1" t="s">
        <v>96</v>
      </c>
      <c r="AK22" s="1" t="s">
        <v>96</v>
      </c>
      <c r="AL22" s="1" t="s">
        <v>96</v>
      </c>
      <c r="AO22" s="7">
        <v>6.23</v>
      </c>
      <c r="AP22" s="1" t="s">
        <v>96</v>
      </c>
      <c r="AQ22" s="7">
        <v>0.97296300000000002</v>
      </c>
      <c r="AR22" s="7">
        <v>-1.6170100000000001</v>
      </c>
      <c r="AS22" s="7">
        <v>2.1970070000000002</v>
      </c>
      <c r="AT22" s="7">
        <v>4.6549E-2</v>
      </c>
      <c r="AU22" s="1" t="s">
        <v>262</v>
      </c>
      <c r="AV22" s="1" t="s">
        <v>261</v>
      </c>
      <c r="AW22" s="1" t="s">
        <v>114</v>
      </c>
      <c r="AX22" s="1" t="s">
        <v>154</v>
      </c>
      <c r="AY22" s="1" t="s">
        <v>96</v>
      </c>
      <c r="AZ22" s="1" t="s">
        <v>96</v>
      </c>
      <c r="BA22" s="1" t="s">
        <v>134</v>
      </c>
      <c r="BB22" s="7">
        <v>41</v>
      </c>
      <c r="BC22" s="1" t="s">
        <v>96</v>
      </c>
      <c r="BD22" s="1" t="s">
        <v>118</v>
      </c>
      <c r="BE22" s="1" t="s">
        <v>119</v>
      </c>
      <c r="BF22" s="1" t="s">
        <v>120</v>
      </c>
      <c r="BG22" s="7">
        <v>15</v>
      </c>
      <c r="BH22" s="7">
        <v>0</v>
      </c>
      <c r="BI22" s="7">
        <v>0</v>
      </c>
      <c r="BJ22" s="7">
        <v>1</v>
      </c>
      <c r="BK22" s="7">
        <v>1</v>
      </c>
      <c r="BL22" s="7">
        <v>0</v>
      </c>
      <c r="BM22" s="7">
        <v>0</v>
      </c>
      <c r="BN22" s="7">
        <v>0</v>
      </c>
      <c r="BO22" s="7">
        <v>1</v>
      </c>
      <c r="BP22" s="7">
        <v>1</v>
      </c>
      <c r="BQ22" s="7">
        <v>0</v>
      </c>
      <c r="BR22" s="7">
        <v>0</v>
      </c>
      <c r="BS22" s="7">
        <v>0</v>
      </c>
      <c r="BT22" s="7">
        <v>1</v>
      </c>
      <c r="BU22" s="7">
        <v>1</v>
      </c>
      <c r="BV22" s="7">
        <v>90</v>
      </c>
      <c r="BW22" s="1" t="s">
        <v>266</v>
      </c>
      <c r="BX22" s="1" t="s">
        <v>267</v>
      </c>
      <c r="BY22" s="1" t="s">
        <v>96</v>
      </c>
      <c r="BZ22" s="1" t="s">
        <v>96</v>
      </c>
      <c r="CA22" s="1" t="s">
        <v>96</v>
      </c>
      <c r="CB22" s="1" t="s">
        <v>96</v>
      </c>
      <c r="CC22" s="1" t="s">
        <v>96</v>
      </c>
      <c r="CD22" s="1" t="s">
        <v>96</v>
      </c>
      <c r="CE22" s="1" t="s">
        <v>96</v>
      </c>
      <c r="CF22" s="1" t="s">
        <v>268</v>
      </c>
      <c r="CG22" s="1" t="s">
        <v>161</v>
      </c>
      <c r="CH22" s="1" t="s">
        <v>96</v>
      </c>
      <c r="CI22" s="1" t="s">
        <v>96</v>
      </c>
      <c r="CJ22" s="1" t="s">
        <v>96</v>
      </c>
      <c r="CK22" s="1" t="s">
        <v>96</v>
      </c>
      <c r="CL22" s="1" t="s">
        <v>96</v>
      </c>
      <c r="CM22" s="1" t="s">
        <v>96</v>
      </c>
      <c r="CN22" s="1" t="s">
        <v>96</v>
      </c>
      <c r="CO22" s="1" t="s">
        <v>96</v>
      </c>
      <c r="CP22" s="1" t="s">
        <v>96</v>
      </c>
      <c r="CQ22" s="1" t="s">
        <v>96</v>
      </c>
      <c r="CR22" s="1" t="s">
        <v>96</v>
      </c>
      <c r="CS22" s="1" t="s">
        <v>96</v>
      </c>
      <c r="CT22" s="1" t="s">
        <v>96</v>
      </c>
      <c r="CU22" s="1" t="s">
        <v>96</v>
      </c>
      <c r="CV22" s="1" t="s">
        <v>96</v>
      </c>
      <c r="CW22" s="1" t="s">
        <v>96</v>
      </c>
      <c r="CX22" s="1" t="s">
        <v>96</v>
      </c>
      <c r="CY22" s="1" t="s">
        <v>96</v>
      </c>
      <c r="CZ22" s="1" t="s">
        <v>96</v>
      </c>
      <c r="DA22" s="1" t="s">
        <v>96</v>
      </c>
      <c r="DB22" s="1" t="s">
        <v>96</v>
      </c>
    </row>
    <row r="23" spans="1:106" ht="14">
      <c r="A23" s="7">
        <v>100</v>
      </c>
      <c r="B23" s="1" t="s">
        <v>270</v>
      </c>
      <c r="C23" s="1" t="s">
        <v>96</v>
      </c>
      <c r="D23" s="1" t="s">
        <v>96</v>
      </c>
      <c r="E23" s="1" t="s">
        <v>261</v>
      </c>
      <c r="F23" s="1" t="s">
        <v>262</v>
      </c>
      <c r="G23" s="1" t="s">
        <v>263</v>
      </c>
      <c r="H23" s="8" t="s">
        <v>113</v>
      </c>
      <c r="I23" s="1" t="s">
        <v>264</v>
      </c>
      <c r="J23" s="2" t="s">
        <v>265</v>
      </c>
      <c r="K23" s="2">
        <v>1</v>
      </c>
      <c r="L23" s="8"/>
      <c r="M23" s="8">
        <v>41</v>
      </c>
      <c r="N23" s="1" t="s">
        <v>96</v>
      </c>
      <c r="O23" s="9" t="s">
        <v>96</v>
      </c>
      <c r="P23" s="7">
        <v>41</v>
      </c>
      <c r="Q23" s="1" t="s">
        <v>96</v>
      </c>
      <c r="R23" s="1" t="s">
        <v>96</v>
      </c>
      <c r="S23" s="2">
        <v>0.5</v>
      </c>
      <c r="T23" s="10"/>
      <c r="U23" s="10"/>
      <c r="V23" s="10">
        <v>-3.1</v>
      </c>
      <c r="W23" s="1"/>
      <c r="X23" s="3"/>
      <c r="Y23" s="8" t="e">
        <f t="shared" si="0"/>
        <v>#VALUE!</v>
      </c>
      <c r="Z23" s="1"/>
      <c r="AB23" s="1"/>
      <c r="AC23" s="7"/>
      <c r="AD23" s="1"/>
      <c r="AE23" s="1"/>
      <c r="AF23" s="1"/>
      <c r="AG23" s="1"/>
      <c r="AJ23" s="1" t="s">
        <v>96</v>
      </c>
      <c r="AK23" s="1" t="s">
        <v>96</v>
      </c>
      <c r="AL23" s="1" t="s">
        <v>96</v>
      </c>
      <c r="AO23" s="7">
        <v>5.26</v>
      </c>
      <c r="AP23" s="1" t="s">
        <v>96</v>
      </c>
      <c r="AQ23" s="7">
        <v>0.82147400000000004</v>
      </c>
      <c r="AR23" s="7">
        <v>-4.7100900000000001</v>
      </c>
      <c r="AS23" s="7">
        <v>-1.4899100000000001</v>
      </c>
      <c r="AT23" s="7">
        <v>-0.58935000000000004</v>
      </c>
      <c r="AU23" s="1" t="s">
        <v>262</v>
      </c>
      <c r="AV23" s="1" t="s">
        <v>261</v>
      </c>
      <c r="AW23" s="1" t="s">
        <v>114</v>
      </c>
      <c r="AX23" s="1" t="s">
        <v>154</v>
      </c>
      <c r="AY23" s="1" t="s">
        <v>96</v>
      </c>
      <c r="AZ23" s="1" t="s">
        <v>96</v>
      </c>
      <c r="BA23" s="1" t="s">
        <v>134</v>
      </c>
      <c r="BB23" s="7">
        <v>41</v>
      </c>
      <c r="BC23" s="1" t="s">
        <v>96</v>
      </c>
      <c r="BD23" s="1" t="s">
        <v>118</v>
      </c>
      <c r="BE23" s="1" t="s">
        <v>119</v>
      </c>
      <c r="BF23" s="1" t="s">
        <v>120</v>
      </c>
      <c r="BG23" s="7">
        <v>15</v>
      </c>
      <c r="BH23" s="7">
        <v>0</v>
      </c>
      <c r="BI23" s="7">
        <v>0</v>
      </c>
      <c r="BJ23" s="7">
        <v>1</v>
      </c>
      <c r="BK23" s="7">
        <v>1</v>
      </c>
      <c r="BL23" s="7">
        <v>0</v>
      </c>
      <c r="BM23" s="7">
        <v>0</v>
      </c>
      <c r="BN23" s="7">
        <v>0</v>
      </c>
      <c r="BO23" s="7">
        <v>1</v>
      </c>
      <c r="BP23" s="7">
        <v>1</v>
      </c>
      <c r="BQ23" s="7">
        <v>0</v>
      </c>
      <c r="BR23" s="7">
        <v>0</v>
      </c>
      <c r="BS23" s="7">
        <v>0</v>
      </c>
      <c r="BT23" s="7">
        <v>1</v>
      </c>
      <c r="BU23" s="7">
        <v>1</v>
      </c>
      <c r="BV23" s="7">
        <v>90</v>
      </c>
      <c r="BW23" s="1" t="s">
        <v>266</v>
      </c>
      <c r="BX23" s="1" t="s">
        <v>267</v>
      </c>
      <c r="BY23" s="1" t="s">
        <v>96</v>
      </c>
      <c r="BZ23" s="1" t="s">
        <v>96</v>
      </c>
      <c r="CA23" s="1" t="s">
        <v>96</v>
      </c>
      <c r="CB23" s="1" t="s">
        <v>96</v>
      </c>
      <c r="CC23" s="1" t="s">
        <v>96</v>
      </c>
      <c r="CD23" s="1" t="s">
        <v>96</v>
      </c>
      <c r="CE23" s="1" t="s">
        <v>96</v>
      </c>
      <c r="CF23" s="1" t="s">
        <v>268</v>
      </c>
      <c r="CG23" s="1" t="s">
        <v>161</v>
      </c>
      <c r="CH23" s="1" t="s">
        <v>96</v>
      </c>
      <c r="CI23" s="1" t="s">
        <v>96</v>
      </c>
      <c r="CJ23" s="1" t="s">
        <v>96</v>
      </c>
      <c r="CK23" s="1" t="s">
        <v>96</v>
      </c>
      <c r="CL23" s="1" t="s">
        <v>96</v>
      </c>
      <c r="CM23" s="1" t="s">
        <v>96</v>
      </c>
      <c r="CN23" s="1" t="s">
        <v>96</v>
      </c>
      <c r="CO23" s="1" t="s">
        <v>96</v>
      </c>
      <c r="CP23" s="1" t="s">
        <v>96</v>
      </c>
      <c r="CQ23" s="1" t="s">
        <v>96</v>
      </c>
      <c r="CR23" s="1" t="s">
        <v>96</v>
      </c>
      <c r="CS23" s="1" t="s">
        <v>96</v>
      </c>
      <c r="CT23" s="1" t="s">
        <v>96</v>
      </c>
      <c r="CU23" s="1" t="s">
        <v>96</v>
      </c>
      <c r="CV23" s="1" t="s">
        <v>96</v>
      </c>
      <c r="CW23" s="1" t="s">
        <v>96</v>
      </c>
      <c r="CX23" s="1" t="s">
        <v>96</v>
      </c>
      <c r="CY23" s="1" t="s">
        <v>96</v>
      </c>
      <c r="CZ23" s="1" t="s">
        <v>96</v>
      </c>
      <c r="DA23" s="1" t="s">
        <v>96</v>
      </c>
      <c r="DB23" s="1" t="s">
        <v>96</v>
      </c>
    </row>
    <row r="24" spans="1:106" ht="14">
      <c r="A24" s="7">
        <v>100</v>
      </c>
      <c r="B24" s="1" t="s">
        <v>271</v>
      </c>
      <c r="C24" s="1" t="s">
        <v>96</v>
      </c>
      <c r="D24" s="1" t="s">
        <v>96</v>
      </c>
      <c r="E24" s="1" t="s">
        <v>261</v>
      </c>
      <c r="F24" s="1" t="s">
        <v>262</v>
      </c>
      <c r="G24" s="1" t="s">
        <v>263</v>
      </c>
      <c r="H24" s="8" t="s">
        <v>113</v>
      </c>
      <c r="I24" s="1" t="s">
        <v>264</v>
      </c>
      <c r="J24" s="2" t="s">
        <v>265</v>
      </c>
      <c r="K24" s="2">
        <v>1</v>
      </c>
      <c r="L24" s="8"/>
      <c r="M24" s="8">
        <v>41</v>
      </c>
      <c r="N24" s="1" t="s">
        <v>96</v>
      </c>
      <c r="O24" s="9" t="s">
        <v>96</v>
      </c>
      <c r="P24" s="7">
        <v>41</v>
      </c>
      <c r="Q24" s="1" t="s">
        <v>96</v>
      </c>
      <c r="R24" s="1" t="s">
        <v>96</v>
      </c>
      <c r="S24" s="2">
        <v>0.5</v>
      </c>
      <c r="T24" s="10"/>
      <c r="U24" s="10"/>
      <c r="V24" s="10">
        <v>-2.98</v>
      </c>
      <c r="W24" s="1"/>
      <c r="X24" s="3"/>
      <c r="Y24" s="8" t="e">
        <f t="shared" si="0"/>
        <v>#VALUE!</v>
      </c>
      <c r="Z24" s="1"/>
      <c r="AB24" s="1"/>
      <c r="AC24" s="7"/>
      <c r="AD24" s="1"/>
      <c r="AE24" s="1"/>
      <c r="AF24" s="1"/>
      <c r="AG24" s="1"/>
      <c r="AJ24" s="1" t="s">
        <v>96</v>
      </c>
      <c r="AK24" s="1" t="s">
        <v>96</v>
      </c>
      <c r="AL24" s="1" t="s">
        <v>96</v>
      </c>
      <c r="AO24" s="7">
        <v>4.59</v>
      </c>
      <c r="AP24" s="1" t="s">
        <v>96</v>
      </c>
      <c r="AQ24" s="7">
        <v>0.71683799999999998</v>
      </c>
      <c r="AR24" s="7">
        <v>-4.3849999999999998</v>
      </c>
      <c r="AS24" s="7">
        <v>-1.575</v>
      </c>
      <c r="AT24" s="7">
        <v>-0.64924000000000004</v>
      </c>
      <c r="AU24" s="1" t="s">
        <v>262</v>
      </c>
      <c r="AV24" s="1" t="s">
        <v>261</v>
      </c>
      <c r="AW24" s="1" t="s">
        <v>114</v>
      </c>
      <c r="AX24" s="1" t="s">
        <v>154</v>
      </c>
      <c r="AY24" s="1" t="s">
        <v>96</v>
      </c>
      <c r="AZ24" s="1" t="s">
        <v>96</v>
      </c>
      <c r="BA24" s="1" t="s">
        <v>134</v>
      </c>
      <c r="BB24" s="7">
        <v>41</v>
      </c>
      <c r="BC24" s="1" t="s">
        <v>96</v>
      </c>
      <c r="BD24" s="1" t="s">
        <v>118</v>
      </c>
      <c r="BE24" s="1" t="s">
        <v>119</v>
      </c>
      <c r="BF24" s="1" t="s">
        <v>120</v>
      </c>
      <c r="BG24" s="7">
        <v>15</v>
      </c>
      <c r="BH24" s="7">
        <v>0</v>
      </c>
      <c r="BI24" s="7">
        <v>0</v>
      </c>
      <c r="BJ24" s="7">
        <v>1</v>
      </c>
      <c r="BK24" s="7">
        <v>1</v>
      </c>
      <c r="BL24" s="7">
        <v>0</v>
      </c>
      <c r="BM24" s="7">
        <v>0</v>
      </c>
      <c r="BN24" s="7">
        <v>0</v>
      </c>
      <c r="BO24" s="7">
        <v>1</v>
      </c>
      <c r="BP24" s="7">
        <v>1</v>
      </c>
      <c r="BQ24" s="7">
        <v>0</v>
      </c>
      <c r="BR24" s="7">
        <v>0</v>
      </c>
      <c r="BS24" s="7">
        <v>0</v>
      </c>
      <c r="BT24" s="7">
        <v>1</v>
      </c>
      <c r="BU24" s="7">
        <v>1</v>
      </c>
      <c r="BV24" s="7">
        <v>90</v>
      </c>
      <c r="BW24" s="1" t="s">
        <v>266</v>
      </c>
      <c r="BX24" s="1" t="s">
        <v>267</v>
      </c>
      <c r="BY24" s="1" t="s">
        <v>96</v>
      </c>
      <c r="BZ24" s="1" t="s">
        <v>96</v>
      </c>
      <c r="CA24" s="1" t="s">
        <v>96</v>
      </c>
      <c r="CB24" s="1" t="s">
        <v>96</v>
      </c>
      <c r="CC24" s="1" t="s">
        <v>96</v>
      </c>
      <c r="CD24" s="1" t="s">
        <v>96</v>
      </c>
      <c r="CE24" s="1" t="s">
        <v>96</v>
      </c>
      <c r="CF24" s="1" t="s">
        <v>268</v>
      </c>
      <c r="CG24" s="1" t="s">
        <v>161</v>
      </c>
      <c r="CH24" s="1" t="s">
        <v>96</v>
      </c>
      <c r="CI24" s="1" t="s">
        <v>96</v>
      </c>
      <c r="CJ24" s="1" t="s">
        <v>96</v>
      </c>
      <c r="CK24" s="1" t="s">
        <v>96</v>
      </c>
      <c r="CL24" s="1" t="s">
        <v>96</v>
      </c>
      <c r="CM24" s="1" t="s">
        <v>96</v>
      </c>
      <c r="CN24" s="1" t="s">
        <v>96</v>
      </c>
      <c r="CO24" s="1" t="s">
        <v>96</v>
      </c>
      <c r="CP24" s="1" t="s">
        <v>96</v>
      </c>
      <c r="CQ24" s="1" t="s">
        <v>96</v>
      </c>
      <c r="CR24" s="1" t="s">
        <v>96</v>
      </c>
      <c r="CS24" s="1" t="s">
        <v>96</v>
      </c>
      <c r="CT24" s="1" t="s">
        <v>96</v>
      </c>
      <c r="CU24" s="1" t="s">
        <v>96</v>
      </c>
      <c r="CV24" s="1" t="s">
        <v>96</v>
      </c>
      <c r="CW24" s="1" t="s">
        <v>96</v>
      </c>
      <c r="CX24" s="1" t="s">
        <v>96</v>
      </c>
      <c r="CY24" s="1" t="s">
        <v>96</v>
      </c>
      <c r="CZ24" s="1" t="s">
        <v>96</v>
      </c>
      <c r="DA24" s="1" t="s">
        <v>96</v>
      </c>
      <c r="DB24" s="1" t="s">
        <v>96</v>
      </c>
    </row>
    <row r="25" spans="1:106" ht="14">
      <c r="A25" s="7">
        <v>100</v>
      </c>
      <c r="B25" s="1" t="s">
        <v>272</v>
      </c>
      <c r="C25" s="1" t="s">
        <v>96</v>
      </c>
      <c r="D25" s="1" t="s">
        <v>96</v>
      </c>
      <c r="E25" s="1" t="s">
        <v>261</v>
      </c>
      <c r="F25" s="1" t="s">
        <v>262</v>
      </c>
      <c r="G25" s="1" t="s">
        <v>263</v>
      </c>
      <c r="H25" s="8" t="s">
        <v>113</v>
      </c>
      <c r="I25" s="1" t="s">
        <v>264</v>
      </c>
      <c r="J25" s="2" t="s">
        <v>265</v>
      </c>
      <c r="K25" s="2">
        <v>1</v>
      </c>
      <c r="L25" s="8"/>
      <c r="M25" s="8">
        <v>41</v>
      </c>
      <c r="N25" s="1" t="s">
        <v>96</v>
      </c>
      <c r="O25" s="9" t="s">
        <v>96</v>
      </c>
      <c r="P25" s="7">
        <v>41</v>
      </c>
      <c r="Q25" s="1" t="s">
        <v>96</v>
      </c>
      <c r="R25" s="1" t="s">
        <v>96</v>
      </c>
      <c r="S25" s="2">
        <v>0.5</v>
      </c>
      <c r="T25" s="10"/>
      <c r="U25" s="10"/>
      <c r="V25" s="13">
        <v>-1</v>
      </c>
      <c r="W25" s="1"/>
      <c r="X25" s="3"/>
      <c r="Y25" s="8" t="e">
        <f t="shared" si="0"/>
        <v>#VALUE!</v>
      </c>
      <c r="Z25" s="1"/>
      <c r="AB25" s="1"/>
      <c r="AC25" s="7"/>
      <c r="AD25" s="1"/>
      <c r="AE25" s="1"/>
      <c r="AF25" s="1"/>
      <c r="AG25" s="1"/>
      <c r="AJ25" s="1" t="s">
        <v>96</v>
      </c>
      <c r="AK25" s="1" t="s">
        <v>96</v>
      </c>
      <c r="AL25" s="1" t="s">
        <v>96</v>
      </c>
      <c r="AO25" s="7">
        <v>6.14</v>
      </c>
      <c r="AP25" s="1" t="s">
        <v>96</v>
      </c>
      <c r="AQ25" s="7">
        <v>0.95890699999999995</v>
      </c>
      <c r="AR25" s="7">
        <v>-2.8794599999999999</v>
      </c>
      <c r="AS25" s="7">
        <v>0.87945799999999996</v>
      </c>
      <c r="AT25" s="7">
        <v>-0.16286999999999999</v>
      </c>
      <c r="AU25" s="1" t="s">
        <v>262</v>
      </c>
      <c r="AV25" s="1" t="s">
        <v>261</v>
      </c>
      <c r="AW25" s="1" t="s">
        <v>114</v>
      </c>
      <c r="AX25" s="1" t="s">
        <v>154</v>
      </c>
      <c r="AY25" s="1" t="s">
        <v>96</v>
      </c>
      <c r="AZ25" s="1" t="s">
        <v>96</v>
      </c>
      <c r="BA25" s="1" t="s">
        <v>134</v>
      </c>
      <c r="BB25" s="7">
        <v>41</v>
      </c>
      <c r="BC25" s="1" t="s">
        <v>96</v>
      </c>
      <c r="BD25" s="1" t="s">
        <v>118</v>
      </c>
      <c r="BE25" s="1" t="s">
        <v>119</v>
      </c>
      <c r="BF25" s="1" t="s">
        <v>120</v>
      </c>
      <c r="BG25" s="7">
        <v>15</v>
      </c>
      <c r="BH25" s="7">
        <v>0</v>
      </c>
      <c r="BI25" s="7">
        <v>0</v>
      </c>
      <c r="BJ25" s="7">
        <v>1</v>
      </c>
      <c r="BK25" s="7">
        <v>1</v>
      </c>
      <c r="BL25" s="7">
        <v>0</v>
      </c>
      <c r="BM25" s="7">
        <v>0</v>
      </c>
      <c r="BN25" s="7">
        <v>0</v>
      </c>
      <c r="BO25" s="7">
        <v>1</v>
      </c>
      <c r="BP25" s="7">
        <v>1</v>
      </c>
      <c r="BQ25" s="7">
        <v>0</v>
      </c>
      <c r="BR25" s="7">
        <v>0</v>
      </c>
      <c r="BS25" s="7">
        <v>0</v>
      </c>
      <c r="BT25" s="7">
        <v>1</v>
      </c>
      <c r="BU25" s="7">
        <v>1</v>
      </c>
      <c r="BV25" s="7">
        <v>90</v>
      </c>
      <c r="BW25" s="1" t="s">
        <v>266</v>
      </c>
      <c r="BX25" s="1" t="s">
        <v>267</v>
      </c>
      <c r="BY25" s="1" t="s">
        <v>96</v>
      </c>
      <c r="BZ25" s="1" t="s">
        <v>96</v>
      </c>
      <c r="CA25" s="1" t="s">
        <v>96</v>
      </c>
      <c r="CB25" s="1" t="s">
        <v>96</v>
      </c>
      <c r="CC25" s="1" t="s">
        <v>96</v>
      </c>
      <c r="CD25" s="1" t="s">
        <v>96</v>
      </c>
      <c r="CE25" s="1" t="s">
        <v>96</v>
      </c>
      <c r="CF25" s="1" t="s">
        <v>268</v>
      </c>
      <c r="CG25" s="1" t="s">
        <v>161</v>
      </c>
      <c r="CH25" s="1" t="s">
        <v>96</v>
      </c>
      <c r="CI25" s="1" t="s">
        <v>96</v>
      </c>
      <c r="CJ25" s="1" t="s">
        <v>96</v>
      </c>
      <c r="CK25" s="1" t="s">
        <v>96</v>
      </c>
      <c r="CL25" s="1" t="s">
        <v>96</v>
      </c>
      <c r="CM25" s="1" t="s">
        <v>96</v>
      </c>
      <c r="CN25" s="1" t="s">
        <v>96</v>
      </c>
      <c r="CO25" s="1" t="s">
        <v>96</v>
      </c>
      <c r="CP25" s="1" t="s">
        <v>96</v>
      </c>
      <c r="CQ25" s="1" t="s">
        <v>96</v>
      </c>
      <c r="CR25" s="1" t="s">
        <v>96</v>
      </c>
      <c r="CS25" s="1" t="s">
        <v>96</v>
      </c>
      <c r="CT25" s="1" t="s">
        <v>96</v>
      </c>
      <c r="CU25" s="1" t="s">
        <v>96</v>
      </c>
      <c r="CV25" s="1" t="s">
        <v>96</v>
      </c>
      <c r="CW25" s="1" t="s">
        <v>96</v>
      </c>
      <c r="CX25" s="1" t="s">
        <v>96</v>
      </c>
      <c r="CY25" s="1" t="s">
        <v>96</v>
      </c>
      <c r="CZ25" s="1" t="s">
        <v>96</v>
      </c>
      <c r="DA25" s="1" t="s">
        <v>96</v>
      </c>
      <c r="DB25" s="1" t="s">
        <v>96</v>
      </c>
    </row>
    <row r="26" spans="1:106" ht="14">
      <c r="A26" s="7">
        <v>100</v>
      </c>
      <c r="B26" s="1" t="s">
        <v>273</v>
      </c>
      <c r="C26" s="1" t="s">
        <v>96</v>
      </c>
      <c r="D26" s="1" t="s">
        <v>96</v>
      </c>
      <c r="E26" s="1" t="s">
        <v>261</v>
      </c>
      <c r="F26" s="1" t="s">
        <v>262</v>
      </c>
      <c r="G26" s="1" t="s">
        <v>263</v>
      </c>
      <c r="H26" s="8" t="s">
        <v>113</v>
      </c>
      <c r="I26" s="1" t="s">
        <v>264</v>
      </c>
      <c r="J26" s="2" t="s">
        <v>265</v>
      </c>
      <c r="K26" s="2">
        <v>1</v>
      </c>
      <c r="L26" s="8"/>
      <c r="M26" s="8">
        <v>41</v>
      </c>
      <c r="N26" s="1" t="s">
        <v>96</v>
      </c>
      <c r="O26" s="9" t="s">
        <v>96</v>
      </c>
      <c r="P26" s="7">
        <v>41</v>
      </c>
      <c r="Q26" s="1" t="s">
        <v>96</v>
      </c>
      <c r="R26" s="1" t="s">
        <v>96</v>
      </c>
      <c r="S26" s="2">
        <v>0.5</v>
      </c>
      <c r="T26" s="10"/>
      <c r="U26" s="10"/>
      <c r="V26" s="10">
        <v>-2.5</v>
      </c>
      <c r="W26" s="1"/>
      <c r="X26" s="3"/>
      <c r="Y26" s="8" t="e">
        <f t="shared" si="0"/>
        <v>#VALUE!</v>
      </c>
      <c r="Z26" s="1"/>
      <c r="AB26" s="1"/>
      <c r="AC26" s="7"/>
      <c r="AD26" s="1"/>
      <c r="AE26" s="1"/>
      <c r="AF26" s="1"/>
      <c r="AG26" s="1"/>
      <c r="AJ26" s="1" t="s">
        <v>96</v>
      </c>
      <c r="AK26" s="1" t="s">
        <v>96</v>
      </c>
      <c r="AL26" s="1" t="s">
        <v>96</v>
      </c>
      <c r="AO26" s="7">
        <v>5.6</v>
      </c>
      <c r="AP26" s="1" t="s">
        <v>96</v>
      </c>
      <c r="AQ26" s="7">
        <v>0.87457300000000004</v>
      </c>
      <c r="AR26" s="7">
        <v>-4.2141599999999997</v>
      </c>
      <c r="AS26" s="7">
        <v>-0.78583999999999998</v>
      </c>
      <c r="AT26" s="7">
        <v>-0.44642999999999999</v>
      </c>
      <c r="AU26" s="1" t="s">
        <v>262</v>
      </c>
      <c r="AV26" s="1" t="s">
        <v>261</v>
      </c>
      <c r="AW26" s="1" t="s">
        <v>114</v>
      </c>
      <c r="AX26" s="1" t="s">
        <v>154</v>
      </c>
      <c r="AY26" s="1" t="s">
        <v>96</v>
      </c>
      <c r="AZ26" s="1" t="s">
        <v>96</v>
      </c>
      <c r="BA26" s="1" t="s">
        <v>134</v>
      </c>
      <c r="BB26" s="7">
        <v>41</v>
      </c>
      <c r="BC26" s="1" t="s">
        <v>96</v>
      </c>
      <c r="BD26" s="1" t="s">
        <v>118</v>
      </c>
      <c r="BE26" s="1" t="s">
        <v>119</v>
      </c>
      <c r="BF26" s="1" t="s">
        <v>120</v>
      </c>
      <c r="BG26" s="7">
        <v>15</v>
      </c>
      <c r="BH26" s="7">
        <v>0</v>
      </c>
      <c r="BI26" s="7">
        <v>0</v>
      </c>
      <c r="BJ26" s="7">
        <v>1</v>
      </c>
      <c r="BK26" s="7">
        <v>1</v>
      </c>
      <c r="BL26" s="7">
        <v>0</v>
      </c>
      <c r="BM26" s="7">
        <v>0</v>
      </c>
      <c r="BN26" s="7">
        <v>0</v>
      </c>
      <c r="BO26" s="7">
        <v>1</v>
      </c>
      <c r="BP26" s="7">
        <v>1</v>
      </c>
      <c r="BQ26" s="7">
        <v>0</v>
      </c>
      <c r="BR26" s="7">
        <v>0</v>
      </c>
      <c r="BS26" s="7">
        <v>0</v>
      </c>
      <c r="BT26" s="7">
        <v>1</v>
      </c>
      <c r="BU26" s="7">
        <v>1</v>
      </c>
      <c r="BV26" s="7">
        <v>90</v>
      </c>
      <c r="BW26" s="1" t="s">
        <v>266</v>
      </c>
      <c r="BX26" s="1" t="s">
        <v>267</v>
      </c>
      <c r="BY26" s="1" t="s">
        <v>96</v>
      </c>
      <c r="BZ26" s="1" t="s">
        <v>96</v>
      </c>
      <c r="CA26" s="1" t="s">
        <v>96</v>
      </c>
      <c r="CB26" s="1" t="s">
        <v>96</v>
      </c>
      <c r="CC26" s="1" t="s">
        <v>96</v>
      </c>
      <c r="CD26" s="1" t="s">
        <v>96</v>
      </c>
      <c r="CE26" s="1" t="s">
        <v>96</v>
      </c>
      <c r="CF26" s="1" t="s">
        <v>268</v>
      </c>
      <c r="CG26" s="1" t="s">
        <v>161</v>
      </c>
      <c r="CH26" s="1" t="s">
        <v>96</v>
      </c>
      <c r="CI26" s="1" t="s">
        <v>96</v>
      </c>
      <c r="CJ26" s="1" t="s">
        <v>96</v>
      </c>
      <c r="CK26" s="1" t="s">
        <v>96</v>
      </c>
      <c r="CL26" s="1" t="s">
        <v>96</v>
      </c>
      <c r="CM26" s="1" t="s">
        <v>96</v>
      </c>
      <c r="CN26" s="1" t="s">
        <v>96</v>
      </c>
      <c r="CO26" s="1" t="s">
        <v>96</v>
      </c>
      <c r="CP26" s="1" t="s">
        <v>96</v>
      </c>
      <c r="CQ26" s="1" t="s">
        <v>96</v>
      </c>
      <c r="CR26" s="1" t="s">
        <v>96</v>
      </c>
      <c r="CS26" s="1" t="s">
        <v>96</v>
      </c>
      <c r="CT26" s="1" t="s">
        <v>96</v>
      </c>
      <c r="CU26" s="1" t="s">
        <v>96</v>
      </c>
      <c r="CV26" s="1" t="s">
        <v>96</v>
      </c>
      <c r="CW26" s="1" t="s">
        <v>96</v>
      </c>
      <c r="CX26" s="1" t="s">
        <v>96</v>
      </c>
      <c r="CY26" s="1" t="s">
        <v>96</v>
      </c>
      <c r="CZ26" s="1" t="s">
        <v>96</v>
      </c>
      <c r="DA26" s="1" t="s">
        <v>96</v>
      </c>
      <c r="DB26" s="1" t="s">
        <v>96</v>
      </c>
    </row>
    <row r="27" spans="1:106" ht="14">
      <c r="A27" s="7">
        <v>100</v>
      </c>
      <c r="B27" s="1" t="s">
        <v>274</v>
      </c>
      <c r="C27" s="1" t="s">
        <v>96</v>
      </c>
      <c r="D27" s="1" t="s">
        <v>96</v>
      </c>
      <c r="E27" s="1" t="s">
        <v>261</v>
      </c>
      <c r="F27" s="1" t="s">
        <v>262</v>
      </c>
      <c r="G27" s="1" t="s">
        <v>263</v>
      </c>
      <c r="H27" s="8" t="s">
        <v>113</v>
      </c>
      <c r="I27" s="1" t="s">
        <v>264</v>
      </c>
      <c r="J27" s="2" t="s">
        <v>265</v>
      </c>
      <c r="K27" s="2">
        <v>1</v>
      </c>
      <c r="L27" s="8"/>
      <c r="M27" s="8">
        <v>41</v>
      </c>
      <c r="N27" s="1" t="s">
        <v>96</v>
      </c>
      <c r="O27" s="9" t="s">
        <v>96</v>
      </c>
      <c r="P27" s="7">
        <v>41</v>
      </c>
      <c r="Q27" s="1" t="s">
        <v>96</v>
      </c>
      <c r="R27" s="1" t="s">
        <v>96</v>
      </c>
      <c r="S27" s="2">
        <v>0.5</v>
      </c>
      <c r="T27" s="10"/>
      <c r="U27" s="10"/>
      <c r="V27" s="10">
        <v>-3.32</v>
      </c>
      <c r="W27" s="1"/>
      <c r="X27" s="3"/>
      <c r="Y27" s="8" t="e">
        <f t="shared" si="0"/>
        <v>#VALUE!</v>
      </c>
      <c r="Z27" s="1"/>
      <c r="AB27" s="1"/>
      <c r="AC27" s="7"/>
      <c r="AD27" s="1"/>
      <c r="AE27" s="1"/>
      <c r="AF27" s="1"/>
      <c r="AG27" s="1"/>
      <c r="AJ27" s="1" t="s">
        <v>96</v>
      </c>
      <c r="AK27" s="1" t="s">
        <v>96</v>
      </c>
      <c r="AL27" s="1" t="s">
        <v>96</v>
      </c>
      <c r="AO27" s="7">
        <v>5.45</v>
      </c>
      <c r="AP27" s="1" t="s">
        <v>96</v>
      </c>
      <c r="AQ27" s="7">
        <v>0.85114699999999999</v>
      </c>
      <c r="AR27" s="7">
        <v>-4.9882499999999999</v>
      </c>
      <c r="AS27" s="7">
        <v>-1.6517500000000001</v>
      </c>
      <c r="AT27" s="7">
        <v>-0.60916999999999999</v>
      </c>
      <c r="AU27" s="1" t="s">
        <v>262</v>
      </c>
      <c r="AV27" s="1" t="s">
        <v>261</v>
      </c>
      <c r="AW27" s="1" t="s">
        <v>114</v>
      </c>
      <c r="AX27" s="1" t="s">
        <v>154</v>
      </c>
      <c r="AY27" s="1" t="s">
        <v>96</v>
      </c>
      <c r="AZ27" s="1" t="s">
        <v>96</v>
      </c>
      <c r="BA27" s="1" t="s">
        <v>134</v>
      </c>
      <c r="BB27" s="7">
        <v>41</v>
      </c>
      <c r="BC27" s="1" t="s">
        <v>96</v>
      </c>
      <c r="BD27" s="1" t="s">
        <v>118</v>
      </c>
      <c r="BE27" s="1" t="s">
        <v>119</v>
      </c>
      <c r="BF27" s="1" t="s">
        <v>120</v>
      </c>
      <c r="BG27" s="7">
        <v>15</v>
      </c>
      <c r="BH27" s="7">
        <v>0</v>
      </c>
      <c r="BI27" s="7">
        <v>0</v>
      </c>
      <c r="BJ27" s="7">
        <v>1</v>
      </c>
      <c r="BK27" s="7">
        <v>1</v>
      </c>
      <c r="BL27" s="7">
        <v>0</v>
      </c>
      <c r="BM27" s="7">
        <v>0</v>
      </c>
      <c r="BN27" s="7">
        <v>0</v>
      </c>
      <c r="BO27" s="7">
        <v>1</v>
      </c>
      <c r="BP27" s="7">
        <v>1</v>
      </c>
      <c r="BQ27" s="7">
        <v>0</v>
      </c>
      <c r="BR27" s="7">
        <v>0</v>
      </c>
      <c r="BS27" s="7">
        <v>0</v>
      </c>
      <c r="BT27" s="7">
        <v>1</v>
      </c>
      <c r="BU27" s="7">
        <v>1</v>
      </c>
      <c r="BV27" s="7">
        <v>90</v>
      </c>
      <c r="BW27" s="1" t="s">
        <v>266</v>
      </c>
      <c r="BX27" s="1" t="s">
        <v>267</v>
      </c>
      <c r="BY27" s="1" t="s">
        <v>96</v>
      </c>
      <c r="BZ27" s="1" t="s">
        <v>96</v>
      </c>
      <c r="CA27" s="1" t="s">
        <v>96</v>
      </c>
      <c r="CB27" s="1" t="s">
        <v>96</v>
      </c>
      <c r="CC27" s="1" t="s">
        <v>96</v>
      </c>
      <c r="CD27" s="1" t="s">
        <v>96</v>
      </c>
      <c r="CE27" s="1" t="s">
        <v>96</v>
      </c>
      <c r="CF27" s="1" t="s">
        <v>268</v>
      </c>
      <c r="CG27" s="1" t="s">
        <v>161</v>
      </c>
      <c r="CH27" s="1" t="s">
        <v>96</v>
      </c>
      <c r="CI27" s="1" t="s">
        <v>96</v>
      </c>
      <c r="CJ27" s="1" t="s">
        <v>96</v>
      </c>
      <c r="CK27" s="1" t="s">
        <v>96</v>
      </c>
      <c r="CL27" s="1" t="s">
        <v>96</v>
      </c>
      <c r="CM27" s="1" t="s">
        <v>96</v>
      </c>
      <c r="CN27" s="1" t="s">
        <v>96</v>
      </c>
      <c r="CO27" s="1" t="s">
        <v>96</v>
      </c>
      <c r="CP27" s="1" t="s">
        <v>96</v>
      </c>
      <c r="CQ27" s="1" t="s">
        <v>96</v>
      </c>
      <c r="CR27" s="1" t="s">
        <v>96</v>
      </c>
      <c r="CS27" s="1" t="s">
        <v>96</v>
      </c>
      <c r="CT27" s="1" t="s">
        <v>96</v>
      </c>
      <c r="CU27" s="1" t="s">
        <v>96</v>
      </c>
      <c r="CV27" s="1" t="s">
        <v>96</v>
      </c>
      <c r="CW27" s="1" t="s">
        <v>96</v>
      </c>
      <c r="CX27" s="1" t="s">
        <v>96</v>
      </c>
      <c r="CY27" s="1" t="s">
        <v>96</v>
      </c>
      <c r="CZ27" s="1" t="s">
        <v>96</v>
      </c>
      <c r="DA27" s="1" t="s">
        <v>96</v>
      </c>
      <c r="DB27" s="1" t="s">
        <v>96</v>
      </c>
    </row>
    <row r="28" spans="1:106" ht="14">
      <c r="A28" s="7">
        <v>100</v>
      </c>
      <c r="B28" s="1" t="s">
        <v>275</v>
      </c>
      <c r="C28" s="1" t="s">
        <v>96</v>
      </c>
      <c r="D28" s="1" t="s">
        <v>96</v>
      </c>
      <c r="E28" s="1" t="s">
        <v>261</v>
      </c>
      <c r="F28" s="1" t="s">
        <v>262</v>
      </c>
      <c r="G28" s="1" t="s">
        <v>263</v>
      </c>
      <c r="H28" s="8" t="s">
        <v>113</v>
      </c>
      <c r="I28" s="1" t="s">
        <v>264</v>
      </c>
      <c r="J28" s="2" t="s">
        <v>265</v>
      </c>
      <c r="K28" s="2">
        <v>1</v>
      </c>
      <c r="L28" s="8"/>
      <c r="M28" s="8">
        <v>41</v>
      </c>
      <c r="N28" s="1" t="s">
        <v>96</v>
      </c>
      <c r="O28" s="9" t="s">
        <v>96</v>
      </c>
      <c r="P28" s="7">
        <v>41</v>
      </c>
      <c r="Q28" s="1" t="s">
        <v>96</v>
      </c>
      <c r="R28" s="1" t="s">
        <v>96</v>
      </c>
      <c r="S28" s="2">
        <v>0.5</v>
      </c>
      <c r="T28" s="10"/>
      <c r="U28" s="10"/>
      <c r="V28" s="10">
        <v>-4.2</v>
      </c>
      <c r="W28" s="1"/>
      <c r="X28" s="3"/>
      <c r="Y28" s="8" t="e">
        <f t="shared" si="0"/>
        <v>#VALUE!</v>
      </c>
      <c r="Z28" s="1"/>
      <c r="AB28" s="1"/>
      <c r="AC28" s="7"/>
      <c r="AD28" s="1"/>
      <c r="AE28" s="1"/>
      <c r="AF28" s="1"/>
      <c r="AG28" s="1"/>
      <c r="AJ28" s="1" t="s">
        <v>96</v>
      </c>
      <c r="AK28" s="1" t="s">
        <v>96</v>
      </c>
      <c r="AL28" s="1" t="s">
        <v>96</v>
      </c>
      <c r="AO28" s="7">
        <v>4.51</v>
      </c>
      <c r="AP28" s="1" t="s">
        <v>96</v>
      </c>
      <c r="AQ28" s="7">
        <v>0.70434399999999997</v>
      </c>
      <c r="AR28" s="7">
        <v>-5.5805100000000003</v>
      </c>
      <c r="AS28" s="7">
        <v>-2.8194900000000001</v>
      </c>
      <c r="AT28" s="7">
        <v>-0.93125999999999998</v>
      </c>
      <c r="AU28" s="1" t="s">
        <v>262</v>
      </c>
      <c r="AV28" s="1" t="s">
        <v>261</v>
      </c>
      <c r="AW28" s="1" t="s">
        <v>114</v>
      </c>
      <c r="AX28" s="1" t="s">
        <v>154</v>
      </c>
      <c r="AY28" s="1" t="s">
        <v>96</v>
      </c>
      <c r="AZ28" s="1" t="s">
        <v>96</v>
      </c>
      <c r="BA28" s="1" t="s">
        <v>134</v>
      </c>
      <c r="BB28" s="7">
        <v>41</v>
      </c>
      <c r="BC28" s="1" t="s">
        <v>96</v>
      </c>
      <c r="BD28" s="1" t="s">
        <v>118</v>
      </c>
      <c r="BE28" s="1" t="s">
        <v>119</v>
      </c>
      <c r="BF28" s="1" t="s">
        <v>120</v>
      </c>
      <c r="BG28" s="7">
        <v>15</v>
      </c>
      <c r="BH28" s="7">
        <v>0</v>
      </c>
      <c r="BI28" s="7">
        <v>0</v>
      </c>
      <c r="BJ28" s="7">
        <v>1</v>
      </c>
      <c r="BK28" s="7">
        <v>1</v>
      </c>
      <c r="BL28" s="7">
        <v>0</v>
      </c>
      <c r="BM28" s="7">
        <v>0</v>
      </c>
      <c r="BN28" s="7">
        <v>0</v>
      </c>
      <c r="BO28" s="7">
        <v>1</v>
      </c>
      <c r="BP28" s="7">
        <v>1</v>
      </c>
      <c r="BQ28" s="7">
        <v>0</v>
      </c>
      <c r="BR28" s="7">
        <v>0</v>
      </c>
      <c r="BS28" s="7">
        <v>0</v>
      </c>
      <c r="BT28" s="7">
        <v>1</v>
      </c>
      <c r="BU28" s="7">
        <v>1</v>
      </c>
      <c r="BV28" s="7">
        <v>90</v>
      </c>
      <c r="BW28" s="1" t="s">
        <v>266</v>
      </c>
      <c r="BX28" s="1" t="s">
        <v>267</v>
      </c>
      <c r="BY28" s="1" t="s">
        <v>96</v>
      </c>
      <c r="BZ28" s="1" t="s">
        <v>96</v>
      </c>
      <c r="CA28" s="1" t="s">
        <v>96</v>
      </c>
      <c r="CB28" s="1" t="s">
        <v>96</v>
      </c>
      <c r="CC28" s="1" t="s">
        <v>96</v>
      </c>
      <c r="CD28" s="1" t="s">
        <v>96</v>
      </c>
      <c r="CE28" s="1" t="s">
        <v>96</v>
      </c>
      <c r="CF28" s="1" t="s">
        <v>268</v>
      </c>
      <c r="CG28" s="1" t="s">
        <v>161</v>
      </c>
      <c r="CH28" s="1" t="s">
        <v>96</v>
      </c>
      <c r="CI28" s="1" t="s">
        <v>96</v>
      </c>
      <c r="CJ28" s="1" t="s">
        <v>96</v>
      </c>
      <c r="CK28" s="1" t="s">
        <v>96</v>
      </c>
      <c r="CL28" s="1" t="s">
        <v>96</v>
      </c>
      <c r="CM28" s="1" t="s">
        <v>96</v>
      </c>
      <c r="CN28" s="1" t="s">
        <v>96</v>
      </c>
      <c r="CO28" s="1" t="s">
        <v>96</v>
      </c>
      <c r="CP28" s="1" t="s">
        <v>96</v>
      </c>
      <c r="CQ28" s="1" t="s">
        <v>96</v>
      </c>
      <c r="CR28" s="1" t="s">
        <v>96</v>
      </c>
      <c r="CS28" s="1" t="s">
        <v>96</v>
      </c>
      <c r="CT28" s="1" t="s">
        <v>96</v>
      </c>
      <c r="CU28" s="1" t="s">
        <v>96</v>
      </c>
      <c r="CV28" s="1" t="s">
        <v>96</v>
      </c>
      <c r="CW28" s="1" t="s">
        <v>96</v>
      </c>
      <c r="CX28" s="1" t="s">
        <v>96</v>
      </c>
      <c r="CY28" s="1" t="s">
        <v>96</v>
      </c>
      <c r="CZ28" s="1" t="s">
        <v>96</v>
      </c>
      <c r="DA28" s="1" t="s">
        <v>96</v>
      </c>
      <c r="DB28" s="1" t="s">
        <v>96</v>
      </c>
    </row>
    <row r="29" spans="1:106" ht="14">
      <c r="A29" s="7">
        <v>102</v>
      </c>
      <c r="B29" s="1" t="s">
        <v>96</v>
      </c>
      <c r="C29" s="1" t="s">
        <v>96</v>
      </c>
      <c r="D29" s="1" t="s">
        <v>96</v>
      </c>
      <c r="E29" s="2" t="s">
        <v>276</v>
      </c>
      <c r="F29" s="1" t="s">
        <v>277</v>
      </c>
      <c r="G29" s="1" t="s">
        <v>278</v>
      </c>
      <c r="H29" s="8" t="s">
        <v>113</v>
      </c>
      <c r="I29" s="1" t="s">
        <v>264</v>
      </c>
      <c r="J29" s="2" t="s">
        <v>265</v>
      </c>
      <c r="K29" s="2">
        <v>1</v>
      </c>
      <c r="L29" s="8"/>
      <c r="M29" s="8">
        <v>136</v>
      </c>
      <c r="N29" s="7">
        <v>138.69999999999999</v>
      </c>
      <c r="O29" s="11">
        <v>15.1</v>
      </c>
      <c r="P29" s="7">
        <v>136</v>
      </c>
      <c r="Q29" s="7">
        <v>143.6</v>
      </c>
      <c r="R29" s="7">
        <v>16.899999999999999</v>
      </c>
      <c r="S29" s="2">
        <v>0.5</v>
      </c>
      <c r="T29" s="1"/>
      <c r="U29" s="1"/>
      <c r="V29" s="1">
        <f t="shared" ref="V29:V31" si="2">N29-Q29</f>
        <v>-4.9000000000000057</v>
      </c>
      <c r="W29" s="1"/>
      <c r="X29" s="3"/>
      <c r="Y29" s="8">
        <f t="shared" si="0"/>
        <v>16.025292509030841</v>
      </c>
      <c r="AB29" s="7"/>
      <c r="AC29" s="7"/>
      <c r="AD29" s="1"/>
      <c r="AE29" s="1"/>
      <c r="AF29" s="1"/>
      <c r="AG29" s="1"/>
      <c r="AJ29" s="1" t="s">
        <v>96</v>
      </c>
      <c r="AK29" s="1" t="s">
        <v>96</v>
      </c>
      <c r="AL29" s="1" t="s">
        <v>96</v>
      </c>
      <c r="AO29" s="7">
        <v>16.075759999999999</v>
      </c>
      <c r="AP29" s="1" t="s">
        <v>96</v>
      </c>
      <c r="AQ29" s="7">
        <v>1.378485</v>
      </c>
      <c r="AR29" s="7">
        <v>2.1981700000000002</v>
      </c>
      <c r="AS29" s="7">
        <v>7.6018299999999996</v>
      </c>
      <c r="AT29" s="7">
        <v>0.30480699999999999</v>
      </c>
      <c r="AU29" s="1" t="s">
        <v>277</v>
      </c>
      <c r="AV29" s="1" t="s">
        <v>279</v>
      </c>
      <c r="AW29" s="1" t="s">
        <v>114</v>
      </c>
      <c r="AX29" s="1" t="s">
        <v>154</v>
      </c>
      <c r="AY29" s="1" t="s">
        <v>280</v>
      </c>
      <c r="AZ29" s="1" t="s">
        <v>96</v>
      </c>
      <c r="BA29" s="1" t="s">
        <v>281</v>
      </c>
      <c r="BB29" s="7">
        <v>269</v>
      </c>
      <c r="BC29" s="1" t="s">
        <v>96</v>
      </c>
      <c r="BD29" s="1" t="s">
        <v>118</v>
      </c>
      <c r="BE29" s="1" t="s">
        <v>119</v>
      </c>
      <c r="BF29" s="1" t="s">
        <v>120</v>
      </c>
      <c r="BG29" s="7">
        <v>156</v>
      </c>
      <c r="BH29" s="7">
        <v>1</v>
      </c>
      <c r="BI29" s="7">
        <v>0</v>
      </c>
      <c r="BJ29" s="7">
        <v>0</v>
      </c>
      <c r="BK29" s="7">
        <v>1</v>
      </c>
      <c r="BL29" s="7">
        <v>0</v>
      </c>
      <c r="BM29" s="7">
        <v>0</v>
      </c>
      <c r="BN29" s="7">
        <v>0</v>
      </c>
      <c r="BO29" s="7">
        <v>1</v>
      </c>
      <c r="BP29" s="7">
        <v>0</v>
      </c>
      <c r="BQ29" s="7">
        <v>1</v>
      </c>
      <c r="BR29" s="7">
        <v>1</v>
      </c>
      <c r="BS29" s="7">
        <v>0</v>
      </c>
      <c r="BT29" s="7">
        <v>1</v>
      </c>
      <c r="BU29" s="7">
        <v>0</v>
      </c>
      <c r="BV29" s="7">
        <v>1</v>
      </c>
      <c r="BW29" s="1" t="s">
        <v>282</v>
      </c>
      <c r="BX29" s="1" t="s">
        <v>283</v>
      </c>
      <c r="BY29" s="1" t="s">
        <v>284</v>
      </c>
      <c r="BZ29" s="1" t="s">
        <v>96</v>
      </c>
      <c r="CA29" s="1" t="s">
        <v>96</v>
      </c>
      <c r="CB29" s="1" t="s">
        <v>96</v>
      </c>
      <c r="CC29" s="1" t="s">
        <v>96</v>
      </c>
      <c r="CD29" s="1" t="s">
        <v>96</v>
      </c>
      <c r="CE29" s="1" t="s">
        <v>96</v>
      </c>
      <c r="CF29" s="1" t="s">
        <v>285</v>
      </c>
      <c r="CG29" s="1" t="s">
        <v>268</v>
      </c>
      <c r="CH29" s="1" t="s">
        <v>286</v>
      </c>
      <c r="CI29" s="1" t="s">
        <v>96</v>
      </c>
      <c r="CJ29" s="1" t="s">
        <v>96</v>
      </c>
      <c r="CK29" s="1" t="s">
        <v>96</v>
      </c>
      <c r="CL29" s="1" t="s">
        <v>96</v>
      </c>
      <c r="CM29" s="1" t="s">
        <v>96</v>
      </c>
      <c r="CN29" s="1" t="s">
        <v>96</v>
      </c>
      <c r="CO29" s="1" t="s">
        <v>96</v>
      </c>
      <c r="CP29" s="1" t="s">
        <v>96</v>
      </c>
      <c r="CQ29" s="1" t="s">
        <v>96</v>
      </c>
      <c r="CR29" s="1" t="s">
        <v>96</v>
      </c>
      <c r="CS29" s="1" t="s">
        <v>96</v>
      </c>
      <c r="CT29" s="1" t="s">
        <v>96</v>
      </c>
      <c r="CU29" s="1" t="s">
        <v>96</v>
      </c>
      <c r="CV29" s="1" t="s">
        <v>96</v>
      </c>
      <c r="CW29" s="1" t="s">
        <v>96</v>
      </c>
      <c r="CX29" s="1" t="s">
        <v>96</v>
      </c>
      <c r="CY29" s="1" t="s">
        <v>96</v>
      </c>
      <c r="CZ29" s="1" t="s">
        <v>96</v>
      </c>
      <c r="DA29" s="1" t="s">
        <v>96</v>
      </c>
      <c r="DB29" s="1" t="s">
        <v>96</v>
      </c>
    </row>
    <row r="30" spans="1:106" ht="14">
      <c r="A30" s="7">
        <v>112</v>
      </c>
      <c r="B30" s="1" t="s">
        <v>96</v>
      </c>
      <c r="C30" s="1" t="s">
        <v>96</v>
      </c>
      <c r="D30" s="1" t="s">
        <v>96</v>
      </c>
      <c r="E30" s="1" t="s">
        <v>287</v>
      </c>
      <c r="F30" s="1" t="s">
        <v>288</v>
      </c>
      <c r="G30" s="1" t="s">
        <v>112</v>
      </c>
      <c r="H30" s="8" t="s">
        <v>113</v>
      </c>
      <c r="I30" s="1" t="s">
        <v>289</v>
      </c>
      <c r="J30" s="2" t="s">
        <v>265</v>
      </c>
      <c r="K30" s="2">
        <v>1</v>
      </c>
      <c r="L30" s="8"/>
      <c r="M30" s="8">
        <v>20</v>
      </c>
      <c r="N30" s="7">
        <v>1.95</v>
      </c>
      <c r="O30" s="11">
        <v>4.26</v>
      </c>
      <c r="P30" s="7">
        <v>20</v>
      </c>
      <c r="Q30" s="7">
        <v>10.45</v>
      </c>
      <c r="R30" s="7">
        <v>5.32</v>
      </c>
      <c r="S30" s="2">
        <v>0.5</v>
      </c>
      <c r="T30" s="1"/>
      <c r="U30" s="1"/>
      <c r="V30" s="1">
        <f t="shared" si="2"/>
        <v>-8.5</v>
      </c>
      <c r="W30" s="1"/>
      <c r="X30" s="3"/>
      <c r="Y30" s="8">
        <f t="shared" si="0"/>
        <v>4.8192323040085956</v>
      </c>
      <c r="AB30" s="7"/>
      <c r="AC30" s="7"/>
      <c r="AD30" s="1"/>
      <c r="AE30" s="1"/>
      <c r="AF30" s="1"/>
      <c r="AG30" s="1"/>
      <c r="AJ30" s="1" t="s">
        <v>96</v>
      </c>
      <c r="AK30" s="1" t="s">
        <v>96</v>
      </c>
      <c r="AL30" s="1" t="s">
        <v>96</v>
      </c>
      <c r="AO30" s="7">
        <v>4.8192320000000004</v>
      </c>
      <c r="AP30" s="1" t="s">
        <v>96</v>
      </c>
      <c r="AQ30" s="7">
        <v>1.0776129999999999</v>
      </c>
      <c r="AR30" s="7">
        <v>-10.6121</v>
      </c>
      <c r="AS30" s="7">
        <v>-6.38788</v>
      </c>
      <c r="AT30" s="7">
        <v>-1.7637700000000001</v>
      </c>
      <c r="AU30" s="1" t="s">
        <v>288</v>
      </c>
      <c r="AV30" s="1" t="s">
        <v>290</v>
      </c>
      <c r="AW30" s="1" t="s">
        <v>96</v>
      </c>
      <c r="AX30" s="1" t="s">
        <v>96</v>
      </c>
      <c r="AY30" s="1" t="s">
        <v>96</v>
      </c>
      <c r="AZ30" s="1" t="s">
        <v>96</v>
      </c>
      <c r="BA30" s="1" t="s">
        <v>291</v>
      </c>
      <c r="BB30" s="7">
        <v>20</v>
      </c>
      <c r="BC30" s="1" t="s">
        <v>118</v>
      </c>
      <c r="BD30" s="1" t="s">
        <v>118</v>
      </c>
      <c r="BE30" s="1" t="s">
        <v>119</v>
      </c>
      <c r="BF30" s="1" t="s">
        <v>120</v>
      </c>
      <c r="BG30" s="7">
        <v>30</v>
      </c>
      <c r="BH30" s="7">
        <v>1</v>
      </c>
      <c r="BI30" s="7">
        <v>0</v>
      </c>
      <c r="BJ30" s="7">
        <v>0</v>
      </c>
      <c r="BK30" s="7">
        <v>1</v>
      </c>
      <c r="BL30" s="7">
        <v>0</v>
      </c>
      <c r="BM30" s="7">
        <v>0</v>
      </c>
      <c r="BN30" s="7">
        <v>0</v>
      </c>
      <c r="BO30" s="7">
        <v>1</v>
      </c>
      <c r="BP30" s="7">
        <v>0</v>
      </c>
      <c r="BQ30" s="7">
        <v>0</v>
      </c>
      <c r="BR30" s="7">
        <v>0</v>
      </c>
      <c r="BS30" s="7">
        <v>0</v>
      </c>
      <c r="BT30" s="7">
        <v>1</v>
      </c>
      <c r="BU30" s="7">
        <v>1</v>
      </c>
      <c r="BV30" s="7">
        <v>35</v>
      </c>
      <c r="BW30" s="1" t="s">
        <v>266</v>
      </c>
      <c r="BX30" s="1" t="s">
        <v>292</v>
      </c>
      <c r="BY30" s="1" t="s">
        <v>293</v>
      </c>
      <c r="BZ30" s="1" t="s">
        <v>140</v>
      </c>
      <c r="CA30" s="1" t="s">
        <v>294</v>
      </c>
      <c r="CB30" s="1" t="s">
        <v>96</v>
      </c>
      <c r="CC30" s="1" t="s">
        <v>96</v>
      </c>
      <c r="CD30" s="1" t="s">
        <v>96</v>
      </c>
      <c r="CE30" s="1" t="s">
        <v>96</v>
      </c>
      <c r="CF30" s="1" t="s">
        <v>268</v>
      </c>
      <c r="CG30" s="1" t="s">
        <v>295</v>
      </c>
      <c r="CH30" s="1" t="s">
        <v>96</v>
      </c>
      <c r="CI30" s="1" t="s">
        <v>96</v>
      </c>
      <c r="CJ30" s="1" t="s">
        <v>96</v>
      </c>
      <c r="CK30" s="1" t="s">
        <v>96</v>
      </c>
      <c r="CL30" s="1" t="s">
        <v>96</v>
      </c>
      <c r="CM30" s="1" t="s">
        <v>96</v>
      </c>
      <c r="CN30" s="1" t="s">
        <v>96</v>
      </c>
      <c r="CO30" s="1" t="s">
        <v>96</v>
      </c>
      <c r="CP30" s="1" t="s">
        <v>96</v>
      </c>
      <c r="CQ30" s="1" t="s">
        <v>296</v>
      </c>
      <c r="CR30" s="1" t="s">
        <v>297</v>
      </c>
      <c r="CS30" s="1" t="s">
        <v>298</v>
      </c>
      <c r="CT30" s="1" t="s">
        <v>96</v>
      </c>
      <c r="CU30" s="1" t="s">
        <v>96</v>
      </c>
      <c r="CV30" s="1" t="s">
        <v>96</v>
      </c>
      <c r="CW30" s="1" t="s">
        <v>96</v>
      </c>
      <c r="CX30" s="1" t="s">
        <v>96</v>
      </c>
      <c r="CY30" s="1" t="s">
        <v>96</v>
      </c>
      <c r="CZ30" s="1" t="s">
        <v>96</v>
      </c>
      <c r="DA30" s="1" t="s">
        <v>96</v>
      </c>
      <c r="DB30" s="1" t="s">
        <v>96</v>
      </c>
    </row>
    <row r="31" spans="1:106" ht="14">
      <c r="A31" s="7">
        <v>116</v>
      </c>
      <c r="B31" s="1" t="s">
        <v>96</v>
      </c>
      <c r="C31" s="1" t="s">
        <v>299</v>
      </c>
      <c r="D31" s="1" t="s">
        <v>300</v>
      </c>
      <c r="E31" s="1" t="s">
        <v>301</v>
      </c>
      <c r="F31" s="1" t="s">
        <v>302</v>
      </c>
      <c r="G31" s="1" t="s">
        <v>303</v>
      </c>
      <c r="H31" s="8" t="s">
        <v>100</v>
      </c>
      <c r="I31" s="1" t="s">
        <v>218</v>
      </c>
      <c r="J31" s="2" t="s">
        <v>265</v>
      </c>
      <c r="K31" s="2">
        <v>1</v>
      </c>
      <c r="L31" s="8"/>
      <c r="M31" s="8">
        <v>25</v>
      </c>
      <c r="N31" s="7">
        <v>23.48</v>
      </c>
      <c r="O31" s="11">
        <v>4.6399999999999997</v>
      </c>
      <c r="P31" s="7">
        <v>25</v>
      </c>
      <c r="Q31" s="7">
        <v>26.24</v>
      </c>
      <c r="R31" s="7">
        <v>5.22</v>
      </c>
      <c r="S31" s="2">
        <v>0.5</v>
      </c>
      <c r="T31" s="1"/>
      <c r="U31" s="1"/>
      <c r="V31" s="1">
        <f t="shared" si="2"/>
        <v>-2.759999999999998</v>
      </c>
      <c r="W31" s="1"/>
      <c r="X31" s="3"/>
      <c r="Y31" s="8">
        <f t="shared" si="0"/>
        <v>4.9385220461186563</v>
      </c>
      <c r="AB31" s="7"/>
      <c r="AC31" s="7"/>
      <c r="AD31" s="1"/>
      <c r="AE31" s="1"/>
      <c r="AF31" s="1"/>
      <c r="AG31" s="1"/>
      <c r="AJ31" s="1" t="s">
        <v>96</v>
      </c>
      <c r="AK31" s="1" t="s">
        <v>96</v>
      </c>
      <c r="AL31" s="1" t="s">
        <v>96</v>
      </c>
      <c r="AO31" s="1" t="s">
        <v>96</v>
      </c>
      <c r="AP31" s="7">
        <v>4.9385219999999999</v>
      </c>
      <c r="AQ31" s="7">
        <v>0.98770400000000003</v>
      </c>
      <c r="AR31" s="7">
        <v>-4.6959</v>
      </c>
      <c r="AS31" s="7">
        <v>-0.82410000000000005</v>
      </c>
      <c r="AT31" s="7">
        <v>-0.55886999999999998</v>
      </c>
      <c r="AU31" s="1" t="s">
        <v>302</v>
      </c>
      <c r="AV31" s="1" t="s">
        <v>301</v>
      </c>
      <c r="AW31" s="1" t="s">
        <v>114</v>
      </c>
      <c r="AX31" s="1" t="s">
        <v>154</v>
      </c>
      <c r="AY31" s="1" t="s">
        <v>304</v>
      </c>
      <c r="AZ31" s="1" t="s">
        <v>96</v>
      </c>
      <c r="BA31" s="1" t="s">
        <v>134</v>
      </c>
      <c r="BB31" s="7">
        <v>51</v>
      </c>
      <c r="BC31" s="1" t="s">
        <v>96</v>
      </c>
      <c r="BD31" s="1" t="s">
        <v>118</v>
      </c>
      <c r="BE31" s="1" t="s">
        <v>196</v>
      </c>
      <c r="BF31" s="1" t="s">
        <v>137</v>
      </c>
      <c r="BG31" s="7">
        <v>4.5</v>
      </c>
      <c r="BH31" s="7">
        <v>0</v>
      </c>
      <c r="BI31" s="7">
        <v>1</v>
      </c>
      <c r="BJ31" s="7">
        <v>1</v>
      </c>
      <c r="BK31" s="7">
        <v>0</v>
      </c>
      <c r="BL31" s="7">
        <v>1</v>
      </c>
      <c r="BM31" s="7">
        <v>0</v>
      </c>
      <c r="BN31" s="7">
        <v>0</v>
      </c>
      <c r="BO31" s="7">
        <v>1</v>
      </c>
      <c r="BP31" s="7">
        <v>0</v>
      </c>
      <c r="BQ31" s="7">
        <v>0</v>
      </c>
      <c r="BR31" s="7">
        <v>0</v>
      </c>
      <c r="BS31" s="7">
        <v>0</v>
      </c>
      <c r="BT31" s="7">
        <v>1</v>
      </c>
      <c r="BU31" s="7">
        <v>1</v>
      </c>
      <c r="BV31" s="7">
        <v>111</v>
      </c>
      <c r="BW31" s="1" t="s">
        <v>159</v>
      </c>
      <c r="BX31" s="1" t="s">
        <v>305</v>
      </c>
      <c r="BY31" s="1" t="s">
        <v>306</v>
      </c>
      <c r="BZ31" s="1" t="s">
        <v>307</v>
      </c>
      <c r="CA31" s="1" t="s">
        <v>96</v>
      </c>
      <c r="CB31" s="1" t="s">
        <v>96</v>
      </c>
      <c r="CC31" s="1" t="s">
        <v>96</v>
      </c>
      <c r="CD31" s="1" t="s">
        <v>96</v>
      </c>
      <c r="CE31" s="1" t="s">
        <v>96</v>
      </c>
      <c r="CF31" s="1" t="s">
        <v>308</v>
      </c>
      <c r="CG31" s="1" t="s">
        <v>218</v>
      </c>
      <c r="CH31" s="1" t="s">
        <v>96</v>
      </c>
      <c r="CI31" s="1" t="s">
        <v>309</v>
      </c>
      <c r="CJ31" s="1" t="s">
        <v>96</v>
      </c>
      <c r="CK31" s="1" t="s">
        <v>96</v>
      </c>
      <c r="CL31" s="1" t="s">
        <v>96</v>
      </c>
      <c r="CM31" s="1" t="s">
        <v>96</v>
      </c>
      <c r="CN31" s="1" t="s">
        <v>96</v>
      </c>
      <c r="CO31" s="1" t="s">
        <v>96</v>
      </c>
      <c r="CP31" s="1" t="s">
        <v>96</v>
      </c>
      <c r="CQ31" s="1" t="s">
        <v>163</v>
      </c>
      <c r="CR31" s="1" t="s">
        <v>96</v>
      </c>
      <c r="CS31" s="1" t="s">
        <v>96</v>
      </c>
      <c r="CT31" s="1" t="s">
        <v>96</v>
      </c>
      <c r="CU31" s="1" t="s">
        <v>96</v>
      </c>
      <c r="CV31" s="1" t="s">
        <v>96</v>
      </c>
      <c r="CW31" s="1" t="s">
        <v>96</v>
      </c>
      <c r="CX31" s="1" t="s">
        <v>96</v>
      </c>
      <c r="CY31" s="1" t="s">
        <v>96</v>
      </c>
      <c r="CZ31" s="1" t="s">
        <v>96</v>
      </c>
      <c r="DA31" s="1" t="s">
        <v>96</v>
      </c>
      <c r="DB31" s="1" t="s">
        <v>96</v>
      </c>
    </row>
    <row r="32" spans="1:106" ht="15.75" customHeight="1">
      <c r="X32" s="3"/>
    </row>
    <row r="33" spans="24:24" ht="15.75" customHeight="1">
      <c r="X33" s="3"/>
    </row>
    <row r="34" spans="24:24" ht="15.75" customHeight="1">
      <c r="X34" s="3"/>
    </row>
    <row r="35" spans="24:24" ht="15.75" customHeight="1">
      <c r="X35" s="3"/>
    </row>
    <row r="36" spans="24:24" ht="15.75" customHeight="1">
      <c r="X36" s="3"/>
    </row>
    <row r="37" spans="24:24" ht="15.75" customHeight="1">
      <c r="X37" s="3"/>
    </row>
    <row r="38" spans="24:24" ht="12.5">
      <c r="X38" s="3"/>
    </row>
    <row r="39" spans="24:24" ht="12.5">
      <c r="X39" s="3"/>
    </row>
    <row r="40" spans="24:24" ht="12.5">
      <c r="X40" s="3"/>
    </row>
    <row r="41" spans="24:24" ht="12.5">
      <c r="X41" s="3"/>
    </row>
    <row r="42" spans="24:24" ht="12.5">
      <c r="X42" s="3"/>
    </row>
    <row r="43" spans="24:24" ht="12.5">
      <c r="X43" s="3"/>
    </row>
    <row r="44" spans="24:24" ht="12.5">
      <c r="X44" s="3"/>
    </row>
    <row r="45" spans="24:24" ht="12.5">
      <c r="X45" s="3"/>
    </row>
    <row r="46" spans="24:24" ht="12.5">
      <c r="X46" s="3"/>
    </row>
    <row r="47" spans="24:24" ht="12.5">
      <c r="X47" s="3"/>
    </row>
    <row r="48" spans="24:24" ht="12.5">
      <c r="X48" s="3"/>
    </row>
    <row r="49" spans="24:24" ht="12.5">
      <c r="X49" s="3"/>
    </row>
    <row r="50" spans="24:24" ht="12.5">
      <c r="X50" s="3"/>
    </row>
    <row r="51" spans="24:24" ht="12.5">
      <c r="X51" s="3"/>
    </row>
    <row r="52" spans="24:24" ht="12.5">
      <c r="X52" s="3"/>
    </row>
    <row r="53" spans="24:24" ht="12.5">
      <c r="X53" s="3"/>
    </row>
    <row r="54" spans="24:24" ht="12.5">
      <c r="X54" s="3"/>
    </row>
    <row r="55" spans="24:24" ht="12.5">
      <c r="X55" s="3"/>
    </row>
    <row r="56" spans="24:24" ht="12.5">
      <c r="X56" s="3"/>
    </row>
    <row r="57" spans="24:24" ht="12.5">
      <c r="X57" s="3"/>
    </row>
    <row r="58" spans="24:24" ht="12.5">
      <c r="X58" s="3"/>
    </row>
    <row r="59" spans="24:24" ht="12.5">
      <c r="X59" s="3"/>
    </row>
    <row r="60" spans="24:24" ht="12.5">
      <c r="X60" s="3"/>
    </row>
    <row r="61" spans="24:24" ht="12.5">
      <c r="X61" s="3"/>
    </row>
    <row r="62" spans="24:24" ht="12.5">
      <c r="X62" s="3"/>
    </row>
    <row r="63" spans="24:24" ht="12.5">
      <c r="X63" s="3"/>
    </row>
    <row r="64" spans="24:24" ht="12.5">
      <c r="X64" s="3"/>
    </row>
    <row r="65" spans="24:24" ht="12.5">
      <c r="X65" s="3"/>
    </row>
    <row r="66" spans="24:24" ht="12.5">
      <c r="X66" s="3"/>
    </row>
    <row r="67" spans="24:24" ht="12.5">
      <c r="X67" s="3"/>
    </row>
    <row r="68" spans="24:24" ht="12.5">
      <c r="X68" s="3"/>
    </row>
    <row r="69" spans="24:24" ht="12.5">
      <c r="X69" s="3"/>
    </row>
    <row r="70" spans="24:24" ht="12.5">
      <c r="X70" s="3"/>
    </row>
    <row r="71" spans="24:24" ht="12.5">
      <c r="X71" s="3"/>
    </row>
    <row r="72" spans="24:24" ht="12.5">
      <c r="X72" s="3"/>
    </row>
    <row r="73" spans="24:24" ht="12.5">
      <c r="X73" s="3"/>
    </row>
    <row r="74" spans="24:24" ht="12.5">
      <c r="X74" s="3"/>
    </row>
    <row r="75" spans="24:24" ht="12.5">
      <c r="X75" s="3"/>
    </row>
    <row r="76" spans="24:24" ht="12.5">
      <c r="X76" s="3"/>
    </row>
    <row r="77" spans="24:24" ht="12.5">
      <c r="X77" s="3"/>
    </row>
    <row r="78" spans="24:24" ht="12.5">
      <c r="X78" s="3"/>
    </row>
    <row r="79" spans="24:24" ht="12.5">
      <c r="X79" s="3"/>
    </row>
    <row r="80" spans="24:24" ht="12.5">
      <c r="X80" s="3"/>
    </row>
    <row r="81" spans="24:24" ht="12.5">
      <c r="X81" s="3"/>
    </row>
    <row r="82" spans="24:24" ht="12.5">
      <c r="X82" s="3"/>
    </row>
    <row r="83" spans="24:24" ht="12.5">
      <c r="X83" s="3"/>
    </row>
    <row r="84" spans="24:24" ht="12.5">
      <c r="X84" s="3"/>
    </row>
    <row r="85" spans="24:24" ht="12.5">
      <c r="X85" s="3"/>
    </row>
    <row r="86" spans="24:24" ht="12.5">
      <c r="X86" s="3"/>
    </row>
    <row r="87" spans="24:24" ht="12.5">
      <c r="X87" s="3"/>
    </row>
    <row r="88" spans="24:24" ht="12.5">
      <c r="X88" s="3"/>
    </row>
    <row r="89" spans="24:24" ht="12.5">
      <c r="X89" s="3"/>
    </row>
    <row r="90" spans="24:24" ht="12.5">
      <c r="X90" s="3"/>
    </row>
    <row r="91" spans="24:24" ht="12.5">
      <c r="X91" s="3"/>
    </row>
    <row r="92" spans="24:24" ht="12.5">
      <c r="X92" s="3"/>
    </row>
    <row r="93" spans="24:24" ht="12.5">
      <c r="X93" s="3"/>
    </row>
    <row r="94" spans="24:24" ht="12.5">
      <c r="X94" s="3"/>
    </row>
    <row r="95" spans="24:24" ht="12.5">
      <c r="X95" s="3"/>
    </row>
    <row r="96" spans="24:24" ht="12.5">
      <c r="X96" s="3"/>
    </row>
    <row r="97" spans="24:24" ht="12.5">
      <c r="X97" s="3"/>
    </row>
    <row r="98" spans="24:24" ht="12.5">
      <c r="X98" s="3"/>
    </row>
    <row r="99" spans="24:24" ht="12.5">
      <c r="X99" s="3"/>
    </row>
    <row r="100" spans="24:24" ht="12.5">
      <c r="X100" s="3"/>
    </row>
    <row r="101" spans="24:24" ht="12.5">
      <c r="X101" s="3"/>
    </row>
    <row r="102" spans="24:24" ht="12.5">
      <c r="X102" s="3"/>
    </row>
    <row r="103" spans="24:24" ht="12.5">
      <c r="X103" s="3"/>
    </row>
    <row r="104" spans="24:24" ht="12.5">
      <c r="X104" s="3"/>
    </row>
    <row r="105" spans="24:24" ht="12.5">
      <c r="X105" s="3"/>
    </row>
    <row r="106" spans="24:24" ht="12.5">
      <c r="X106" s="3"/>
    </row>
    <row r="107" spans="24:24" ht="12.5">
      <c r="X107" s="3"/>
    </row>
    <row r="108" spans="24:24" ht="12.5">
      <c r="X108" s="3"/>
    </row>
    <row r="109" spans="24:24" ht="12.5">
      <c r="X109" s="3"/>
    </row>
    <row r="110" spans="24:24" ht="12.5">
      <c r="X110" s="3"/>
    </row>
    <row r="111" spans="24:24" ht="12.5">
      <c r="X111" s="3"/>
    </row>
    <row r="112" spans="24:24" ht="12.5">
      <c r="X112" s="3"/>
    </row>
    <row r="113" spans="24:24" ht="12.5">
      <c r="X113" s="3"/>
    </row>
    <row r="114" spans="24:24" ht="12.5">
      <c r="X114" s="3"/>
    </row>
    <row r="115" spans="24:24" ht="12.5">
      <c r="X115" s="3"/>
    </row>
    <row r="116" spans="24:24" ht="12.5">
      <c r="X116" s="3"/>
    </row>
    <row r="117" spans="24:24" ht="12.5">
      <c r="X117" s="3"/>
    </row>
    <row r="118" spans="24:24" ht="12.5">
      <c r="X118" s="3"/>
    </row>
    <row r="119" spans="24:24" ht="12.5">
      <c r="X119" s="3"/>
    </row>
    <row r="120" spans="24:24" ht="12.5">
      <c r="X120" s="3"/>
    </row>
    <row r="121" spans="24:24" ht="12.5">
      <c r="X121" s="3"/>
    </row>
    <row r="122" spans="24:24" ht="12.5">
      <c r="X122" s="3"/>
    </row>
    <row r="123" spans="24:24" ht="12.5">
      <c r="X123" s="3"/>
    </row>
    <row r="124" spans="24:24" ht="12.5">
      <c r="X124" s="3"/>
    </row>
    <row r="125" spans="24:24" ht="12.5">
      <c r="X125" s="3"/>
    </row>
    <row r="126" spans="24:24" ht="12.5">
      <c r="X126" s="3"/>
    </row>
    <row r="127" spans="24:24" ht="12.5">
      <c r="X127" s="3"/>
    </row>
    <row r="128" spans="24:24" ht="12.5">
      <c r="X128" s="3"/>
    </row>
    <row r="129" spans="24:24" ht="12.5">
      <c r="X129" s="3"/>
    </row>
    <row r="130" spans="24:24" ht="12.5">
      <c r="X130" s="3"/>
    </row>
    <row r="131" spans="24:24" ht="12.5">
      <c r="X131" s="3"/>
    </row>
    <row r="132" spans="24:24" ht="12.5">
      <c r="X132" s="3"/>
    </row>
    <row r="133" spans="24:24" ht="12.5">
      <c r="X133" s="3"/>
    </row>
    <row r="134" spans="24:24" ht="12.5">
      <c r="X134" s="3"/>
    </row>
    <row r="135" spans="24:24" ht="12.5">
      <c r="X135" s="3"/>
    </row>
    <row r="136" spans="24:24" ht="12.5">
      <c r="X136" s="3"/>
    </row>
    <row r="137" spans="24:24" ht="12.5">
      <c r="X137" s="3"/>
    </row>
    <row r="138" spans="24:24" ht="12.5">
      <c r="X138" s="3"/>
    </row>
    <row r="139" spans="24:24" ht="12.5">
      <c r="X139" s="3"/>
    </row>
    <row r="140" spans="24:24" ht="12.5">
      <c r="X140" s="3"/>
    </row>
    <row r="141" spans="24:24" ht="12.5">
      <c r="X141" s="3"/>
    </row>
    <row r="142" spans="24:24" ht="12.5">
      <c r="X142" s="3"/>
    </row>
    <row r="143" spans="24:24" ht="12.5">
      <c r="X143" s="3"/>
    </row>
    <row r="144" spans="24:24" ht="12.5">
      <c r="X144" s="3"/>
    </row>
    <row r="145" spans="24:24" ht="12.5">
      <c r="X145" s="3"/>
    </row>
    <row r="146" spans="24:24" ht="12.5">
      <c r="X146" s="3"/>
    </row>
    <row r="147" spans="24:24" ht="12.5">
      <c r="X147" s="3"/>
    </row>
    <row r="148" spans="24:24" ht="12.5">
      <c r="X148" s="3"/>
    </row>
    <row r="149" spans="24:24" ht="12.5">
      <c r="X149" s="3"/>
    </row>
    <row r="150" spans="24:24" ht="12.5">
      <c r="X150" s="3"/>
    </row>
    <row r="151" spans="24:24" ht="12.5">
      <c r="X151" s="3"/>
    </row>
    <row r="152" spans="24:24" ht="12.5">
      <c r="X152" s="3"/>
    </row>
    <row r="153" spans="24:24" ht="12.5">
      <c r="X153" s="3"/>
    </row>
    <row r="154" spans="24:24" ht="12.5">
      <c r="X154" s="3"/>
    </row>
    <row r="155" spans="24:24" ht="12.5">
      <c r="X155" s="3"/>
    </row>
    <row r="156" spans="24:24" ht="12.5">
      <c r="X156" s="3"/>
    </row>
    <row r="157" spans="24:24" ht="12.5">
      <c r="X157" s="3"/>
    </row>
    <row r="158" spans="24:24" ht="12.5">
      <c r="X158" s="3"/>
    </row>
    <row r="159" spans="24:24" ht="12.5">
      <c r="X159" s="3"/>
    </row>
    <row r="160" spans="24:24" ht="12.5">
      <c r="X160" s="3"/>
    </row>
    <row r="161" spans="24:24" ht="12.5">
      <c r="X161" s="3"/>
    </row>
    <row r="162" spans="24:24" ht="12.5">
      <c r="X162" s="3"/>
    </row>
    <row r="163" spans="24:24" ht="12.5">
      <c r="X163" s="3"/>
    </row>
    <row r="164" spans="24:24" ht="12.5">
      <c r="X164" s="3"/>
    </row>
    <row r="165" spans="24:24" ht="12.5">
      <c r="X165" s="3"/>
    </row>
    <row r="166" spans="24:24" ht="12.5">
      <c r="X166" s="3"/>
    </row>
    <row r="167" spans="24:24" ht="12.5">
      <c r="X167" s="3"/>
    </row>
    <row r="168" spans="24:24" ht="12.5">
      <c r="X168" s="3"/>
    </row>
    <row r="169" spans="24:24" ht="12.5">
      <c r="X169" s="3"/>
    </row>
    <row r="170" spans="24:24" ht="12.5">
      <c r="X170" s="3"/>
    </row>
    <row r="171" spans="24:24" ht="12.5">
      <c r="X171" s="3"/>
    </row>
    <row r="172" spans="24:24" ht="12.5">
      <c r="X172" s="3"/>
    </row>
    <row r="173" spans="24:24" ht="12.5">
      <c r="X173" s="3"/>
    </row>
    <row r="174" spans="24:24" ht="12.5">
      <c r="X174" s="3"/>
    </row>
    <row r="175" spans="24:24" ht="12.5">
      <c r="X175" s="3"/>
    </row>
    <row r="176" spans="24:24" ht="12.5">
      <c r="X176" s="3"/>
    </row>
    <row r="177" spans="24:24" ht="12.5">
      <c r="X177" s="3"/>
    </row>
    <row r="178" spans="24:24" ht="12.5">
      <c r="X178" s="3"/>
    </row>
    <row r="179" spans="24:24" ht="12.5">
      <c r="X179" s="3"/>
    </row>
    <row r="180" spans="24:24" ht="12.5">
      <c r="X180" s="3"/>
    </row>
    <row r="181" spans="24:24" ht="12.5">
      <c r="X181" s="3"/>
    </row>
    <row r="182" spans="24:24" ht="12.5">
      <c r="X182" s="3"/>
    </row>
    <row r="183" spans="24:24" ht="12.5">
      <c r="X183" s="3"/>
    </row>
    <row r="184" spans="24:24" ht="12.5">
      <c r="X184" s="3"/>
    </row>
    <row r="185" spans="24:24" ht="12.5">
      <c r="X185" s="3"/>
    </row>
    <row r="186" spans="24:24" ht="12.5">
      <c r="X186" s="3"/>
    </row>
    <row r="187" spans="24:24" ht="12.5">
      <c r="X187" s="3"/>
    </row>
    <row r="188" spans="24:24" ht="12.5">
      <c r="X188" s="3"/>
    </row>
    <row r="189" spans="24:24" ht="12.5">
      <c r="X189" s="3"/>
    </row>
    <row r="190" spans="24:24" ht="12.5">
      <c r="X190" s="3"/>
    </row>
    <row r="191" spans="24:24" ht="12.5">
      <c r="X191" s="3"/>
    </row>
    <row r="192" spans="24:24" ht="12.5">
      <c r="X192" s="3"/>
    </row>
    <row r="193" spans="24:24" ht="12.5">
      <c r="X193" s="3"/>
    </row>
    <row r="194" spans="24:24" ht="12.5">
      <c r="X194" s="3"/>
    </row>
    <row r="195" spans="24:24" ht="12.5">
      <c r="X195" s="3"/>
    </row>
    <row r="196" spans="24:24" ht="12.5">
      <c r="X196" s="3"/>
    </row>
    <row r="197" spans="24:24" ht="12.5">
      <c r="X197" s="3"/>
    </row>
    <row r="198" spans="24:24" ht="12.5">
      <c r="X198" s="3"/>
    </row>
    <row r="199" spans="24:24" ht="12.5">
      <c r="X199" s="3"/>
    </row>
    <row r="200" spans="24:24" ht="12.5">
      <c r="X200" s="3"/>
    </row>
    <row r="201" spans="24:24" ht="12.5">
      <c r="X201" s="3"/>
    </row>
    <row r="202" spans="24:24" ht="12.5">
      <c r="X202" s="3"/>
    </row>
    <row r="203" spans="24:24" ht="12.5">
      <c r="X203" s="3"/>
    </row>
    <row r="204" spans="24:24" ht="12.5">
      <c r="X204" s="3"/>
    </row>
    <row r="205" spans="24:24" ht="12.5">
      <c r="X205" s="3"/>
    </row>
    <row r="206" spans="24:24" ht="12.5">
      <c r="X206" s="3"/>
    </row>
    <row r="207" spans="24:24" ht="12.5">
      <c r="X207" s="3"/>
    </row>
    <row r="208" spans="24:24" ht="12.5">
      <c r="X208" s="3"/>
    </row>
    <row r="209" spans="24:24" ht="12.5">
      <c r="X209" s="3"/>
    </row>
    <row r="210" spans="24:24" ht="12.5">
      <c r="X210" s="3"/>
    </row>
    <row r="211" spans="24:24" ht="12.5">
      <c r="X211" s="3"/>
    </row>
    <row r="212" spans="24:24" ht="12.5">
      <c r="X212" s="3"/>
    </row>
    <row r="213" spans="24:24" ht="12.5">
      <c r="X213" s="3"/>
    </row>
    <row r="214" spans="24:24" ht="12.5">
      <c r="X214" s="3"/>
    </row>
    <row r="215" spans="24:24" ht="12.5">
      <c r="X215" s="3"/>
    </row>
    <row r="216" spans="24:24" ht="12.5">
      <c r="X216" s="3"/>
    </row>
    <row r="217" spans="24:24" ht="12.5">
      <c r="X217" s="3"/>
    </row>
    <row r="218" spans="24:24" ht="12.5">
      <c r="X218" s="3"/>
    </row>
    <row r="219" spans="24:24" ht="12.5">
      <c r="X219" s="3"/>
    </row>
    <row r="220" spans="24:24" ht="12.5">
      <c r="X220" s="3"/>
    </row>
    <row r="221" spans="24:24" ht="12.5">
      <c r="X221" s="3"/>
    </row>
    <row r="222" spans="24:24" ht="12.5">
      <c r="X222" s="3"/>
    </row>
    <row r="223" spans="24:24" ht="12.5">
      <c r="X223" s="3"/>
    </row>
    <row r="224" spans="24:24" ht="12.5">
      <c r="X224" s="3"/>
    </row>
    <row r="225" spans="24:24" ht="12.5">
      <c r="X225" s="3"/>
    </row>
    <row r="226" spans="24:24" ht="12.5">
      <c r="X226" s="3"/>
    </row>
    <row r="227" spans="24:24" ht="12.5">
      <c r="X227" s="3"/>
    </row>
    <row r="228" spans="24:24" ht="12.5">
      <c r="X228" s="3"/>
    </row>
    <row r="229" spans="24:24" ht="12.5">
      <c r="X229" s="3"/>
    </row>
    <row r="230" spans="24:24" ht="12.5">
      <c r="X230" s="3"/>
    </row>
    <row r="231" spans="24:24" ht="12.5">
      <c r="X231" s="3"/>
    </row>
    <row r="232" spans="24:24" ht="12.5">
      <c r="X232" s="3"/>
    </row>
    <row r="233" spans="24:24" ht="12.5">
      <c r="X233" s="3"/>
    </row>
    <row r="234" spans="24:24" ht="12.5">
      <c r="X234" s="3"/>
    </row>
    <row r="235" spans="24:24" ht="12.5">
      <c r="X235" s="3"/>
    </row>
    <row r="236" spans="24:24" ht="12.5">
      <c r="X236" s="3"/>
    </row>
    <row r="237" spans="24:24" ht="12.5">
      <c r="X237" s="3"/>
    </row>
    <row r="238" spans="24:24" ht="12.5">
      <c r="X238" s="3"/>
    </row>
    <row r="239" spans="24:24" ht="12.5">
      <c r="X239" s="3"/>
    </row>
    <row r="240" spans="24:24" ht="12.5">
      <c r="X240" s="3"/>
    </row>
    <row r="241" spans="24:24" ht="12.5">
      <c r="X241" s="3"/>
    </row>
    <row r="242" spans="24:24" ht="12.5">
      <c r="X242" s="3"/>
    </row>
    <row r="243" spans="24:24" ht="12.5">
      <c r="X243" s="3"/>
    </row>
    <row r="244" spans="24:24" ht="12.5">
      <c r="X244" s="3"/>
    </row>
    <row r="245" spans="24:24" ht="12.5">
      <c r="X245" s="3"/>
    </row>
    <row r="246" spans="24:24" ht="12.5">
      <c r="X246" s="3"/>
    </row>
    <row r="247" spans="24:24" ht="12.5">
      <c r="X247" s="3"/>
    </row>
    <row r="248" spans="24:24" ht="12.5">
      <c r="X248" s="3"/>
    </row>
    <row r="249" spans="24:24" ht="12.5">
      <c r="X249" s="3"/>
    </row>
    <row r="250" spans="24:24" ht="12.5">
      <c r="X250" s="3"/>
    </row>
    <row r="251" spans="24:24" ht="12.5">
      <c r="X251" s="3"/>
    </row>
    <row r="252" spans="24:24" ht="12.5">
      <c r="X252" s="3"/>
    </row>
    <row r="253" spans="24:24" ht="12.5">
      <c r="X253" s="3"/>
    </row>
    <row r="254" spans="24:24" ht="12.5">
      <c r="X254" s="3"/>
    </row>
    <row r="255" spans="24:24" ht="12.5">
      <c r="X255" s="3"/>
    </row>
    <row r="256" spans="24:24" ht="12.5">
      <c r="X256" s="3"/>
    </row>
    <row r="257" spans="24:24" ht="12.5">
      <c r="X257" s="3"/>
    </row>
    <row r="258" spans="24:24" ht="12.5">
      <c r="X258" s="3"/>
    </row>
    <row r="259" spans="24:24" ht="12.5">
      <c r="X259" s="3"/>
    </row>
    <row r="260" spans="24:24" ht="12.5">
      <c r="X260" s="3"/>
    </row>
    <row r="261" spans="24:24" ht="12.5">
      <c r="X261" s="3"/>
    </row>
    <row r="262" spans="24:24" ht="12.5">
      <c r="X262" s="3"/>
    </row>
    <row r="263" spans="24:24" ht="12.5">
      <c r="X263" s="3"/>
    </row>
    <row r="264" spans="24:24" ht="12.5">
      <c r="X264" s="3"/>
    </row>
    <row r="265" spans="24:24" ht="12.5">
      <c r="X265" s="3"/>
    </row>
    <row r="266" spans="24:24" ht="12.5">
      <c r="X266" s="3"/>
    </row>
    <row r="267" spans="24:24" ht="12.5">
      <c r="X267" s="3"/>
    </row>
    <row r="268" spans="24:24" ht="12.5">
      <c r="X268" s="3"/>
    </row>
    <row r="269" spans="24:24" ht="12.5">
      <c r="X269" s="3"/>
    </row>
    <row r="270" spans="24:24" ht="12.5">
      <c r="X270" s="3"/>
    </row>
    <row r="271" spans="24:24" ht="12.5">
      <c r="X271" s="3"/>
    </row>
    <row r="272" spans="24:24" ht="12.5">
      <c r="X272" s="3"/>
    </row>
    <row r="273" spans="24:24" ht="12.5">
      <c r="X273" s="3"/>
    </row>
    <row r="274" spans="24:24" ht="12.5">
      <c r="X274" s="3"/>
    </row>
    <row r="275" spans="24:24" ht="12.5">
      <c r="X275" s="3"/>
    </row>
    <row r="276" spans="24:24" ht="12.5">
      <c r="X276" s="3"/>
    </row>
    <row r="277" spans="24:24" ht="12.5">
      <c r="X277" s="3"/>
    </row>
    <row r="278" spans="24:24" ht="12.5">
      <c r="X278" s="3"/>
    </row>
    <row r="279" spans="24:24" ht="12.5">
      <c r="X279" s="3"/>
    </row>
    <row r="280" spans="24:24" ht="12.5">
      <c r="X280" s="3"/>
    </row>
    <row r="281" spans="24:24" ht="12.5">
      <c r="X281" s="3"/>
    </row>
    <row r="282" spans="24:24" ht="12.5">
      <c r="X282" s="3"/>
    </row>
    <row r="283" spans="24:24" ht="12.5">
      <c r="X283" s="3"/>
    </row>
    <row r="284" spans="24:24" ht="12.5">
      <c r="X284" s="3"/>
    </row>
    <row r="285" spans="24:24" ht="12.5">
      <c r="X285" s="3"/>
    </row>
    <row r="286" spans="24:24" ht="12.5">
      <c r="X286" s="3"/>
    </row>
    <row r="287" spans="24:24" ht="12.5">
      <c r="X287" s="3"/>
    </row>
    <row r="288" spans="24:24" ht="12.5">
      <c r="X288" s="3"/>
    </row>
    <row r="289" spans="24:24" ht="12.5">
      <c r="X289" s="3"/>
    </row>
    <row r="290" spans="24:24" ht="12.5">
      <c r="X290" s="3"/>
    </row>
    <row r="291" spans="24:24" ht="12.5">
      <c r="X291" s="3"/>
    </row>
    <row r="292" spans="24:24" ht="12.5">
      <c r="X292" s="3"/>
    </row>
    <row r="293" spans="24:24" ht="12.5">
      <c r="X293" s="3"/>
    </row>
    <row r="294" spans="24:24" ht="12.5">
      <c r="X294" s="3"/>
    </row>
    <row r="295" spans="24:24" ht="12.5">
      <c r="X295" s="3"/>
    </row>
    <row r="296" spans="24:24" ht="12.5">
      <c r="X296" s="3"/>
    </row>
    <row r="297" spans="24:24" ht="12.5">
      <c r="X297" s="3"/>
    </row>
    <row r="298" spans="24:24" ht="12.5">
      <c r="X298" s="3"/>
    </row>
    <row r="299" spans="24:24" ht="12.5">
      <c r="X299" s="3"/>
    </row>
    <row r="300" spans="24:24" ht="12.5">
      <c r="X300" s="3"/>
    </row>
    <row r="301" spans="24:24" ht="12.5">
      <c r="X301" s="3"/>
    </row>
    <row r="302" spans="24:24" ht="12.5">
      <c r="X302" s="3"/>
    </row>
    <row r="303" spans="24:24" ht="12.5">
      <c r="X303" s="3"/>
    </row>
    <row r="304" spans="24:24" ht="12.5">
      <c r="X304" s="3"/>
    </row>
    <row r="305" spans="24:24" ht="12.5">
      <c r="X305" s="3"/>
    </row>
    <row r="306" spans="24:24" ht="12.5">
      <c r="X306" s="3"/>
    </row>
    <row r="307" spans="24:24" ht="12.5">
      <c r="X307" s="3"/>
    </row>
    <row r="308" spans="24:24" ht="12.5">
      <c r="X308" s="3"/>
    </row>
    <row r="309" spans="24:24" ht="12.5">
      <c r="X309" s="3"/>
    </row>
    <row r="310" spans="24:24" ht="12.5">
      <c r="X310" s="3"/>
    </row>
    <row r="311" spans="24:24" ht="12.5">
      <c r="X311" s="3"/>
    </row>
    <row r="312" spans="24:24" ht="12.5">
      <c r="X312" s="3"/>
    </row>
    <row r="313" spans="24:24" ht="12.5">
      <c r="X313" s="3"/>
    </row>
    <row r="314" spans="24:24" ht="12.5">
      <c r="X314" s="3"/>
    </row>
    <row r="315" spans="24:24" ht="12.5">
      <c r="X315" s="3"/>
    </row>
    <row r="316" spans="24:24" ht="12.5">
      <c r="X316" s="3"/>
    </row>
    <row r="317" spans="24:24" ht="12.5">
      <c r="X317" s="3"/>
    </row>
    <row r="318" spans="24:24" ht="12.5">
      <c r="X318" s="3"/>
    </row>
    <row r="319" spans="24:24" ht="12.5">
      <c r="X319" s="3"/>
    </row>
    <row r="320" spans="24:24" ht="12.5">
      <c r="X320" s="3"/>
    </row>
    <row r="321" spans="24:24" ht="12.5">
      <c r="X321" s="3"/>
    </row>
    <row r="322" spans="24:24" ht="12.5">
      <c r="X322" s="3"/>
    </row>
    <row r="323" spans="24:24" ht="12.5">
      <c r="X323" s="3"/>
    </row>
    <row r="324" spans="24:24" ht="12.5">
      <c r="X324" s="3"/>
    </row>
    <row r="325" spans="24:24" ht="12.5">
      <c r="X325" s="3"/>
    </row>
    <row r="326" spans="24:24" ht="12.5">
      <c r="X326" s="3"/>
    </row>
    <row r="327" spans="24:24" ht="12.5">
      <c r="X327" s="3"/>
    </row>
    <row r="328" spans="24:24" ht="12.5">
      <c r="X328" s="3"/>
    </row>
    <row r="329" spans="24:24" ht="12.5">
      <c r="X329" s="3"/>
    </row>
    <row r="330" spans="24:24" ht="12.5">
      <c r="X330" s="3"/>
    </row>
    <row r="331" spans="24:24" ht="12.5">
      <c r="X331" s="3"/>
    </row>
    <row r="332" spans="24:24" ht="12.5">
      <c r="X332" s="3"/>
    </row>
    <row r="333" spans="24:24" ht="12.5">
      <c r="X333" s="3"/>
    </row>
    <row r="334" spans="24:24" ht="12.5">
      <c r="X334" s="3"/>
    </row>
    <row r="335" spans="24:24" ht="12.5">
      <c r="X335" s="3"/>
    </row>
    <row r="336" spans="24:24" ht="12.5">
      <c r="X336" s="3"/>
    </row>
    <row r="337" spans="24:24" ht="12.5">
      <c r="X337" s="3"/>
    </row>
    <row r="338" spans="24:24" ht="12.5">
      <c r="X338" s="3"/>
    </row>
    <row r="339" spans="24:24" ht="12.5">
      <c r="X339" s="3"/>
    </row>
    <row r="340" spans="24:24" ht="12.5">
      <c r="X340" s="3"/>
    </row>
    <row r="341" spans="24:24" ht="12.5">
      <c r="X341" s="3"/>
    </row>
    <row r="342" spans="24:24" ht="12.5">
      <c r="X342" s="3"/>
    </row>
    <row r="343" spans="24:24" ht="12.5">
      <c r="X343" s="3"/>
    </row>
    <row r="344" spans="24:24" ht="12.5">
      <c r="X344" s="3"/>
    </row>
    <row r="345" spans="24:24" ht="12.5">
      <c r="X345" s="3"/>
    </row>
    <row r="346" spans="24:24" ht="12.5">
      <c r="X346" s="3"/>
    </row>
    <row r="347" spans="24:24" ht="12.5">
      <c r="X347" s="3"/>
    </row>
    <row r="348" spans="24:24" ht="12.5">
      <c r="X348" s="3"/>
    </row>
    <row r="349" spans="24:24" ht="12.5">
      <c r="X349" s="3"/>
    </row>
    <row r="350" spans="24:24" ht="12.5">
      <c r="X350" s="3"/>
    </row>
    <row r="351" spans="24:24" ht="12.5">
      <c r="X351" s="3"/>
    </row>
    <row r="352" spans="24:24" ht="12.5">
      <c r="X352" s="3"/>
    </row>
    <row r="353" spans="24:24" ht="12.5">
      <c r="X353" s="3"/>
    </row>
    <row r="354" spans="24:24" ht="12.5">
      <c r="X354" s="3"/>
    </row>
    <row r="355" spans="24:24" ht="12.5">
      <c r="X355" s="3"/>
    </row>
    <row r="356" spans="24:24" ht="12.5">
      <c r="X356" s="3"/>
    </row>
    <row r="357" spans="24:24" ht="12.5">
      <c r="X357" s="3"/>
    </row>
    <row r="358" spans="24:24" ht="12.5">
      <c r="X358" s="3"/>
    </row>
    <row r="359" spans="24:24" ht="12.5">
      <c r="X359" s="3"/>
    </row>
    <row r="360" spans="24:24" ht="12.5">
      <c r="X360" s="3"/>
    </row>
    <row r="361" spans="24:24" ht="12.5">
      <c r="X361" s="3"/>
    </row>
    <row r="362" spans="24:24" ht="12.5">
      <c r="X362" s="3"/>
    </row>
    <row r="363" spans="24:24" ht="12.5">
      <c r="X363" s="3"/>
    </row>
    <row r="364" spans="24:24" ht="12.5">
      <c r="X364" s="3"/>
    </row>
    <row r="365" spans="24:24" ht="12.5">
      <c r="X365" s="3"/>
    </row>
    <row r="366" spans="24:24" ht="12.5">
      <c r="X366" s="3"/>
    </row>
    <row r="367" spans="24:24" ht="12.5">
      <c r="X367" s="3"/>
    </row>
    <row r="368" spans="24:24" ht="12.5">
      <c r="X368" s="3"/>
    </row>
    <row r="369" spans="24:24" ht="12.5">
      <c r="X369" s="3"/>
    </row>
    <row r="370" spans="24:24" ht="12.5">
      <c r="X370" s="3"/>
    </row>
    <row r="371" spans="24:24" ht="12.5">
      <c r="X371" s="3"/>
    </row>
    <row r="372" spans="24:24" ht="12.5">
      <c r="X372" s="3"/>
    </row>
    <row r="373" spans="24:24" ht="12.5">
      <c r="X373" s="3"/>
    </row>
    <row r="374" spans="24:24" ht="12.5">
      <c r="X374" s="3"/>
    </row>
    <row r="375" spans="24:24" ht="12.5">
      <c r="X375" s="3"/>
    </row>
    <row r="376" spans="24:24" ht="12.5">
      <c r="X376" s="3"/>
    </row>
    <row r="377" spans="24:24" ht="12.5">
      <c r="X377" s="3"/>
    </row>
    <row r="378" spans="24:24" ht="12.5">
      <c r="X378" s="3"/>
    </row>
    <row r="379" spans="24:24" ht="12.5">
      <c r="X379" s="3"/>
    </row>
    <row r="380" spans="24:24" ht="12.5">
      <c r="X380" s="3"/>
    </row>
    <row r="381" spans="24:24" ht="12.5">
      <c r="X381" s="3"/>
    </row>
    <row r="382" spans="24:24" ht="12.5">
      <c r="X382" s="3"/>
    </row>
    <row r="383" spans="24:24" ht="12.5">
      <c r="X383" s="3"/>
    </row>
    <row r="384" spans="24:24" ht="12.5">
      <c r="X384" s="3"/>
    </row>
    <row r="385" spans="24:24" ht="12.5">
      <c r="X385" s="3"/>
    </row>
    <row r="386" spans="24:24" ht="12.5">
      <c r="X386" s="3"/>
    </row>
    <row r="387" spans="24:24" ht="12.5">
      <c r="X387" s="3"/>
    </row>
    <row r="388" spans="24:24" ht="12.5">
      <c r="X388" s="3"/>
    </row>
    <row r="389" spans="24:24" ht="12.5">
      <c r="X389" s="3"/>
    </row>
    <row r="390" spans="24:24" ht="12.5">
      <c r="X390" s="3"/>
    </row>
    <row r="391" spans="24:24" ht="12.5">
      <c r="X391" s="3"/>
    </row>
    <row r="392" spans="24:24" ht="12.5">
      <c r="X392" s="3"/>
    </row>
    <row r="393" spans="24:24" ht="12.5">
      <c r="X393" s="3"/>
    </row>
    <row r="394" spans="24:24" ht="12.5">
      <c r="X394" s="3"/>
    </row>
    <row r="395" spans="24:24" ht="12.5">
      <c r="X395" s="3"/>
    </row>
    <row r="396" spans="24:24" ht="12.5">
      <c r="X396" s="3"/>
    </row>
    <row r="397" spans="24:24" ht="12.5">
      <c r="X397" s="3"/>
    </row>
    <row r="398" spans="24:24" ht="12.5">
      <c r="X398" s="3"/>
    </row>
    <row r="399" spans="24:24" ht="12.5">
      <c r="X399" s="3"/>
    </row>
    <row r="400" spans="24:24" ht="12.5">
      <c r="X400" s="3"/>
    </row>
    <row r="401" spans="24:24" ht="12.5">
      <c r="X401" s="3"/>
    </row>
    <row r="402" spans="24:24" ht="12.5">
      <c r="X402" s="3"/>
    </row>
    <row r="403" spans="24:24" ht="12.5">
      <c r="X403" s="3"/>
    </row>
    <row r="404" spans="24:24" ht="12.5">
      <c r="X404" s="3"/>
    </row>
    <row r="405" spans="24:24" ht="12.5">
      <c r="X405" s="3"/>
    </row>
    <row r="406" spans="24:24" ht="12.5">
      <c r="X406" s="3"/>
    </row>
    <row r="407" spans="24:24" ht="12.5">
      <c r="X407" s="3"/>
    </row>
    <row r="408" spans="24:24" ht="12.5">
      <c r="X408" s="3"/>
    </row>
    <row r="409" spans="24:24" ht="12.5">
      <c r="X409" s="3"/>
    </row>
    <row r="410" spans="24:24" ht="12.5">
      <c r="X410" s="3"/>
    </row>
    <row r="411" spans="24:24" ht="12.5">
      <c r="X411" s="3"/>
    </row>
    <row r="412" spans="24:24" ht="12.5">
      <c r="X412" s="3"/>
    </row>
    <row r="413" spans="24:24" ht="12.5">
      <c r="X413" s="3"/>
    </row>
    <row r="414" spans="24:24" ht="12.5">
      <c r="X414" s="3"/>
    </row>
    <row r="415" spans="24:24" ht="12.5">
      <c r="X415" s="3"/>
    </row>
    <row r="416" spans="24:24" ht="12.5">
      <c r="X416" s="3"/>
    </row>
    <row r="417" spans="24:24" ht="12.5">
      <c r="X417" s="3"/>
    </row>
    <row r="418" spans="24:24" ht="12.5">
      <c r="X418" s="3"/>
    </row>
    <row r="419" spans="24:24" ht="12.5">
      <c r="X419" s="3"/>
    </row>
    <row r="420" spans="24:24" ht="12.5">
      <c r="X420" s="3"/>
    </row>
    <row r="421" spans="24:24" ht="12.5">
      <c r="X421" s="3"/>
    </row>
    <row r="422" spans="24:24" ht="12.5">
      <c r="X422" s="3"/>
    </row>
    <row r="423" spans="24:24" ht="12.5">
      <c r="X423" s="3"/>
    </row>
    <row r="424" spans="24:24" ht="12.5">
      <c r="X424" s="3"/>
    </row>
    <row r="425" spans="24:24" ht="12.5">
      <c r="X425" s="3"/>
    </row>
    <row r="426" spans="24:24" ht="12.5">
      <c r="X426" s="3"/>
    </row>
    <row r="427" spans="24:24" ht="12.5">
      <c r="X427" s="3"/>
    </row>
    <row r="428" spans="24:24" ht="12.5">
      <c r="X428" s="3"/>
    </row>
    <row r="429" spans="24:24" ht="12.5">
      <c r="X429" s="3"/>
    </row>
    <row r="430" spans="24:24" ht="12.5">
      <c r="X430" s="3"/>
    </row>
    <row r="431" spans="24:24" ht="12.5">
      <c r="X431" s="3"/>
    </row>
    <row r="432" spans="24:24" ht="12.5">
      <c r="X432" s="3"/>
    </row>
    <row r="433" spans="24:24" ht="12.5">
      <c r="X433" s="3"/>
    </row>
    <row r="434" spans="24:24" ht="12.5">
      <c r="X434" s="3"/>
    </row>
    <row r="435" spans="24:24" ht="12.5">
      <c r="X435" s="3"/>
    </row>
    <row r="436" spans="24:24" ht="12.5">
      <c r="X436" s="3"/>
    </row>
    <row r="437" spans="24:24" ht="12.5">
      <c r="X437" s="3"/>
    </row>
    <row r="438" spans="24:24" ht="12.5">
      <c r="X438" s="3"/>
    </row>
    <row r="439" spans="24:24" ht="12.5">
      <c r="X439" s="3"/>
    </row>
    <row r="440" spans="24:24" ht="12.5">
      <c r="X440" s="3"/>
    </row>
    <row r="441" spans="24:24" ht="12.5">
      <c r="X441" s="3"/>
    </row>
    <row r="442" spans="24:24" ht="12.5">
      <c r="X442" s="3"/>
    </row>
    <row r="443" spans="24:24" ht="12.5">
      <c r="X443" s="3"/>
    </row>
    <row r="444" spans="24:24" ht="12.5">
      <c r="X444" s="3"/>
    </row>
    <row r="445" spans="24:24" ht="12.5">
      <c r="X445" s="3"/>
    </row>
    <row r="446" spans="24:24" ht="12.5">
      <c r="X446" s="3"/>
    </row>
    <row r="447" spans="24:24" ht="12.5">
      <c r="X447" s="3"/>
    </row>
    <row r="448" spans="24:24" ht="12.5">
      <c r="X448" s="3"/>
    </row>
    <row r="449" spans="24:24" ht="12.5">
      <c r="X449" s="3"/>
    </row>
    <row r="450" spans="24:24" ht="12.5">
      <c r="X450" s="3"/>
    </row>
    <row r="451" spans="24:24" ht="12.5">
      <c r="X451" s="3"/>
    </row>
    <row r="452" spans="24:24" ht="12.5">
      <c r="X452" s="3"/>
    </row>
    <row r="453" spans="24:24" ht="12.5">
      <c r="X453" s="3"/>
    </row>
    <row r="454" spans="24:24" ht="12.5">
      <c r="X454" s="3"/>
    </row>
    <row r="455" spans="24:24" ht="12.5">
      <c r="X455" s="3"/>
    </row>
    <row r="456" spans="24:24" ht="12.5">
      <c r="X456" s="3"/>
    </row>
    <row r="457" spans="24:24" ht="12.5">
      <c r="X457" s="3"/>
    </row>
    <row r="458" spans="24:24" ht="12.5">
      <c r="X458" s="3"/>
    </row>
    <row r="459" spans="24:24" ht="12.5">
      <c r="X459" s="3"/>
    </row>
    <row r="460" spans="24:24" ht="12.5">
      <c r="X460" s="3"/>
    </row>
    <row r="461" spans="24:24" ht="12.5">
      <c r="X461" s="3"/>
    </row>
    <row r="462" spans="24:24" ht="12.5">
      <c r="X462" s="3"/>
    </row>
    <row r="463" spans="24:24" ht="12.5">
      <c r="X463" s="3"/>
    </row>
    <row r="464" spans="24:24" ht="12.5">
      <c r="X464" s="3"/>
    </row>
    <row r="465" spans="24:24" ht="12.5">
      <c r="X465" s="3"/>
    </row>
    <row r="466" spans="24:24" ht="12.5">
      <c r="X466" s="3"/>
    </row>
    <row r="467" spans="24:24" ht="12.5">
      <c r="X467" s="3"/>
    </row>
    <row r="468" spans="24:24" ht="12.5">
      <c r="X468" s="3"/>
    </row>
    <row r="469" spans="24:24" ht="12.5">
      <c r="X469" s="3"/>
    </row>
    <row r="470" spans="24:24" ht="12.5">
      <c r="X470" s="3"/>
    </row>
    <row r="471" spans="24:24" ht="12.5">
      <c r="X471" s="3"/>
    </row>
    <row r="472" spans="24:24" ht="12.5">
      <c r="X472" s="3"/>
    </row>
    <row r="473" spans="24:24" ht="12.5">
      <c r="X473" s="3"/>
    </row>
    <row r="474" spans="24:24" ht="12.5">
      <c r="X474" s="3"/>
    </row>
    <row r="475" spans="24:24" ht="12.5">
      <c r="X475" s="3"/>
    </row>
    <row r="476" spans="24:24" ht="12.5">
      <c r="X476" s="3"/>
    </row>
    <row r="477" spans="24:24" ht="12.5">
      <c r="X477" s="3"/>
    </row>
    <row r="478" spans="24:24" ht="12.5">
      <c r="X478" s="3"/>
    </row>
    <row r="479" spans="24:24" ht="12.5">
      <c r="X479" s="3"/>
    </row>
    <row r="480" spans="24:24" ht="12.5">
      <c r="X480" s="3"/>
    </row>
    <row r="481" spans="24:24" ht="12.5">
      <c r="X481" s="3"/>
    </row>
    <row r="482" spans="24:24" ht="12.5">
      <c r="X482" s="3"/>
    </row>
    <row r="483" spans="24:24" ht="12.5">
      <c r="X483" s="3"/>
    </row>
    <row r="484" spans="24:24" ht="12.5">
      <c r="X484" s="3"/>
    </row>
    <row r="485" spans="24:24" ht="12.5">
      <c r="X485" s="3"/>
    </row>
    <row r="486" spans="24:24" ht="12.5">
      <c r="X486" s="3"/>
    </row>
    <row r="487" spans="24:24" ht="12.5">
      <c r="X487" s="3"/>
    </row>
    <row r="488" spans="24:24" ht="12.5">
      <c r="X488" s="3"/>
    </row>
    <row r="489" spans="24:24" ht="12.5">
      <c r="X489" s="3"/>
    </row>
    <row r="490" spans="24:24" ht="12.5">
      <c r="X490" s="3"/>
    </row>
    <row r="491" spans="24:24" ht="12.5">
      <c r="X491" s="3"/>
    </row>
    <row r="492" spans="24:24" ht="12.5">
      <c r="X492" s="3"/>
    </row>
    <row r="493" spans="24:24" ht="12.5">
      <c r="X493" s="3"/>
    </row>
    <row r="494" spans="24:24" ht="12.5">
      <c r="X494" s="3"/>
    </row>
    <row r="495" spans="24:24" ht="12.5">
      <c r="X495" s="3"/>
    </row>
    <row r="496" spans="24:24" ht="12.5">
      <c r="X496" s="3"/>
    </row>
    <row r="497" spans="24:24" ht="12.5">
      <c r="X497" s="3"/>
    </row>
    <row r="498" spans="24:24" ht="12.5">
      <c r="X498" s="3"/>
    </row>
    <row r="499" spans="24:24" ht="12.5">
      <c r="X499" s="3"/>
    </row>
    <row r="500" spans="24:24" ht="12.5">
      <c r="X500" s="3"/>
    </row>
    <row r="501" spans="24:24" ht="12.5">
      <c r="X501" s="3"/>
    </row>
    <row r="502" spans="24:24" ht="12.5">
      <c r="X502" s="3"/>
    </row>
    <row r="503" spans="24:24" ht="12.5">
      <c r="X503" s="3"/>
    </row>
    <row r="504" spans="24:24" ht="12.5">
      <c r="X504" s="3"/>
    </row>
    <row r="505" spans="24:24" ht="12.5">
      <c r="X505" s="3"/>
    </row>
    <row r="506" spans="24:24" ht="12.5">
      <c r="X506" s="3"/>
    </row>
    <row r="507" spans="24:24" ht="12.5">
      <c r="X507" s="3"/>
    </row>
    <row r="508" spans="24:24" ht="12.5">
      <c r="X508" s="3"/>
    </row>
    <row r="509" spans="24:24" ht="12.5">
      <c r="X509" s="3"/>
    </row>
    <row r="510" spans="24:24" ht="12.5">
      <c r="X510" s="3"/>
    </row>
    <row r="511" spans="24:24" ht="12.5">
      <c r="X511" s="3"/>
    </row>
    <row r="512" spans="24:24" ht="12.5">
      <c r="X512" s="3"/>
    </row>
    <row r="513" spans="24:24" ht="12.5">
      <c r="X513" s="3"/>
    </row>
    <row r="514" spans="24:24" ht="12.5">
      <c r="X514" s="3"/>
    </row>
    <row r="515" spans="24:24" ht="12.5">
      <c r="X515" s="3"/>
    </row>
    <row r="516" spans="24:24" ht="12.5">
      <c r="X516" s="3"/>
    </row>
    <row r="517" spans="24:24" ht="12.5">
      <c r="X517" s="3"/>
    </row>
    <row r="518" spans="24:24" ht="12.5">
      <c r="X518" s="3"/>
    </row>
    <row r="519" spans="24:24" ht="12.5">
      <c r="X519" s="3"/>
    </row>
    <row r="520" spans="24:24" ht="12.5">
      <c r="X520" s="3"/>
    </row>
    <row r="521" spans="24:24" ht="12.5">
      <c r="X521" s="3"/>
    </row>
    <row r="522" spans="24:24" ht="12.5">
      <c r="X522" s="3"/>
    </row>
    <row r="523" spans="24:24" ht="12.5">
      <c r="X523" s="3"/>
    </row>
    <row r="524" spans="24:24" ht="12.5">
      <c r="X524" s="3"/>
    </row>
    <row r="525" spans="24:24" ht="12.5">
      <c r="X525" s="3"/>
    </row>
    <row r="526" spans="24:24" ht="12.5">
      <c r="X526" s="3"/>
    </row>
    <row r="527" spans="24:24" ht="12.5">
      <c r="X527" s="3"/>
    </row>
    <row r="528" spans="24:24" ht="12.5">
      <c r="X528" s="3"/>
    </row>
    <row r="529" spans="24:24" ht="12.5">
      <c r="X529" s="3"/>
    </row>
    <row r="530" spans="24:24" ht="12.5">
      <c r="X530" s="3"/>
    </row>
    <row r="531" spans="24:24" ht="12.5">
      <c r="X531" s="3"/>
    </row>
    <row r="532" spans="24:24" ht="12.5">
      <c r="X532" s="3"/>
    </row>
    <row r="533" spans="24:24" ht="12.5">
      <c r="X533" s="3"/>
    </row>
    <row r="534" spans="24:24" ht="12.5">
      <c r="X534" s="3"/>
    </row>
    <row r="535" spans="24:24" ht="12.5">
      <c r="X535" s="3"/>
    </row>
    <row r="536" spans="24:24" ht="12.5">
      <c r="X536" s="3"/>
    </row>
    <row r="537" spans="24:24" ht="12.5">
      <c r="X537" s="3"/>
    </row>
    <row r="538" spans="24:24" ht="12.5">
      <c r="X538" s="3"/>
    </row>
    <row r="539" spans="24:24" ht="12.5">
      <c r="X539" s="3"/>
    </row>
    <row r="540" spans="24:24" ht="12.5">
      <c r="X540" s="3"/>
    </row>
    <row r="541" spans="24:24" ht="12.5">
      <c r="X541" s="3"/>
    </row>
    <row r="542" spans="24:24" ht="12.5">
      <c r="X542" s="3"/>
    </row>
    <row r="543" spans="24:24" ht="12.5">
      <c r="X543" s="3"/>
    </row>
    <row r="544" spans="24:24" ht="12.5">
      <c r="X544" s="3"/>
    </row>
    <row r="545" spans="24:24" ht="12.5">
      <c r="X545" s="3"/>
    </row>
    <row r="546" spans="24:24" ht="12.5">
      <c r="X546" s="3"/>
    </row>
    <row r="547" spans="24:24" ht="12.5">
      <c r="X547" s="3"/>
    </row>
    <row r="548" spans="24:24" ht="12.5">
      <c r="X548" s="3"/>
    </row>
    <row r="549" spans="24:24" ht="12.5">
      <c r="X549" s="3"/>
    </row>
    <row r="550" spans="24:24" ht="12.5">
      <c r="X550" s="3"/>
    </row>
    <row r="551" spans="24:24" ht="12.5">
      <c r="X551" s="3"/>
    </row>
    <row r="552" spans="24:24" ht="12.5">
      <c r="X552" s="3"/>
    </row>
    <row r="553" spans="24:24" ht="12.5">
      <c r="X553" s="3"/>
    </row>
    <row r="554" spans="24:24" ht="12.5">
      <c r="X554" s="3"/>
    </row>
    <row r="555" spans="24:24" ht="12.5">
      <c r="X555" s="3"/>
    </row>
    <row r="556" spans="24:24" ht="12.5">
      <c r="X556" s="3"/>
    </row>
    <row r="557" spans="24:24" ht="12.5">
      <c r="X557" s="3"/>
    </row>
    <row r="558" spans="24:24" ht="12.5">
      <c r="X558" s="3"/>
    </row>
    <row r="559" spans="24:24" ht="12.5">
      <c r="X559" s="3"/>
    </row>
    <row r="560" spans="24:24" ht="12.5">
      <c r="X560" s="3"/>
    </row>
    <row r="561" spans="24:24" ht="12.5">
      <c r="X561" s="3"/>
    </row>
    <row r="562" spans="24:24" ht="12.5">
      <c r="X562" s="3"/>
    </row>
    <row r="563" spans="24:24" ht="12.5">
      <c r="X563" s="3"/>
    </row>
    <row r="564" spans="24:24" ht="12.5">
      <c r="X564" s="3"/>
    </row>
    <row r="565" spans="24:24" ht="12.5">
      <c r="X565" s="3"/>
    </row>
    <row r="566" spans="24:24" ht="12.5">
      <c r="X566" s="3"/>
    </row>
    <row r="567" spans="24:24" ht="12.5">
      <c r="X567" s="3"/>
    </row>
    <row r="568" spans="24:24" ht="12.5">
      <c r="X568" s="3"/>
    </row>
    <row r="569" spans="24:24" ht="12.5">
      <c r="X569" s="3"/>
    </row>
    <row r="570" spans="24:24" ht="12.5">
      <c r="X570" s="3"/>
    </row>
    <row r="571" spans="24:24" ht="12.5">
      <c r="X571" s="3"/>
    </row>
    <row r="572" spans="24:24" ht="12.5">
      <c r="X572" s="3"/>
    </row>
    <row r="573" spans="24:24" ht="12.5">
      <c r="X573" s="3"/>
    </row>
    <row r="574" spans="24:24" ht="12.5">
      <c r="X574" s="3"/>
    </row>
    <row r="575" spans="24:24" ht="12.5">
      <c r="X575" s="3"/>
    </row>
    <row r="576" spans="24:24" ht="12.5">
      <c r="X576" s="3"/>
    </row>
    <row r="577" spans="24:24" ht="12.5">
      <c r="X577" s="3"/>
    </row>
    <row r="578" spans="24:24" ht="12.5">
      <c r="X578" s="3"/>
    </row>
    <row r="579" spans="24:24" ht="12.5">
      <c r="X579" s="3"/>
    </row>
    <row r="580" spans="24:24" ht="12.5">
      <c r="X580" s="3"/>
    </row>
    <row r="581" spans="24:24" ht="12.5">
      <c r="X581" s="3"/>
    </row>
    <row r="582" spans="24:24" ht="12.5">
      <c r="X582" s="3"/>
    </row>
    <row r="583" spans="24:24" ht="12.5">
      <c r="X583" s="3"/>
    </row>
    <row r="584" spans="24:24" ht="12.5">
      <c r="X584" s="3"/>
    </row>
    <row r="585" spans="24:24" ht="12.5">
      <c r="X585" s="3"/>
    </row>
    <row r="586" spans="24:24" ht="12.5">
      <c r="X586" s="3"/>
    </row>
    <row r="587" spans="24:24" ht="12.5">
      <c r="X587" s="3"/>
    </row>
    <row r="588" spans="24:24" ht="12.5">
      <c r="X588" s="3"/>
    </row>
    <row r="589" spans="24:24" ht="12.5">
      <c r="X589" s="3"/>
    </row>
    <row r="590" spans="24:24" ht="12.5">
      <c r="X590" s="3"/>
    </row>
    <row r="591" spans="24:24" ht="12.5">
      <c r="X591" s="3"/>
    </row>
    <row r="592" spans="24:24" ht="12.5">
      <c r="X592" s="3"/>
    </row>
    <row r="593" spans="24:24" ht="12.5">
      <c r="X593" s="3"/>
    </row>
    <row r="594" spans="24:24" ht="12.5">
      <c r="X594" s="3"/>
    </row>
    <row r="595" spans="24:24" ht="12.5">
      <c r="X595" s="3"/>
    </row>
    <row r="596" spans="24:24" ht="12.5">
      <c r="X596" s="3"/>
    </row>
    <row r="597" spans="24:24" ht="12.5">
      <c r="X597" s="3"/>
    </row>
    <row r="598" spans="24:24" ht="12.5">
      <c r="X598" s="3"/>
    </row>
    <row r="599" spans="24:24" ht="12.5">
      <c r="X599" s="3"/>
    </row>
    <row r="600" spans="24:24" ht="12.5">
      <c r="X600" s="3"/>
    </row>
    <row r="601" spans="24:24" ht="12.5">
      <c r="X601" s="3"/>
    </row>
    <row r="602" spans="24:24" ht="12.5">
      <c r="X602" s="3"/>
    </row>
    <row r="603" spans="24:24" ht="12.5">
      <c r="X603" s="3"/>
    </row>
    <row r="604" spans="24:24" ht="12.5">
      <c r="X604" s="3"/>
    </row>
    <row r="605" spans="24:24" ht="12.5">
      <c r="X605" s="3"/>
    </row>
    <row r="606" spans="24:24" ht="12.5">
      <c r="X606" s="3"/>
    </row>
    <row r="607" spans="24:24" ht="12.5">
      <c r="X607" s="3"/>
    </row>
    <row r="608" spans="24:24" ht="12.5">
      <c r="X608" s="3"/>
    </row>
    <row r="609" spans="24:24" ht="12.5">
      <c r="X609" s="3"/>
    </row>
    <row r="610" spans="24:24" ht="12.5">
      <c r="X610" s="3"/>
    </row>
    <row r="611" spans="24:24" ht="12.5">
      <c r="X611" s="3"/>
    </row>
    <row r="612" spans="24:24" ht="12.5">
      <c r="X612" s="3"/>
    </row>
    <row r="613" spans="24:24" ht="12.5">
      <c r="X613" s="3"/>
    </row>
    <row r="614" spans="24:24" ht="12.5">
      <c r="X614" s="3"/>
    </row>
    <row r="615" spans="24:24" ht="12.5">
      <c r="X615" s="3"/>
    </row>
    <row r="616" spans="24:24" ht="12.5">
      <c r="X616" s="3"/>
    </row>
    <row r="617" spans="24:24" ht="12.5">
      <c r="X617" s="3"/>
    </row>
    <row r="618" spans="24:24" ht="12.5">
      <c r="X618" s="3"/>
    </row>
    <row r="619" spans="24:24" ht="12.5">
      <c r="X619" s="3"/>
    </row>
    <row r="620" spans="24:24" ht="12.5">
      <c r="X620" s="3"/>
    </row>
    <row r="621" spans="24:24" ht="12.5">
      <c r="X621" s="3"/>
    </row>
    <row r="622" spans="24:24" ht="12.5">
      <c r="X622" s="3"/>
    </row>
    <row r="623" spans="24:24" ht="12.5">
      <c r="X623" s="3"/>
    </row>
    <row r="624" spans="24:24" ht="12.5">
      <c r="X624" s="3"/>
    </row>
    <row r="625" spans="24:24" ht="12.5">
      <c r="X625" s="3"/>
    </row>
    <row r="626" spans="24:24" ht="12.5">
      <c r="X626" s="3"/>
    </row>
    <row r="627" spans="24:24" ht="12.5">
      <c r="X627" s="3"/>
    </row>
    <row r="628" spans="24:24" ht="12.5">
      <c r="X628" s="3"/>
    </row>
    <row r="629" spans="24:24" ht="12.5">
      <c r="X629" s="3"/>
    </row>
    <row r="630" spans="24:24" ht="12.5">
      <c r="X630" s="3"/>
    </row>
    <row r="631" spans="24:24" ht="12.5">
      <c r="X631" s="3"/>
    </row>
    <row r="632" spans="24:24" ht="12.5">
      <c r="X632" s="3"/>
    </row>
    <row r="633" spans="24:24" ht="12.5">
      <c r="X633" s="3"/>
    </row>
    <row r="634" spans="24:24" ht="12.5">
      <c r="X634" s="3"/>
    </row>
    <row r="635" spans="24:24" ht="12.5">
      <c r="X635" s="3"/>
    </row>
    <row r="636" spans="24:24" ht="12.5">
      <c r="X636" s="3"/>
    </row>
    <row r="637" spans="24:24" ht="12.5">
      <c r="X637" s="3"/>
    </row>
    <row r="638" spans="24:24" ht="12.5">
      <c r="X638" s="3"/>
    </row>
    <row r="639" spans="24:24" ht="12.5">
      <c r="X639" s="3"/>
    </row>
    <row r="640" spans="24:24" ht="12.5">
      <c r="X640" s="3"/>
    </row>
    <row r="641" spans="24:24" ht="12.5">
      <c r="X641" s="3"/>
    </row>
    <row r="642" spans="24:24" ht="12.5">
      <c r="X642" s="3"/>
    </row>
    <row r="643" spans="24:24" ht="12.5">
      <c r="X643" s="3"/>
    </row>
    <row r="644" spans="24:24" ht="12.5">
      <c r="X644" s="3"/>
    </row>
    <row r="645" spans="24:24" ht="12.5">
      <c r="X645" s="3"/>
    </row>
    <row r="646" spans="24:24" ht="12.5">
      <c r="X646" s="3"/>
    </row>
    <row r="647" spans="24:24" ht="12.5">
      <c r="X647" s="3"/>
    </row>
    <row r="648" spans="24:24" ht="12.5">
      <c r="X648" s="3"/>
    </row>
    <row r="649" spans="24:24" ht="12.5">
      <c r="X649" s="3"/>
    </row>
    <row r="650" spans="24:24" ht="12.5">
      <c r="X650" s="3"/>
    </row>
    <row r="651" spans="24:24" ht="12.5">
      <c r="X651" s="3"/>
    </row>
    <row r="652" spans="24:24" ht="12.5">
      <c r="X652" s="3"/>
    </row>
    <row r="653" spans="24:24" ht="12.5">
      <c r="X653" s="3"/>
    </row>
    <row r="654" spans="24:24" ht="12.5">
      <c r="X654" s="3"/>
    </row>
    <row r="655" spans="24:24" ht="12.5">
      <c r="X655" s="3"/>
    </row>
    <row r="656" spans="24:24" ht="12.5">
      <c r="X656" s="3"/>
    </row>
    <row r="657" spans="24:24" ht="12.5">
      <c r="X657" s="3"/>
    </row>
    <row r="658" spans="24:24" ht="12.5">
      <c r="X658" s="3"/>
    </row>
    <row r="659" spans="24:24" ht="12.5">
      <c r="X659" s="3"/>
    </row>
    <row r="660" spans="24:24" ht="12.5">
      <c r="X660" s="3"/>
    </row>
    <row r="661" spans="24:24" ht="12.5">
      <c r="X661" s="3"/>
    </row>
    <row r="662" spans="24:24" ht="12.5">
      <c r="X662" s="3"/>
    </row>
    <row r="663" spans="24:24" ht="12.5">
      <c r="X663" s="3"/>
    </row>
    <row r="664" spans="24:24" ht="12.5">
      <c r="X664" s="3"/>
    </row>
    <row r="665" spans="24:24" ht="12.5">
      <c r="X665" s="3"/>
    </row>
    <row r="666" spans="24:24" ht="12.5">
      <c r="X666" s="3"/>
    </row>
    <row r="667" spans="24:24" ht="12.5">
      <c r="X667" s="3"/>
    </row>
    <row r="668" spans="24:24" ht="12.5">
      <c r="X668" s="3"/>
    </row>
    <row r="669" spans="24:24" ht="12.5">
      <c r="X669" s="3"/>
    </row>
    <row r="670" spans="24:24" ht="12.5">
      <c r="X670" s="3"/>
    </row>
    <row r="671" spans="24:24" ht="12.5">
      <c r="X671" s="3"/>
    </row>
    <row r="672" spans="24:24" ht="12.5">
      <c r="X672" s="3"/>
    </row>
    <row r="673" spans="24:24" ht="12.5">
      <c r="X673" s="3"/>
    </row>
    <row r="674" spans="24:24" ht="12.5">
      <c r="X674" s="3"/>
    </row>
    <row r="675" spans="24:24" ht="12.5">
      <c r="X675" s="3"/>
    </row>
    <row r="676" spans="24:24" ht="12.5">
      <c r="X676" s="3"/>
    </row>
    <row r="677" spans="24:24" ht="12.5">
      <c r="X677" s="3"/>
    </row>
    <row r="678" spans="24:24" ht="12.5">
      <c r="X678" s="3"/>
    </row>
    <row r="679" spans="24:24" ht="12.5">
      <c r="X679" s="3"/>
    </row>
    <row r="680" spans="24:24" ht="12.5">
      <c r="X680" s="3"/>
    </row>
    <row r="681" spans="24:24" ht="12.5">
      <c r="X681" s="3"/>
    </row>
    <row r="682" spans="24:24" ht="12.5">
      <c r="X682" s="3"/>
    </row>
    <row r="683" spans="24:24" ht="12.5">
      <c r="X683" s="3"/>
    </row>
    <row r="684" spans="24:24" ht="12.5">
      <c r="X684" s="3"/>
    </row>
    <row r="685" spans="24:24" ht="12.5">
      <c r="X685" s="3"/>
    </row>
    <row r="686" spans="24:24" ht="12.5">
      <c r="X686" s="3"/>
    </row>
    <row r="687" spans="24:24" ht="12.5">
      <c r="X687" s="3"/>
    </row>
    <row r="688" spans="24:24" ht="12.5">
      <c r="X688" s="3"/>
    </row>
    <row r="689" spans="24:24" ht="12.5">
      <c r="X689" s="3"/>
    </row>
    <row r="690" spans="24:24" ht="12.5">
      <c r="X690" s="3"/>
    </row>
    <row r="691" spans="24:24" ht="12.5">
      <c r="X691" s="3"/>
    </row>
    <row r="692" spans="24:24" ht="12.5">
      <c r="X692" s="3"/>
    </row>
    <row r="693" spans="24:24" ht="12.5">
      <c r="X693" s="3"/>
    </row>
    <row r="694" spans="24:24" ht="12.5">
      <c r="X694" s="3"/>
    </row>
    <row r="695" spans="24:24" ht="12.5">
      <c r="X695" s="3"/>
    </row>
    <row r="696" spans="24:24" ht="12.5">
      <c r="X696" s="3"/>
    </row>
    <row r="697" spans="24:24" ht="12.5">
      <c r="X697" s="3"/>
    </row>
    <row r="698" spans="24:24" ht="12.5">
      <c r="X698" s="3"/>
    </row>
    <row r="699" spans="24:24" ht="12.5">
      <c r="X699" s="3"/>
    </row>
    <row r="700" spans="24:24" ht="12.5">
      <c r="X700" s="3"/>
    </row>
    <row r="701" spans="24:24" ht="12.5">
      <c r="X701" s="3"/>
    </row>
    <row r="702" spans="24:24" ht="12.5">
      <c r="X702" s="3"/>
    </row>
    <row r="703" spans="24:24" ht="12.5">
      <c r="X703" s="3"/>
    </row>
    <row r="704" spans="24:24" ht="12.5">
      <c r="X704" s="3"/>
    </row>
    <row r="705" spans="24:24" ht="12.5">
      <c r="X705" s="3"/>
    </row>
    <row r="706" spans="24:24" ht="12.5">
      <c r="X706" s="3"/>
    </row>
    <row r="707" spans="24:24" ht="12.5">
      <c r="X707" s="3"/>
    </row>
    <row r="708" spans="24:24" ht="12.5">
      <c r="X708" s="3"/>
    </row>
    <row r="709" spans="24:24" ht="12.5">
      <c r="X709" s="3"/>
    </row>
    <row r="710" spans="24:24" ht="12.5">
      <c r="X710" s="3"/>
    </row>
    <row r="711" spans="24:24" ht="12.5">
      <c r="X711" s="3"/>
    </row>
    <row r="712" spans="24:24" ht="12.5">
      <c r="X712" s="3"/>
    </row>
    <row r="713" spans="24:24" ht="12.5">
      <c r="X713" s="3"/>
    </row>
    <row r="714" spans="24:24" ht="12.5">
      <c r="X714" s="3"/>
    </row>
    <row r="715" spans="24:24" ht="12.5">
      <c r="X715" s="3"/>
    </row>
    <row r="716" spans="24:24" ht="12.5">
      <c r="X716" s="3"/>
    </row>
    <row r="717" spans="24:24" ht="12.5">
      <c r="X717" s="3"/>
    </row>
    <row r="718" spans="24:24" ht="12.5">
      <c r="X718" s="3"/>
    </row>
    <row r="719" spans="24:24" ht="12.5">
      <c r="X719" s="3"/>
    </row>
    <row r="720" spans="24:24" ht="12.5">
      <c r="X720" s="3"/>
    </row>
    <row r="721" spans="24:24" ht="12.5">
      <c r="X721" s="3"/>
    </row>
    <row r="722" spans="24:24" ht="12.5">
      <c r="X722" s="3"/>
    </row>
    <row r="723" spans="24:24" ht="12.5">
      <c r="X723" s="3"/>
    </row>
    <row r="724" spans="24:24" ht="12.5">
      <c r="X724" s="3"/>
    </row>
    <row r="725" spans="24:24" ht="12.5">
      <c r="X725" s="3"/>
    </row>
    <row r="726" spans="24:24" ht="12.5">
      <c r="X726" s="3"/>
    </row>
    <row r="727" spans="24:24" ht="12.5">
      <c r="X727" s="3"/>
    </row>
    <row r="728" spans="24:24" ht="12.5">
      <c r="X728" s="3"/>
    </row>
    <row r="729" spans="24:24" ht="12.5">
      <c r="X729" s="3"/>
    </row>
    <row r="730" spans="24:24" ht="12.5">
      <c r="X730" s="3"/>
    </row>
    <row r="731" spans="24:24" ht="12.5">
      <c r="X731" s="3"/>
    </row>
    <row r="732" spans="24:24" ht="12.5">
      <c r="X732" s="3"/>
    </row>
    <row r="733" spans="24:24" ht="12.5">
      <c r="X733" s="3"/>
    </row>
    <row r="734" spans="24:24" ht="12.5">
      <c r="X734" s="3"/>
    </row>
    <row r="735" spans="24:24" ht="12.5">
      <c r="X735" s="3"/>
    </row>
    <row r="736" spans="24:24" ht="12.5">
      <c r="X736" s="3"/>
    </row>
    <row r="737" spans="24:24" ht="12.5">
      <c r="X737" s="3"/>
    </row>
    <row r="738" spans="24:24" ht="12.5">
      <c r="X738" s="3"/>
    </row>
    <row r="739" spans="24:24" ht="12.5">
      <c r="X739" s="3"/>
    </row>
    <row r="740" spans="24:24" ht="12.5">
      <c r="X740" s="3"/>
    </row>
    <row r="741" spans="24:24" ht="12.5">
      <c r="X741" s="3"/>
    </row>
    <row r="742" spans="24:24" ht="12.5">
      <c r="X742" s="3"/>
    </row>
    <row r="743" spans="24:24" ht="12.5">
      <c r="X743" s="3"/>
    </row>
    <row r="744" spans="24:24" ht="12.5">
      <c r="X744" s="3"/>
    </row>
    <row r="745" spans="24:24" ht="12.5">
      <c r="X745" s="3"/>
    </row>
    <row r="746" spans="24:24" ht="12.5">
      <c r="X746" s="3"/>
    </row>
    <row r="747" spans="24:24" ht="12.5">
      <c r="X747" s="3"/>
    </row>
    <row r="748" spans="24:24" ht="12.5">
      <c r="X748" s="3"/>
    </row>
    <row r="749" spans="24:24" ht="12.5">
      <c r="X749" s="3"/>
    </row>
    <row r="750" spans="24:24" ht="12.5">
      <c r="X750" s="3"/>
    </row>
    <row r="751" spans="24:24" ht="12.5">
      <c r="X751" s="3"/>
    </row>
    <row r="752" spans="24:24" ht="12.5">
      <c r="X752" s="3"/>
    </row>
    <row r="753" spans="24:24" ht="12.5">
      <c r="X753" s="3"/>
    </row>
    <row r="754" spans="24:24" ht="12.5">
      <c r="X754" s="3"/>
    </row>
    <row r="755" spans="24:24" ht="12.5">
      <c r="X755" s="3"/>
    </row>
    <row r="756" spans="24:24" ht="12.5">
      <c r="X756" s="3"/>
    </row>
    <row r="757" spans="24:24" ht="12.5">
      <c r="X757" s="3"/>
    </row>
    <row r="758" spans="24:24" ht="12.5">
      <c r="X758" s="3"/>
    </row>
    <row r="759" spans="24:24" ht="12.5">
      <c r="X759" s="3"/>
    </row>
    <row r="760" spans="24:24" ht="12.5">
      <c r="X760" s="3"/>
    </row>
    <row r="761" spans="24:24" ht="12.5">
      <c r="X761" s="3"/>
    </row>
    <row r="762" spans="24:24" ht="12.5">
      <c r="X762" s="3"/>
    </row>
    <row r="763" spans="24:24" ht="12.5">
      <c r="X763" s="3"/>
    </row>
    <row r="764" spans="24:24" ht="12.5">
      <c r="X764" s="3"/>
    </row>
    <row r="765" spans="24:24" ht="12.5">
      <c r="X765" s="3"/>
    </row>
    <row r="766" spans="24:24" ht="12.5">
      <c r="X766" s="3"/>
    </row>
    <row r="767" spans="24:24" ht="12.5">
      <c r="X767" s="3"/>
    </row>
    <row r="768" spans="24:24" ht="12.5">
      <c r="X768" s="3"/>
    </row>
    <row r="769" spans="24:24" ht="12.5">
      <c r="X769" s="3"/>
    </row>
    <row r="770" spans="24:24" ht="12.5">
      <c r="X770" s="3"/>
    </row>
    <row r="771" spans="24:24" ht="12.5">
      <c r="X771" s="3"/>
    </row>
    <row r="772" spans="24:24" ht="12.5">
      <c r="X772" s="3"/>
    </row>
    <row r="773" spans="24:24" ht="12.5">
      <c r="X773" s="3"/>
    </row>
    <row r="774" spans="24:24" ht="12.5">
      <c r="X774" s="3"/>
    </row>
    <row r="775" spans="24:24" ht="12.5">
      <c r="X775" s="3"/>
    </row>
    <row r="776" spans="24:24" ht="12.5">
      <c r="X776" s="3"/>
    </row>
    <row r="777" spans="24:24" ht="12.5">
      <c r="X777" s="3"/>
    </row>
    <row r="778" spans="24:24" ht="12.5">
      <c r="X778" s="3"/>
    </row>
    <row r="779" spans="24:24" ht="12.5">
      <c r="X779" s="3"/>
    </row>
    <row r="780" spans="24:24" ht="12.5">
      <c r="X780" s="3"/>
    </row>
    <row r="781" spans="24:24" ht="12.5">
      <c r="X781" s="3"/>
    </row>
    <row r="782" spans="24:24" ht="12.5">
      <c r="X782" s="3"/>
    </row>
    <row r="783" spans="24:24" ht="12.5">
      <c r="X783" s="3"/>
    </row>
    <row r="784" spans="24:24" ht="12.5">
      <c r="X784" s="3"/>
    </row>
    <row r="785" spans="24:24" ht="12.5">
      <c r="X785" s="3"/>
    </row>
    <row r="786" spans="24:24" ht="12.5">
      <c r="X786" s="3"/>
    </row>
    <row r="787" spans="24:24" ht="12.5">
      <c r="X787" s="3"/>
    </row>
    <row r="788" spans="24:24" ht="12.5">
      <c r="X788" s="3"/>
    </row>
    <row r="789" spans="24:24" ht="12.5">
      <c r="X789" s="3"/>
    </row>
    <row r="790" spans="24:24" ht="12.5">
      <c r="X790" s="3"/>
    </row>
    <row r="791" spans="24:24" ht="12.5">
      <c r="X791" s="3"/>
    </row>
    <row r="792" spans="24:24" ht="12.5">
      <c r="X792" s="3"/>
    </row>
    <row r="793" spans="24:24" ht="12.5">
      <c r="X793" s="3"/>
    </row>
    <row r="794" spans="24:24" ht="12.5">
      <c r="X794" s="3"/>
    </row>
    <row r="795" spans="24:24" ht="12.5">
      <c r="X795" s="3"/>
    </row>
    <row r="796" spans="24:24" ht="12.5">
      <c r="X796" s="3"/>
    </row>
    <row r="797" spans="24:24" ht="12.5">
      <c r="X797" s="3"/>
    </row>
    <row r="798" spans="24:24" ht="12.5">
      <c r="X798" s="3"/>
    </row>
    <row r="799" spans="24:24" ht="12.5">
      <c r="X799" s="3"/>
    </row>
    <row r="800" spans="24:24" ht="12.5">
      <c r="X800" s="3"/>
    </row>
    <row r="801" spans="24:24" ht="12.5">
      <c r="X801" s="3"/>
    </row>
    <row r="802" spans="24:24" ht="12.5">
      <c r="X802" s="3"/>
    </row>
    <row r="803" spans="24:24" ht="12.5">
      <c r="X803" s="3"/>
    </row>
    <row r="804" spans="24:24" ht="12.5">
      <c r="X804" s="3"/>
    </row>
    <row r="805" spans="24:24" ht="12.5">
      <c r="X805" s="3"/>
    </row>
    <row r="806" spans="24:24" ht="12.5">
      <c r="X806" s="3"/>
    </row>
    <row r="807" spans="24:24" ht="12.5">
      <c r="X807" s="3"/>
    </row>
    <row r="808" spans="24:24" ht="12.5">
      <c r="X808" s="3"/>
    </row>
    <row r="809" spans="24:24" ht="12.5">
      <c r="X809" s="3"/>
    </row>
    <row r="810" spans="24:24" ht="12.5">
      <c r="X810" s="3"/>
    </row>
    <row r="811" spans="24:24" ht="12.5">
      <c r="X811" s="3"/>
    </row>
    <row r="812" spans="24:24" ht="12.5">
      <c r="X812" s="3"/>
    </row>
    <row r="813" spans="24:24" ht="12.5">
      <c r="X813" s="3"/>
    </row>
    <row r="814" spans="24:24" ht="12.5">
      <c r="X814" s="3"/>
    </row>
    <row r="815" spans="24:24" ht="12.5">
      <c r="X815" s="3"/>
    </row>
    <row r="816" spans="24:24" ht="12.5">
      <c r="X816" s="3"/>
    </row>
    <row r="817" spans="24:24" ht="12.5">
      <c r="X817" s="3"/>
    </row>
    <row r="818" spans="24:24" ht="12.5">
      <c r="X818" s="3"/>
    </row>
    <row r="819" spans="24:24" ht="12.5">
      <c r="X819" s="3"/>
    </row>
    <row r="820" spans="24:24" ht="12.5">
      <c r="X820" s="3"/>
    </row>
    <row r="821" spans="24:24" ht="12.5">
      <c r="X821" s="3"/>
    </row>
    <row r="822" spans="24:24" ht="12.5">
      <c r="X822" s="3"/>
    </row>
    <row r="823" spans="24:24" ht="12.5">
      <c r="X823" s="3"/>
    </row>
    <row r="824" spans="24:24" ht="12.5">
      <c r="X824" s="3"/>
    </row>
    <row r="825" spans="24:24" ht="12.5">
      <c r="X825" s="3"/>
    </row>
    <row r="826" spans="24:24" ht="12.5">
      <c r="X826" s="3"/>
    </row>
    <row r="827" spans="24:24" ht="12.5">
      <c r="X827" s="3"/>
    </row>
    <row r="828" spans="24:24" ht="12.5">
      <c r="X828" s="3"/>
    </row>
    <row r="829" spans="24:24" ht="12.5">
      <c r="X829" s="3"/>
    </row>
    <row r="830" spans="24:24" ht="12.5">
      <c r="X830" s="3"/>
    </row>
    <row r="831" spans="24:24" ht="12.5">
      <c r="X831" s="3"/>
    </row>
    <row r="832" spans="24:24" ht="12.5">
      <c r="X832" s="3"/>
    </row>
    <row r="833" spans="24:24" ht="12.5">
      <c r="X833" s="3"/>
    </row>
    <row r="834" spans="24:24" ht="12.5">
      <c r="X834" s="3"/>
    </row>
    <row r="835" spans="24:24" ht="12.5">
      <c r="X835" s="3"/>
    </row>
    <row r="836" spans="24:24" ht="12.5">
      <c r="X836" s="3"/>
    </row>
    <row r="837" spans="24:24" ht="12.5">
      <c r="X837" s="3"/>
    </row>
    <row r="838" spans="24:24" ht="12.5">
      <c r="X838" s="3"/>
    </row>
    <row r="839" spans="24:24" ht="12.5">
      <c r="X839" s="3"/>
    </row>
    <row r="840" spans="24:24" ht="12.5">
      <c r="X840" s="3"/>
    </row>
    <row r="841" spans="24:24" ht="12.5">
      <c r="X841" s="3"/>
    </row>
    <row r="842" spans="24:24" ht="12.5">
      <c r="X842" s="3"/>
    </row>
    <row r="843" spans="24:24" ht="12.5">
      <c r="X843" s="3"/>
    </row>
    <row r="844" spans="24:24" ht="12.5">
      <c r="X844" s="3"/>
    </row>
    <row r="845" spans="24:24" ht="12.5">
      <c r="X845" s="3"/>
    </row>
    <row r="846" spans="24:24" ht="12.5">
      <c r="X846" s="3"/>
    </row>
    <row r="847" spans="24:24" ht="12.5">
      <c r="X847" s="3"/>
    </row>
    <row r="848" spans="24:24" ht="12.5">
      <c r="X848" s="3"/>
    </row>
    <row r="849" spans="24:24" ht="12.5">
      <c r="X849" s="3"/>
    </row>
    <row r="850" spans="24:24" ht="12.5">
      <c r="X850" s="3"/>
    </row>
    <row r="851" spans="24:24" ht="12.5">
      <c r="X851" s="3"/>
    </row>
    <row r="852" spans="24:24" ht="12.5">
      <c r="X852" s="3"/>
    </row>
    <row r="853" spans="24:24" ht="12.5">
      <c r="X853" s="3"/>
    </row>
    <row r="854" spans="24:24" ht="12.5">
      <c r="X854" s="3"/>
    </row>
    <row r="855" spans="24:24" ht="12.5">
      <c r="X855" s="3"/>
    </row>
    <row r="856" spans="24:24" ht="12.5">
      <c r="X856" s="3"/>
    </row>
    <row r="857" spans="24:24" ht="12.5">
      <c r="X857" s="3"/>
    </row>
    <row r="858" spans="24:24" ht="12.5">
      <c r="X858" s="3"/>
    </row>
    <row r="859" spans="24:24" ht="12.5">
      <c r="X859" s="3"/>
    </row>
    <row r="860" spans="24:24" ht="12.5">
      <c r="X860" s="3"/>
    </row>
    <row r="861" spans="24:24" ht="12.5">
      <c r="X861" s="3"/>
    </row>
    <row r="862" spans="24:24" ht="12.5">
      <c r="X862" s="3"/>
    </row>
    <row r="863" spans="24:24" ht="12.5">
      <c r="X863" s="3"/>
    </row>
    <row r="864" spans="24:24" ht="12.5">
      <c r="X864" s="3"/>
    </row>
    <row r="865" spans="24:24" ht="12.5">
      <c r="X865" s="3"/>
    </row>
    <row r="866" spans="24:24" ht="12.5">
      <c r="X866" s="3"/>
    </row>
    <row r="867" spans="24:24" ht="12.5">
      <c r="X867" s="3"/>
    </row>
    <row r="868" spans="24:24" ht="12.5">
      <c r="X868" s="3"/>
    </row>
    <row r="869" spans="24:24" ht="12.5">
      <c r="X869" s="3"/>
    </row>
    <row r="870" spans="24:24" ht="12.5">
      <c r="X870" s="3"/>
    </row>
    <row r="871" spans="24:24" ht="12.5">
      <c r="X871" s="3"/>
    </row>
    <row r="872" spans="24:24" ht="12.5">
      <c r="X872" s="3"/>
    </row>
    <row r="873" spans="24:24" ht="12.5">
      <c r="X873" s="3"/>
    </row>
    <row r="874" spans="24:24" ht="12.5">
      <c r="X874" s="3"/>
    </row>
    <row r="875" spans="24:24" ht="12.5">
      <c r="X875" s="3"/>
    </row>
    <row r="876" spans="24:24" ht="12.5">
      <c r="X876" s="3"/>
    </row>
    <row r="877" spans="24:24" ht="12.5">
      <c r="X877" s="3"/>
    </row>
    <row r="878" spans="24:24" ht="12.5">
      <c r="X878" s="3"/>
    </row>
    <row r="879" spans="24:24" ht="12.5">
      <c r="X879" s="3"/>
    </row>
    <row r="880" spans="24:24" ht="12.5">
      <c r="X880" s="3"/>
    </row>
    <row r="881" spans="24:24" ht="12.5">
      <c r="X881" s="3"/>
    </row>
    <row r="882" spans="24:24" ht="12.5">
      <c r="X882" s="3"/>
    </row>
    <row r="883" spans="24:24" ht="12.5">
      <c r="X883" s="3"/>
    </row>
    <row r="884" spans="24:24" ht="12.5">
      <c r="X884" s="3"/>
    </row>
    <row r="885" spans="24:24" ht="12.5">
      <c r="X885" s="3"/>
    </row>
    <row r="886" spans="24:24" ht="12.5">
      <c r="X886" s="3"/>
    </row>
    <row r="887" spans="24:24" ht="12.5">
      <c r="X887" s="3"/>
    </row>
    <row r="888" spans="24:24" ht="12.5">
      <c r="X888" s="3"/>
    </row>
    <row r="889" spans="24:24" ht="12.5">
      <c r="X889" s="3"/>
    </row>
    <row r="890" spans="24:24" ht="12.5">
      <c r="X890" s="3"/>
    </row>
    <row r="891" spans="24:24" ht="12.5">
      <c r="X891" s="3"/>
    </row>
    <row r="892" spans="24:24" ht="12.5">
      <c r="X892" s="3"/>
    </row>
    <row r="893" spans="24:24" ht="12.5">
      <c r="X893" s="3"/>
    </row>
    <row r="894" spans="24:24" ht="12.5">
      <c r="X894" s="3"/>
    </row>
    <row r="895" spans="24:24" ht="12.5">
      <c r="X895" s="3"/>
    </row>
    <row r="896" spans="24:24" ht="12.5">
      <c r="X896" s="3"/>
    </row>
    <row r="897" spans="24:24" ht="12.5">
      <c r="X897" s="3"/>
    </row>
    <row r="898" spans="24:24" ht="12.5">
      <c r="X898" s="3"/>
    </row>
    <row r="899" spans="24:24" ht="12.5">
      <c r="X899" s="3"/>
    </row>
    <row r="900" spans="24:24" ht="12.5">
      <c r="X900" s="3"/>
    </row>
    <row r="901" spans="24:24" ht="12.5">
      <c r="X901" s="3"/>
    </row>
    <row r="902" spans="24:24" ht="12.5">
      <c r="X902" s="3"/>
    </row>
    <row r="903" spans="24:24" ht="12.5">
      <c r="X903" s="3"/>
    </row>
    <row r="904" spans="24:24" ht="12.5">
      <c r="X904" s="3"/>
    </row>
    <row r="905" spans="24:24" ht="12.5">
      <c r="X905" s="3"/>
    </row>
    <row r="906" spans="24:24" ht="12.5">
      <c r="X906" s="3"/>
    </row>
    <row r="907" spans="24:24" ht="12.5">
      <c r="X907" s="3"/>
    </row>
    <row r="908" spans="24:24" ht="12.5">
      <c r="X908" s="3"/>
    </row>
    <row r="909" spans="24:24" ht="12.5">
      <c r="X909" s="3"/>
    </row>
    <row r="910" spans="24:24" ht="12.5">
      <c r="X910" s="3"/>
    </row>
    <row r="911" spans="24:24" ht="12.5">
      <c r="X911" s="3"/>
    </row>
    <row r="912" spans="24:24" ht="12.5">
      <c r="X912" s="3"/>
    </row>
    <row r="913" spans="24:24" ht="12.5">
      <c r="X913" s="3"/>
    </row>
    <row r="914" spans="24:24" ht="12.5">
      <c r="X914" s="3"/>
    </row>
    <row r="915" spans="24:24" ht="12.5">
      <c r="X915" s="3"/>
    </row>
    <row r="916" spans="24:24" ht="12.5">
      <c r="X916" s="3"/>
    </row>
    <row r="917" spans="24:24" ht="12.5">
      <c r="X917" s="3"/>
    </row>
    <row r="918" spans="24:24" ht="12.5">
      <c r="X918" s="3"/>
    </row>
    <row r="919" spans="24:24" ht="12.5">
      <c r="X919" s="3"/>
    </row>
    <row r="920" spans="24:24" ht="12.5">
      <c r="X920" s="3"/>
    </row>
    <row r="921" spans="24:24" ht="12.5">
      <c r="X921" s="3"/>
    </row>
    <row r="922" spans="24:24" ht="12.5">
      <c r="X922" s="3"/>
    </row>
    <row r="923" spans="24:24" ht="12.5">
      <c r="X923" s="3"/>
    </row>
    <row r="924" spans="24:24" ht="12.5">
      <c r="X924" s="3"/>
    </row>
    <row r="925" spans="24:24" ht="12.5">
      <c r="X925" s="3"/>
    </row>
    <row r="926" spans="24:24" ht="12.5">
      <c r="X926" s="3"/>
    </row>
    <row r="927" spans="24:24" ht="12.5">
      <c r="X927" s="3"/>
    </row>
    <row r="928" spans="24:24" ht="12.5">
      <c r="X928" s="3"/>
    </row>
    <row r="929" spans="24:24" ht="12.5">
      <c r="X929" s="3"/>
    </row>
    <row r="930" spans="24:24" ht="12.5">
      <c r="X930" s="3"/>
    </row>
    <row r="931" spans="24:24" ht="12.5">
      <c r="X931" s="3"/>
    </row>
    <row r="932" spans="24:24" ht="12.5">
      <c r="X932" s="3"/>
    </row>
    <row r="933" spans="24:24" ht="12.5">
      <c r="X933" s="3"/>
    </row>
    <row r="934" spans="24:24" ht="12.5">
      <c r="X934" s="3"/>
    </row>
    <row r="935" spans="24:24" ht="12.5">
      <c r="X935" s="3"/>
    </row>
    <row r="936" spans="24:24" ht="12.5">
      <c r="X936" s="3"/>
    </row>
    <row r="937" spans="24:24" ht="12.5">
      <c r="X937" s="3"/>
    </row>
    <row r="938" spans="24:24" ht="12.5">
      <c r="X938" s="3"/>
    </row>
    <row r="939" spans="24:24" ht="12.5">
      <c r="X939" s="3"/>
    </row>
    <row r="940" spans="24:24" ht="12.5">
      <c r="X940" s="3"/>
    </row>
    <row r="941" spans="24:24" ht="12.5">
      <c r="X941" s="3"/>
    </row>
    <row r="942" spans="24:24" ht="12.5">
      <c r="X942" s="3"/>
    </row>
    <row r="943" spans="24:24" ht="12.5">
      <c r="X943" s="3"/>
    </row>
    <row r="944" spans="24:24" ht="12.5">
      <c r="X944" s="3"/>
    </row>
    <row r="945" spans="24:24" ht="12.5">
      <c r="X945" s="3"/>
    </row>
    <row r="946" spans="24:24" ht="12.5">
      <c r="X946" s="3"/>
    </row>
    <row r="947" spans="24:24" ht="12.5">
      <c r="X947" s="3"/>
    </row>
    <row r="948" spans="24:24" ht="12.5">
      <c r="X948" s="3"/>
    </row>
    <row r="949" spans="24:24" ht="12.5">
      <c r="X949" s="3"/>
    </row>
    <row r="950" spans="24:24" ht="12.5">
      <c r="X950" s="3"/>
    </row>
    <row r="951" spans="24:24" ht="12.5">
      <c r="X951" s="3"/>
    </row>
    <row r="952" spans="24:24" ht="12.5">
      <c r="X952" s="3"/>
    </row>
    <row r="953" spans="24:24" ht="12.5">
      <c r="X953" s="3"/>
    </row>
    <row r="954" spans="24:24" ht="12.5">
      <c r="X954" s="3"/>
    </row>
    <row r="955" spans="24:24" ht="12.5">
      <c r="X955" s="3"/>
    </row>
    <row r="956" spans="24:24" ht="12.5">
      <c r="X956" s="3"/>
    </row>
    <row r="957" spans="24:24" ht="12.5">
      <c r="X957" s="3"/>
    </row>
    <row r="958" spans="24:24" ht="12.5">
      <c r="X958" s="3"/>
    </row>
    <row r="959" spans="24:24" ht="12.5">
      <c r="X959" s="3"/>
    </row>
    <row r="960" spans="24:24" ht="12.5">
      <c r="X960" s="3"/>
    </row>
    <row r="961" spans="24:24" ht="12.5">
      <c r="X961" s="3"/>
    </row>
    <row r="962" spans="24:24" ht="12.5">
      <c r="X962" s="3"/>
    </row>
    <row r="963" spans="24:24" ht="12.5">
      <c r="X963" s="3"/>
    </row>
    <row r="964" spans="24:24" ht="12.5">
      <c r="X964" s="3"/>
    </row>
    <row r="965" spans="24:24" ht="12.5">
      <c r="X965" s="3"/>
    </row>
    <row r="966" spans="24:24" ht="12.5">
      <c r="X966" s="3"/>
    </row>
    <row r="967" spans="24:24" ht="12.5">
      <c r="X967" s="3"/>
    </row>
    <row r="968" spans="24:24" ht="12.5">
      <c r="X968" s="3"/>
    </row>
    <row r="969" spans="24:24" ht="12.5">
      <c r="X969" s="3"/>
    </row>
    <row r="970" spans="24:24" ht="12.5">
      <c r="X970" s="3"/>
    </row>
    <row r="971" spans="24:24" ht="12.5">
      <c r="X971" s="3"/>
    </row>
    <row r="972" spans="24:24" ht="12.5">
      <c r="X972" s="3"/>
    </row>
    <row r="973" spans="24:24" ht="12.5">
      <c r="X973" s="3"/>
    </row>
    <row r="974" spans="24:24" ht="12.5">
      <c r="X974" s="3"/>
    </row>
    <row r="975" spans="24:24" ht="12.5">
      <c r="X975" s="3"/>
    </row>
    <row r="976" spans="24:24" ht="12.5">
      <c r="X976" s="3"/>
    </row>
    <row r="977" spans="24:24" ht="12.5">
      <c r="X977" s="3"/>
    </row>
    <row r="978" spans="24:24" ht="12.5">
      <c r="X978" s="3"/>
    </row>
    <row r="979" spans="24:24" ht="12.5">
      <c r="X979" s="3"/>
    </row>
    <row r="980" spans="24:24" ht="12.5">
      <c r="X980" s="3"/>
    </row>
    <row r="981" spans="24:24" ht="12.5">
      <c r="X981" s="3"/>
    </row>
    <row r="982" spans="24:24" ht="12.5">
      <c r="X982" s="3"/>
    </row>
    <row r="983" spans="24:24" ht="12.5">
      <c r="X983" s="3"/>
    </row>
    <row r="984" spans="24:24" ht="12.5">
      <c r="X984" s="3"/>
    </row>
    <row r="985" spans="24:24" ht="12.5">
      <c r="X98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36"/>
  <sheetViews>
    <sheetView topLeftCell="E13" workbookViewId="0">
      <selection activeCell="R2" sqref="R2:R36"/>
    </sheetView>
  </sheetViews>
  <sheetFormatPr defaultColWidth="12.6328125" defaultRowHeight="15.75" customHeight="1"/>
  <cols>
    <col min="1" max="1" width="3.7265625" customWidth="1"/>
    <col min="3" max="3" width="22.26953125" customWidth="1"/>
    <col min="4" max="4" width="32.90625" customWidth="1"/>
    <col min="5" max="5" width="28" customWidth="1"/>
    <col min="6" max="6" width="28" style="14" customWidth="1"/>
    <col min="7" max="7" width="4.7265625" customWidth="1"/>
    <col min="8" max="8" width="9.36328125" customWidth="1"/>
    <col min="9" max="9" width="8.6328125" customWidth="1"/>
    <col min="12" max="12" width="8.36328125" customWidth="1"/>
    <col min="13" max="13" width="8.453125" customWidth="1"/>
    <col min="14" max="14" width="3.90625" customWidth="1"/>
    <col min="15" max="16" width="15.36328125" customWidth="1"/>
    <col min="17" max="17" width="11.54296875" style="28" customWidth="1"/>
    <col min="18" max="18" width="11.36328125" style="28" customWidth="1"/>
  </cols>
  <sheetData>
    <row r="1" spans="1:31" ht="50.25" customHeight="1">
      <c r="A1" s="19" t="s">
        <v>0</v>
      </c>
      <c r="B1" s="19" t="s">
        <v>310</v>
      </c>
      <c r="C1" s="19" t="s">
        <v>311</v>
      </c>
      <c r="D1" s="19" t="s">
        <v>312</v>
      </c>
      <c r="E1" s="19" t="s">
        <v>313</v>
      </c>
      <c r="F1" s="14" t="s">
        <v>413</v>
      </c>
      <c r="G1" s="19" t="s">
        <v>314</v>
      </c>
      <c r="H1" s="19" t="s">
        <v>315</v>
      </c>
      <c r="I1" s="19" t="s">
        <v>316</v>
      </c>
      <c r="J1" s="19" t="s">
        <v>317</v>
      </c>
      <c r="K1" s="19" t="s">
        <v>318</v>
      </c>
      <c r="L1" s="19" t="s">
        <v>17</v>
      </c>
      <c r="M1" s="19" t="s">
        <v>319</v>
      </c>
      <c r="N1" s="19" t="s">
        <v>19</v>
      </c>
      <c r="O1" s="19" t="s">
        <v>320</v>
      </c>
      <c r="P1" s="19" t="s">
        <v>321</v>
      </c>
      <c r="Q1" s="26" t="s">
        <v>322</v>
      </c>
      <c r="R1" s="26" t="s">
        <v>323</v>
      </c>
      <c r="S1" s="20" t="s">
        <v>372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13">
      <c r="A2" s="21">
        <v>23</v>
      </c>
      <c r="B2" s="21" t="s">
        <v>326</v>
      </c>
      <c r="C2" s="21" t="s">
        <v>327</v>
      </c>
      <c r="D2" s="21" t="s">
        <v>328</v>
      </c>
      <c r="E2" s="21" t="s">
        <v>325</v>
      </c>
      <c r="F2" s="14" t="s">
        <v>257</v>
      </c>
      <c r="G2" s="21">
        <v>24</v>
      </c>
      <c r="H2" s="21">
        <v>1.49</v>
      </c>
      <c r="I2" s="21">
        <v>0.49</v>
      </c>
      <c r="J2" s="21">
        <v>1.43</v>
      </c>
      <c r="K2" s="21">
        <v>0.48</v>
      </c>
      <c r="L2" s="21">
        <v>0.5</v>
      </c>
      <c r="M2" s="23"/>
      <c r="N2" s="21">
        <f t="shared" ref="N2:N7" si="0">L2+M2</f>
        <v>0.5</v>
      </c>
      <c r="O2" s="21">
        <v>1</v>
      </c>
      <c r="P2" s="21">
        <f t="shared" ref="P2:P14" si="1">(J2-H2)*O2</f>
        <v>-6.0000000000000053E-2</v>
      </c>
      <c r="Q2" s="27">
        <f t="shared" ref="Q2:Q14" si="2">SQRT(I2^2+K2^2-2*N2*I2*K2)</f>
        <v>0.48507731342539612</v>
      </c>
      <c r="R2" s="27">
        <f t="shared" ref="R2:R36" si="3">(P2/Q2)*(1-(3/(4*G2-9)))</f>
        <v>-0.11942639426625823</v>
      </c>
      <c r="S2" s="23"/>
    </row>
    <row r="3" spans="1:31" ht="14">
      <c r="A3" s="21">
        <v>21</v>
      </c>
      <c r="B3" s="22" t="s">
        <v>150</v>
      </c>
      <c r="C3" s="21" t="s">
        <v>151</v>
      </c>
      <c r="D3" s="21" t="s">
        <v>381</v>
      </c>
      <c r="E3" s="21" t="s">
        <v>382</v>
      </c>
      <c r="F3" s="14" t="s">
        <v>131</v>
      </c>
      <c r="G3" s="21">
        <v>18</v>
      </c>
      <c r="H3" s="21">
        <v>33.869999999999997</v>
      </c>
      <c r="I3" s="21">
        <v>3.9</v>
      </c>
      <c r="J3" s="21">
        <v>33</v>
      </c>
      <c r="K3" s="21">
        <v>3.22</v>
      </c>
      <c r="L3" s="21">
        <v>0.5</v>
      </c>
      <c r="M3" s="21"/>
      <c r="N3" s="21">
        <f t="shared" si="0"/>
        <v>0.5</v>
      </c>
      <c r="O3" s="21">
        <v>-1</v>
      </c>
      <c r="P3" s="21">
        <f t="shared" si="1"/>
        <v>0.86999999999999744</v>
      </c>
      <c r="Q3" s="27">
        <f t="shared" si="2"/>
        <v>3.6083791375075878</v>
      </c>
      <c r="R3" s="27">
        <f t="shared" si="3"/>
        <v>0.22962427089736043</v>
      </c>
      <c r="S3" s="23"/>
    </row>
    <row r="4" spans="1:31" ht="14">
      <c r="A4" s="21">
        <v>21</v>
      </c>
      <c r="B4" s="22" t="s">
        <v>150</v>
      </c>
      <c r="C4" s="21" t="s">
        <v>151</v>
      </c>
      <c r="D4" s="21" t="s">
        <v>383</v>
      </c>
      <c r="E4" s="21" t="s">
        <v>382</v>
      </c>
      <c r="F4" s="14" t="s">
        <v>131</v>
      </c>
      <c r="G4" s="21">
        <v>18</v>
      </c>
      <c r="H4" s="21">
        <v>33.869999999999997</v>
      </c>
      <c r="I4" s="21">
        <v>3.9</v>
      </c>
      <c r="J4" s="21">
        <v>32.630000000000003</v>
      </c>
      <c r="K4" s="21">
        <v>3.29</v>
      </c>
      <c r="L4" s="21">
        <v>0.5</v>
      </c>
      <c r="M4" s="21"/>
      <c r="N4" s="21">
        <f t="shared" si="0"/>
        <v>0.5</v>
      </c>
      <c r="O4" s="21">
        <v>-1</v>
      </c>
      <c r="P4" s="21">
        <f t="shared" si="1"/>
        <v>1.2399999999999949</v>
      </c>
      <c r="Q4" s="27">
        <f t="shared" si="2"/>
        <v>3.6336070233309488</v>
      </c>
      <c r="R4" s="27">
        <f t="shared" si="3"/>
        <v>0.32500828333103288</v>
      </c>
      <c r="S4" s="23"/>
    </row>
    <row r="5" spans="1:31" ht="14">
      <c r="A5" s="21">
        <v>21</v>
      </c>
      <c r="B5" s="22" t="s">
        <v>150</v>
      </c>
      <c r="C5" s="21" t="s">
        <v>151</v>
      </c>
      <c r="D5" s="21" t="s">
        <v>381</v>
      </c>
      <c r="E5" s="21" t="s">
        <v>384</v>
      </c>
      <c r="F5" s="14" t="s">
        <v>131</v>
      </c>
      <c r="G5" s="21">
        <v>18</v>
      </c>
      <c r="H5" s="21">
        <v>31.68</v>
      </c>
      <c r="I5" s="21">
        <v>1.88</v>
      </c>
      <c r="J5" s="21">
        <v>31.51</v>
      </c>
      <c r="K5" s="21">
        <v>1.69</v>
      </c>
      <c r="L5" s="21">
        <v>0.5</v>
      </c>
      <c r="M5" s="21"/>
      <c r="N5" s="21">
        <f t="shared" si="0"/>
        <v>0.5</v>
      </c>
      <c r="O5" s="21">
        <v>-1</v>
      </c>
      <c r="P5" s="21">
        <f t="shared" si="1"/>
        <v>0.16999999999999815</v>
      </c>
      <c r="Q5" s="27">
        <f t="shared" si="2"/>
        <v>1.7925679903423468</v>
      </c>
      <c r="R5" s="27">
        <f t="shared" si="3"/>
        <v>9.0320011724542376E-2</v>
      </c>
      <c r="S5" s="23"/>
    </row>
    <row r="6" spans="1:31" ht="14">
      <c r="A6" s="21">
        <v>21</v>
      </c>
      <c r="B6" s="22" t="s">
        <v>150</v>
      </c>
      <c r="C6" s="21" t="s">
        <v>151</v>
      </c>
      <c r="D6" s="21" t="s">
        <v>381</v>
      </c>
      <c r="E6" s="21" t="s">
        <v>385</v>
      </c>
      <c r="F6" s="14" t="s">
        <v>131</v>
      </c>
      <c r="G6" s="21">
        <v>18</v>
      </c>
      <c r="H6" s="21">
        <v>31.68</v>
      </c>
      <c r="I6" s="21">
        <v>1.88</v>
      </c>
      <c r="J6" s="21">
        <v>31.5</v>
      </c>
      <c r="K6" s="21">
        <v>2.09</v>
      </c>
      <c r="L6" s="21">
        <v>0.5</v>
      </c>
      <c r="M6" s="21"/>
      <c r="N6" s="21">
        <f t="shared" si="0"/>
        <v>0.5</v>
      </c>
      <c r="O6" s="21">
        <v>-1</v>
      </c>
      <c r="P6" s="21">
        <f t="shared" si="1"/>
        <v>0.17999999999999972</v>
      </c>
      <c r="Q6" s="27">
        <f t="shared" si="2"/>
        <v>1.993313823761828</v>
      </c>
      <c r="R6" s="27">
        <f t="shared" si="3"/>
        <v>8.6001797301062805E-2</v>
      </c>
      <c r="S6" s="23"/>
    </row>
    <row r="7" spans="1:31" ht="15.75" customHeight="1">
      <c r="A7" s="21">
        <v>69</v>
      </c>
      <c r="B7" s="21" t="s">
        <v>110</v>
      </c>
      <c r="C7" s="21" t="s">
        <v>111</v>
      </c>
      <c r="D7" s="21" t="s">
        <v>392</v>
      </c>
      <c r="E7" t="s">
        <v>393</v>
      </c>
      <c r="F7" s="14" t="s">
        <v>414</v>
      </c>
      <c r="G7" s="21">
        <v>15</v>
      </c>
      <c r="H7" s="21">
        <v>13.13</v>
      </c>
      <c r="I7" s="21">
        <v>3.96</v>
      </c>
      <c r="J7" s="21">
        <v>11.27</v>
      </c>
      <c r="K7" s="21">
        <v>4.41</v>
      </c>
      <c r="L7" s="21">
        <v>0.5</v>
      </c>
      <c r="N7" s="21">
        <f t="shared" si="0"/>
        <v>0.5</v>
      </c>
      <c r="O7" s="21">
        <v>1</v>
      </c>
      <c r="P7" s="21">
        <f t="shared" si="1"/>
        <v>-1.8600000000000012</v>
      </c>
      <c r="Q7" s="27">
        <f t="shared" si="2"/>
        <v>4.203105994380822</v>
      </c>
      <c r="R7" s="27">
        <f t="shared" si="3"/>
        <v>-0.41649871253175608</v>
      </c>
    </row>
    <row r="8" spans="1:31" ht="13">
      <c r="A8" s="21">
        <v>100</v>
      </c>
      <c r="B8" s="21" t="s">
        <v>332</v>
      </c>
      <c r="C8" s="21" t="s">
        <v>262</v>
      </c>
      <c r="D8" s="21" t="s">
        <v>374</v>
      </c>
      <c r="E8" s="21" t="s">
        <v>264</v>
      </c>
      <c r="F8" s="14" t="s">
        <v>265</v>
      </c>
      <c r="G8" s="21">
        <v>41</v>
      </c>
      <c r="H8" s="25">
        <v>8.77</v>
      </c>
      <c r="I8" s="25">
        <v>6.95</v>
      </c>
      <c r="J8" s="21">
        <v>-0.37</v>
      </c>
      <c r="K8" s="21">
        <v>5.64</v>
      </c>
      <c r="L8" s="21">
        <v>0.5</v>
      </c>
      <c r="M8" s="24"/>
      <c r="N8" s="21">
        <f t="shared" ref="N8:N36" si="4">L8+M8</f>
        <v>0.5</v>
      </c>
      <c r="O8" s="21">
        <v>1</v>
      </c>
      <c r="P8" s="21">
        <f t="shared" si="1"/>
        <v>-9.1399999999999988</v>
      </c>
      <c r="Q8" s="27">
        <f t="shared" si="2"/>
        <v>6.3964130573314293</v>
      </c>
      <c r="R8" s="27">
        <f t="shared" si="3"/>
        <v>-1.4012692260266464</v>
      </c>
      <c r="S8" s="23"/>
    </row>
    <row r="9" spans="1:31" ht="13">
      <c r="A9" s="21">
        <v>100</v>
      </c>
      <c r="B9" s="21" t="s">
        <v>332</v>
      </c>
      <c r="C9" s="21" t="s">
        <v>262</v>
      </c>
      <c r="D9" s="21" t="s">
        <v>333</v>
      </c>
      <c r="E9" s="21" t="s">
        <v>264</v>
      </c>
      <c r="F9" s="14" t="s">
        <v>265</v>
      </c>
      <c r="G9" s="21">
        <v>41</v>
      </c>
      <c r="H9" s="25">
        <v>8.77</v>
      </c>
      <c r="I9" s="25">
        <v>6.95</v>
      </c>
      <c r="J9" s="21">
        <v>0.09</v>
      </c>
      <c r="K9" s="21">
        <v>6.24</v>
      </c>
      <c r="L9" s="21">
        <v>0.5</v>
      </c>
      <c r="M9" s="24"/>
      <c r="N9" s="21">
        <f t="shared" si="4"/>
        <v>0.5</v>
      </c>
      <c r="O9" s="21">
        <v>1</v>
      </c>
      <c r="P9" s="21">
        <f t="shared" si="1"/>
        <v>-8.68</v>
      </c>
      <c r="Q9" s="27">
        <f t="shared" si="2"/>
        <v>6.6236017392352338</v>
      </c>
      <c r="R9" s="27">
        <f t="shared" si="3"/>
        <v>-1.2851014199085591</v>
      </c>
      <c r="S9" s="23"/>
    </row>
    <row r="10" spans="1:31" ht="13">
      <c r="A10" s="21">
        <v>100</v>
      </c>
      <c r="B10" s="21" t="s">
        <v>332</v>
      </c>
      <c r="C10" s="21" t="s">
        <v>262</v>
      </c>
      <c r="D10" s="21" t="s">
        <v>334</v>
      </c>
      <c r="E10" s="21" t="s">
        <v>264</v>
      </c>
      <c r="F10" s="14" t="s">
        <v>265</v>
      </c>
      <c r="G10" s="21">
        <v>41</v>
      </c>
      <c r="H10" s="25">
        <v>8.77</v>
      </c>
      <c r="I10" s="25">
        <v>6.95</v>
      </c>
      <c r="J10" s="21">
        <v>-3.02</v>
      </c>
      <c r="K10" s="21">
        <v>5.34</v>
      </c>
      <c r="L10" s="21">
        <v>0.5</v>
      </c>
      <c r="M10" s="23"/>
      <c r="N10" s="21">
        <f t="shared" si="4"/>
        <v>0.5</v>
      </c>
      <c r="O10" s="21">
        <v>1</v>
      </c>
      <c r="P10" s="21">
        <f t="shared" si="1"/>
        <v>-11.79</v>
      </c>
      <c r="Q10" s="27">
        <f t="shared" si="2"/>
        <v>6.3011982987365194</v>
      </c>
      <c r="R10" s="27">
        <f t="shared" si="3"/>
        <v>-1.8348583719276397</v>
      </c>
      <c r="S10" s="23"/>
    </row>
    <row r="11" spans="1:31" ht="13">
      <c r="A11" s="21">
        <v>100</v>
      </c>
      <c r="B11" s="21" t="s">
        <v>332</v>
      </c>
      <c r="C11" s="21" t="s">
        <v>262</v>
      </c>
      <c r="D11" s="21" t="s">
        <v>335</v>
      </c>
      <c r="E11" s="21" t="s">
        <v>264</v>
      </c>
      <c r="F11" s="14" t="s">
        <v>265</v>
      </c>
      <c r="G11" s="21">
        <v>41</v>
      </c>
      <c r="H11" s="25">
        <v>8.77</v>
      </c>
      <c r="I11" s="25">
        <v>6.95</v>
      </c>
      <c r="J11" s="21">
        <v>-3.37</v>
      </c>
      <c r="K11" s="21">
        <v>4.84</v>
      </c>
      <c r="L11" s="21">
        <v>0.5</v>
      </c>
      <c r="M11" s="23"/>
      <c r="N11" s="21">
        <f t="shared" si="4"/>
        <v>0.5</v>
      </c>
      <c r="O11" s="21">
        <v>1</v>
      </c>
      <c r="P11" s="21">
        <f t="shared" si="1"/>
        <v>-12.14</v>
      </c>
      <c r="Q11" s="27">
        <f t="shared" si="2"/>
        <v>6.1717177511613412</v>
      </c>
      <c r="R11" s="27">
        <f t="shared" si="3"/>
        <v>-1.9289657657828454</v>
      </c>
      <c r="S11" s="23"/>
    </row>
    <row r="12" spans="1:31" ht="13">
      <c r="A12" s="21">
        <v>100</v>
      </c>
      <c r="B12" s="21" t="s">
        <v>332</v>
      </c>
      <c r="C12" s="21" t="s">
        <v>262</v>
      </c>
      <c r="D12" s="21" t="s">
        <v>336</v>
      </c>
      <c r="E12" s="21" t="s">
        <v>264</v>
      </c>
      <c r="F12" s="14" t="s">
        <v>265</v>
      </c>
      <c r="G12" s="21">
        <v>41</v>
      </c>
      <c r="H12" s="25">
        <v>8.77</v>
      </c>
      <c r="I12" s="25">
        <v>6.95</v>
      </c>
      <c r="J12" s="21">
        <v>-1.02</v>
      </c>
      <c r="K12" s="21">
        <v>6.04</v>
      </c>
      <c r="L12" s="21">
        <v>0.5</v>
      </c>
      <c r="M12" s="23"/>
      <c r="N12" s="21">
        <f t="shared" si="4"/>
        <v>0.5</v>
      </c>
      <c r="O12" s="21">
        <v>1</v>
      </c>
      <c r="P12" s="21">
        <f t="shared" si="1"/>
        <v>-9.7899999999999991</v>
      </c>
      <c r="Q12" s="27">
        <f t="shared" si="2"/>
        <v>6.5426370830117113</v>
      </c>
      <c r="R12" s="27">
        <f t="shared" si="3"/>
        <v>-1.4673771458240414</v>
      </c>
      <c r="S12" s="23"/>
    </row>
    <row r="13" spans="1:31" ht="13">
      <c r="A13" s="21">
        <v>100</v>
      </c>
      <c r="B13" s="21" t="s">
        <v>332</v>
      </c>
      <c r="C13" s="21" t="s">
        <v>262</v>
      </c>
      <c r="D13" s="21" t="s">
        <v>337</v>
      </c>
      <c r="E13" s="21" t="s">
        <v>264</v>
      </c>
      <c r="F13" s="14" t="s">
        <v>265</v>
      </c>
      <c r="G13" s="21">
        <v>41</v>
      </c>
      <c r="H13" s="25">
        <v>8.77</v>
      </c>
      <c r="I13" s="25">
        <v>6.95</v>
      </c>
      <c r="J13" s="21">
        <v>-2.44</v>
      </c>
      <c r="K13" s="21">
        <v>5.64</v>
      </c>
      <c r="L13" s="21">
        <v>0.5</v>
      </c>
      <c r="M13" s="23"/>
      <c r="N13" s="21">
        <f t="shared" si="4"/>
        <v>0.5</v>
      </c>
      <c r="O13" s="21">
        <v>1</v>
      </c>
      <c r="P13" s="21">
        <f t="shared" si="1"/>
        <v>-11.209999999999999</v>
      </c>
      <c r="Q13" s="27">
        <f t="shared" si="2"/>
        <v>6.3964130573314293</v>
      </c>
      <c r="R13" s="27">
        <f t="shared" si="3"/>
        <v>-1.7186245102580642</v>
      </c>
      <c r="S13" s="23"/>
    </row>
    <row r="14" spans="1:31" ht="13">
      <c r="A14" s="21">
        <v>100</v>
      </c>
      <c r="B14" s="21" t="s">
        <v>332</v>
      </c>
      <c r="C14" s="21" t="s">
        <v>262</v>
      </c>
      <c r="D14" s="21" t="s">
        <v>338</v>
      </c>
      <c r="E14" s="21" t="s">
        <v>264</v>
      </c>
      <c r="F14" s="14" t="s">
        <v>265</v>
      </c>
      <c r="G14" s="21">
        <v>41</v>
      </c>
      <c r="H14" s="25">
        <v>8.77</v>
      </c>
      <c r="I14" s="25">
        <v>6.95</v>
      </c>
      <c r="J14" s="21">
        <v>-3.4</v>
      </c>
      <c r="K14" s="21">
        <v>5.41</v>
      </c>
      <c r="L14" s="21">
        <v>0.5</v>
      </c>
      <c r="M14" s="23"/>
      <c r="N14" s="21">
        <f t="shared" si="4"/>
        <v>0.5</v>
      </c>
      <c r="O14" s="21">
        <v>1</v>
      </c>
      <c r="P14" s="21">
        <f t="shared" si="1"/>
        <v>-12.17</v>
      </c>
      <c r="Q14" s="27">
        <f t="shared" si="2"/>
        <v>6.3222701618959629</v>
      </c>
      <c r="R14" s="27">
        <f t="shared" si="3"/>
        <v>-1.8876845353480189</v>
      </c>
      <c r="S14" s="23"/>
    </row>
    <row r="15" spans="1:31" ht="13">
      <c r="A15" s="21">
        <v>100</v>
      </c>
      <c r="B15" s="21" t="s">
        <v>332</v>
      </c>
      <c r="C15" s="21" t="s">
        <v>262</v>
      </c>
      <c r="D15" s="21" t="s">
        <v>339</v>
      </c>
      <c r="E15" s="21" t="s">
        <v>264</v>
      </c>
      <c r="F15" s="14" t="s">
        <v>265</v>
      </c>
      <c r="G15" s="21">
        <v>41</v>
      </c>
      <c r="H15" s="25">
        <v>8.77</v>
      </c>
      <c r="I15" s="25">
        <v>6.95</v>
      </c>
      <c r="J15" s="21">
        <v>-4.3</v>
      </c>
      <c r="K15" s="21">
        <v>4.59</v>
      </c>
      <c r="L15" s="21">
        <v>0.5</v>
      </c>
      <c r="M15" s="23"/>
      <c r="N15" s="21">
        <f t="shared" si="4"/>
        <v>0.5</v>
      </c>
      <c r="O15" s="21">
        <v>1</v>
      </c>
      <c r="P15" s="21">
        <f t="shared" ref="P15:P18" si="5">(J15-H15)*O15</f>
        <v>-13.07</v>
      </c>
      <c r="Q15" s="27">
        <f t="shared" ref="Q15:Q18" si="6">SQRT(I15^2+K15^2-2*N15*I15*K15)</f>
        <v>6.1212825453494624</v>
      </c>
      <c r="R15" s="27">
        <f t="shared" si="3"/>
        <v>-2.0938475169394088</v>
      </c>
      <c r="S15" s="23"/>
    </row>
    <row r="16" spans="1:31" ht="15.75" customHeight="1">
      <c r="A16" s="21">
        <v>102</v>
      </c>
      <c r="B16" s="21" t="s">
        <v>342</v>
      </c>
      <c r="C16" s="21" t="s">
        <v>343</v>
      </c>
      <c r="D16" s="21" t="s">
        <v>380</v>
      </c>
      <c r="E16" s="21" t="s">
        <v>265</v>
      </c>
      <c r="F16" s="14" t="s">
        <v>265</v>
      </c>
      <c r="G16" s="21">
        <v>136</v>
      </c>
      <c r="H16" s="25">
        <v>143.6</v>
      </c>
      <c r="I16" s="25">
        <v>16.899999999999999</v>
      </c>
      <c r="J16" s="21">
        <v>138.69999999999999</v>
      </c>
      <c r="K16" s="21">
        <v>15.1</v>
      </c>
      <c r="L16" s="21">
        <v>0.5</v>
      </c>
      <c r="M16" s="23"/>
      <c r="N16" s="21">
        <f t="shared" si="4"/>
        <v>0.5</v>
      </c>
      <c r="O16" s="21">
        <v>1</v>
      </c>
      <c r="P16" s="21">
        <f t="shared" si="5"/>
        <v>-4.9000000000000057</v>
      </c>
      <c r="Q16" s="27">
        <f t="shared" si="6"/>
        <v>16.075758146973968</v>
      </c>
      <c r="R16" s="27">
        <f t="shared" si="3"/>
        <v>-0.303097578349869</v>
      </c>
      <c r="S16" s="23"/>
    </row>
    <row r="17" spans="1:19" ht="15.75" customHeight="1">
      <c r="A17" s="23">
        <v>71</v>
      </c>
      <c r="B17" s="23" t="s">
        <v>386</v>
      </c>
      <c r="C17" s="23" t="s">
        <v>387</v>
      </c>
      <c r="D17" s="21" t="s">
        <v>388</v>
      </c>
      <c r="E17" s="21" t="s">
        <v>389</v>
      </c>
      <c r="F17" s="14" t="s">
        <v>389</v>
      </c>
      <c r="G17" s="21">
        <v>30</v>
      </c>
      <c r="H17" s="25">
        <v>3.52</v>
      </c>
      <c r="I17" s="25">
        <v>1.8</v>
      </c>
      <c r="J17" s="21">
        <v>6.84</v>
      </c>
      <c r="K17" s="21">
        <v>1.25</v>
      </c>
      <c r="L17" s="21">
        <v>0.5</v>
      </c>
      <c r="M17" s="23"/>
      <c r="N17" s="21">
        <f t="shared" si="4"/>
        <v>0.5</v>
      </c>
      <c r="O17" s="21">
        <v>-1</v>
      </c>
      <c r="P17" s="21">
        <f t="shared" si="5"/>
        <v>-3.32</v>
      </c>
      <c r="Q17" s="27">
        <f t="shared" si="6"/>
        <v>1.5976545308670458</v>
      </c>
      <c r="R17" s="27">
        <f t="shared" si="3"/>
        <v>-2.021882833779594</v>
      </c>
      <c r="S17" s="23"/>
    </row>
    <row r="18" spans="1:19" ht="15.75" customHeight="1">
      <c r="A18" s="23">
        <v>71</v>
      </c>
      <c r="B18" s="23" t="s">
        <v>386</v>
      </c>
      <c r="C18" s="23" t="s">
        <v>387</v>
      </c>
      <c r="D18" s="21" t="s">
        <v>390</v>
      </c>
      <c r="E18" s="21" t="s">
        <v>389</v>
      </c>
      <c r="F18" s="14" t="s">
        <v>389</v>
      </c>
      <c r="G18" s="21">
        <v>30</v>
      </c>
      <c r="H18" s="25">
        <v>3.52</v>
      </c>
      <c r="I18" s="25">
        <v>1.8</v>
      </c>
      <c r="J18" s="21">
        <v>7.56</v>
      </c>
      <c r="K18" s="21">
        <v>0.94</v>
      </c>
      <c r="L18" s="21">
        <v>0.5</v>
      </c>
      <c r="M18" s="23"/>
      <c r="N18" s="21">
        <f t="shared" si="4"/>
        <v>0.5</v>
      </c>
      <c r="O18" s="21">
        <v>-1</v>
      </c>
      <c r="P18" s="21">
        <f t="shared" si="5"/>
        <v>-4.0399999999999991</v>
      </c>
      <c r="Q18" s="27">
        <f t="shared" si="6"/>
        <v>1.5593588426016636</v>
      </c>
      <c r="R18" s="27">
        <f t="shared" si="3"/>
        <v>-2.5207865588221958</v>
      </c>
      <c r="S18" s="23"/>
    </row>
    <row r="19" spans="1:19" ht="13">
      <c r="A19" s="21">
        <v>102</v>
      </c>
      <c r="B19" s="21" t="s">
        <v>342</v>
      </c>
      <c r="C19" s="21" t="s">
        <v>343</v>
      </c>
      <c r="D19" s="21" t="s">
        <v>344</v>
      </c>
      <c r="E19" s="21" t="s">
        <v>264</v>
      </c>
      <c r="F19" s="14" t="s">
        <v>265</v>
      </c>
      <c r="G19" s="21">
        <v>134</v>
      </c>
      <c r="H19" s="21">
        <v>143.6</v>
      </c>
      <c r="I19" s="21">
        <v>16.899999999999999</v>
      </c>
      <c r="J19" s="21">
        <v>138.69999999999999</v>
      </c>
      <c r="K19" s="21">
        <v>15.1</v>
      </c>
      <c r="L19" s="21">
        <v>0.5</v>
      </c>
      <c r="M19" s="23"/>
      <c r="N19" s="21">
        <f t="shared" si="4"/>
        <v>0.5</v>
      </c>
      <c r="O19" s="21">
        <v>1</v>
      </c>
      <c r="P19" s="21">
        <f t="shared" ref="P19:P36" si="7">(J19-H19)*O19</f>
        <v>-4.9000000000000057</v>
      </c>
      <c r="Q19" s="27">
        <f t="shared" ref="Q19:Q24" si="8">SQRT(I19^2+K19^2-2*N19*I19*K19)</f>
        <v>16.075758146973968</v>
      </c>
      <c r="R19" s="27">
        <f t="shared" si="3"/>
        <v>-0.30307163228732031</v>
      </c>
      <c r="S19" s="23"/>
    </row>
    <row r="20" spans="1:19" ht="15.75" customHeight="1">
      <c r="A20" s="23">
        <v>99</v>
      </c>
      <c r="B20" s="25" t="s">
        <v>363</v>
      </c>
      <c r="C20" s="25" t="s">
        <v>262</v>
      </c>
      <c r="D20" s="25" t="s">
        <v>364</v>
      </c>
      <c r="E20" s="25" t="s">
        <v>362</v>
      </c>
      <c r="F20" s="14" t="s">
        <v>257</v>
      </c>
      <c r="G20" s="25">
        <v>41</v>
      </c>
      <c r="H20" s="25">
        <v>1.56</v>
      </c>
      <c r="I20" s="25">
        <v>0.99</v>
      </c>
      <c r="J20" s="25">
        <v>1.17</v>
      </c>
      <c r="K20" s="25">
        <v>0.84</v>
      </c>
      <c r="L20" s="25">
        <v>0.5</v>
      </c>
      <c r="M20" s="23"/>
      <c r="N20" s="21">
        <f t="shared" si="4"/>
        <v>0.5</v>
      </c>
      <c r="O20" s="21">
        <v>1</v>
      </c>
      <c r="P20" s="21">
        <f t="shared" si="7"/>
        <v>-0.39000000000000012</v>
      </c>
      <c r="Q20" s="27">
        <f t="shared" si="8"/>
        <v>0.92417530804496162</v>
      </c>
      <c r="R20" s="27">
        <f t="shared" si="3"/>
        <v>-0.41383015708597509</v>
      </c>
      <c r="S20" s="23"/>
    </row>
    <row r="21" spans="1:19" ht="15.75" customHeight="1">
      <c r="A21" s="23">
        <v>99</v>
      </c>
      <c r="B21" s="25" t="s">
        <v>363</v>
      </c>
      <c r="C21" s="25" t="s">
        <v>262</v>
      </c>
      <c r="D21" s="25" t="s">
        <v>365</v>
      </c>
      <c r="E21" s="25" t="s">
        <v>362</v>
      </c>
      <c r="F21" s="14" t="s">
        <v>257</v>
      </c>
      <c r="G21" s="25">
        <v>41</v>
      </c>
      <c r="H21" s="25">
        <v>1.56</v>
      </c>
      <c r="I21" s="25">
        <v>0.99</v>
      </c>
      <c r="J21" s="25">
        <v>1.04</v>
      </c>
      <c r="K21" s="25">
        <v>0.74</v>
      </c>
      <c r="L21" s="25">
        <v>0.5</v>
      </c>
      <c r="M21" s="23"/>
      <c r="N21" s="21">
        <f t="shared" si="4"/>
        <v>0.5</v>
      </c>
      <c r="O21" s="21">
        <v>1</v>
      </c>
      <c r="P21" s="21">
        <f t="shared" si="7"/>
        <v>-0.52</v>
      </c>
      <c r="Q21" s="27">
        <f t="shared" si="8"/>
        <v>0.89168380045843598</v>
      </c>
      <c r="R21" s="27">
        <f t="shared" si="3"/>
        <v>-0.57187927335766076</v>
      </c>
      <c r="S21" s="23"/>
    </row>
    <row r="22" spans="1:19" ht="15.75" customHeight="1">
      <c r="A22" s="23">
        <v>99</v>
      </c>
      <c r="B22" s="25" t="s">
        <v>363</v>
      </c>
      <c r="C22" s="25" t="s">
        <v>262</v>
      </c>
      <c r="D22" s="25" t="s">
        <v>366</v>
      </c>
      <c r="E22" s="25" t="s">
        <v>362</v>
      </c>
      <c r="F22" s="14" t="s">
        <v>257</v>
      </c>
      <c r="G22" s="25">
        <v>41</v>
      </c>
      <c r="H22" s="25">
        <v>1.56</v>
      </c>
      <c r="I22" s="25">
        <v>0.99</v>
      </c>
      <c r="J22" s="25">
        <v>1.8</v>
      </c>
      <c r="K22" s="25">
        <v>1.1399999999999999</v>
      </c>
      <c r="L22" s="25">
        <v>0.5</v>
      </c>
      <c r="M22" s="23"/>
      <c r="N22" s="21">
        <f t="shared" si="4"/>
        <v>0.5</v>
      </c>
      <c r="O22" s="21">
        <v>1</v>
      </c>
      <c r="P22" s="21">
        <f t="shared" si="7"/>
        <v>0.24</v>
      </c>
      <c r="Q22" s="27">
        <f t="shared" si="8"/>
        <v>1.07289328453486</v>
      </c>
      <c r="R22" s="27">
        <f t="shared" si="3"/>
        <v>0.21936463029658412</v>
      </c>
      <c r="S22" s="23"/>
    </row>
    <row r="23" spans="1:19" ht="15.75" customHeight="1">
      <c r="A23" s="23">
        <v>99</v>
      </c>
      <c r="B23" s="25" t="s">
        <v>363</v>
      </c>
      <c r="C23" s="25" t="s">
        <v>262</v>
      </c>
      <c r="D23" s="25" t="s">
        <v>367</v>
      </c>
      <c r="E23" s="25" t="s">
        <v>362</v>
      </c>
      <c r="F23" s="14" t="s">
        <v>257</v>
      </c>
      <c r="G23" s="25">
        <v>41</v>
      </c>
      <c r="H23" s="25">
        <v>1.56</v>
      </c>
      <c r="I23" s="25">
        <v>0.99</v>
      </c>
      <c r="J23" s="25">
        <v>1.2</v>
      </c>
      <c r="K23" s="25">
        <v>0.98</v>
      </c>
      <c r="L23" s="25">
        <v>0.5</v>
      </c>
      <c r="M23" s="23"/>
      <c r="N23" s="21">
        <f t="shared" si="4"/>
        <v>0.5</v>
      </c>
      <c r="O23" s="21">
        <v>1</v>
      </c>
      <c r="P23" s="21">
        <f t="shared" si="7"/>
        <v>-0.3600000000000001</v>
      </c>
      <c r="Q23" s="27">
        <f t="shared" si="8"/>
        <v>0.98503807033027913</v>
      </c>
      <c r="R23" s="27">
        <f t="shared" si="3"/>
        <v>-0.35839453184397835</v>
      </c>
      <c r="S23" s="23"/>
    </row>
    <row r="24" spans="1:19" ht="15.75" customHeight="1">
      <c r="A24" s="23">
        <v>99</v>
      </c>
      <c r="B24" s="25" t="s">
        <v>363</v>
      </c>
      <c r="C24" s="25" t="s">
        <v>262</v>
      </c>
      <c r="D24" s="25" t="s">
        <v>368</v>
      </c>
      <c r="E24" s="25" t="s">
        <v>362</v>
      </c>
      <c r="F24" s="14" t="s">
        <v>257</v>
      </c>
      <c r="G24" s="25">
        <v>41</v>
      </c>
      <c r="H24" s="25">
        <v>1.56</v>
      </c>
      <c r="I24" s="25">
        <v>0.99</v>
      </c>
      <c r="J24" s="25">
        <v>0.92</v>
      </c>
      <c r="K24" s="25">
        <v>0.95</v>
      </c>
      <c r="L24" s="25">
        <v>0.5</v>
      </c>
      <c r="M24" s="23"/>
      <c r="N24" s="21">
        <f t="shared" si="4"/>
        <v>0.5</v>
      </c>
      <c r="O24" s="21">
        <v>1</v>
      </c>
      <c r="P24" s="21">
        <f t="shared" si="7"/>
        <v>-0.64</v>
      </c>
      <c r="Q24" s="27">
        <f t="shared" si="8"/>
        <v>0.9706183596038146</v>
      </c>
      <c r="R24" s="27">
        <f t="shared" si="3"/>
        <v>-0.64661140706423936</v>
      </c>
      <c r="S24" s="23"/>
    </row>
    <row r="25" spans="1:19" ht="15.75" customHeight="1">
      <c r="A25" s="23">
        <v>48</v>
      </c>
      <c r="B25" s="22" t="s">
        <v>190</v>
      </c>
      <c r="C25" s="22" t="s">
        <v>191</v>
      </c>
      <c r="D25" s="25" t="s">
        <v>369</v>
      </c>
      <c r="E25" s="25" t="s">
        <v>362</v>
      </c>
      <c r="F25" s="14" t="s">
        <v>257</v>
      </c>
      <c r="G25" s="25">
        <v>14</v>
      </c>
      <c r="H25" s="25">
        <v>13.63</v>
      </c>
      <c r="I25" s="25">
        <v>8.2799999999999994</v>
      </c>
      <c r="J25" s="25">
        <v>12.92</v>
      </c>
      <c r="K25" s="25">
        <v>6.45</v>
      </c>
      <c r="L25" s="25">
        <v>0.5</v>
      </c>
      <c r="M25" s="23"/>
      <c r="N25" s="21">
        <f t="shared" si="4"/>
        <v>0.5</v>
      </c>
      <c r="O25" s="21">
        <v>1</v>
      </c>
      <c r="P25" s="21">
        <f t="shared" si="7"/>
        <v>-0.71000000000000085</v>
      </c>
      <c r="Q25" s="27">
        <f t="shared" ref="Q25:Q36" si="9">SQRT(I25^2+K25^2-2*N25*I25*K25)</f>
        <v>7.5335848040624063</v>
      </c>
      <c r="R25" s="27">
        <f t="shared" si="3"/>
        <v>-8.822902620083449E-2</v>
      </c>
      <c r="S25" s="23"/>
    </row>
    <row r="26" spans="1:19" ht="15.75" customHeight="1">
      <c r="A26" s="23">
        <v>48</v>
      </c>
      <c r="B26" s="22" t="s">
        <v>190</v>
      </c>
      <c r="C26" s="22" t="s">
        <v>191</v>
      </c>
      <c r="D26" s="25" t="s">
        <v>370</v>
      </c>
      <c r="E26" s="25" t="s">
        <v>362</v>
      </c>
      <c r="F26" s="14" t="s">
        <v>257</v>
      </c>
      <c r="G26" s="25">
        <v>14</v>
      </c>
      <c r="H26" s="25">
        <v>13.63</v>
      </c>
      <c r="I26" s="25">
        <v>8.2799999999999994</v>
      </c>
      <c r="J26" s="25">
        <v>5.38</v>
      </c>
      <c r="K26" s="25">
        <v>4.8600000000000003</v>
      </c>
      <c r="L26" s="25">
        <v>0.5</v>
      </c>
      <c r="M26" s="23"/>
      <c r="N26" s="21">
        <f t="shared" si="4"/>
        <v>0.5</v>
      </c>
      <c r="O26" s="21">
        <v>1</v>
      </c>
      <c r="P26" s="21">
        <f t="shared" si="7"/>
        <v>-8.25</v>
      </c>
      <c r="Q26" s="27">
        <f t="shared" si="9"/>
        <v>7.2067468389003366</v>
      </c>
      <c r="R26" s="27">
        <f t="shared" si="3"/>
        <v>-1.0716907958567403</v>
      </c>
      <c r="S26" s="23"/>
    </row>
    <row r="27" spans="1:19" ht="15.75" customHeight="1">
      <c r="A27" s="23">
        <v>48</v>
      </c>
      <c r="B27" s="22" t="s">
        <v>190</v>
      </c>
      <c r="C27" s="22" t="s">
        <v>191</v>
      </c>
      <c r="D27" s="25" t="s">
        <v>371</v>
      </c>
      <c r="E27" s="25" t="s">
        <v>362</v>
      </c>
      <c r="F27" s="14" t="s">
        <v>257</v>
      </c>
      <c r="G27" s="25">
        <v>14</v>
      </c>
      <c r="H27" s="25">
        <v>13.63</v>
      </c>
      <c r="I27" s="25">
        <v>8.2799999999999994</v>
      </c>
      <c r="J27" s="25">
        <v>6.41</v>
      </c>
      <c r="K27" s="25">
        <v>5.69</v>
      </c>
      <c r="L27" s="25">
        <v>0.5</v>
      </c>
      <c r="M27" s="23"/>
      <c r="N27" s="21">
        <f t="shared" si="4"/>
        <v>0.5</v>
      </c>
      <c r="O27" s="21">
        <v>1</v>
      </c>
      <c r="P27" s="21">
        <f t="shared" si="7"/>
        <v>-7.2200000000000006</v>
      </c>
      <c r="Q27" s="27">
        <f t="shared" si="9"/>
        <v>7.3363001574363071</v>
      </c>
      <c r="R27" s="27">
        <f t="shared" si="3"/>
        <v>-0.92132938826377286</v>
      </c>
      <c r="S27" s="23"/>
    </row>
    <row r="28" spans="1:19" ht="15.75" customHeight="1">
      <c r="A28" s="23">
        <v>48</v>
      </c>
      <c r="B28" s="22" t="s">
        <v>190</v>
      </c>
      <c r="C28" s="22" t="s">
        <v>191</v>
      </c>
      <c r="D28" s="25" t="s">
        <v>369</v>
      </c>
      <c r="E28" s="25" t="s">
        <v>324</v>
      </c>
      <c r="F28" s="14" t="s">
        <v>131</v>
      </c>
      <c r="G28" s="25">
        <v>14</v>
      </c>
      <c r="H28" s="25">
        <v>115.87</v>
      </c>
      <c r="I28" s="25">
        <v>75.06</v>
      </c>
      <c r="J28" s="25">
        <v>101.95</v>
      </c>
      <c r="K28" s="25">
        <v>77.64</v>
      </c>
      <c r="L28" s="25">
        <v>0.5</v>
      </c>
      <c r="M28" s="23"/>
      <c r="N28" s="21">
        <f t="shared" si="4"/>
        <v>0.5</v>
      </c>
      <c r="O28" s="21">
        <v>-1</v>
      </c>
      <c r="P28" s="21">
        <f t="shared" si="7"/>
        <v>13.920000000000002</v>
      </c>
      <c r="Q28" s="27">
        <f t="shared" si="9"/>
        <v>76.382686519917584</v>
      </c>
      <c r="R28" s="27">
        <f t="shared" si="3"/>
        <v>0.17060789500123216</v>
      </c>
      <c r="S28" s="23"/>
    </row>
    <row r="29" spans="1:19" ht="15.75" customHeight="1">
      <c r="A29" s="23">
        <v>48</v>
      </c>
      <c r="B29" s="22" t="s">
        <v>190</v>
      </c>
      <c r="C29" s="22" t="s">
        <v>191</v>
      </c>
      <c r="D29" s="25" t="s">
        <v>370</v>
      </c>
      <c r="E29" s="25" t="s">
        <v>324</v>
      </c>
      <c r="F29" s="14" t="s">
        <v>131</v>
      </c>
      <c r="G29" s="25">
        <v>14</v>
      </c>
      <c r="H29" s="25">
        <v>115.87</v>
      </c>
      <c r="I29" s="25">
        <v>75.06</v>
      </c>
      <c r="J29" s="25">
        <v>77.94</v>
      </c>
      <c r="K29" s="25">
        <v>23.98</v>
      </c>
      <c r="L29" s="25">
        <v>0.5</v>
      </c>
      <c r="M29" s="23"/>
      <c r="N29" s="21">
        <f t="shared" si="4"/>
        <v>0.5</v>
      </c>
      <c r="O29" s="21">
        <v>-1</v>
      </c>
      <c r="P29" s="21">
        <f t="shared" si="7"/>
        <v>37.930000000000007</v>
      </c>
      <c r="Q29" s="27">
        <f t="shared" si="9"/>
        <v>66.401093364492127</v>
      </c>
      <c r="R29" s="27">
        <f t="shared" si="3"/>
        <v>0.53476432948619357</v>
      </c>
      <c r="S29" s="23"/>
    </row>
    <row r="30" spans="1:19" ht="15.75" customHeight="1">
      <c r="A30" s="23">
        <v>48</v>
      </c>
      <c r="B30" s="22" t="s">
        <v>190</v>
      </c>
      <c r="C30" s="22" t="s">
        <v>191</v>
      </c>
      <c r="D30" s="25" t="s">
        <v>371</v>
      </c>
      <c r="E30" s="25" t="s">
        <v>324</v>
      </c>
      <c r="F30" s="14" t="s">
        <v>131</v>
      </c>
      <c r="G30" s="25">
        <v>14</v>
      </c>
      <c r="H30" s="25">
        <v>115.87</v>
      </c>
      <c r="I30" s="25">
        <v>75.06</v>
      </c>
      <c r="J30" s="25">
        <v>144.52000000000001</v>
      </c>
      <c r="K30" s="25">
        <v>62.72</v>
      </c>
      <c r="L30" s="25">
        <v>0.5</v>
      </c>
      <c r="M30" s="23"/>
      <c r="N30" s="21">
        <f t="shared" si="4"/>
        <v>0.5</v>
      </c>
      <c r="O30" s="21">
        <v>-1</v>
      </c>
      <c r="P30" s="21">
        <f t="shared" si="7"/>
        <v>-28.650000000000006</v>
      </c>
      <c r="Q30" s="27">
        <f t="shared" si="9"/>
        <v>69.713978512203695</v>
      </c>
      <c r="R30" s="27">
        <f t="shared" si="3"/>
        <v>-0.38473312193837167</v>
      </c>
      <c r="S30" s="23"/>
    </row>
    <row r="31" spans="1:19" ht="15.75" customHeight="1">
      <c r="A31" s="21">
        <v>42</v>
      </c>
      <c r="B31" s="21" t="s">
        <v>177</v>
      </c>
      <c r="C31" s="21" t="s">
        <v>178</v>
      </c>
      <c r="D31" s="21" t="s">
        <v>212</v>
      </c>
      <c r="E31" s="21" t="s">
        <v>330</v>
      </c>
      <c r="F31" s="14" t="s">
        <v>257</v>
      </c>
      <c r="G31" s="21">
        <v>29</v>
      </c>
      <c r="H31" s="21">
        <v>17.97</v>
      </c>
      <c r="I31" s="21">
        <v>16.350000000000001</v>
      </c>
      <c r="J31" s="21">
        <v>15.38</v>
      </c>
      <c r="K31" s="21">
        <v>16.010000000000002</v>
      </c>
      <c r="L31" s="21">
        <v>0.5</v>
      </c>
      <c r="M31" s="23"/>
      <c r="N31" s="21">
        <f t="shared" si="4"/>
        <v>0.5</v>
      </c>
      <c r="O31" s="21">
        <v>1</v>
      </c>
      <c r="P31" s="21">
        <f t="shared" si="7"/>
        <v>-2.5899999999999981</v>
      </c>
      <c r="Q31" s="27">
        <f t="shared" si="9"/>
        <v>16.182679011832377</v>
      </c>
      <c r="R31" s="27">
        <f t="shared" si="3"/>
        <v>-0.15556034793308593</v>
      </c>
      <c r="S31" s="23">
        <v>5</v>
      </c>
    </row>
    <row r="32" spans="1:19" ht="15.75" customHeight="1">
      <c r="A32" s="21">
        <v>42</v>
      </c>
      <c r="B32" s="21" t="s">
        <v>177</v>
      </c>
      <c r="C32" s="21" t="s">
        <v>178</v>
      </c>
      <c r="D32" s="21" t="s">
        <v>212</v>
      </c>
      <c r="E32" s="21" t="s">
        <v>329</v>
      </c>
      <c r="F32" s="14" t="s">
        <v>131</v>
      </c>
      <c r="G32" s="21">
        <v>26</v>
      </c>
      <c r="H32" s="21">
        <v>3.37</v>
      </c>
      <c r="I32" s="21">
        <v>1.18</v>
      </c>
      <c r="J32" s="21">
        <v>4.13</v>
      </c>
      <c r="K32" s="21">
        <v>1.97</v>
      </c>
      <c r="L32" s="21">
        <v>0.5</v>
      </c>
      <c r="M32" s="23"/>
      <c r="N32" s="21">
        <f t="shared" si="4"/>
        <v>0.5</v>
      </c>
      <c r="O32" s="21">
        <v>-1</v>
      </c>
      <c r="P32" s="21">
        <f t="shared" si="7"/>
        <v>-0.75999999999999979</v>
      </c>
      <c r="Q32" s="27">
        <f t="shared" si="9"/>
        <v>1.7171779173981945</v>
      </c>
      <c r="R32" s="27">
        <f t="shared" si="3"/>
        <v>-0.42861021711434549</v>
      </c>
      <c r="S32" s="23">
        <v>5</v>
      </c>
    </row>
    <row r="33" spans="1:19" ht="15.75" customHeight="1">
      <c r="A33" s="21">
        <v>42</v>
      </c>
      <c r="B33" s="21" t="s">
        <v>177</v>
      </c>
      <c r="C33" s="21" t="s">
        <v>178</v>
      </c>
      <c r="D33" s="21" t="s">
        <v>212</v>
      </c>
      <c r="E33" s="21" t="s">
        <v>373</v>
      </c>
      <c r="F33" s="14" t="s">
        <v>131</v>
      </c>
      <c r="G33" s="21">
        <v>26</v>
      </c>
      <c r="H33" s="21">
        <v>4.67</v>
      </c>
      <c r="I33" s="21">
        <v>2.57</v>
      </c>
      <c r="J33" s="21">
        <v>5.72</v>
      </c>
      <c r="K33" s="21">
        <v>4.71</v>
      </c>
      <c r="L33" s="21">
        <v>0.5</v>
      </c>
      <c r="M33" s="23"/>
      <c r="N33" s="21">
        <f t="shared" si="4"/>
        <v>0.5</v>
      </c>
      <c r="O33" s="21">
        <v>-1</v>
      </c>
      <c r="P33" s="21">
        <f t="shared" si="7"/>
        <v>-1.0499999999999998</v>
      </c>
      <c r="Q33" s="27">
        <f t="shared" si="9"/>
        <v>4.0846419671741119</v>
      </c>
      <c r="R33" s="27">
        <f t="shared" si="3"/>
        <v>-0.24894277477314425</v>
      </c>
      <c r="S33" s="23">
        <v>5</v>
      </c>
    </row>
    <row r="34" spans="1:19" ht="15.75" customHeight="1">
      <c r="A34" s="31">
        <v>8</v>
      </c>
      <c r="B34" s="32" t="s">
        <v>395</v>
      </c>
      <c r="C34" t="s">
        <v>394</v>
      </c>
      <c r="D34" t="s">
        <v>396</v>
      </c>
      <c r="E34" s="15" t="s">
        <v>389</v>
      </c>
      <c r="F34" s="14" t="s">
        <v>131</v>
      </c>
      <c r="G34" s="15">
        <v>71</v>
      </c>
      <c r="H34" s="15">
        <v>3.121</v>
      </c>
      <c r="I34" s="15">
        <v>0.06</v>
      </c>
      <c r="J34" s="15">
        <v>3.2639999999999998</v>
      </c>
      <c r="K34" s="15">
        <v>0.06</v>
      </c>
      <c r="L34" s="15">
        <v>0.5</v>
      </c>
      <c r="N34" s="21">
        <f t="shared" si="4"/>
        <v>0.5</v>
      </c>
      <c r="O34" s="21">
        <v>-1</v>
      </c>
      <c r="P34" s="21">
        <f t="shared" si="7"/>
        <v>-0.14299999999999979</v>
      </c>
      <c r="Q34" s="27">
        <f t="shared" si="9"/>
        <v>0.06</v>
      </c>
      <c r="R34" s="27">
        <f t="shared" si="3"/>
        <v>-2.3573333333333304</v>
      </c>
    </row>
    <row r="35" spans="1:19" ht="15.75" customHeight="1">
      <c r="A35" s="31">
        <v>8</v>
      </c>
      <c r="B35" s="32" t="s">
        <v>395</v>
      </c>
      <c r="C35" t="s">
        <v>394</v>
      </c>
      <c r="D35" s="8" t="s">
        <v>397</v>
      </c>
      <c r="E35" s="8" t="s">
        <v>389</v>
      </c>
      <c r="F35" s="14" t="s">
        <v>389</v>
      </c>
      <c r="G35" s="15">
        <v>71</v>
      </c>
      <c r="H35" s="15">
        <v>3.121</v>
      </c>
      <c r="I35" s="15">
        <v>0.06</v>
      </c>
      <c r="J35" s="8">
        <v>3.1640000000000001</v>
      </c>
      <c r="K35" s="8">
        <v>0.06</v>
      </c>
      <c r="L35" s="15">
        <v>0.5</v>
      </c>
      <c r="N35" s="21">
        <f t="shared" si="4"/>
        <v>0.5</v>
      </c>
      <c r="O35" s="21">
        <v>-1</v>
      </c>
      <c r="P35" s="21">
        <f t="shared" si="7"/>
        <v>-4.3000000000000149E-2</v>
      </c>
      <c r="Q35" s="27">
        <f t="shared" si="9"/>
        <v>0.06</v>
      </c>
      <c r="R35" s="27">
        <f t="shared" si="3"/>
        <v>-0.70884848484848739</v>
      </c>
    </row>
    <row r="36" spans="1:19" ht="15.75" customHeight="1">
      <c r="A36" s="17">
        <v>87</v>
      </c>
      <c r="B36" s="1" t="s">
        <v>398</v>
      </c>
      <c r="C36" s="1" t="s">
        <v>399</v>
      </c>
      <c r="D36" s="8" t="s">
        <v>400</v>
      </c>
      <c r="E36" s="8" t="s">
        <v>401</v>
      </c>
      <c r="F36" s="14" t="s">
        <v>389</v>
      </c>
      <c r="G36" s="8">
        <v>29</v>
      </c>
      <c r="H36" s="8">
        <v>2.5</v>
      </c>
      <c r="I36" s="8">
        <v>0.93</v>
      </c>
      <c r="J36" s="8">
        <v>3.6</v>
      </c>
      <c r="K36" s="8">
        <v>0.81</v>
      </c>
      <c r="L36" s="15">
        <v>0.5</v>
      </c>
      <c r="M36" s="17"/>
      <c r="N36" s="21">
        <f t="shared" si="4"/>
        <v>0.5</v>
      </c>
      <c r="O36" s="21">
        <v>-1</v>
      </c>
      <c r="P36" s="21">
        <f t="shared" si="7"/>
        <v>-1.1000000000000001</v>
      </c>
      <c r="Q36" s="27">
        <f t="shared" si="9"/>
        <v>0.8761849119906141</v>
      </c>
      <c r="R36" s="27">
        <f t="shared" si="3"/>
        <v>-1.2202434256436112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2"/>
  <sheetViews>
    <sheetView tabSelected="1" workbookViewId="0">
      <selection activeCell="Q2" sqref="Q2:Q12"/>
    </sheetView>
  </sheetViews>
  <sheetFormatPr defaultColWidth="12.6328125" defaultRowHeight="15.75" customHeight="1"/>
  <cols>
    <col min="2" max="2" width="30.81640625" customWidth="1"/>
    <col min="14" max="14" width="15.08984375" customWidth="1"/>
    <col min="16" max="16" width="12.6328125" style="28"/>
    <col min="17" max="17" width="20.7265625" style="28" customWidth="1"/>
  </cols>
  <sheetData>
    <row r="1" spans="1:30" ht="39.75" customHeight="1">
      <c r="A1" s="14" t="s">
        <v>0</v>
      </c>
      <c r="B1" s="14" t="s">
        <v>310</v>
      </c>
      <c r="C1" s="14" t="s">
        <v>311</v>
      </c>
      <c r="D1" s="14" t="s">
        <v>313</v>
      </c>
      <c r="E1" s="14" t="s">
        <v>413</v>
      </c>
      <c r="F1" s="14" t="s">
        <v>345</v>
      </c>
      <c r="G1" s="14" t="s">
        <v>346</v>
      </c>
      <c r="H1" s="14" t="s">
        <v>347</v>
      </c>
      <c r="I1" s="14" t="s">
        <v>348</v>
      </c>
      <c r="J1" s="14" t="s">
        <v>349</v>
      </c>
      <c r="K1" s="14" t="s">
        <v>350</v>
      </c>
      <c r="L1" s="14" t="s">
        <v>351</v>
      </c>
      <c r="M1" s="14" t="s">
        <v>352</v>
      </c>
      <c r="N1" s="14" t="s">
        <v>353</v>
      </c>
      <c r="O1" s="14" t="s">
        <v>354</v>
      </c>
      <c r="P1" s="29" t="s">
        <v>355</v>
      </c>
      <c r="Q1" s="29" t="s">
        <v>323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2.5">
      <c r="A2" s="8">
        <v>102</v>
      </c>
      <c r="B2" s="8" t="s">
        <v>342</v>
      </c>
      <c r="C2" s="8" t="s">
        <v>343</v>
      </c>
      <c r="D2" s="8" t="s">
        <v>265</v>
      </c>
      <c r="E2" s="8" t="s">
        <v>265</v>
      </c>
      <c r="F2" s="8" t="s">
        <v>356</v>
      </c>
      <c r="G2" s="8">
        <v>136</v>
      </c>
      <c r="H2" s="8">
        <v>143.69999999999999</v>
      </c>
      <c r="I2" s="8">
        <v>16.899999999999999</v>
      </c>
      <c r="J2" s="16" t="s">
        <v>379</v>
      </c>
      <c r="K2" s="8">
        <v>133</v>
      </c>
      <c r="L2" s="8">
        <v>152.4</v>
      </c>
      <c r="M2" s="8">
        <v>19.7</v>
      </c>
      <c r="N2" s="8">
        <v>1</v>
      </c>
      <c r="O2" s="8">
        <f>(H2-L2)*N2</f>
        <v>-8.7000000000000171</v>
      </c>
      <c r="P2" s="30">
        <f>SQRT(((G2-1)*I2^2+(K2-1)*M2^2)/(G2+K2-2))</f>
        <v>18.33778257213563</v>
      </c>
      <c r="Q2" s="30">
        <f>(O2/P2)*(1-(3/(4*(G2+K2)-9)))</f>
        <v>-0.47309639864953718</v>
      </c>
    </row>
    <row r="3" spans="1:30" ht="12.5">
      <c r="A3" s="8">
        <v>98</v>
      </c>
      <c r="B3" s="8" t="s">
        <v>249</v>
      </c>
      <c r="C3" s="8" t="s">
        <v>357</v>
      </c>
      <c r="D3" s="8" t="s">
        <v>251</v>
      </c>
      <c r="E3" s="8" t="s">
        <v>210</v>
      </c>
      <c r="F3" s="8" t="s">
        <v>358</v>
      </c>
      <c r="G3" s="8">
        <v>99</v>
      </c>
      <c r="H3" s="8">
        <v>13.2</v>
      </c>
      <c r="I3" s="8">
        <v>6.8</v>
      </c>
      <c r="J3" s="8" t="s">
        <v>359</v>
      </c>
      <c r="K3" s="8">
        <v>101</v>
      </c>
      <c r="L3" s="8">
        <v>20</v>
      </c>
      <c r="M3" s="8">
        <v>1.9</v>
      </c>
      <c r="N3" s="8">
        <v>1</v>
      </c>
      <c r="O3" s="8">
        <f t="shared" ref="O3:O10" si="0">(H3-L3)*N3</f>
        <v>-6.8000000000000007</v>
      </c>
      <c r="P3" s="30">
        <f t="shared" ref="P3:P10" si="1">SQRT(((G3-1)*I3^2+(K3-1)*M3^2)/(G3+K3-2))</f>
        <v>4.9708849282292755</v>
      </c>
      <c r="Q3" s="30">
        <f t="shared" ref="Q3:Q12" si="2">(O3/P3)*(1-(3/(4*(G3+K3)-9)))</f>
        <v>-1.3627774448097369</v>
      </c>
    </row>
    <row r="4" spans="1:30" ht="12.5">
      <c r="A4" s="8">
        <v>98</v>
      </c>
      <c r="B4" s="8" t="s">
        <v>249</v>
      </c>
      <c r="C4" s="8" t="s">
        <v>357</v>
      </c>
      <c r="D4" s="8" t="s">
        <v>251</v>
      </c>
      <c r="E4" s="8" t="s">
        <v>210</v>
      </c>
      <c r="F4" s="8" t="s">
        <v>360</v>
      </c>
      <c r="G4" s="8">
        <v>100</v>
      </c>
      <c r="H4" s="8">
        <v>14.3</v>
      </c>
      <c r="I4" s="8">
        <v>6.4</v>
      </c>
      <c r="J4" s="8" t="s">
        <v>359</v>
      </c>
      <c r="K4" s="8">
        <v>101</v>
      </c>
      <c r="L4" s="8">
        <v>20</v>
      </c>
      <c r="M4" s="8">
        <v>1.9</v>
      </c>
      <c r="N4" s="8">
        <v>1</v>
      </c>
      <c r="O4" s="8">
        <f t="shared" si="0"/>
        <v>-5.6999999999999993</v>
      </c>
      <c r="P4" s="30">
        <f t="shared" si="1"/>
        <v>4.7107489615659288</v>
      </c>
      <c r="Q4" s="30">
        <f t="shared" si="2"/>
        <v>-1.2054326418935544</v>
      </c>
    </row>
    <row r="5" spans="1:30" ht="12.5">
      <c r="A5" s="8">
        <v>98</v>
      </c>
      <c r="B5" s="8" t="s">
        <v>249</v>
      </c>
      <c r="C5" s="8" t="s">
        <v>357</v>
      </c>
      <c r="D5" s="8" t="s">
        <v>251</v>
      </c>
      <c r="E5" s="8" t="s">
        <v>210</v>
      </c>
      <c r="F5" s="8" t="s">
        <v>361</v>
      </c>
      <c r="G5" s="8">
        <v>106</v>
      </c>
      <c r="H5" s="8">
        <v>14</v>
      </c>
      <c r="I5" s="8">
        <v>5.2</v>
      </c>
      <c r="J5" s="8" t="s">
        <v>359</v>
      </c>
      <c r="K5" s="8">
        <v>101</v>
      </c>
      <c r="L5" s="8">
        <v>20</v>
      </c>
      <c r="M5" s="8">
        <v>1.9</v>
      </c>
      <c r="N5" s="8">
        <v>1</v>
      </c>
      <c r="O5" s="8">
        <f t="shared" si="0"/>
        <v>-6</v>
      </c>
      <c r="P5" s="30">
        <f t="shared" si="1"/>
        <v>3.9510418508688407</v>
      </c>
      <c r="Q5" s="30">
        <f t="shared" si="2"/>
        <v>-1.5130242107426428</v>
      </c>
    </row>
    <row r="6" spans="1:30" ht="12.5">
      <c r="A6" s="8">
        <v>11</v>
      </c>
      <c r="B6" s="8" t="s">
        <v>340</v>
      </c>
      <c r="C6" s="8" t="s">
        <v>341</v>
      </c>
      <c r="D6" s="8" t="s">
        <v>377</v>
      </c>
      <c r="E6" s="8" t="s">
        <v>131</v>
      </c>
      <c r="F6" s="16" t="s">
        <v>376</v>
      </c>
      <c r="G6" s="8">
        <v>16</v>
      </c>
      <c r="H6" s="8">
        <v>0.73</v>
      </c>
      <c r="I6" s="8">
        <v>0.04</v>
      </c>
      <c r="J6" s="16" t="s">
        <v>375</v>
      </c>
      <c r="K6" s="8">
        <v>16</v>
      </c>
      <c r="L6" s="8">
        <v>0.79</v>
      </c>
      <c r="M6" s="8">
        <v>0.03</v>
      </c>
      <c r="N6" s="8">
        <v>-1</v>
      </c>
      <c r="O6" s="8">
        <f t="shared" si="0"/>
        <v>6.0000000000000053E-2</v>
      </c>
      <c r="P6" s="30">
        <f t="shared" si="1"/>
        <v>3.5355339059327376E-2</v>
      </c>
      <c r="Q6" s="30">
        <f t="shared" si="2"/>
        <v>1.6542733435490335</v>
      </c>
      <c r="R6" s="8"/>
    </row>
    <row r="7" spans="1:30" ht="12.5">
      <c r="A7" s="8">
        <v>11</v>
      </c>
      <c r="B7" s="8" t="s">
        <v>340</v>
      </c>
      <c r="C7" s="8" t="s">
        <v>341</v>
      </c>
      <c r="D7" s="8" t="s">
        <v>378</v>
      </c>
      <c r="E7" s="8" t="s">
        <v>131</v>
      </c>
      <c r="F7" s="16" t="s">
        <v>376</v>
      </c>
      <c r="G7" s="8">
        <v>16</v>
      </c>
      <c r="H7" s="8">
        <v>0.72</v>
      </c>
      <c r="I7" s="8">
        <v>0.04</v>
      </c>
      <c r="J7" s="16" t="s">
        <v>375</v>
      </c>
      <c r="K7" s="8">
        <v>16</v>
      </c>
      <c r="L7" s="8">
        <v>0.78</v>
      </c>
      <c r="M7" s="8">
        <v>0.02</v>
      </c>
      <c r="N7" s="8">
        <v>-1</v>
      </c>
      <c r="O7" s="8">
        <f t="shared" si="0"/>
        <v>6.0000000000000053E-2</v>
      </c>
      <c r="P7" s="30">
        <f t="shared" si="1"/>
        <v>3.1622776601683791E-2</v>
      </c>
      <c r="Q7" s="30">
        <f t="shared" si="2"/>
        <v>1.8495338247707511</v>
      </c>
      <c r="R7" s="8"/>
    </row>
    <row r="8" spans="1:30" s="23" customFormat="1" ht="12.5">
      <c r="A8" s="21">
        <v>69</v>
      </c>
      <c r="B8" s="21" t="s">
        <v>110</v>
      </c>
      <c r="C8" s="21" t="s">
        <v>111</v>
      </c>
      <c r="D8" s="21" t="s">
        <v>404</v>
      </c>
      <c r="E8" s="21" t="s">
        <v>414</v>
      </c>
      <c r="F8" s="21" t="s">
        <v>331</v>
      </c>
      <c r="G8" s="21">
        <v>15</v>
      </c>
      <c r="H8" s="21">
        <v>12.13</v>
      </c>
      <c r="I8" s="21">
        <v>5.1100000000000003</v>
      </c>
      <c r="J8" s="21" t="s">
        <v>391</v>
      </c>
      <c r="K8" s="21">
        <v>15</v>
      </c>
      <c r="L8" s="21">
        <v>12.63</v>
      </c>
      <c r="M8" s="23">
        <v>4.5199999999999996</v>
      </c>
      <c r="N8" s="21">
        <v>1</v>
      </c>
      <c r="O8" s="8">
        <f t="shared" si="0"/>
        <v>-0.5</v>
      </c>
      <c r="P8" s="30">
        <f t="shared" si="1"/>
        <v>4.8240283995847291</v>
      </c>
      <c r="Q8" s="30">
        <f t="shared" si="2"/>
        <v>-0.10084652207444822</v>
      </c>
      <c r="R8" s="21"/>
    </row>
    <row r="9" spans="1:30" ht="15.75" customHeight="1">
      <c r="A9" s="8">
        <v>89</v>
      </c>
      <c r="B9" s="15" t="s">
        <v>403</v>
      </c>
      <c r="C9" s="15" t="s">
        <v>402</v>
      </c>
      <c r="D9" s="15" t="s">
        <v>389</v>
      </c>
      <c r="E9" s="15" t="s">
        <v>389</v>
      </c>
      <c r="F9" s="15" t="s">
        <v>405</v>
      </c>
      <c r="G9" s="15">
        <v>36</v>
      </c>
      <c r="H9" s="15">
        <v>21.78</v>
      </c>
      <c r="I9" s="15">
        <v>0.85</v>
      </c>
      <c r="J9" s="15" t="s">
        <v>406</v>
      </c>
      <c r="K9" s="15">
        <v>31</v>
      </c>
      <c r="L9" s="15">
        <v>14.71</v>
      </c>
      <c r="M9" s="15">
        <v>3.73</v>
      </c>
      <c r="N9" s="15">
        <v>-1</v>
      </c>
      <c r="O9" s="8">
        <f t="shared" si="0"/>
        <v>-7.07</v>
      </c>
      <c r="P9" s="30">
        <f t="shared" si="1"/>
        <v>2.6096698877591633</v>
      </c>
      <c r="Q9" s="30">
        <f t="shared" si="2"/>
        <v>-2.6777747411219757</v>
      </c>
    </row>
    <row r="10" spans="1:30" ht="15.75" customHeight="1">
      <c r="A10" s="8">
        <v>107</v>
      </c>
      <c r="B10" s="18" t="s">
        <v>407</v>
      </c>
      <c r="C10" t="s">
        <v>408</v>
      </c>
      <c r="D10" s="8" t="s">
        <v>389</v>
      </c>
      <c r="E10" s="8" t="s">
        <v>389</v>
      </c>
      <c r="F10" t="s">
        <v>410</v>
      </c>
      <c r="G10">
        <v>20</v>
      </c>
      <c r="H10" s="8">
        <v>106</v>
      </c>
      <c r="I10" s="8">
        <v>17.239999999999998</v>
      </c>
      <c r="J10" t="s">
        <v>409</v>
      </c>
      <c r="K10" s="8">
        <v>20</v>
      </c>
      <c r="L10" s="8">
        <v>79.650000000000006</v>
      </c>
      <c r="M10" s="8">
        <v>21.04</v>
      </c>
      <c r="N10" s="8">
        <v>-1</v>
      </c>
      <c r="O10" s="8">
        <f t="shared" si="0"/>
        <v>-26.349999999999994</v>
      </c>
      <c r="P10" s="28">
        <f t="shared" si="1"/>
        <v>19.234073931437404</v>
      </c>
      <c r="Q10" s="30">
        <f t="shared" si="2"/>
        <v>-1.3427467398891864</v>
      </c>
    </row>
    <row r="11" spans="1:30" ht="15.75" customHeight="1">
      <c r="A11" s="8">
        <v>107</v>
      </c>
      <c r="B11" s="18" t="s">
        <v>407</v>
      </c>
      <c r="C11" t="s">
        <v>408</v>
      </c>
      <c r="D11" s="8" t="s">
        <v>389</v>
      </c>
      <c r="E11" s="8" t="s">
        <v>389</v>
      </c>
      <c r="F11" t="s">
        <v>411</v>
      </c>
      <c r="G11">
        <v>20</v>
      </c>
      <c r="H11" s="8">
        <v>103.05</v>
      </c>
      <c r="I11" s="8">
        <v>13.28</v>
      </c>
      <c r="J11" t="s">
        <v>409</v>
      </c>
      <c r="K11" s="8">
        <v>20</v>
      </c>
      <c r="L11" s="8">
        <v>79.650000000000006</v>
      </c>
      <c r="M11" s="8">
        <v>21.04</v>
      </c>
      <c r="N11" s="8">
        <v>-1</v>
      </c>
      <c r="O11" s="8">
        <f t="shared" ref="O11:O12" si="3">(H11-L11)*N11</f>
        <v>-23.399999999999991</v>
      </c>
      <c r="P11" s="28">
        <f t="shared" ref="P11:P12" si="4">SQRT(((G11-1)*I11^2+(K11-1)*M11^2)/(G11+K11-2))</f>
        <v>17.593180496999398</v>
      </c>
      <c r="Q11" s="30">
        <f t="shared" si="2"/>
        <v>-1.3036357662368112</v>
      </c>
    </row>
    <row r="12" spans="1:30" ht="15.75" customHeight="1">
      <c r="A12" s="8">
        <v>107</v>
      </c>
      <c r="B12" s="18" t="s">
        <v>407</v>
      </c>
      <c r="C12" t="s">
        <v>408</v>
      </c>
      <c r="D12" s="8" t="s">
        <v>389</v>
      </c>
      <c r="E12" s="8" t="s">
        <v>389</v>
      </c>
      <c r="F12" t="s">
        <v>412</v>
      </c>
      <c r="G12">
        <v>20</v>
      </c>
      <c r="H12" s="8">
        <v>107.05</v>
      </c>
      <c r="I12" s="8">
        <v>17.850000000000001</v>
      </c>
      <c r="J12" t="s">
        <v>409</v>
      </c>
      <c r="K12" s="8">
        <v>20</v>
      </c>
      <c r="L12" s="8">
        <v>79.650000000000006</v>
      </c>
      <c r="M12" s="8">
        <v>21.04</v>
      </c>
      <c r="N12" s="8">
        <v>-1</v>
      </c>
      <c r="O12" s="8">
        <f t="shared" si="3"/>
        <v>-27.399999999999991</v>
      </c>
      <c r="P12" s="28">
        <f t="shared" si="4"/>
        <v>19.510306250799857</v>
      </c>
      <c r="Q12" s="30">
        <f t="shared" si="2"/>
        <v>-1.3764842434480931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Within-subject (PrePost designs</vt:lpstr>
      <vt:lpstr>Between-subject (High vs. Low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Salem Malibary</cp:lastModifiedBy>
  <dcterms:modified xsi:type="dcterms:W3CDTF">2025-04-29T03:25:57Z</dcterms:modified>
</cp:coreProperties>
</file>