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2\"/>
    </mc:Choice>
  </mc:AlternateContent>
  <xr:revisionPtr revIDLastSave="0" documentId="13_ncr:1_{AB62B508-CEEB-41C3-B0B6-F5F08198EDE4}" xr6:coauthVersionLast="44" xr6:coauthVersionMax="44" xr10:uidLastSave="{00000000-0000-0000-0000-000000000000}"/>
  <bookViews>
    <workbookView xWindow="-120" yWindow="-120" windowWidth="29040" windowHeight="15840" xr2:uid="{3B6FAF34-1D40-4BC2-B681-AB4AB0729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9" i="1"/>
  <c r="J3" i="1"/>
  <c r="I3" i="1"/>
  <c r="H4" i="1"/>
  <c r="H3" i="1"/>
  <c r="I12" i="1"/>
  <c r="H14" i="1"/>
  <c r="H13" i="1"/>
  <c r="H12" i="1"/>
  <c r="J6" i="1"/>
  <c r="I9" i="1"/>
  <c r="H11" i="1"/>
  <c r="H10" i="1"/>
  <c r="H9" i="1"/>
  <c r="I6" i="1"/>
  <c r="H8" i="1"/>
  <c r="H7" i="1"/>
  <c r="H6" i="1"/>
  <c r="H5" i="1"/>
</calcChain>
</file>

<file path=xl/sharedStrings.xml><?xml version="1.0" encoding="utf-8"?>
<sst xmlns="http://schemas.openxmlformats.org/spreadsheetml/2006/main" count="15" uniqueCount="14">
  <si>
    <t>Outer Diameter  (m)</t>
  </si>
  <si>
    <t>PART A</t>
  </si>
  <si>
    <t>Inner Diameter (m)</t>
  </si>
  <si>
    <t>Temperature (C)</t>
  </si>
  <si>
    <t>Reservior Height (m)</t>
  </si>
  <si>
    <t>Centerline Height (m)</t>
  </si>
  <si>
    <t>Pipe Length (m)</t>
  </si>
  <si>
    <t>Average Vol Flow Rate (m^3/s)</t>
  </si>
  <si>
    <t>Average Velocity (m/s)</t>
  </si>
  <si>
    <t>DAM A</t>
  </si>
  <si>
    <t>DAM C</t>
  </si>
  <si>
    <t>Vol Flow Rates (m^3/s)</t>
  </si>
  <si>
    <t xml:space="preserve">DAM A 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</si>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</sst>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ED11-DB7D-408F-8D2E-74E1B52D03C1}">
  <dimension ref="A1:J29"/>
  <sheetViews>
    <sheetView tabSelected="1" workbookViewId="0">
      <selection activeCell="L7" sqref="L7"/>
    </sheetView>
  </sheetViews>
  <sheetFormatPr defaultRowHeight="15" x14ac:dyDescent="0.25"/>
  <cols>
    <col min="1" max="1" width="19.28515625" customWidth="1"/>
    <col min="2" max="2" width="18.7109375" customWidth="1"/>
    <col min="3" max="3" width="17.28515625" customWidth="1"/>
    <col min="4" max="4" width="16.28515625" customWidth="1"/>
    <col min="5" max="5" width="19" customWidth="1"/>
    <col min="6" max="6" width="19.85546875" customWidth="1"/>
    <col min="7" max="7" width="15.85546875" customWidth="1"/>
    <col min="8" max="8" width="21.42578125" customWidth="1"/>
    <col min="9" max="9" width="28.85546875" customWidth="1"/>
    <col min="10" max="10" width="21" customWidth="1"/>
  </cols>
  <sheetData>
    <row r="1" spans="1:10" x14ac:dyDescent="0.25">
      <c r="A1" s="1" t="s">
        <v>1</v>
      </c>
    </row>
    <row r="2" spans="1:10" x14ac:dyDescent="0.25">
      <c r="A2" s="3"/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11</v>
      </c>
      <c r="I2" s="3" t="s">
        <v>7</v>
      </c>
      <c r="J2" s="3" t="s">
        <v>8</v>
      </c>
    </row>
    <row r="3" spans="1:10" x14ac:dyDescent="0.25">
      <c r="A3" s="3" t="s">
        <v>9</v>
      </c>
      <c r="B3" s="4">
        <v>9.5250000000000005E-3</v>
      </c>
      <c r="C3" s="4">
        <v>8.6700000000000006E-3</v>
      </c>
      <c r="D3" s="4">
        <v>15</v>
      </c>
      <c r="E3" s="4">
        <v>0.21299999999999999</v>
      </c>
      <c r="F3" s="4">
        <v>0.19800000000000001</v>
      </c>
      <c r="G3" s="4">
        <v>1.1811</v>
      </c>
      <c r="H3" s="3">
        <f>0.00056/25.27</f>
        <v>2.2160664819944597E-5</v>
      </c>
      <c r="I3" s="4">
        <f>AVERAGE(H3:H5)</f>
        <v>2.1239646450143823E-5</v>
      </c>
      <c r="J3" s="4">
        <f>I3/PI()/(C3/2)^2</f>
        <v>0.35976524568693879</v>
      </c>
    </row>
    <row r="4" spans="1:10" x14ac:dyDescent="0.25">
      <c r="A4" s="3"/>
      <c r="B4" s="3"/>
      <c r="C4" s="3"/>
      <c r="D4" s="3"/>
      <c r="E4" s="3"/>
      <c r="F4" s="3"/>
      <c r="G4" s="3"/>
      <c r="H4" s="4">
        <f>0.00047/22.54</f>
        <v>2.0851818988464951E-5</v>
      </c>
      <c r="I4" s="4"/>
      <c r="J4" s="4"/>
    </row>
    <row r="5" spans="1:10" x14ac:dyDescent="0.25">
      <c r="A5" s="3"/>
      <c r="B5" s="3"/>
      <c r="C5" s="3"/>
      <c r="D5" s="3"/>
      <c r="E5" s="3"/>
      <c r="F5" s="3"/>
      <c r="G5" s="3"/>
      <c r="H5" s="4">
        <f>0.00034/16.42</f>
        <v>2.0706455542021925E-5</v>
      </c>
      <c r="I5" s="3"/>
      <c r="J5" s="4"/>
    </row>
    <row r="6" spans="1:10" x14ac:dyDescent="0.25">
      <c r="A6" s="3" t="s">
        <v>10</v>
      </c>
      <c r="B6" s="4">
        <v>9.5250000000000005E-3</v>
      </c>
      <c r="C6" s="4">
        <v>8.6700000000000006E-3</v>
      </c>
      <c r="D6" s="4">
        <v>15</v>
      </c>
      <c r="E6" s="4">
        <v>0.41751250000000001</v>
      </c>
      <c r="F6" s="4">
        <v>0.19800000000000001</v>
      </c>
      <c r="G6" s="4">
        <v>1.1811</v>
      </c>
      <c r="H6" s="4">
        <f>0.00058/8.78</f>
        <v>6.6059225512528477E-5</v>
      </c>
      <c r="I6" s="4">
        <f>AVERAGE(H6:H8)</f>
        <v>6.5668656580174231E-5</v>
      </c>
      <c r="J6" s="4">
        <f t="shared" ref="J4:J9" si="0">I6/(PI()*(C6/2)^2)</f>
        <v>1.1123207923424552</v>
      </c>
    </row>
    <row r="7" spans="1:10" x14ac:dyDescent="0.25">
      <c r="A7" s="3"/>
      <c r="B7" s="3"/>
      <c r="C7" s="3"/>
      <c r="D7" s="3"/>
      <c r="E7" s="3"/>
      <c r="F7" s="3"/>
      <c r="G7" s="3"/>
      <c r="H7" s="4">
        <f>0.000585/8.96</f>
        <v>6.5290178571428566E-5</v>
      </c>
      <c r="I7" s="3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>
        <f>0.000585/8.91</f>
        <v>6.5656565656565651E-5</v>
      </c>
      <c r="I8" s="3"/>
      <c r="J8" s="4"/>
    </row>
    <row r="9" spans="1:10" x14ac:dyDescent="0.25">
      <c r="A9" s="3" t="s">
        <v>12</v>
      </c>
      <c r="B9" s="3">
        <v>6.3499999999999997E-3</v>
      </c>
      <c r="C9" s="5">
        <v>6.3800000000000003E-3</v>
      </c>
      <c r="D9" s="4">
        <v>15</v>
      </c>
      <c r="E9" s="4">
        <v>0.215</v>
      </c>
      <c r="F9" s="4">
        <v>0.19900000000000001</v>
      </c>
      <c r="G9" s="4">
        <v>1.27</v>
      </c>
      <c r="H9" s="4">
        <f>0.00019/22.54</f>
        <v>8.4294587400177472E-6</v>
      </c>
      <c r="I9" s="4">
        <f>AVERAGE(H9:H11)</f>
        <v>9.8527984366496766E-6</v>
      </c>
      <c r="J9" s="4">
        <f>I9/(PI()*(C9/2)^2)</f>
        <v>0.30819696631929611</v>
      </c>
    </row>
    <row r="10" spans="1:10" x14ac:dyDescent="0.25">
      <c r="A10" s="3"/>
      <c r="B10" s="3"/>
      <c r="C10" s="3"/>
      <c r="D10" s="4"/>
      <c r="E10" s="4"/>
      <c r="F10" s="4"/>
      <c r="G10" s="4"/>
      <c r="H10" s="4">
        <f>0.000225/22.6</f>
        <v>9.9557522123893788E-6</v>
      </c>
      <c r="I10" s="3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>
        <f>0.00016/14.32</f>
        <v>1.11731843575419E-5</v>
      </c>
      <c r="I11" s="3"/>
      <c r="J11" s="4"/>
    </row>
    <row r="12" spans="1:10" x14ac:dyDescent="0.25">
      <c r="A12" s="4" t="s">
        <v>10</v>
      </c>
      <c r="B12" s="3">
        <v>6.3499999999999997E-3</v>
      </c>
      <c r="C12" s="5">
        <v>6.3800000000000003E-3</v>
      </c>
      <c r="D12" s="4">
        <v>15</v>
      </c>
      <c r="E12" s="4">
        <v>0.41592499999999999</v>
      </c>
      <c r="F12" s="4">
        <v>0.19900000000000001</v>
      </c>
      <c r="G12" s="4">
        <v>1.27</v>
      </c>
      <c r="H12" s="4">
        <f>0.000275/10.9</f>
        <v>2.5229357798165138E-5</v>
      </c>
      <c r="I12" s="4">
        <f>AVERAGE(H12:H14)</f>
        <v>2.6494838928914761E-5</v>
      </c>
      <c r="J12" s="4">
        <f>I12/(PI()*(C12/2)^2)</f>
        <v>0.82876241034588138</v>
      </c>
    </row>
    <row r="13" spans="1:10" x14ac:dyDescent="0.25">
      <c r="A13" s="4"/>
      <c r="B13" s="4"/>
      <c r="C13" s="4"/>
      <c r="D13" s="4"/>
      <c r="E13" s="4"/>
      <c r="F13" s="4"/>
      <c r="G13" s="4"/>
      <c r="H13" s="4">
        <f>0.000285/10.52</f>
        <v>2.709125475285171E-5</v>
      </c>
      <c r="I13" s="3"/>
      <c r="J13" s="3"/>
    </row>
    <row r="14" spans="1:10" x14ac:dyDescent="0.25">
      <c r="A14" s="4"/>
      <c r="B14" s="4"/>
      <c r="C14" s="4"/>
      <c r="D14" s="3"/>
      <c r="E14" s="3"/>
      <c r="F14" s="3"/>
      <c r="G14" s="3"/>
      <c r="H14" s="3">
        <f>0.000295/10.86</f>
        <v>2.7163904235727443E-5</v>
      </c>
      <c r="I14" s="3"/>
      <c r="J14" s="3"/>
    </row>
    <row r="15" spans="1:10" x14ac:dyDescent="0.25">
      <c r="A15" s="2"/>
      <c r="B15" s="2"/>
      <c r="C15" s="2"/>
    </row>
    <row r="16" spans="1:10" x14ac:dyDescent="0.25">
      <c r="A16" s="2"/>
      <c r="B16" s="2"/>
      <c r="C16" s="2"/>
    </row>
    <row r="17" spans="1:6" x14ac:dyDescent="0.25">
      <c r="A17" s="2"/>
      <c r="B17" s="2"/>
      <c r="C17" s="2"/>
    </row>
    <row r="29" spans="1:6" x14ac:dyDescent="0.25">
      <c r="F29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2019-09-21T20:19:03Z</dcterms:created>
  <dcterms:modified xsi:type="dcterms:W3CDTF">2019-09-22T18:40:11Z</dcterms:modified>
</cp:coreProperties>
</file>