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omo\Desktop\classes\2019-Fall\ASTR363\hw6\"/>
    </mc:Choice>
  </mc:AlternateContent>
  <xr:revisionPtr revIDLastSave="0" documentId="13_ncr:1_{8070DCE8-4BF1-4188-9B67-D43D5754A4DA}" xr6:coauthVersionLast="45" xr6:coauthVersionMax="45" xr10:uidLastSave="{00000000-0000-0000-0000-000000000000}"/>
  <bookViews>
    <workbookView xWindow="-120" yWindow="-120" windowWidth="29040" windowHeight="15840" xr2:uid="{AD97FF79-1F70-4D09-A445-70B7B066C4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7" i="1" l="1"/>
  <c r="I15" i="1"/>
  <c r="I13" i="1"/>
  <c r="F15" i="1"/>
  <c r="F13" i="1"/>
  <c r="B16" i="1"/>
  <c r="C18" i="1"/>
  <c r="D12" i="1" s="1"/>
  <c r="B15" i="1"/>
  <c r="B14" i="1"/>
  <c r="B13" i="1"/>
  <c r="B17" i="1"/>
  <c r="B12" i="1"/>
  <c r="L6" i="1"/>
  <c r="J6" i="1"/>
  <c r="L5" i="1"/>
  <c r="L4" i="1"/>
  <c r="J8" i="1"/>
  <c r="J9" i="1"/>
  <c r="J7" i="1"/>
  <c r="D16" i="1" l="1"/>
  <c r="D15" i="1"/>
  <c r="D14" i="1"/>
  <c r="D17" i="1"/>
  <c r="D13" i="1"/>
  <c r="E18" i="1" s="1"/>
</calcChain>
</file>

<file path=xl/sharedStrings.xml><?xml version="1.0" encoding="utf-8"?>
<sst xmlns="http://schemas.openxmlformats.org/spreadsheetml/2006/main" count="32" uniqueCount="31">
  <si>
    <t>PROBLEM 2</t>
  </si>
  <si>
    <t>ELEMENTS</t>
  </si>
  <si>
    <t>ATOMIC WEIGHTS</t>
  </si>
  <si>
    <t>RELATIVE #</t>
  </si>
  <si>
    <t># OF O ATOMS</t>
  </si>
  <si>
    <t>MASS (amu/1000Si)</t>
  </si>
  <si>
    <t>MASS FRACTION</t>
  </si>
  <si>
    <t>C</t>
  </si>
  <si>
    <t>N</t>
  </si>
  <si>
    <t>O</t>
  </si>
  <si>
    <t>Mg</t>
  </si>
  <si>
    <t>Si</t>
  </si>
  <si>
    <t>Fe</t>
  </si>
  <si>
    <t>MgO</t>
  </si>
  <si>
    <t>SiO2</t>
  </si>
  <si>
    <t>FeO</t>
  </si>
  <si>
    <t>H2O</t>
  </si>
  <si>
    <t>OXIDES &amp; O/H Ratio</t>
  </si>
  <si>
    <t>CH4</t>
  </si>
  <si>
    <t>NH3</t>
  </si>
  <si>
    <t>H RATIO</t>
  </si>
  <si>
    <t># OF H ATOMS</t>
  </si>
  <si>
    <t>SUM</t>
  </si>
  <si>
    <t>MASS FRACTION ICE &amp; ROCKY</t>
  </si>
  <si>
    <t>ICE</t>
  </si>
  <si>
    <t>ROCKY</t>
  </si>
  <si>
    <t>MEAN DENSITY</t>
  </si>
  <si>
    <t>ICE [kg/m^3]</t>
  </si>
  <si>
    <t>ROCKY [kg/m^3]</t>
  </si>
  <si>
    <t>OVERALL [kg/m^3]</t>
  </si>
  <si>
    <t>1. Charon: The biggest moon of Pluto has a mass density of approx. 891.4 kg/m^3. This is very small to what I got for my moon. This is probably due to the fact that the mass fraction for ice is bigger for Charon than that of my moon.                                                                                   2. Europa: Moon of Jupiter has a mass density of approx. 3013 kg/m^3. This is larger than my moon, and perhaps this is due to the fact that, opposite to Charon, the mass fraction of the rocky material is larger for Europa which makes the overall density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</si>
</sst>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
      <patternFill patternType="solid">
        <fgColor theme="7" tint="0.79998168889431442"/>
        <bgColor indexed="64"/>
      </patternFill>
    </fill>
  </fills>
  <borders count="6">
    <border>
      <left/>
      <right/>
      <top/>
      <bottom/>
      <diagonal/>
    </border>
    <border>
      <left style="thick">
        <color indexed="64"/>
      </left>
      <right/>
      <top/>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2" fillId="0" borderId="3" xfId="0" applyFont="1" applyBorder="1"/>
    <xf numFmtId="0" fontId="0" fillId="0" borderId="3"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xf numFmtId="0" fontId="0" fillId="0" borderId="5" xfId="0" applyBorder="1" applyAlignment="1"/>
    <xf numFmtId="0" fontId="0" fillId="0" borderId="0" xfId="0" applyFill="1"/>
    <xf numFmtId="0" fontId="0" fillId="0" borderId="0" xfId="0" applyAlignment="1"/>
    <xf numFmtId="0" fontId="0" fillId="0" borderId="0" xfId="0" applyFill="1" applyAlignment="1"/>
    <xf numFmtId="0" fontId="0" fillId="0" borderId="3" xfId="0" applyBorder="1"/>
    <xf numFmtId="0" fontId="0" fillId="2" borderId="3" xfId="0" applyFill="1" applyBorder="1"/>
    <xf numFmtId="0" fontId="0" fillId="0" borderId="3" xfId="0" applyFill="1" applyBorder="1" applyAlignment="1">
      <alignment horizontal="center"/>
    </xf>
    <xf numFmtId="0" fontId="0" fillId="0" borderId="3" xfId="0" applyBorder="1"/>
    <xf numFmtId="0" fontId="0" fillId="3" borderId="3" xfId="0" applyFill="1" applyBorder="1"/>
    <xf numFmtId="0" fontId="0" fillId="0" borderId="4" xfId="0" applyBorder="1"/>
    <xf numFmtId="0" fontId="0" fillId="4" borderId="3" xfId="0" applyFill="1" applyBorder="1" applyAlignment="1">
      <alignment horizontal="right"/>
    </xf>
    <xf numFmtId="0" fontId="0" fillId="0" borderId="3"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704CB-AC64-4E35-A4C6-FCB3E7B075C8}">
  <dimension ref="A1:M26"/>
  <sheetViews>
    <sheetView tabSelected="1" workbookViewId="0">
      <selection activeCell="R26" sqref="R26"/>
    </sheetView>
  </sheetViews>
  <sheetFormatPr defaultRowHeight="15" x14ac:dyDescent="0.25"/>
  <sheetData>
    <row r="1" spans="1:13" x14ac:dyDescent="0.25">
      <c r="A1" s="1" t="s">
        <v>0</v>
      </c>
      <c r="B1" s="2"/>
    </row>
    <row r="3" spans="1:13" x14ac:dyDescent="0.25">
      <c r="A3" s="3" t="s">
        <v>1</v>
      </c>
      <c r="B3" s="4" t="s">
        <v>17</v>
      </c>
      <c r="C3" s="4"/>
      <c r="D3" s="4" t="s">
        <v>20</v>
      </c>
      <c r="E3" s="4"/>
      <c r="F3" s="4" t="s">
        <v>2</v>
      </c>
      <c r="G3" s="4"/>
      <c r="H3" s="6" t="s">
        <v>3</v>
      </c>
      <c r="I3" s="7"/>
      <c r="J3" s="6" t="s">
        <v>4</v>
      </c>
      <c r="K3" s="7"/>
      <c r="L3" s="4" t="s">
        <v>21</v>
      </c>
      <c r="M3" s="4"/>
    </row>
    <row r="4" spans="1:13" x14ac:dyDescent="0.25">
      <c r="A4" s="13" t="s">
        <v>7</v>
      </c>
      <c r="B4" s="14"/>
      <c r="C4" s="14"/>
      <c r="D4" s="13" t="s">
        <v>18</v>
      </c>
      <c r="E4" s="13">
        <v>4</v>
      </c>
      <c r="F4" s="4">
        <v>12.01</v>
      </c>
      <c r="G4" s="4"/>
      <c r="H4" s="4">
        <v>810</v>
      </c>
      <c r="I4" s="4"/>
      <c r="J4" s="15">
        <v>0</v>
      </c>
      <c r="K4" s="15"/>
      <c r="L4" s="4">
        <f>H4*E4</f>
        <v>3240</v>
      </c>
      <c r="M4" s="4"/>
    </row>
    <row r="5" spans="1:13" x14ac:dyDescent="0.25">
      <c r="A5" s="13" t="s">
        <v>8</v>
      </c>
      <c r="B5" s="14"/>
      <c r="C5" s="14"/>
      <c r="D5" s="13" t="s">
        <v>19</v>
      </c>
      <c r="E5" s="13">
        <v>3</v>
      </c>
      <c r="F5" s="4">
        <v>14.01</v>
      </c>
      <c r="G5" s="4"/>
      <c r="H5" s="4">
        <v>40</v>
      </c>
      <c r="I5" s="4"/>
      <c r="J5" s="15">
        <v>0</v>
      </c>
      <c r="K5" s="15"/>
      <c r="L5" s="4">
        <f>H5*E5</f>
        <v>120</v>
      </c>
      <c r="M5" s="4"/>
    </row>
    <row r="6" spans="1:13" x14ac:dyDescent="0.25">
      <c r="A6" s="13" t="s">
        <v>9</v>
      </c>
      <c r="B6" s="14"/>
      <c r="C6" s="14"/>
      <c r="D6" s="13" t="s">
        <v>16</v>
      </c>
      <c r="E6" s="13">
        <v>2</v>
      </c>
      <c r="F6" s="4">
        <v>16</v>
      </c>
      <c r="G6" s="4"/>
      <c r="H6" s="4">
        <v>7700</v>
      </c>
      <c r="I6" s="4"/>
      <c r="J6" s="4">
        <f>H6-SUM(J7:K9)</f>
        <v>3780</v>
      </c>
      <c r="K6" s="4"/>
      <c r="L6" s="4">
        <f>J6*E6</f>
        <v>7560</v>
      </c>
      <c r="M6" s="4"/>
    </row>
    <row r="7" spans="1:13" x14ac:dyDescent="0.25">
      <c r="A7" s="13" t="s">
        <v>10</v>
      </c>
      <c r="B7" s="13" t="s">
        <v>13</v>
      </c>
      <c r="C7" s="13">
        <v>1</v>
      </c>
      <c r="D7" s="14"/>
      <c r="E7" s="14"/>
      <c r="F7" s="4">
        <v>24.31</v>
      </c>
      <c r="G7" s="4"/>
      <c r="H7" s="4">
        <v>1050</v>
      </c>
      <c r="I7" s="4"/>
      <c r="J7" s="4">
        <f>H7*C7</f>
        <v>1050</v>
      </c>
      <c r="K7" s="4"/>
      <c r="L7" s="15">
        <v>0</v>
      </c>
      <c r="M7" s="15"/>
    </row>
    <row r="8" spans="1:13" x14ac:dyDescent="0.25">
      <c r="A8" s="13" t="s">
        <v>11</v>
      </c>
      <c r="B8" s="13" t="s">
        <v>14</v>
      </c>
      <c r="C8" s="13">
        <v>2</v>
      </c>
      <c r="D8" s="14"/>
      <c r="E8" s="14"/>
      <c r="F8" s="4">
        <v>28.09</v>
      </c>
      <c r="G8" s="4"/>
      <c r="H8" s="4">
        <v>1000</v>
      </c>
      <c r="I8" s="4"/>
      <c r="J8" s="4">
        <f>H8*C8</f>
        <v>2000</v>
      </c>
      <c r="K8" s="4"/>
      <c r="L8" s="15">
        <v>0</v>
      </c>
      <c r="M8" s="15"/>
    </row>
    <row r="9" spans="1:13" x14ac:dyDescent="0.25">
      <c r="A9" s="13" t="s">
        <v>12</v>
      </c>
      <c r="B9" s="13" t="s">
        <v>15</v>
      </c>
      <c r="C9" s="13">
        <v>1</v>
      </c>
      <c r="D9" s="14"/>
      <c r="E9" s="14"/>
      <c r="F9" s="4">
        <v>55.85</v>
      </c>
      <c r="G9" s="4"/>
      <c r="H9" s="4">
        <v>870</v>
      </c>
      <c r="I9" s="4"/>
      <c r="J9" s="4">
        <f>H9*C9</f>
        <v>870</v>
      </c>
      <c r="K9" s="4"/>
      <c r="L9" s="15">
        <v>0</v>
      </c>
      <c r="M9" s="15"/>
    </row>
    <row r="10" spans="1:13" x14ac:dyDescent="0.25">
      <c r="D10" s="10"/>
      <c r="E10" s="10"/>
      <c r="F10" s="11"/>
      <c r="G10" s="11"/>
      <c r="H10" s="12"/>
      <c r="I10" s="12"/>
      <c r="J10" s="5"/>
      <c r="K10" s="5"/>
    </row>
    <row r="11" spans="1:13" x14ac:dyDescent="0.25">
      <c r="B11" s="8" t="s">
        <v>5</v>
      </c>
      <c r="C11" s="9"/>
      <c r="D11" s="6" t="s">
        <v>6</v>
      </c>
      <c r="E11" s="7"/>
      <c r="F11" s="4" t="s">
        <v>23</v>
      </c>
      <c r="G11" s="4"/>
      <c r="H11" s="6"/>
      <c r="I11" s="4" t="s">
        <v>26</v>
      </c>
      <c r="J11" s="4"/>
    </row>
    <row r="12" spans="1:13" x14ac:dyDescent="0.25">
      <c r="B12" s="16">
        <f>F4*H4+J4*$F$6+L4*1.01</f>
        <v>13000.5</v>
      </c>
      <c r="C12" s="16"/>
      <c r="D12" s="16">
        <f>B12/$C$18</f>
        <v>5.269275992845409E-2</v>
      </c>
      <c r="E12" s="16"/>
      <c r="F12" s="4" t="s">
        <v>24</v>
      </c>
      <c r="G12" s="4"/>
      <c r="H12" s="6"/>
      <c r="I12" s="4" t="s">
        <v>27</v>
      </c>
      <c r="J12" s="4"/>
    </row>
    <row r="13" spans="1:13" x14ac:dyDescent="0.25">
      <c r="B13" s="16">
        <f>F5*H5+J5*$F$6+L5*1.01</f>
        <v>681.6</v>
      </c>
      <c r="C13" s="16"/>
      <c r="D13" s="16">
        <f>B13/$C$18</f>
        <v>2.7626156814918126E-3</v>
      </c>
      <c r="E13" s="16"/>
      <c r="F13" s="16">
        <f>SUM(D12:E14)</f>
        <v>0.33153698463902997</v>
      </c>
      <c r="G13" s="16"/>
      <c r="H13" s="18"/>
      <c r="I13" s="16">
        <f>900</f>
        <v>900</v>
      </c>
      <c r="J13" s="16"/>
    </row>
    <row r="14" spans="1:13" x14ac:dyDescent="0.25">
      <c r="B14" s="16">
        <f>J6*$F$6+L6*1.01</f>
        <v>68115.600000000006</v>
      </c>
      <c r="C14" s="16"/>
      <c r="D14" s="16">
        <f>B14/$C$18</f>
        <v>0.27608160902908407</v>
      </c>
      <c r="E14" s="16"/>
      <c r="F14" s="4" t="s">
        <v>25</v>
      </c>
      <c r="G14" s="4"/>
      <c r="H14" s="6"/>
      <c r="I14" s="4" t="s">
        <v>28</v>
      </c>
      <c r="J14" s="4"/>
    </row>
    <row r="15" spans="1:13" x14ac:dyDescent="0.25">
      <c r="B15" s="16">
        <f>F7*H7+J7*$F$6+L7*1.01</f>
        <v>42325.5</v>
      </c>
      <c r="C15" s="16"/>
      <c r="D15" s="16">
        <f>B15/$C$18</f>
        <v>0.17155089499263748</v>
      </c>
      <c r="E15" s="16"/>
      <c r="F15" s="16">
        <f>SUM(D15:E17)</f>
        <v>0.66846301536097008</v>
      </c>
      <c r="G15" s="16"/>
      <c r="H15" s="18"/>
      <c r="I15" s="16">
        <f>3500</f>
        <v>3500</v>
      </c>
      <c r="J15" s="16"/>
    </row>
    <row r="16" spans="1:13" x14ac:dyDescent="0.25">
      <c r="B16" s="16">
        <f>F8*H8+J8*$F$6+L8*1.01</f>
        <v>60090</v>
      </c>
      <c r="C16" s="16"/>
      <c r="D16" s="16">
        <f>B16/$C$18</f>
        <v>0.24355278213151849</v>
      </c>
      <c r="E16" s="16"/>
      <c r="I16" s="4" t="s">
        <v>29</v>
      </c>
      <c r="J16" s="4"/>
    </row>
    <row r="17" spans="1:13" x14ac:dyDescent="0.25">
      <c r="B17" s="16">
        <f>F9*H9+J9*$F$6+L9*1.01</f>
        <v>62509.5</v>
      </c>
      <c r="C17" s="16"/>
      <c r="D17" s="16">
        <f>B17/$C$18</f>
        <v>0.25335933823681406</v>
      </c>
      <c r="E17" s="16"/>
      <c r="I17" s="19">
        <f>(F13*I13+F15*I15)/(F13+F15)</f>
        <v>2638.0038399385226</v>
      </c>
      <c r="J17" s="19"/>
    </row>
    <row r="18" spans="1:13" x14ac:dyDescent="0.25">
      <c r="B18" s="17" t="s">
        <v>22</v>
      </c>
      <c r="C18" s="13">
        <f>SUM(B12:C17)</f>
        <v>246722.7</v>
      </c>
      <c r="D18" s="17" t="s">
        <v>22</v>
      </c>
      <c r="E18" s="13">
        <f>SUM(D12:E17)</f>
        <v>1</v>
      </c>
    </row>
    <row r="21" spans="1:13" x14ac:dyDescent="0.25">
      <c r="A21" s="20" t="s">
        <v>30</v>
      </c>
      <c r="B21" s="20"/>
      <c r="C21" s="20"/>
      <c r="D21" s="20"/>
      <c r="E21" s="20"/>
      <c r="F21" s="20"/>
      <c r="G21" s="20"/>
      <c r="H21" s="20"/>
      <c r="I21" s="20"/>
      <c r="J21" s="20"/>
      <c r="K21" s="20"/>
      <c r="L21" s="20"/>
      <c r="M21" s="20"/>
    </row>
    <row r="22" spans="1:13" x14ac:dyDescent="0.25">
      <c r="A22" s="20"/>
      <c r="B22" s="20"/>
      <c r="C22" s="20"/>
      <c r="D22" s="20"/>
      <c r="E22" s="20"/>
      <c r="F22" s="20"/>
      <c r="G22" s="20"/>
      <c r="H22" s="20"/>
      <c r="I22" s="20"/>
      <c r="J22" s="20"/>
      <c r="K22" s="20"/>
      <c r="L22" s="20"/>
      <c r="M22" s="20"/>
    </row>
    <row r="23" spans="1:13" x14ac:dyDescent="0.25">
      <c r="A23" s="20"/>
      <c r="B23" s="20"/>
      <c r="C23" s="20"/>
      <c r="D23" s="20"/>
      <c r="E23" s="20"/>
      <c r="F23" s="20"/>
      <c r="G23" s="20"/>
      <c r="H23" s="20"/>
      <c r="I23" s="20"/>
      <c r="J23" s="20"/>
      <c r="K23" s="20"/>
      <c r="L23" s="20"/>
      <c r="M23" s="20"/>
    </row>
    <row r="24" spans="1:13" x14ac:dyDescent="0.25">
      <c r="A24" s="20"/>
      <c r="B24" s="20"/>
      <c r="C24" s="20"/>
      <c r="D24" s="20"/>
      <c r="E24" s="20"/>
      <c r="F24" s="20"/>
      <c r="G24" s="20"/>
      <c r="H24" s="20"/>
      <c r="I24" s="20"/>
      <c r="J24" s="20"/>
      <c r="K24" s="20"/>
      <c r="L24" s="20"/>
      <c r="M24" s="20"/>
    </row>
    <row r="25" spans="1:13" x14ac:dyDescent="0.25">
      <c r="A25" s="20"/>
      <c r="B25" s="20"/>
      <c r="C25" s="20"/>
      <c r="D25" s="20"/>
      <c r="E25" s="20"/>
      <c r="F25" s="20"/>
      <c r="G25" s="20"/>
      <c r="H25" s="20"/>
      <c r="I25" s="20"/>
      <c r="J25" s="20"/>
      <c r="K25" s="20"/>
      <c r="L25" s="20"/>
      <c r="M25" s="20"/>
    </row>
    <row r="26" spans="1:13" x14ac:dyDescent="0.25">
      <c r="A26" s="20"/>
      <c r="B26" s="20"/>
      <c r="C26" s="20"/>
      <c r="D26" s="20"/>
      <c r="E26" s="20"/>
      <c r="F26" s="20"/>
      <c r="G26" s="20"/>
      <c r="H26" s="20"/>
      <c r="I26" s="20"/>
      <c r="J26" s="20"/>
      <c r="K26" s="20"/>
      <c r="L26" s="20"/>
      <c r="M26" s="20"/>
    </row>
  </sheetData>
  <mergeCells count="57">
    <mergeCell ref="I16:J16"/>
    <mergeCell ref="I17:J17"/>
    <mergeCell ref="A21:M26"/>
    <mergeCell ref="F12:H12"/>
    <mergeCell ref="F13:H13"/>
    <mergeCell ref="F14:H14"/>
    <mergeCell ref="F15:H15"/>
    <mergeCell ref="I11:J11"/>
    <mergeCell ref="I12:J12"/>
    <mergeCell ref="I13:J13"/>
    <mergeCell ref="I14:J14"/>
    <mergeCell ref="I15:J15"/>
    <mergeCell ref="D12:E12"/>
    <mergeCell ref="D13:E13"/>
    <mergeCell ref="D14:E14"/>
    <mergeCell ref="D15:E15"/>
    <mergeCell ref="D16:E16"/>
    <mergeCell ref="D17:E17"/>
    <mergeCell ref="L8:M8"/>
    <mergeCell ref="L9:M9"/>
    <mergeCell ref="B12:C12"/>
    <mergeCell ref="B13:C13"/>
    <mergeCell ref="B14:C14"/>
    <mergeCell ref="B15:C15"/>
    <mergeCell ref="B16:C16"/>
    <mergeCell ref="B17:C17"/>
    <mergeCell ref="F11:H11"/>
    <mergeCell ref="D11:E11"/>
    <mergeCell ref="L3:M3"/>
    <mergeCell ref="J7:K7"/>
    <mergeCell ref="J8:K8"/>
    <mergeCell ref="J9:K9"/>
    <mergeCell ref="J4:K4"/>
    <mergeCell ref="J5:K5"/>
    <mergeCell ref="J6:K6"/>
    <mergeCell ref="L4:M4"/>
    <mergeCell ref="L5:M5"/>
    <mergeCell ref="H9:I9"/>
    <mergeCell ref="H3:I3"/>
    <mergeCell ref="J3:K3"/>
    <mergeCell ref="D3:E3"/>
    <mergeCell ref="H4:I4"/>
    <mergeCell ref="H5:I5"/>
    <mergeCell ref="H6:I6"/>
    <mergeCell ref="F9:G9"/>
    <mergeCell ref="F4:G4"/>
    <mergeCell ref="F5:G5"/>
    <mergeCell ref="F6:G6"/>
    <mergeCell ref="F7:G7"/>
    <mergeCell ref="F8:G8"/>
    <mergeCell ref="H7:I7"/>
    <mergeCell ref="H8:I8"/>
    <mergeCell ref="L6:M6"/>
    <mergeCell ref="L7:M7"/>
    <mergeCell ref="A1:B1"/>
    <mergeCell ref="B3:C3"/>
    <mergeCell ref="F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2019-11-10T03:54:35Z</dcterms:created>
  <dcterms:modified xsi:type="dcterms:W3CDTF">2019-11-11T03:18:54Z</dcterms:modified>
</cp:coreProperties>
</file>