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STR363\hw7\"/>
    </mc:Choice>
  </mc:AlternateContent>
  <xr:revisionPtr revIDLastSave="0" documentId="13_ncr:1_{AE3F2E82-789B-4A35-BAC0-505829664640}" xr6:coauthVersionLast="45" xr6:coauthVersionMax="45" xr10:uidLastSave="{00000000-0000-0000-0000-000000000000}"/>
  <bookViews>
    <workbookView xWindow="-120" yWindow="-120" windowWidth="29040" windowHeight="15840" xr2:uid="{0222F383-F433-4FEF-8AE8-8138B3082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A17" i="1" l="1"/>
  <c r="A18" i="1"/>
  <c r="A16" i="1"/>
  <c r="E19" i="1"/>
  <c r="E17" i="1"/>
  <c r="E18" i="1"/>
  <c r="E20" i="1"/>
  <c r="E16" i="1"/>
  <c r="B13" i="1"/>
  <c r="A20" i="1" s="1"/>
  <c r="C13" i="1"/>
  <c r="C20" i="1" s="1"/>
  <c r="C10" i="1"/>
  <c r="C17" i="1" s="1"/>
  <c r="C11" i="1"/>
  <c r="C18" i="1" s="1"/>
  <c r="C12" i="1"/>
  <c r="C19" i="1" s="1"/>
  <c r="C9" i="1"/>
  <c r="C16" i="1" s="1"/>
  <c r="B12" i="1"/>
  <c r="A19" i="1" s="1"/>
  <c r="D10" i="1" l="1"/>
  <c r="D11" i="1"/>
  <c r="D12" i="1"/>
  <c r="D13" i="1"/>
  <c r="D9" i="1"/>
  <c r="A12" i="1" l="1"/>
  <c r="A11" i="1"/>
  <c r="A10" i="1"/>
</calcChain>
</file>

<file path=xl/sharedStrings.xml><?xml version="1.0" encoding="utf-8"?>
<sst xmlns="http://schemas.openxmlformats.org/spreadsheetml/2006/main" count="20" uniqueCount="20">
  <si>
    <t>Planets</t>
  </si>
  <si>
    <t xml:space="preserve">Eccentricity </t>
  </si>
  <si>
    <t>Earth</t>
  </si>
  <si>
    <t xml:space="preserve">Mars </t>
  </si>
  <si>
    <t>Jupiter</t>
  </si>
  <si>
    <t>Saturn</t>
  </si>
  <si>
    <t xml:space="preserve">Moon </t>
  </si>
  <si>
    <t>Perihelion / Perigee (km)</t>
  </si>
  <si>
    <t>Aphelion / Apogee (km)</t>
  </si>
  <si>
    <t>Diameter (km)</t>
  </si>
  <si>
    <t>semimajor axis (km)</t>
  </si>
  <si>
    <t>Gravitational constant</t>
  </si>
  <si>
    <t>velocity at aphelian (km/s)</t>
  </si>
  <si>
    <t>velocity at perihelian (km/s)</t>
  </si>
  <si>
    <t xml:space="preserve">Calc Eccentricity </t>
  </si>
  <si>
    <t>Angular Momentum at aphelian (kg-km^2/s)</t>
  </si>
  <si>
    <t>Mass  (kg)</t>
  </si>
  <si>
    <t>escape vel (km/s)</t>
  </si>
  <si>
    <t xml:space="preserve">Mas of Sun </t>
  </si>
  <si>
    <t>Angular Momentum at perihelion (kg-km^2/s)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</si>
</sst>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22222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1" fontId="2" fillId="0" borderId="1" xfId="0" applyNumberFormat="1" applyFont="1" applyBorder="1"/>
    <xf numFmtId="0" fontId="3" fillId="0" borderId="1" xfId="0" applyFont="1" applyBorder="1"/>
    <xf numFmtId="3" fontId="3" fillId="0" borderId="1" xfId="0" applyNumberFormat="1" applyFont="1" applyBorder="1"/>
    <xf numFmtId="1" fontId="3" fillId="0" borderId="1" xfId="0" applyNumberFormat="1" applyFont="1" applyBorder="1"/>
    <xf numFmtId="0" fontId="2" fillId="0" borderId="1" xfId="0" applyFont="1" applyBorder="1"/>
    <xf numFmtId="0" fontId="3" fillId="0" borderId="2" xfId="0" applyFont="1" applyBorder="1"/>
    <xf numFmtId="1" fontId="3" fillId="0" borderId="2" xfId="0" applyNumberFormat="1" applyFont="1" applyBorder="1"/>
    <xf numFmtId="11" fontId="1" fillId="0" borderId="1" xfId="0" applyNumberFormat="1" applyFont="1" applyBorder="1"/>
    <xf numFmtId="0" fontId="1" fillId="0" borderId="0" xfId="0" applyFont="1"/>
    <xf numFmtId="3" fontId="3" fillId="0" borderId="0" xfId="0" applyNumberFormat="1" applyFont="1"/>
    <xf numFmtId="11" fontId="3" fillId="0" borderId="1" xfId="0" applyNumberFormat="1" applyFont="1" applyBorder="1"/>
    <xf numFmtId="11" fontId="1" fillId="2" borderId="1" xfId="0" applyNumberFormat="1" applyFont="1" applyFill="1" applyBorder="1" applyAlignment="1"/>
    <xf numFmtId="0" fontId="4" fillId="0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/>
    <xf numFmtId="11" fontId="1" fillId="0" borderId="0" xfId="0" applyNumberFormat="1" applyFont="1" applyBorder="1" applyAlignment="1"/>
    <xf numFmtId="0" fontId="1" fillId="0" borderId="1" xfId="0" applyFont="1" applyBorder="1" applyAlignment="1"/>
    <xf numFmtId="1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F6D0-D943-4FFB-94E3-2C8A1E98A38A}">
  <dimension ref="A1:H25"/>
  <sheetViews>
    <sheetView tabSelected="1" workbookViewId="0">
      <selection activeCell="B3" sqref="B3"/>
    </sheetView>
  </sheetViews>
  <sheetFormatPr defaultRowHeight="15.75" x14ac:dyDescent="0.25"/>
  <cols>
    <col min="1" max="1" width="21.85546875" style="10" customWidth="1"/>
    <col min="2" max="2" width="26.85546875" style="10" customWidth="1"/>
    <col min="3" max="3" width="28.42578125" style="10" customWidth="1"/>
    <col min="4" max="5" width="17.7109375" style="10" customWidth="1"/>
    <col min="6" max="6" width="18.28515625" style="10" customWidth="1"/>
    <col min="7" max="7" width="29.7109375" style="10" customWidth="1"/>
    <col min="8" max="8" width="11.140625" style="10" bestFit="1" customWidth="1"/>
    <col min="9" max="16384" width="9.140625" style="10"/>
  </cols>
  <sheetData>
    <row r="1" spans="1:8" x14ac:dyDescent="0.25">
      <c r="A1" s="14" t="s">
        <v>0</v>
      </c>
      <c r="B1" s="14" t="s">
        <v>8</v>
      </c>
      <c r="C1" s="14" t="s">
        <v>7</v>
      </c>
      <c r="D1" s="14" t="s">
        <v>1</v>
      </c>
      <c r="E1" s="14" t="s">
        <v>16</v>
      </c>
    </row>
    <row r="2" spans="1:8" x14ac:dyDescent="0.25">
      <c r="A2" s="1" t="s">
        <v>2</v>
      </c>
      <c r="B2" s="2">
        <v>152098233</v>
      </c>
      <c r="C2" s="2">
        <v>147098291</v>
      </c>
      <c r="D2" s="3">
        <v>1.67E-2</v>
      </c>
      <c r="E2" s="9">
        <v>5.9700000000000003E+24</v>
      </c>
      <c r="H2" s="11"/>
    </row>
    <row r="3" spans="1:8" x14ac:dyDescent="0.25">
      <c r="A3" s="1" t="s">
        <v>3</v>
      </c>
      <c r="B3" s="2">
        <v>249232432</v>
      </c>
      <c r="C3" s="2">
        <v>206655215</v>
      </c>
      <c r="D3" s="3">
        <v>9.3399999999999997E-2</v>
      </c>
      <c r="E3" s="12">
        <v>6.4200000000000005E+23</v>
      </c>
    </row>
    <row r="4" spans="1:8" x14ac:dyDescent="0.25">
      <c r="A4" s="1" t="s">
        <v>4</v>
      </c>
      <c r="B4" s="2">
        <v>816001807</v>
      </c>
      <c r="C4" s="2">
        <v>740679835</v>
      </c>
      <c r="D4" s="3">
        <v>4.8399999999999999E-2</v>
      </c>
      <c r="E4" s="12">
        <v>1.8979999999999999E+27</v>
      </c>
    </row>
    <row r="5" spans="1:8" x14ac:dyDescent="0.25">
      <c r="A5" s="1" t="s">
        <v>5</v>
      </c>
      <c r="B5" s="2">
        <v>1503509229</v>
      </c>
      <c r="C5" s="2">
        <v>1349823615</v>
      </c>
      <c r="D5" s="3">
        <v>5.4199999999999998E-2</v>
      </c>
      <c r="E5" s="12">
        <v>5.6800000000000001E+26</v>
      </c>
    </row>
    <row r="6" spans="1:8" x14ac:dyDescent="0.25">
      <c r="A6" s="1" t="s">
        <v>6</v>
      </c>
      <c r="B6" s="5">
        <v>405400</v>
      </c>
      <c r="C6" s="5">
        <v>362600</v>
      </c>
      <c r="D6" s="6">
        <v>5.4899999999999997E-2</v>
      </c>
      <c r="E6" s="13">
        <v>7.3460000000000003E+22</v>
      </c>
    </row>
    <row r="8" spans="1:8" x14ac:dyDescent="0.25">
      <c r="A8" s="14" t="s">
        <v>10</v>
      </c>
      <c r="B8" s="14" t="s">
        <v>12</v>
      </c>
      <c r="C8" s="14" t="s">
        <v>13</v>
      </c>
      <c r="D8" s="14" t="s">
        <v>14</v>
      </c>
      <c r="E8" s="14" t="s">
        <v>9</v>
      </c>
    </row>
    <row r="9" spans="1:8" x14ac:dyDescent="0.25">
      <c r="A9" s="4">
        <v>149597871</v>
      </c>
      <c r="B9" s="1">
        <f>SQRT($A$23*$A$25*(2/B2-1/A9))</f>
        <v>29.294828776138928</v>
      </c>
      <c r="C9" s="1">
        <f>SQRT($A$23*$A$25*(2/C2-1/A9))</f>
        <v>30.290576810486417</v>
      </c>
      <c r="D9" s="1">
        <f>(B2-C2)/(B2+C2)</f>
        <v>1.6711230241431549E-2</v>
      </c>
      <c r="E9" s="4">
        <v>12756</v>
      </c>
    </row>
    <row r="10" spans="1:8" x14ac:dyDescent="0.25">
      <c r="A10" s="7">
        <f>A$9*1.5273</f>
        <v>228480828.37830001</v>
      </c>
      <c r="B10" s="1">
        <f>SQRT($A$23*$A$25*(2/B3-1/A10))</f>
        <v>22.005677085560027</v>
      </c>
      <c r="C10" s="1">
        <f>SQRT($A$23*$A$25*(2/C3-1/A10))</f>
        <v>26.527788227400663</v>
      </c>
      <c r="D10" s="1">
        <f>(B3-C3)/(B3+C3)</f>
        <v>9.3394101112812128E-2</v>
      </c>
      <c r="E10" s="3">
        <v>6794</v>
      </c>
    </row>
    <row r="11" spans="1:8" x14ac:dyDescent="0.25">
      <c r="A11" s="7">
        <f>A9*5.2028</f>
        <v>778327803.23879993</v>
      </c>
      <c r="B11" s="1">
        <f>SQRT($A$23*$A$25*(2/B4-1/A11))</f>
        <v>12.442105818955207</v>
      </c>
      <c r="C11" s="1">
        <f>SQRT($A$23*$A$25*(2/C4-1/A11))</f>
        <v>13.707403419145068</v>
      </c>
      <c r="D11" s="1">
        <f>(B4-C4)/(B4+C4)</f>
        <v>4.8386240299736254E-2</v>
      </c>
      <c r="E11" s="4">
        <v>142984</v>
      </c>
    </row>
    <row r="12" spans="1:8" x14ac:dyDescent="0.25">
      <c r="A12" s="7">
        <f>A9*9.5388</f>
        <v>1426984171.8947999</v>
      </c>
      <c r="B12" s="1">
        <f>SQRT($A$23*$A$25*(2/B5-1/A12))</f>
        <v>9.1409469546030913</v>
      </c>
      <c r="C12" s="1">
        <f>SQRT($A$23*$A$25*(2/C5-1/A12))</f>
        <v>10.181454382655524</v>
      </c>
      <c r="D12" s="1">
        <f>(B5-C5)/(B5+C5)</f>
        <v>5.3861789844521904E-2</v>
      </c>
      <c r="E12" s="4">
        <v>120536</v>
      </c>
    </row>
    <row r="13" spans="1:8" x14ac:dyDescent="0.25">
      <c r="A13" s="8">
        <v>384400</v>
      </c>
      <c r="B13" s="1">
        <f>SQRT($A$23*$E$2*(2/B6-1/A13))</f>
        <v>0.96392172688961042</v>
      </c>
      <c r="C13" s="1">
        <f>SQRT($A$23*E2*(2/C6-1/A13))</f>
        <v>1.0775743367075796</v>
      </c>
      <c r="D13" s="1">
        <f>(B6-C6)/(B6+C6)</f>
        <v>5.572916666666667E-2</v>
      </c>
      <c r="E13" s="3">
        <v>3475</v>
      </c>
    </row>
    <row r="15" spans="1:8" x14ac:dyDescent="0.25">
      <c r="A15" s="16" t="s">
        <v>15</v>
      </c>
      <c r="B15" s="16"/>
      <c r="C15" s="16" t="s">
        <v>19</v>
      </c>
      <c r="D15" s="16"/>
      <c r="E15" s="15" t="s">
        <v>17</v>
      </c>
    </row>
    <row r="16" spans="1:8" x14ac:dyDescent="0.25">
      <c r="A16" s="17">
        <f>B9*E2*B2</f>
        <v>2.6600479406543053E+34</v>
      </c>
      <c r="B16" s="17"/>
      <c r="C16" s="17">
        <f>C9*E2*C2</f>
        <v>2.6600481730893898E+34</v>
      </c>
      <c r="D16" s="17"/>
      <c r="E16" s="1">
        <f>SQRT(2*$A$23*E2/(E9/2))</f>
        <v>11.177781347869148</v>
      </c>
    </row>
    <row r="17" spans="1:5" x14ac:dyDescent="0.25">
      <c r="A17" s="17">
        <f>B10*E3*B3</f>
        <v>3.5210672442537924E+33</v>
      </c>
      <c r="B17" s="17"/>
      <c r="C17" s="17">
        <f>C10*E3*C3</f>
        <v>3.5195119105083061E+33</v>
      </c>
      <c r="D17" s="17"/>
      <c r="E17" s="1">
        <f>SQRT(2*$A$23*E3/(E10/2))</f>
        <v>5.0226213971537126</v>
      </c>
    </row>
    <row r="18" spans="1:5" x14ac:dyDescent="0.25">
      <c r="A18" s="17">
        <f>B11*E4*B4</f>
        <v>1.9269978017527757E+37</v>
      </c>
      <c r="B18" s="17"/>
      <c r="C18" s="17">
        <f>C11*E4*C4</f>
        <v>1.9270009280658987E+37</v>
      </c>
      <c r="D18" s="17"/>
      <c r="E18" s="1">
        <f>SQRT(2*$A$23*E4/(E11/2))</f>
        <v>59.529204986235889</v>
      </c>
    </row>
    <row r="19" spans="1:5" x14ac:dyDescent="0.25">
      <c r="A19" s="17">
        <f>B12*E5*B5</f>
        <v>7.8063069253696698E+36</v>
      </c>
      <c r="B19" s="17"/>
      <c r="C19" s="17">
        <f>C12*E5*C5</f>
        <v>7.806119174508087E+36</v>
      </c>
      <c r="D19" s="17"/>
      <c r="E19" s="1">
        <f>SQRT(2*$A$23*E5/(E12/2))</f>
        <v>35.468390387295003</v>
      </c>
    </row>
    <row r="20" spans="1:5" x14ac:dyDescent="0.25">
      <c r="A20" s="17">
        <f>B13*E6*B6</f>
        <v>2.8706248349233791E+28</v>
      </c>
      <c r="B20" s="17"/>
      <c r="C20" s="17">
        <f>C13*E6*C6</f>
        <v>2.870291226684777E+28</v>
      </c>
      <c r="D20" s="17"/>
      <c r="E20" s="1">
        <f>SQRT(2*$A$23*E6/(E13/2))</f>
        <v>2.3756024103553885</v>
      </c>
    </row>
    <row r="22" spans="1:5" x14ac:dyDescent="0.25">
      <c r="A22" s="20" t="s">
        <v>11</v>
      </c>
      <c r="B22" s="18"/>
    </row>
    <row r="23" spans="1:5" x14ac:dyDescent="0.25">
      <c r="A23" s="21">
        <v>6.6740800000000005E-20</v>
      </c>
      <c r="B23" s="19"/>
    </row>
    <row r="24" spans="1:5" x14ac:dyDescent="0.25">
      <c r="A24" s="20" t="s">
        <v>18</v>
      </c>
      <c r="B24" s="18"/>
    </row>
    <row r="25" spans="1:5" x14ac:dyDescent="0.25">
      <c r="A25" s="21">
        <v>1.9889999999999999E+30</v>
      </c>
      <c r="B25" s="19"/>
    </row>
  </sheetData>
  <mergeCells count="12">
    <mergeCell ref="A15:B15"/>
    <mergeCell ref="C20:D20"/>
    <mergeCell ref="A16:B16"/>
    <mergeCell ref="A17:B17"/>
    <mergeCell ref="A18:B18"/>
    <mergeCell ref="A19:B19"/>
    <mergeCell ref="A20:B20"/>
    <mergeCell ref="C15:D15"/>
    <mergeCell ref="C16:D16"/>
    <mergeCell ref="C17:D17"/>
    <mergeCell ref="C18:D18"/>
    <mergeCell ref="C19:D19"/>
  </mergeCells>
  <pageMargins left="0.25" right="0.25" top="0.75" bottom="0.75" header="0.3" footer="0.3"/>
  <pageSetup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2019-12-02T00:13:01Z</cp:lastPrinted>
  <dcterms:created xsi:type="dcterms:W3CDTF">2019-09-15T19:05:58Z</dcterms:created>
  <dcterms:modified xsi:type="dcterms:W3CDTF">2019-12-02T00:13:39Z</dcterms:modified>
</cp:coreProperties>
</file>