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 defaultThemeVersion="124226"/>
  <bookViews>
    <workbookView xWindow="30540" yWindow="1245" windowWidth="21600" windowHeight="11385" activeTab="1"/>
  </bookViews>
  <sheets>
    <sheet name="患者信息" sheetId="1" r:id="rId1"/>
    <sheet name="ttt" sheetId="4" r:id="rId2"/>
    <sheet name="报告" sheetId="2" r:id="rId3"/>
    <sheet name="Sheet3" sheetId="3" r:id="rId4"/>
  </sheets>
  <calcPr calcId="191029"/>
  <extLs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E18" i="2"/>
  <c r="E17" i="2"/>
  <c r="B18" i="2"/>
  <c r="B17" i="2"/>
  <c r="E16" i="2"/>
  <c r="B16" i="2"/>
  <c r="B15" i="2"/>
  <c r="C9" i="2"/>
  <c r="D6" i="2"/>
  <c r="B6" i="2"/>
  <c r="F5" i="2"/>
  <c r="D5" i="2"/>
  <c r="B5" i="2"/>
  <c r="F4" i="2"/>
  <c r="D4" i="2"/>
  <c r="B4" i="2"/>
  <c r="F3" i="2"/>
  <c r="D3" i="2"/>
</calcChain>
</file>

<file path=xl/sharedStrings.xml><?xml version="1.0" encoding="utf-8"?>
<sst xmlns="http://schemas.openxmlformats.org/spreadsheetml/2006/main" count="506" uniqueCount="90">
  <si>
    <t xml:space="preserve">序号</t>
    <phoneticPr fontId="1" type="noConversion"/>
  </si>
  <si>
    <t xml:space="preserve">性别</t>
  </si>
  <si>
    <t xml:space="preserve">年龄</t>
  </si>
  <si>
    <t xml:space="preserve">姓名</t>
    <phoneticPr fontId="1" type="noConversion"/>
  </si>
  <si>
    <t xml:space="preserve">联系电话</t>
    <phoneticPr fontId="1" type="noConversion"/>
  </si>
  <si>
    <t xml:space="preserve">人员类型</t>
    <phoneticPr fontId="1" type="noConversion"/>
  </si>
  <si>
    <t xml:space="preserve">ID号/住院号</t>
    <phoneticPr fontId="1" type="noConversion"/>
  </si>
  <si>
    <t xml:space="preserve">病区/床号</t>
    <phoneticPr fontId="1" type="noConversion"/>
  </si>
  <si>
    <t xml:space="preserve">送检科室</t>
    <phoneticPr fontId="1" type="noConversion"/>
  </si>
  <si>
    <t xml:space="preserve">申请医师</t>
    <phoneticPr fontId="1" type="noConversion"/>
  </si>
  <si>
    <t xml:space="preserve">标本编号</t>
    <phoneticPr fontId="1" type="noConversion"/>
  </si>
  <si>
    <t xml:space="preserve">检测结果</t>
  </si>
  <si>
    <t xml:space="preserve">检测结果</t>
    <phoneticPr fontId="1" type="noConversion"/>
  </si>
  <si>
    <t xml:space="preserve">徐月凤</t>
  </si>
  <si>
    <t xml:space="preserve">女</t>
  </si>
  <si>
    <t xml:space="preserve">杨洪波</t>
  </si>
  <si>
    <t xml:space="preserve">男</t>
  </si>
  <si>
    <t xml:space="preserve">刘桂珍</t>
  </si>
  <si>
    <t xml:space="preserve">张振琴</t>
  </si>
  <si>
    <t xml:space="preserve">李东海</t>
  </si>
  <si>
    <t xml:space="preserve">梁全玉</t>
  </si>
  <si>
    <t xml:space="preserve">宋国良</t>
  </si>
  <si>
    <t xml:space="preserve">李印</t>
  </si>
  <si>
    <t xml:space="preserve">住院</t>
    <phoneticPr fontId="1" type="noConversion"/>
  </si>
  <si>
    <t xml:space="preserve">门诊</t>
    <phoneticPr fontId="1" type="noConversion"/>
  </si>
  <si>
    <t xml:space="preserve">发热病房</t>
    <phoneticPr fontId="1" type="noConversion"/>
  </si>
  <si>
    <t xml:space="preserve">急诊</t>
    <phoneticPr fontId="1" type="noConversion"/>
  </si>
  <si>
    <t xml:space="preserve">神经内科</t>
    <phoneticPr fontId="1" type="noConversion"/>
  </si>
  <si>
    <t xml:space="preserve">呼吸内科</t>
    <phoneticPr fontId="1" type="noConversion"/>
  </si>
  <si>
    <t xml:space="preserve">心脏内科</t>
    <phoneticPr fontId="1" type="noConversion"/>
  </si>
  <si>
    <t xml:space="preserve">普外科</t>
    <phoneticPr fontId="1" type="noConversion"/>
  </si>
  <si>
    <t xml:space="preserve">骨科</t>
    <phoneticPr fontId="1" type="noConversion"/>
  </si>
  <si>
    <t xml:space="preserve">肿瘤科</t>
    <phoneticPr fontId="1" type="noConversion"/>
  </si>
  <si>
    <t xml:space="preserve">阳性</t>
    <phoneticPr fontId="1" type="noConversion"/>
  </si>
  <si>
    <t xml:space="preserve">阴性</t>
    <phoneticPr fontId="1" type="noConversion"/>
  </si>
  <si>
    <t xml:space="preserve">签发时间</t>
    <phoneticPr fontId="1" type="noConversion"/>
  </si>
  <si>
    <t xml:space="preserve">采样时间</t>
    <phoneticPr fontId="1" type="noConversion"/>
  </si>
  <si>
    <t xml:space="preserve">接收时间</t>
    <phoneticPr fontId="1" type="noConversion"/>
  </si>
  <si>
    <t xml:space="preserve">检验人</t>
    <phoneticPr fontId="1" type="noConversion"/>
  </si>
  <si>
    <t xml:space="preserve">审核人</t>
    <phoneticPr fontId="1" type="noConversion"/>
  </si>
  <si>
    <t xml:space="preserve">联系地址</t>
    <phoneticPr fontId="1" type="noConversion"/>
  </si>
  <si>
    <t xml:space="preserve">联系方式</t>
    <phoneticPr fontId="1" type="noConversion"/>
  </si>
  <si>
    <t xml:space="preserve">2020.12.23</t>
    <phoneticPr fontId="1" type="noConversion"/>
  </si>
  <si>
    <t xml:space="preserve">张中敏</t>
    <phoneticPr fontId="1" type="noConversion"/>
  </si>
  <si>
    <t xml:space="preserve">晶</t>
    <phoneticPr fontId="1" type="noConversion"/>
  </si>
  <si>
    <t xml:space="preserve">样本编号：</t>
  </si>
  <si>
    <t xml:space="preserve">样本类型：</t>
  </si>
  <si>
    <t xml:space="preserve">检 测 项 目</t>
  </si>
  <si>
    <t xml:space="preserve">新型冠状病毒核酸检测报告单</t>
    <phoneticPr fontId="1" type="noConversion"/>
  </si>
  <si>
    <t xml:space="preserve">医疗机构名称：承钢职工医院</t>
    <phoneticPr fontId="1" type="noConversion"/>
  </si>
  <si>
    <t xml:space="preserve">姓名：</t>
    <phoneticPr fontId="1" type="noConversion"/>
  </si>
  <si>
    <t xml:space="preserve">性别：</t>
    <phoneticPr fontId="1" type="noConversion"/>
  </si>
  <si>
    <t xml:space="preserve">年龄：</t>
    <phoneticPr fontId="1" type="noConversion"/>
  </si>
  <si>
    <t xml:space="preserve">送检科室：</t>
    <phoneticPr fontId="1" type="noConversion"/>
  </si>
  <si>
    <t xml:space="preserve">病区/床号：</t>
    <phoneticPr fontId="1" type="noConversion"/>
  </si>
  <si>
    <t xml:space="preserve">申请医师：</t>
    <phoneticPr fontId="1" type="noConversion"/>
  </si>
  <si>
    <t xml:space="preserve">联系电话：</t>
    <phoneticPr fontId="1" type="noConversion"/>
  </si>
  <si>
    <t xml:space="preserve">人员类型</t>
    <phoneticPr fontId="1" type="noConversion"/>
  </si>
  <si>
    <t xml:space="preserve">ID号/住院号：</t>
    <phoneticPr fontId="1" type="noConversion"/>
  </si>
  <si>
    <t xml:space="preserve">标本编号：</t>
    <phoneticPr fontId="1" type="noConversion"/>
  </si>
  <si>
    <t xml:space="preserve">标本状态：</t>
    <phoneticPr fontId="1" type="noConversion"/>
  </si>
  <si>
    <t xml:space="preserve">标本类型</t>
    <phoneticPr fontId="1" type="noConversion"/>
  </si>
  <si>
    <t xml:space="preserve">咽拭子</t>
    <phoneticPr fontId="1" type="noConversion"/>
  </si>
  <si>
    <t xml:space="preserve">鼻拭子</t>
    <phoneticPr fontId="1" type="noConversion"/>
  </si>
  <si>
    <t xml:space="preserve">新型冠状病毒核酸检测</t>
    <phoneticPr fontId="1" type="noConversion"/>
  </si>
  <si>
    <t xml:space="preserve">参考区间</t>
    <phoneticPr fontId="1" type="noConversion"/>
  </si>
  <si>
    <t xml:space="preserve">阴性</t>
    <phoneticPr fontId="1" type="noConversion"/>
  </si>
  <si>
    <t xml:space="preserve">检测方法及检测限</t>
    <phoneticPr fontId="1" type="noConversion"/>
  </si>
  <si>
    <t xml:space="preserve">声明：</t>
    <phoneticPr fontId="1" type="noConversion"/>
  </si>
  <si>
    <r>
      <t xml:space="preserve">1 .  </t>
    </r>
    <r>
      <rPr>
        <sz val="11"/>
        <rFont val="宋体"/>
        <family val="3"/>
        <charset val="134"/>
      </rPr>
      <t xml:space="preserve">本检测结果可能受到采样时间、采样部位及方法学局限性等因素影响，结果需结合临床进行分析。</t>
    </r>
    <phoneticPr fontId="1" type="noConversion"/>
  </si>
  <si>
    <r>
      <t xml:space="preserve">2 .  </t>
    </r>
    <r>
      <rPr>
        <sz val="11"/>
        <rFont val="宋体"/>
        <family val="3"/>
        <charset val="134"/>
      </rPr>
      <t xml:space="preserve">此报告仅对本次送检标本负责。</t>
    </r>
    <phoneticPr fontId="1" type="noConversion"/>
  </si>
  <si>
    <t xml:space="preserve">签发时间：</t>
    <phoneticPr fontId="1" type="noConversion"/>
  </si>
  <si>
    <t xml:space="preserve">检验人：</t>
    <phoneticPr fontId="1" type="noConversion"/>
  </si>
  <si>
    <t xml:space="preserve">联系地址：</t>
    <phoneticPr fontId="1" type="noConversion"/>
  </si>
  <si>
    <t xml:space="preserve">采样时间：</t>
    <phoneticPr fontId="1" type="noConversion"/>
  </si>
  <si>
    <t xml:space="preserve">接收时间：</t>
    <phoneticPr fontId="1" type="noConversion"/>
  </si>
  <si>
    <t xml:space="preserve">审核人：</t>
    <phoneticPr fontId="1" type="noConversion"/>
  </si>
  <si>
    <t xml:space="preserve">联系方式：</t>
    <phoneticPr fontId="1" type="noConversion"/>
  </si>
  <si>
    <t xml:space="preserve">2020.12.24</t>
  </si>
  <si>
    <t xml:space="preserve">2020.12.25</t>
  </si>
  <si>
    <t xml:space="preserve">2020.12.26</t>
  </si>
  <si>
    <t xml:space="preserve">2020.12.27</t>
  </si>
  <si>
    <t xml:space="preserve">2020.12.28</t>
  </si>
  <si>
    <t xml:space="preserve">2020.12.29</t>
  </si>
  <si>
    <t xml:space="preserve">2020.12.30</t>
  </si>
  <si>
    <t xml:space="preserve">填表说明：</t>
    <phoneticPr fontId="1" type="noConversion"/>
  </si>
  <si>
    <t xml:space="preserve">1.人员类弄包括发热门诊、普通门诊、急诊、住院患者、陪护人员，本院职工，院外采样人员，其他机构送检等</t>
    <phoneticPr fontId="1" type="noConversion"/>
  </si>
  <si>
    <t xml:space="preserve">2.发热门诊、普通门诊、急诊、住院患者需要填写ID号、住院号、病区/床号、送检科室、申请医师。</t>
    <phoneticPr fontId="1" type="noConversion"/>
  </si>
  <si>
    <t xml:space="preserve">ddddd</t>
    <phoneticPr fontId="1" type="noConversion"/>
  </si>
  <si>
    <t xml:space="preserve">王二麻子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</si>
</sst>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_ 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22"/>
      <name val="宋体"/>
      <family val="3"/>
      <charset val="134"/>
    </font>
    <font>
      <sz val="11"/>
      <name val="宋体"/>
      <family val="3"/>
      <charset val="134"/>
    </font>
    <font>
      <sz val="10"/>
      <name val="Calibri"/>
      <family val="2"/>
    </font>
    <font>
      <sz val="12"/>
      <name val="Calibri"/>
      <family val="2"/>
    </font>
    <font>
      <b/>
      <sz val="14"/>
      <name val="宋体"/>
      <family val="3"/>
      <charset val="134"/>
    </font>
    <font>
      <sz val="11"/>
      <name val="Calibri"/>
      <family val="2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xfId="0"/>
  </cellStyleXfs>
  <cellXfs count="63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0" fillId="0" borderId="0" xfId="0" applyFill="1"/>
    <xf numFmtId="176" fontId="3" fillId="0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0" fillId="0" borderId="0" xfId="0" applyAlignment="1">
      <alignment vertical="center"/>
    </xf>
    <xf numFmtId="0" fontId="0" fillId="2" borderId="0" xfId="0" applyFill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5" fillId="0" borderId="4" xfId="0" applyNumberFormat="1" applyFont="1" applyBorder="1" applyAlignment="1">
      <alignment horizontal="center" vertical="center" wrapText="1"/>
    </xf>
    <xf numFmtId="177" fontId="6" fillId="0" borderId="1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177" fontId="9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top"/>
    </xf>
    <xf numFmtId="0" fontId="5" fillId="0" borderId="0" xfId="0" applyFont="1" applyBorder="1" applyAlignment="1">
      <alignment horizontal="left" vertical="top"/>
    </xf>
    <xf numFmtId="0" fontId="0" fillId="0" borderId="0" xfId="0" applyNumberFormat="1" applyAlignment="1">
      <alignment vertical="center"/>
    </xf>
    <xf numFmtId="0" fontId="0" fillId="0" borderId="0" xfId="0" applyNumberForma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3" fillId="0" borderId="13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justify" wrapText="1"/>
    </xf>
    <xf numFmtId="0" fontId="0" fillId="0" borderId="0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justify" wrapText="1"/>
    </xf>
    <xf numFmtId="0" fontId="9" fillId="0" borderId="0" xfId="0" applyFont="1" applyBorder="1" applyAlignment="1">
      <alignment horizontal="left" vertical="justify" wrapText="1"/>
    </xf>
    <xf numFmtId="0" fontId="9" fillId="0" borderId="12" xfId="0" applyFont="1" applyBorder="1" applyAlignment="1">
      <alignment horizontal="left" vertical="justify" wrapText="1"/>
    </xf>
    <xf numFmtId="0" fontId="9" fillId="0" borderId="9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</cellXfs>
  <cellStyles count="1">
    <cellStyle name="常规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</font>
    </dxf>
  </dxfs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T101"/>
  <sheetViews>
    <sheetView workbookViewId="0">
      <selection activeCell="K14" sqref="K14"/>
    </sheetView>
  </sheetViews>
  <sheetFormatPr defaultRowHeight="13.5"/>
  <cols>
    <col min="5" max="5" width="11.75" customWidth="1"/>
    <col min="7" max="7" width="12.5" customWidth="1"/>
    <col min="9" max="9" width="11.875" customWidth="1"/>
    <col min="14" max="14" width="11.375" customWidth="1"/>
    <col min="15" max="16" width="12.375" customWidth="1"/>
  </cols>
  <sheetData>
    <row r="1" spans="1:20">
      <c r="A1" t="s">
        <v>0</v>
      </c>
      <c r="B1" t="s">
        <v>3</v>
      </c>
      <c r="C1" s="1" t="s">
        <v>1</v>
      </c>
      <c r="D1" s="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61</v>
      </c>
      <c r="L1" t="s">
        <v>10</v>
      </c>
      <c r="M1" t="s">
        <v>12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</row>
    <row r="2" spans="1:20">
      <c r="A2" s="2">
        <v>1</v>
      </c>
      <c r="B2" s="3" t="s">
        <v>13</v>
      </c>
      <c r="C2" s="4" t="s">
        <v>14</v>
      </c>
      <c r="D2" s="4">
        <v>81</v>
      </c>
      <c r="E2" s="5"/>
      <c r="F2" s="5" t="s">
        <v>23</v>
      </c>
      <c r="G2" s="4">
        <v>201603669</v>
      </c>
      <c r="H2">
        <v>10</v>
      </c>
      <c r="I2" t="s">
        <v>27</v>
      </c>
      <c r="K2" t="s">
        <v>62</v>
      </c>
      <c r="L2">
        <v>15</v>
      </c>
      <c r="M2" t="s">
        <v>33</v>
      </c>
      <c r="N2" t="s">
        <v>42</v>
      </c>
      <c r="O2" t="s">
        <v>42</v>
      </c>
      <c r="P2" t="s">
        <v>42</v>
      </c>
      <c r="Q2" t="s">
        <v>43</v>
      </c>
      <c r="R2" t="s">
        <v>44</v>
      </c>
    </row>
    <row r="3" spans="1:20">
      <c r="A3" s="2">
        <v>2</v>
      </c>
      <c r="B3" s="6" t="s">
        <v>15</v>
      </c>
      <c r="C3" s="3" t="s">
        <v>16</v>
      </c>
      <c r="D3" s="3">
        <v>41</v>
      </c>
      <c r="E3" s="5"/>
      <c r="F3" s="5" t="s">
        <v>24</v>
      </c>
      <c r="G3" s="3">
        <v>201603753</v>
      </c>
      <c r="H3">
        <v>11</v>
      </c>
      <c r="I3" t="s">
        <v>28</v>
      </c>
      <c r="K3" t="s">
        <v>63</v>
      </c>
      <c r="L3">
        <v>20</v>
      </c>
      <c r="M3" t="s">
        <v>34</v>
      </c>
      <c r="N3" t="s">
        <v>78</v>
      </c>
      <c r="O3" t="s">
        <v>78</v>
      </c>
      <c r="P3" t="s">
        <v>78</v>
      </c>
    </row>
    <row r="4" spans="1:20">
      <c r="A4" s="2">
        <v>3</v>
      </c>
      <c r="B4" s="6" t="s">
        <v>17</v>
      </c>
      <c r="C4" s="3" t="s">
        <v>14</v>
      </c>
      <c r="D4" s="3">
        <v>82</v>
      </c>
      <c r="E4" s="5"/>
      <c r="F4" s="7" t="s">
        <v>25</v>
      </c>
      <c r="G4" s="3">
        <v>201603854</v>
      </c>
      <c r="H4">
        <v>12</v>
      </c>
      <c r="I4" t="s">
        <v>29</v>
      </c>
      <c r="K4" t="s">
        <v>62</v>
      </c>
      <c r="L4">
        <v>25</v>
      </c>
      <c r="M4" t="s">
        <v>33</v>
      </c>
      <c r="N4" t="s">
        <v>79</v>
      </c>
      <c r="O4" t="s">
        <v>79</v>
      </c>
      <c r="P4" t="s">
        <v>79</v>
      </c>
    </row>
    <row r="5" spans="1:20">
      <c r="A5" s="2">
        <v>4</v>
      </c>
      <c r="B5" s="6" t="s">
        <v>18</v>
      </c>
      <c r="C5" s="3" t="s">
        <v>14</v>
      </c>
      <c r="D5" s="3">
        <v>62</v>
      </c>
      <c r="E5" s="5"/>
      <c r="F5" s="7" t="s">
        <v>26</v>
      </c>
      <c r="G5" s="3">
        <v>201604306</v>
      </c>
      <c r="H5">
        <v>13</v>
      </c>
      <c r="I5" t="s">
        <v>30</v>
      </c>
      <c r="K5" t="s">
        <v>63</v>
      </c>
      <c r="L5">
        <v>30</v>
      </c>
      <c r="M5" t="s">
        <v>34</v>
      </c>
      <c r="N5" t="s">
        <v>80</v>
      </c>
      <c r="O5" t="s">
        <v>80</v>
      </c>
      <c r="P5" t="s">
        <v>80</v>
      </c>
    </row>
    <row r="6" spans="1:20">
      <c r="A6" s="2">
        <v>5</v>
      </c>
      <c r="B6" s="6" t="s">
        <v>19</v>
      </c>
      <c r="C6" s="3" t="s">
        <v>16</v>
      </c>
      <c r="D6" s="3">
        <v>92</v>
      </c>
      <c r="E6" s="5"/>
      <c r="F6" s="5" t="s">
        <v>23</v>
      </c>
      <c r="G6" s="3">
        <v>201604008</v>
      </c>
      <c r="H6">
        <v>14</v>
      </c>
      <c r="I6" t="s">
        <v>31</v>
      </c>
      <c r="K6" t="s">
        <v>62</v>
      </c>
      <c r="L6">
        <v>35</v>
      </c>
      <c r="M6" t="s">
        <v>33</v>
      </c>
      <c r="N6" t="s">
        <v>81</v>
      </c>
      <c r="O6" t="s">
        <v>81</v>
      </c>
      <c r="P6" t="s">
        <v>81</v>
      </c>
    </row>
    <row r="7" spans="1:20">
      <c r="A7" s="2">
        <v>6</v>
      </c>
      <c r="B7" s="3" t="s">
        <v>20</v>
      </c>
      <c r="C7" s="3" t="s">
        <v>16</v>
      </c>
      <c r="D7" s="3">
        <v>67</v>
      </c>
      <c r="E7" s="5"/>
      <c r="F7" s="5" t="s">
        <v>24</v>
      </c>
      <c r="G7" s="3"/>
      <c r="H7">
        <v>15</v>
      </c>
      <c r="I7" t="s">
        <v>32</v>
      </c>
      <c r="K7" t="s">
        <v>63</v>
      </c>
      <c r="L7">
        <v>40</v>
      </c>
      <c r="M7" t="s">
        <v>34</v>
      </c>
      <c r="N7" t="s">
        <v>82</v>
      </c>
      <c r="O7" t="s">
        <v>82</v>
      </c>
      <c r="P7" t="s">
        <v>82</v>
      </c>
    </row>
    <row r="8" spans="1:20">
      <c r="A8" s="2">
        <v>7</v>
      </c>
      <c r="B8" s="3" t="s">
        <v>21</v>
      </c>
      <c r="C8" s="3" t="s">
        <v>16</v>
      </c>
      <c r="D8" s="3">
        <v>74</v>
      </c>
      <c r="E8" s="5"/>
      <c r="F8" s="7" t="s">
        <v>25</v>
      </c>
      <c r="G8" s="3">
        <v>201604551</v>
      </c>
      <c r="H8">
        <v>16</v>
      </c>
      <c r="I8" t="s">
        <v>27</v>
      </c>
      <c r="K8" t="s">
        <v>62</v>
      </c>
      <c r="L8">
        <v>45</v>
      </c>
      <c r="M8" t="s">
        <v>33</v>
      </c>
      <c r="N8" t="s">
        <v>83</v>
      </c>
      <c r="O8" t="s">
        <v>83</v>
      </c>
      <c r="P8" t="s">
        <v>83</v>
      </c>
    </row>
    <row r="9" spans="1:20">
      <c r="A9" s="2">
        <v>8</v>
      </c>
      <c r="B9" s="3" t="s">
        <v>22</v>
      </c>
      <c r="C9" s="3" t="s">
        <v>16</v>
      </c>
      <c r="D9" s="3">
        <v>75</v>
      </c>
      <c r="E9" s="5"/>
      <c r="F9" s="7" t="s">
        <v>26</v>
      </c>
      <c r="G9" s="3">
        <v>201605596</v>
      </c>
      <c r="H9">
        <v>17</v>
      </c>
      <c r="I9" t="s">
        <v>28</v>
      </c>
      <c r="K9" t="s">
        <v>63</v>
      </c>
      <c r="L9">
        <v>50</v>
      </c>
      <c r="M9" t="s">
        <v>34</v>
      </c>
      <c r="N9" t="s">
        <v>84</v>
      </c>
      <c r="O9" t="s">
        <v>84</v>
      </c>
      <c r="P9" t="s">
        <v>84</v>
      </c>
    </row>
    <row r="10" spans="1:20">
      <c r="A10" s="37">
        <v>9</v>
      </c>
      <c r="B10" s="3" t="s">
        <v>13</v>
      </c>
      <c r="C10" s="4"/>
      <c r="D10" s="3"/>
      <c r="F10" s="5"/>
      <c r="G10" s="4"/>
    </row>
    <row r="11" spans="1:20">
      <c r="A11" s="2">
        <v>10</v>
      </c>
      <c r="B11" s="6"/>
      <c r="C11" s="3"/>
      <c r="D11" s="3"/>
      <c r="F11" s="5"/>
      <c r="G11" s="4"/>
    </row>
    <row r="12" spans="1:20">
      <c r="A12" s="37">
        <v>11</v>
      </c>
      <c r="B12" s="6"/>
      <c r="C12" s="3"/>
      <c r="D12" s="3"/>
      <c r="F12" s="7"/>
      <c r="G12" s="3"/>
    </row>
    <row r="13" spans="1:20">
      <c r="A13" s="2">
        <v>12</v>
      </c>
      <c r="B13" s="6"/>
      <c r="C13" s="3"/>
      <c r="D13" s="3"/>
      <c r="F13" s="7"/>
      <c r="G13" s="3"/>
    </row>
    <row r="14" spans="1:20">
      <c r="A14" s="37">
        <v>13</v>
      </c>
      <c r="B14" s="6"/>
      <c r="C14" s="3"/>
      <c r="D14" s="3"/>
      <c r="F14" s="5"/>
      <c r="G14" s="3"/>
    </row>
    <row r="15" spans="1:20">
      <c r="A15" s="2">
        <v>14</v>
      </c>
      <c r="B15" s="3"/>
      <c r="C15" s="3"/>
      <c r="D15" s="3"/>
      <c r="F15" s="5"/>
      <c r="G15" s="3"/>
    </row>
    <row r="16" spans="1:20">
      <c r="A16" s="37">
        <v>15</v>
      </c>
      <c r="B16" s="3"/>
      <c r="C16" s="3"/>
      <c r="D16" s="3"/>
      <c r="F16" s="7"/>
      <c r="G16" s="3"/>
    </row>
    <row r="17" spans="1:13">
      <c r="A17" s="2">
        <v>16</v>
      </c>
      <c r="B17" s="3"/>
      <c r="C17" s="3"/>
      <c r="D17" s="3"/>
      <c r="F17" s="7"/>
      <c r="G17" s="3"/>
    </row>
    <row r="18" spans="1:13">
      <c r="A18" s="37">
        <v>17</v>
      </c>
      <c r="B18" s="3"/>
      <c r="C18" s="4"/>
      <c r="D18" s="3"/>
      <c r="F18" s="5"/>
      <c r="G18" s="3"/>
    </row>
    <row r="19" spans="1:13">
      <c r="A19" s="2">
        <v>18</v>
      </c>
      <c r="B19" s="6"/>
      <c r="C19" s="3"/>
      <c r="D19" s="3"/>
      <c r="F19" s="5"/>
      <c r="G19" s="4"/>
    </row>
    <row r="20" spans="1:13">
      <c r="A20" s="37">
        <v>19</v>
      </c>
      <c r="B20" s="6"/>
      <c r="C20" s="3"/>
      <c r="D20" s="3"/>
      <c r="F20" s="7"/>
      <c r="G20" s="4"/>
    </row>
    <row r="21" spans="1:13">
      <c r="A21" s="2">
        <v>20</v>
      </c>
      <c r="B21" s="6"/>
      <c r="C21" s="3"/>
      <c r="D21" s="3"/>
      <c r="F21" s="7"/>
      <c r="G21" s="3"/>
    </row>
    <row r="22" spans="1:13">
      <c r="A22" s="37">
        <v>21</v>
      </c>
      <c r="B22" s="6"/>
      <c r="C22" s="3"/>
      <c r="D22" s="3"/>
      <c r="F22" s="5"/>
      <c r="G22" s="3"/>
    </row>
    <row r="23" spans="1:13">
      <c r="A23" s="2">
        <v>22</v>
      </c>
      <c r="B23" s="3"/>
      <c r="C23" s="3"/>
      <c r="D23" s="3"/>
      <c r="F23" s="5"/>
      <c r="G23" s="3"/>
    </row>
    <row r="24" spans="1:13">
      <c r="A24" s="37">
        <v>23</v>
      </c>
      <c r="B24" s="3"/>
      <c r="C24" s="3"/>
      <c r="D24" s="3"/>
      <c r="F24" s="7"/>
      <c r="G24" s="3"/>
    </row>
    <row r="25" spans="1:13">
      <c r="A25" s="2">
        <v>24</v>
      </c>
      <c r="B25" s="3"/>
      <c r="C25" s="3"/>
      <c r="D25" s="3"/>
      <c r="F25" s="7"/>
      <c r="G25" s="3"/>
    </row>
    <row r="26" spans="1:13">
      <c r="A26" s="37">
        <v>25</v>
      </c>
      <c r="B26" s="3"/>
      <c r="C26" s="4"/>
      <c r="D26" s="3"/>
      <c r="F26" s="5"/>
      <c r="G26" s="3"/>
    </row>
    <row r="27" spans="1:13">
      <c r="A27" s="2">
        <v>26</v>
      </c>
      <c r="B27" s="6"/>
      <c r="C27" s="3"/>
      <c r="D27" s="3"/>
      <c r="F27" s="5"/>
      <c r="G27" s="3"/>
    </row>
    <row r="28" spans="1:13">
      <c r="A28" s="37">
        <v>27</v>
      </c>
      <c r="B28" s="6"/>
      <c r="C28" s="3"/>
      <c r="D28" s="3"/>
      <c r="F28" s="7"/>
      <c r="G28" s="4"/>
    </row>
    <row r="29" spans="1:13">
      <c r="A29" s="2">
        <v>28</v>
      </c>
      <c r="B29" s="6"/>
      <c r="C29" s="3"/>
      <c r="D29" s="3"/>
      <c r="F29" s="7"/>
      <c r="G29" s="4"/>
    </row>
    <row r="30" spans="1:13">
      <c r="A30" s="37">
        <v>29</v>
      </c>
      <c r="B30" s="6"/>
      <c r="C30" s="3"/>
      <c r="D30" s="3"/>
      <c r="F30" s="5"/>
      <c r="G30" s="3"/>
    </row>
    <row r="31" spans="1:13">
      <c r="A31" s="2">
        <v>30</v>
      </c>
      <c r="B31" s="3" t="s">
        <v>20</v>
      </c>
      <c r="C31" s="3" t="s">
        <v>16</v>
      </c>
      <c r="D31" s="3">
        <v>164</v>
      </c>
      <c r="F31" s="5" t="s">
        <v>24</v>
      </c>
      <c r="G31" s="3">
        <v>201603854</v>
      </c>
      <c r="H31">
        <v>39</v>
      </c>
      <c r="I31" t="s">
        <v>32</v>
      </c>
      <c r="K31" t="s">
        <v>63</v>
      </c>
      <c r="L31">
        <v>160</v>
      </c>
      <c r="M31" t="s">
        <v>34</v>
      </c>
    </row>
    <row r="32" spans="1:13">
      <c r="A32" s="37">
        <v>31</v>
      </c>
      <c r="B32" s="3" t="s">
        <v>21</v>
      </c>
      <c r="C32" s="3" t="s">
        <v>16</v>
      </c>
      <c r="D32" s="3">
        <v>168</v>
      </c>
      <c r="F32" s="7" t="s">
        <v>25</v>
      </c>
      <c r="G32" s="3">
        <v>201604306</v>
      </c>
      <c r="H32">
        <v>40</v>
      </c>
      <c r="I32" t="s">
        <v>27</v>
      </c>
      <c r="K32" t="s">
        <v>62</v>
      </c>
      <c r="L32">
        <v>165</v>
      </c>
      <c r="M32" t="s">
        <v>33</v>
      </c>
    </row>
    <row r="33" spans="1:13">
      <c r="A33" s="2">
        <v>32</v>
      </c>
      <c r="B33" s="3" t="s">
        <v>22</v>
      </c>
      <c r="C33" s="3" t="s">
        <v>16</v>
      </c>
      <c r="D33" s="3">
        <v>172</v>
      </c>
      <c r="F33" s="7" t="s">
        <v>26</v>
      </c>
      <c r="G33" s="3">
        <v>201604008</v>
      </c>
      <c r="H33">
        <v>41</v>
      </c>
      <c r="I33" t="s">
        <v>28</v>
      </c>
      <c r="K33" t="s">
        <v>63</v>
      </c>
      <c r="L33">
        <v>170</v>
      </c>
      <c r="M33" t="s">
        <v>34</v>
      </c>
    </row>
    <row r="34" spans="1:13">
      <c r="A34" s="37">
        <v>33</v>
      </c>
      <c r="B34" s="3" t="s">
        <v>13</v>
      </c>
      <c r="C34" s="4" t="s">
        <v>14</v>
      </c>
      <c r="D34" s="3">
        <v>176</v>
      </c>
      <c r="F34" s="5" t="s">
        <v>23</v>
      </c>
      <c r="G34" s="3"/>
      <c r="H34">
        <v>42</v>
      </c>
      <c r="I34" t="s">
        <v>29</v>
      </c>
      <c r="K34" t="s">
        <v>62</v>
      </c>
      <c r="L34">
        <v>175</v>
      </c>
      <c r="M34" t="s">
        <v>33</v>
      </c>
    </row>
    <row r="35" spans="1:13">
      <c r="A35" s="2">
        <v>34</v>
      </c>
      <c r="B35" s="6" t="s">
        <v>15</v>
      </c>
      <c r="C35" s="3" t="s">
        <v>16</v>
      </c>
      <c r="D35" s="3">
        <v>180</v>
      </c>
      <c r="F35" s="5" t="s">
        <v>24</v>
      </c>
      <c r="G35" s="3">
        <v>201604551</v>
      </c>
      <c r="H35">
        <v>43</v>
      </c>
      <c r="I35" t="s">
        <v>30</v>
      </c>
      <c r="K35" t="s">
        <v>63</v>
      </c>
      <c r="L35">
        <v>180</v>
      </c>
      <c r="M35" t="s">
        <v>34</v>
      </c>
    </row>
    <row r="36" spans="1:13">
      <c r="A36" s="37">
        <v>35</v>
      </c>
      <c r="B36" s="6" t="s">
        <v>17</v>
      </c>
      <c r="C36" s="3" t="s">
        <v>14</v>
      </c>
      <c r="D36" s="3">
        <v>184</v>
      </c>
      <c r="F36" s="7" t="s">
        <v>25</v>
      </c>
      <c r="G36" s="3">
        <v>201605596</v>
      </c>
      <c r="H36">
        <v>44</v>
      </c>
      <c r="I36" t="s">
        <v>31</v>
      </c>
      <c r="K36" t="s">
        <v>62</v>
      </c>
      <c r="L36">
        <v>185</v>
      </c>
      <c r="M36" t="s">
        <v>33</v>
      </c>
    </row>
    <row r="37" spans="1:13">
      <c r="A37" s="2">
        <v>36</v>
      </c>
      <c r="B37" s="6" t="s">
        <v>18</v>
      </c>
      <c r="C37" s="3" t="s">
        <v>14</v>
      </c>
      <c r="D37" s="3">
        <v>188</v>
      </c>
      <c r="F37" s="7" t="s">
        <v>26</v>
      </c>
      <c r="G37" s="4">
        <v>201605345.95652199</v>
      </c>
      <c r="H37">
        <v>45</v>
      </c>
      <c r="I37" t="s">
        <v>32</v>
      </c>
      <c r="K37" t="s">
        <v>63</v>
      </c>
      <c r="L37">
        <v>190</v>
      </c>
      <c r="M37" t="s">
        <v>34</v>
      </c>
    </row>
    <row r="38" spans="1:13">
      <c r="A38" s="37">
        <v>37</v>
      </c>
      <c r="B38" s="6" t="s">
        <v>19</v>
      </c>
      <c r="C38" s="3" t="s">
        <v>16</v>
      </c>
      <c r="D38" s="3">
        <v>192</v>
      </c>
      <c r="F38" s="5" t="s">
        <v>23</v>
      </c>
      <c r="G38" s="4">
        <v>201603669</v>
      </c>
      <c r="H38">
        <v>46</v>
      </c>
      <c r="I38" t="s">
        <v>27</v>
      </c>
      <c r="K38" t="s">
        <v>62</v>
      </c>
      <c r="L38">
        <v>195</v>
      </c>
      <c r="M38" t="s">
        <v>33</v>
      </c>
    </row>
    <row r="39" spans="1:13">
      <c r="A39" s="2">
        <v>38</v>
      </c>
      <c r="B39" s="3" t="s">
        <v>20</v>
      </c>
      <c r="C39" s="3" t="s">
        <v>16</v>
      </c>
      <c r="D39" s="3">
        <v>196</v>
      </c>
      <c r="F39" s="5" t="s">
        <v>24</v>
      </c>
      <c r="G39" s="3">
        <v>201603753</v>
      </c>
      <c r="H39">
        <v>47</v>
      </c>
      <c r="I39" t="s">
        <v>28</v>
      </c>
      <c r="K39" t="s">
        <v>63</v>
      </c>
      <c r="L39">
        <v>200</v>
      </c>
      <c r="M39" t="s">
        <v>34</v>
      </c>
    </row>
    <row r="40" spans="1:13">
      <c r="A40" s="37">
        <v>39</v>
      </c>
      <c r="B40" s="3" t="s">
        <v>21</v>
      </c>
      <c r="C40" s="3" t="s">
        <v>16</v>
      </c>
      <c r="D40" s="3">
        <v>200</v>
      </c>
      <c r="F40" s="7" t="s">
        <v>25</v>
      </c>
      <c r="G40" s="3">
        <v>201603854</v>
      </c>
      <c r="H40">
        <v>48</v>
      </c>
      <c r="I40" t="s">
        <v>29</v>
      </c>
      <c r="K40" t="s">
        <v>62</v>
      </c>
      <c r="L40">
        <v>205</v>
      </c>
      <c r="M40" t="s">
        <v>33</v>
      </c>
    </row>
    <row r="41" spans="1:13">
      <c r="A41" s="2">
        <v>40</v>
      </c>
      <c r="B41" s="3" t="s">
        <v>22</v>
      </c>
      <c r="C41" s="3" t="s">
        <v>16</v>
      </c>
      <c r="D41" s="3">
        <v>204</v>
      </c>
      <c r="F41" s="7" t="s">
        <v>26</v>
      </c>
      <c r="G41" s="3">
        <v>201604306</v>
      </c>
      <c r="H41">
        <v>49</v>
      </c>
      <c r="I41" t="s">
        <v>30</v>
      </c>
      <c r="K41" t="s">
        <v>63</v>
      </c>
      <c r="L41">
        <v>210</v>
      </c>
      <c r="M41" t="s">
        <v>34</v>
      </c>
    </row>
    <row r="42" spans="1:13">
      <c r="A42" s="37">
        <v>41</v>
      </c>
      <c r="B42" s="3" t="s">
        <v>13</v>
      </c>
      <c r="C42" s="4" t="s">
        <v>14</v>
      </c>
      <c r="D42" s="3">
        <v>208</v>
      </c>
      <c r="F42" s="5" t="s">
        <v>23</v>
      </c>
      <c r="G42" s="3">
        <v>201604008</v>
      </c>
      <c r="H42">
        <v>50</v>
      </c>
      <c r="I42" t="s">
        <v>31</v>
      </c>
      <c r="K42" t="s">
        <v>62</v>
      </c>
      <c r="L42">
        <v>215</v>
      </c>
      <c r="M42" t="s">
        <v>33</v>
      </c>
    </row>
    <row r="43" spans="1:13">
      <c r="A43" s="2">
        <v>42</v>
      </c>
      <c r="B43" s="6" t="s">
        <v>15</v>
      </c>
      <c r="C43" s="3" t="s">
        <v>16</v>
      </c>
      <c r="D43" s="3">
        <v>212</v>
      </c>
      <c r="F43" s="5" t="s">
        <v>24</v>
      </c>
      <c r="G43" s="3"/>
      <c r="H43">
        <v>51</v>
      </c>
      <c r="I43" t="s">
        <v>32</v>
      </c>
      <c r="K43" t="s">
        <v>63</v>
      </c>
      <c r="L43">
        <v>220</v>
      </c>
      <c r="M43" t="s">
        <v>34</v>
      </c>
    </row>
    <row r="44" spans="1:13">
      <c r="A44" s="37">
        <v>43</v>
      </c>
      <c r="B44" s="6" t="s">
        <v>17</v>
      </c>
      <c r="C44" s="3" t="s">
        <v>14</v>
      </c>
      <c r="D44" s="3">
        <v>216</v>
      </c>
      <c r="F44" s="7" t="s">
        <v>25</v>
      </c>
      <c r="G44" s="3">
        <v>201604551</v>
      </c>
      <c r="H44">
        <v>52</v>
      </c>
      <c r="I44" t="s">
        <v>27</v>
      </c>
      <c r="K44" t="s">
        <v>62</v>
      </c>
      <c r="L44">
        <v>225</v>
      </c>
      <c r="M44" t="s">
        <v>33</v>
      </c>
    </row>
    <row r="45" spans="1:13">
      <c r="A45" s="2">
        <v>44</v>
      </c>
      <c r="B45" s="6" t="s">
        <v>18</v>
      </c>
      <c r="C45" s="3" t="s">
        <v>14</v>
      </c>
      <c r="D45" s="3">
        <v>220</v>
      </c>
      <c r="F45" s="7" t="s">
        <v>26</v>
      </c>
      <c r="G45" s="3">
        <v>201605596</v>
      </c>
      <c r="H45">
        <v>53</v>
      </c>
      <c r="I45" t="s">
        <v>28</v>
      </c>
      <c r="K45" t="s">
        <v>63</v>
      </c>
      <c r="L45">
        <v>230</v>
      </c>
      <c r="M45" t="s">
        <v>34</v>
      </c>
    </row>
    <row r="46" spans="1:13">
      <c r="A46" s="37">
        <v>45</v>
      </c>
      <c r="B46" s="6" t="s">
        <v>19</v>
      </c>
      <c r="C46" s="3" t="s">
        <v>16</v>
      </c>
      <c r="D46" s="3">
        <v>224</v>
      </c>
      <c r="F46" s="5" t="s">
        <v>23</v>
      </c>
      <c r="G46" s="4">
        <v>201605345.95652199</v>
      </c>
      <c r="H46">
        <v>54</v>
      </c>
      <c r="I46" t="s">
        <v>29</v>
      </c>
      <c r="K46" t="s">
        <v>62</v>
      </c>
      <c r="L46">
        <v>235</v>
      </c>
      <c r="M46" t="s">
        <v>33</v>
      </c>
    </row>
    <row r="47" spans="1:13">
      <c r="A47" s="2">
        <v>46</v>
      </c>
      <c r="B47" s="3" t="s">
        <v>20</v>
      </c>
      <c r="C47" s="3" t="s">
        <v>16</v>
      </c>
      <c r="D47" s="3">
        <v>228</v>
      </c>
      <c r="F47" s="5" t="s">
        <v>24</v>
      </c>
      <c r="G47" s="4">
        <v>201603669</v>
      </c>
      <c r="H47">
        <v>55</v>
      </c>
      <c r="I47" t="s">
        <v>30</v>
      </c>
      <c r="K47" t="s">
        <v>63</v>
      </c>
      <c r="L47">
        <v>240</v>
      </c>
      <c r="M47" t="s">
        <v>34</v>
      </c>
    </row>
    <row r="48" spans="1:13">
      <c r="A48" s="37">
        <v>47</v>
      </c>
      <c r="B48" s="3" t="s">
        <v>21</v>
      </c>
      <c r="C48" s="3" t="s">
        <v>16</v>
      </c>
      <c r="D48" s="3">
        <v>232</v>
      </c>
      <c r="F48" s="7" t="s">
        <v>25</v>
      </c>
      <c r="G48" s="3">
        <v>201603753</v>
      </c>
      <c r="H48">
        <v>56</v>
      </c>
      <c r="I48" t="s">
        <v>31</v>
      </c>
      <c r="K48" t="s">
        <v>62</v>
      </c>
      <c r="L48">
        <v>245</v>
      </c>
      <c r="M48" t="s">
        <v>33</v>
      </c>
    </row>
    <row r="49" spans="1:13">
      <c r="A49" s="2">
        <v>48</v>
      </c>
      <c r="B49" s="3" t="s">
        <v>22</v>
      </c>
      <c r="C49" s="3" t="s">
        <v>16</v>
      </c>
      <c r="D49" s="3">
        <v>236</v>
      </c>
      <c r="F49" s="7" t="s">
        <v>26</v>
      </c>
      <c r="G49" s="3">
        <v>201603854</v>
      </c>
      <c r="H49">
        <v>57</v>
      </c>
      <c r="I49" t="s">
        <v>32</v>
      </c>
      <c r="K49" t="s">
        <v>63</v>
      </c>
      <c r="L49">
        <v>250</v>
      </c>
      <c r="M49" t="s">
        <v>34</v>
      </c>
    </row>
    <row r="50" spans="1:13">
      <c r="A50" s="37">
        <v>49</v>
      </c>
      <c r="B50" s="3" t="s">
        <v>13</v>
      </c>
      <c r="C50" s="4" t="s">
        <v>14</v>
      </c>
      <c r="D50" s="3">
        <v>240</v>
      </c>
      <c r="F50" s="5" t="s">
        <v>23</v>
      </c>
      <c r="G50" s="3">
        <v>201604306</v>
      </c>
      <c r="H50">
        <v>58</v>
      </c>
      <c r="I50" t="s">
        <v>27</v>
      </c>
      <c r="K50" t="s">
        <v>62</v>
      </c>
      <c r="L50">
        <v>255</v>
      </c>
      <c r="M50" t="s">
        <v>33</v>
      </c>
    </row>
    <row r="51" spans="1:13">
      <c r="A51" s="2">
        <v>50</v>
      </c>
      <c r="B51" s="6" t="s">
        <v>15</v>
      </c>
      <c r="C51" s="3" t="s">
        <v>16</v>
      </c>
      <c r="D51" s="3">
        <v>244</v>
      </c>
      <c r="F51" s="5" t="s">
        <v>24</v>
      </c>
      <c r="G51" s="3">
        <v>201604008</v>
      </c>
      <c r="H51">
        <v>59</v>
      </c>
      <c r="I51" t="s">
        <v>28</v>
      </c>
      <c r="K51" t="s">
        <v>63</v>
      </c>
      <c r="L51">
        <v>260</v>
      </c>
      <c r="M51" t="s">
        <v>34</v>
      </c>
    </row>
    <row r="52" spans="1:13">
      <c r="A52" s="37">
        <v>51</v>
      </c>
      <c r="B52" s="6" t="s">
        <v>17</v>
      </c>
      <c r="C52" s="3" t="s">
        <v>14</v>
      </c>
      <c r="D52" s="3">
        <v>248</v>
      </c>
      <c r="F52" s="7" t="s">
        <v>25</v>
      </c>
      <c r="G52" s="3"/>
      <c r="H52">
        <v>60</v>
      </c>
      <c r="I52" t="s">
        <v>29</v>
      </c>
      <c r="K52" t="s">
        <v>62</v>
      </c>
      <c r="L52">
        <v>265</v>
      </c>
      <c r="M52" t="s">
        <v>33</v>
      </c>
    </row>
    <row r="53" spans="1:13">
      <c r="A53" s="2">
        <v>52</v>
      </c>
      <c r="B53" s="6" t="s">
        <v>18</v>
      </c>
      <c r="C53" s="3" t="s">
        <v>14</v>
      </c>
      <c r="D53" s="3">
        <v>252</v>
      </c>
      <c r="F53" s="7" t="s">
        <v>26</v>
      </c>
      <c r="G53" s="3">
        <v>201604551</v>
      </c>
      <c r="H53">
        <v>61</v>
      </c>
      <c r="I53" t="s">
        <v>30</v>
      </c>
      <c r="K53" t="s">
        <v>63</v>
      </c>
      <c r="L53">
        <v>270</v>
      </c>
      <c r="M53" t="s">
        <v>34</v>
      </c>
    </row>
    <row r="54" spans="1:13">
      <c r="A54" s="37">
        <v>53</v>
      </c>
      <c r="B54" s="6" t="s">
        <v>19</v>
      </c>
      <c r="C54" s="3" t="s">
        <v>16</v>
      </c>
      <c r="D54" s="3">
        <v>256</v>
      </c>
      <c r="F54" s="5" t="s">
        <v>23</v>
      </c>
      <c r="G54" s="3">
        <v>201605596</v>
      </c>
      <c r="H54">
        <v>62</v>
      </c>
      <c r="I54" t="s">
        <v>31</v>
      </c>
      <c r="K54" t="s">
        <v>62</v>
      </c>
      <c r="L54">
        <v>275</v>
      </c>
      <c r="M54" t="s">
        <v>33</v>
      </c>
    </row>
    <row r="55" spans="1:13">
      <c r="A55" s="2">
        <v>54</v>
      </c>
      <c r="B55" s="3" t="s">
        <v>20</v>
      </c>
      <c r="C55" s="3" t="s">
        <v>16</v>
      </c>
      <c r="D55" s="3">
        <v>260</v>
      </c>
      <c r="F55" s="5" t="s">
        <v>24</v>
      </c>
      <c r="G55" s="4">
        <v>201605345.95652199</v>
      </c>
      <c r="H55">
        <v>63</v>
      </c>
      <c r="I55" t="s">
        <v>32</v>
      </c>
      <c r="K55" t="s">
        <v>63</v>
      </c>
      <c r="L55">
        <v>280</v>
      </c>
      <c r="M55" t="s">
        <v>34</v>
      </c>
    </row>
    <row r="56" spans="1:13">
      <c r="A56" s="37">
        <v>55</v>
      </c>
      <c r="B56" s="3" t="s">
        <v>21</v>
      </c>
      <c r="C56" s="3" t="s">
        <v>16</v>
      </c>
      <c r="D56" s="3">
        <v>264</v>
      </c>
      <c r="F56" s="7" t="s">
        <v>25</v>
      </c>
      <c r="G56" s="4">
        <v>201603669</v>
      </c>
      <c r="H56">
        <v>64</v>
      </c>
      <c r="I56" t="s">
        <v>27</v>
      </c>
      <c r="K56" t="s">
        <v>62</v>
      </c>
      <c r="L56">
        <v>285</v>
      </c>
      <c r="M56" t="s">
        <v>33</v>
      </c>
    </row>
    <row r="57" spans="1:13">
      <c r="A57" s="2">
        <v>56</v>
      </c>
      <c r="B57" s="3" t="s">
        <v>22</v>
      </c>
      <c r="C57" s="3" t="s">
        <v>16</v>
      </c>
      <c r="D57" s="3">
        <v>268</v>
      </c>
      <c r="F57" s="7" t="s">
        <v>26</v>
      </c>
      <c r="G57" s="3">
        <v>201603753</v>
      </c>
      <c r="H57">
        <v>65</v>
      </c>
      <c r="I57" t="s">
        <v>28</v>
      </c>
      <c r="K57" t="s">
        <v>63</v>
      </c>
      <c r="L57">
        <v>290</v>
      </c>
      <c r="M57" t="s">
        <v>34</v>
      </c>
    </row>
    <row r="58" spans="1:13">
      <c r="A58" s="37">
        <v>57</v>
      </c>
      <c r="B58" s="3" t="s">
        <v>13</v>
      </c>
      <c r="C58" s="4" t="s">
        <v>14</v>
      </c>
      <c r="D58" s="3">
        <v>272</v>
      </c>
      <c r="F58" s="5" t="s">
        <v>23</v>
      </c>
      <c r="G58" s="3">
        <v>201603854</v>
      </c>
      <c r="H58">
        <v>66</v>
      </c>
      <c r="I58" t="s">
        <v>29</v>
      </c>
      <c r="K58" t="s">
        <v>62</v>
      </c>
      <c r="L58">
        <v>295</v>
      </c>
      <c r="M58" t="s">
        <v>33</v>
      </c>
    </row>
    <row r="59" spans="1:13">
      <c r="A59" s="2">
        <v>58</v>
      </c>
      <c r="B59" s="6" t="s">
        <v>15</v>
      </c>
      <c r="C59" s="3" t="s">
        <v>16</v>
      </c>
      <c r="D59" s="3">
        <v>276</v>
      </c>
      <c r="F59" s="5" t="s">
        <v>24</v>
      </c>
      <c r="G59" s="3">
        <v>201604306</v>
      </c>
      <c r="H59">
        <v>67</v>
      </c>
      <c r="I59" t="s">
        <v>30</v>
      </c>
      <c r="K59" t="s">
        <v>63</v>
      </c>
      <c r="L59">
        <v>300</v>
      </c>
      <c r="M59" t="s">
        <v>34</v>
      </c>
    </row>
    <row r="60" spans="1:13">
      <c r="A60" s="37">
        <v>59</v>
      </c>
      <c r="B60" s="6" t="s">
        <v>17</v>
      </c>
      <c r="C60" s="3" t="s">
        <v>14</v>
      </c>
      <c r="D60" s="3">
        <v>280</v>
      </c>
      <c r="F60" s="7" t="s">
        <v>25</v>
      </c>
      <c r="G60" s="3">
        <v>201604008</v>
      </c>
      <c r="H60">
        <v>68</v>
      </c>
      <c r="I60" t="s">
        <v>31</v>
      </c>
      <c r="K60" t="s">
        <v>62</v>
      </c>
      <c r="L60">
        <v>305</v>
      </c>
      <c r="M60" t="s">
        <v>33</v>
      </c>
    </row>
    <row r="61" spans="1:13">
      <c r="A61" s="2">
        <v>60</v>
      </c>
      <c r="B61" s="6" t="s">
        <v>18</v>
      </c>
      <c r="C61" s="3" t="s">
        <v>14</v>
      </c>
      <c r="D61" s="3">
        <v>284</v>
      </c>
      <c r="F61" s="7" t="s">
        <v>26</v>
      </c>
      <c r="G61" s="3"/>
      <c r="H61">
        <v>69</v>
      </c>
      <c r="I61" t="s">
        <v>32</v>
      </c>
      <c r="K61" t="s">
        <v>63</v>
      </c>
      <c r="L61">
        <v>310</v>
      </c>
      <c r="M61" t="s">
        <v>34</v>
      </c>
    </row>
    <row r="62" spans="1:13">
      <c r="A62" s="37">
        <v>61</v>
      </c>
      <c r="B62" s="6" t="s">
        <v>19</v>
      </c>
      <c r="C62" s="3" t="s">
        <v>16</v>
      </c>
      <c r="D62" s="3">
        <v>288</v>
      </c>
      <c r="F62" s="5" t="s">
        <v>23</v>
      </c>
      <c r="G62" s="3">
        <v>201604551</v>
      </c>
      <c r="H62">
        <v>70</v>
      </c>
      <c r="I62" t="s">
        <v>27</v>
      </c>
      <c r="K62" t="s">
        <v>62</v>
      </c>
      <c r="L62">
        <v>315</v>
      </c>
      <c r="M62" t="s">
        <v>33</v>
      </c>
    </row>
    <row r="63" spans="1:13">
      <c r="A63" s="2">
        <v>62</v>
      </c>
      <c r="B63" s="3" t="s">
        <v>20</v>
      </c>
      <c r="C63" s="3" t="s">
        <v>16</v>
      </c>
      <c r="D63" s="3">
        <v>292</v>
      </c>
      <c r="F63" s="5" t="s">
        <v>24</v>
      </c>
      <c r="G63" s="3">
        <v>201605596</v>
      </c>
      <c r="H63">
        <v>71</v>
      </c>
      <c r="I63" t="s">
        <v>28</v>
      </c>
      <c r="K63" t="s">
        <v>63</v>
      </c>
      <c r="L63">
        <v>320</v>
      </c>
      <c r="M63" t="s">
        <v>34</v>
      </c>
    </row>
    <row r="64" spans="1:13">
      <c r="A64" s="37">
        <v>63</v>
      </c>
      <c r="B64" s="3" t="s">
        <v>21</v>
      </c>
      <c r="C64" s="3" t="s">
        <v>16</v>
      </c>
      <c r="D64" s="3">
        <v>296</v>
      </c>
      <c r="F64" s="7" t="s">
        <v>25</v>
      </c>
      <c r="G64" s="4">
        <v>201605345.95652199</v>
      </c>
      <c r="H64">
        <v>72</v>
      </c>
      <c r="I64" t="s">
        <v>29</v>
      </c>
      <c r="K64" t="s">
        <v>62</v>
      </c>
      <c r="L64">
        <v>325</v>
      </c>
      <c r="M64" t="s">
        <v>33</v>
      </c>
    </row>
    <row r="65" spans="1:13">
      <c r="A65" s="2">
        <v>64</v>
      </c>
      <c r="B65" s="3" t="s">
        <v>22</v>
      </c>
      <c r="C65" s="3" t="s">
        <v>16</v>
      </c>
      <c r="D65" s="3">
        <v>300</v>
      </c>
      <c r="F65" s="7" t="s">
        <v>26</v>
      </c>
      <c r="G65" s="4">
        <v>201603669</v>
      </c>
      <c r="H65">
        <v>73</v>
      </c>
      <c r="I65" t="s">
        <v>30</v>
      </c>
      <c r="K65" t="s">
        <v>63</v>
      </c>
      <c r="L65">
        <v>330</v>
      </c>
      <c r="M65" t="s">
        <v>34</v>
      </c>
    </row>
    <row r="66" spans="1:13">
      <c r="A66" s="37">
        <v>65</v>
      </c>
      <c r="B66" s="3" t="s">
        <v>13</v>
      </c>
      <c r="C66" s="4" t="s">
        <v>14</v>
      </c>
      <c r="D66" s="3">
        <v>304</v>
      </c>
      <c r="F66" s="5" t="s">
        <v>23</v>
      </c>
      <c r="G66" s="3">
        <v>201603753</v>
      </c>
      <c r="H66">
        <v>74</v>
      </c>
      <c r="I66" t="s">
        <v>31</v>
      </c>
      <c r="K66" t="s">
        <v>62</v>
      </c>
      <c r="L66">
        <v>335</v>
      </c>
      <c r="M66" t="s">
        <v>33</v>
      </c>
    </row>
    <row r="67" spans="1:13">
      <c r="A67" s="2">
        <v>66</v>
      </c>
      <c r="B67" s="6" t="s">
        <v>15</v>
      </c>
      <c r="C67" s="3" t="s">
        <v>16</v>
      </c>
      <c r="D67" s="3">
        <v>308</v>
      </c>
      <c r="F67" s="5" t="s">
        <v>24</v>
      </c>
      <c r="G67" s="3">
        <v>201603854</v>
      </c>
      <c r="H67">
        <v>75</v>
      </c>
      <c r="I67" t="s">
        <v>32</v>
      </c>
      <c r="K67" t="s">
        <v>63</v>
      </c>
      <c r="L67">
        <v>340</v>
      </c>
      <c r="M67" t="s">
        <v>34</v>
      </c>
    </row>
    <row r="68" spans="1:13">
      <c r="A68" s="37">
        <v>67</v>
      </c>
      <c r="B68" s="6" t="s">
        <v>17</v>
      </c>
      <c r="C68" s="3" t="s">
        <v>14</v>
      </c>
      <c r="D68" s="3">
        <v>312</v>
      </c>
      <c r="F68" s="7" t="s">
        <v>25</v>
      </c>
      <c r="G68" s="3">
        <v>201604306</v>
      </c>
      <c r="H68">
        <v>76</v>
      </c>
      <c r="I68" t="s">
        <v>27</v>
      </c>
      <c r="K68" t="s">
        <v>62</v>
      </c>
      <c r="L68">
        <v>345</v>
      </c>
      <c r="M68" t="s">
        <v>33</v>
      </c>
    </row>
    <row r="69" spans="1:13">
      <c r="A69" s="2">
        <v>68</v>
      </c>
      <c r="B69" s="6" t="s">
        <v>18</v>
      </c>
      <c r="C69" s="3" t="s">
        <v>14</v>
      </c>
      <c r="D69" s="3">
        <v>316</v>
      </c>
      <c r="F69" s="7" t="s">
        <v>26</v>
      </c>
      <c r="G69" s="3">
        <v>201604008</v>
      </c>
      <c r="H69">
        <v>77</v>
      </c>
      <c r="I69" t="s">
        <v>28</v>
      </c>
      <c r="K69" t="s">
        <v>63</v>
      </c>
      <c r="L69">
        <v>350</v>
      </c>
      <c r="M69" t="s">
        <v>34</v>
      </c>
    </row>
    <row r="70" spans="1:13">
      <c r="A70" s="37">
        <v>69</v>
      </c>
      <c r="B70" s="6" t="s">
        <v>19</v>
      </c>
      <c r="C70" s="3" t="s">
        <v>16</v>
      </c>
      <c r="D70" s="3">
        <v>320</v>
      </c>
      <c r="F70" s="5" t="s">
        <v>23</v>
      </c>
      <c r="G70" s="3"/>
      <c r="H70">
        <v>78</v>
      </c>
      <c r="I70" t="s">
        <v>29</v>
      </c>
      <c r="K70" t="s">
        <v>62</v>
      </c>
      <c r="L70">
        <v>355</v>
      </c>
      <c r="M70" t="s">
        <v>33</v>
      </c>
    </row>
    <row r="71" spans="1:13">
      <c r="A71" s="2">
        <v>70</v>
      </c>
      <c r="B71" s="3" t="s">
        <v>20</v>
      </c>
      <c r="C71" s="3" t="s">
        <v>16</v>
      </c>
      <c r="D71" s="3">
        <v>324</v>
      </c>
      <c r="F71" s="5" t="s">
        <v>24</v>
      </c>
      <c r="G71" s="3">
        <v>201604551</v>
      </c>
      <c r="H71">
        <v>79</v>
      </c>
      <c r="I71" t="s">
        <v>30</v>
      </c>
      <c r="K71" t="s">
        <v>63</v>
      </c>
      <c r="L71">
        <v>360</v>
      </c>
      <c r="M71" t="s">
        <v>34</v>
      </c>
    </row>
    <row r="72" spans="1:13">
      <c r="A72" s="37">
        <v>71</v>
      </c>
      <c r="B72" s="3" t="s">
        <v>21</v>
      </c>
      <c r="C72" s="3" t="s">
        <v>16</v>
      </c>
      <c r="D72" s="3">
        <v>328</v>
      </c>
      <c r="F72" s="7" t="s">
        <v>25</v>
      </c>
      <c r="G72" s="3">
        <v>201605596</v>
      </c>
      <c r="H72">
        <v>80</v>
      </c>
      <c r="I72" t="s">
        <v>31</v>
      </c>
      <c r="K72" t="s">
        <v>62</v>
      </c>
      <c r="L72">
        <v>365</v>
      </c>
      <c r="M72" t="s">
        <v>33</v>
      </c>
    </row>
    <row r="73" spans="1:13">
      <c r="A73" s="2">
        <v>72</v>
      </c>
      <c r="B73" s="3" t="s">
        <v>22</v>
      </c>
      <c r="C73" s="3" t="s">
        <v>16</v>
      </c>
      <c r="D73" s="3">
        <v>332</v>
      </c>
      <c r="F73" s="7" t="s">
        <v>26</v>
      </c>
      <c r="G73" s="4">
        <v>201605345.95652199</v>
      </c>
      <c r="H73">
        <v>81</v>
      </c>
      <c r="I73" t="s">
        <v>32</v>
      </c>
      <c r="K73" t="s">
        <v>63</v>
      </c>
      <c r="L73">
        <v>370</v>
      </c>
      <c r="M73" t="s">
        <v>34</v>
      </c>
    </row>
    <row r="74" spans="1:13">
      <c r="A74" s="37">
        <v>73</v>
      </c>
      <c r="B74" s="3" t="s">
        <v>13</v>
      </c>
      <c r="C74" s="4" t="s">
        <v>14</v>
      </c>
      <c r="D74" s="3">
        <v>336</v>
      </c>
      <c r="F74" s="5" t="s">
        <v>23</v>
      </c>
      <c r="G74" s="4">
        <v>201603669</v>
      </c>
      <c r="H74">
        <v>82</v>
      </c>
      <c r="I74" t="s">
        <v>27</v>
      </c>
      <c r="K74" t="s">
        <v>62</v>
      </c>
      <c r="L74">
        <v>375</v>
      </c>
      <c r="M74" t="s">
        <v>33</v>
      </c>
    </row>
    <row r="75" spans="1:13">
      <c r="A75" s="2">
        <v>74</v>
      </c>
      <c r="B75" s="6" t="s">
        <v>15</v>
      </c>
      <c r="C75" s="3" t="s">
        <v>16</v>
      </c>
      <c r="D75" s="3">
        <v>340</v>
      </c>
      <c r="F75" s="5" t="s">
        <v>24</v>
      </c>
      <c r="G75" s="3">
        <v>201603753</v>
      </c>
      <c r="H75">
        <v>83</v>
      </c>
      <c r="I75" t="s">
        <v>28</v>
      </c>
      <c r="K75" t="s">
        <v>63</v>
      </c>
      <c r="L75">
        <v>380</v>
      </c>
      <c r="M75" t="s">
        <v>34</v>
      </c>
    </row>
    <row r="76" spans="1:13">
      <c r="A76" s="37">
        <v>75</v>
      </c>
      <c r="B76" s="6" t="s">
        <v>17</v>
      </c>
      <c r="C76" s="3" t="s">
        <v>14</v>
      </c>
      <c r="D76" s="3">
        <v>344</v>
      </c>
      <c r="F76" s="7" t="s">
        <v>25</v>
      </c>
      <c r="G76" s="3">
        <v>201603854</v>
      </c>
      <c r="H76">
        <v>84</v>
      </c>
      <c r="I76" t="s">
        <v>29</v>
      </c>
      <c r="K76" t="s">
        <v>62</v>
      </c>
      <c r="L76">
        <v>385</v>
      </c>
      <c r="M76" t="s">
        <v>33</v>
      </c>
    </row>
    <row r="77" spans="1:13">
      <c r="A77" s="2">
        <v>76</v>
      </c>
      <c r="B77" s="6" t="s">
        <v>18</v>
      </c>
      <c r="C77" s="3" t="s">
        <v>14</v>
      </c>
      <c r="D77" s="3">
        <v>348</v>
      </c>
      <c r="F77" s="7" t="s">
        <v>26</v>
      </c>
      <c r="G77" s="3">
        <v>201604306</v>
      </c>
      <c r="H77">
        <v>85</v>
      </c>
      <c r="I77" t="s">
        <v>30</v>
      </c>
      <c r="K77" t="s">
        <v>63</v>
      </c>
      <c r="L77">
        <v>390</v>
      </c>
      <c r="M77" t="s">
        <v>34</v>
      </c>
    </row>
    <row r="78" spans="1:13">
      <c r="A78" s="37">
        <v>77</v>
      </c>
      <c r="B78" s="6" t="s">
        <v>19</v>
      </c>
      <c r="C78" s="3" t="s">
        <v>16</v>
      </c>
      <c r="D78" s="3">
        <v>352</v>
      </c>
      <c r="F78" s="5" t="s">
        <v>23</v>
      </c>
      <c r="G78" s="3">
        <v>201604008</v>
      </c>
      <c r="H78">
        <v>86</v>
      </c>
      <c r="I78" t="s">
        <v>31</v>
      </c>
      <c r="K78" t="s">
        <v>62</v>
      </c>
      <c r="L78">
        <v>395</v>
      </c>
      <c r="M78" t="s">
        <v>33</v>
      </c>
    </row>
    <row r="79" spans="1:13">
      <c r="A79" s="2">
        <v>78</v>
      </c>
      <c r="B79" s="3" t="s">
        <v>20</v>
      </c>
      <c r="C79" s="3" t="s">
        <v>16</v>
      </c>
      <c r="D79" s="3">
        <v>356</v>
      </c>
      <c r="F79" s="5" t="s">
        <v>24</v>
      </c>
      <c r="G79" s="3"/>
      <c r="H79">
        <v>87</v>
      </c>
      <c r="I79" t="s">
        <v>32</v>
      </c>
      <c r="K79" t="s">
        <v>63</v>
      </c>
      <c r="L79">
        <v>400</v>
      </c>
      <c r="M79" t="s">
        <v>34</v>
      </c>
    </row>
    <row r="80" spans="1:13">
      <c r="A80" s="37">
        <v>79</v>
      </c>
      <c r="B80" s="3" t="s">
        <v>21</v>
      </c>
      <c r="C80" s="3" t="s">
        <v>16</v>
      </c>
      <c r="D80" s="3">
        <v>360</v>
      </c>
      <c r="F80" s="7" t="s">
        <v>25</v>
      </c>
      <c r="G80" s="3">
        <v>201604551</v>
      </c>
      <c r="H80">
        <v>88</v>
      </c>
      <c r="I80" t="s">
        <v>27</v>
      </c>
      <c r="K80" t="s">
        <v>62</v>
      </c>
      <c r="L80">
        <v>405</v>
      </c>
      <c r="M80" t="s">
        <v>33</v>
      </c>
    </row>
    <row r="81" spans="1:13">
      <c r="A81" s="2">
        <v>80</v>
      </c>
      <c r="B81" s="3" t="s">
        <v>22</v>
      </c>
      <c r="C81" s="3" t="s">
        <v>16</v>
      </c>
      <c r="D81" s="3">
        <v>364</v>
      </c>
      <c r="F81" s="7" t="s">
        <v>26</v>
      </c>
      <c r="G81" s="3">
        <v>201605596</v>
      </c>
      <c r="H81">
        <v>89</v>
      </c>
      <c r="I81" t="s">
        <v>28</v>
      </c>
      <c r="K81" t="s">
        <v>63</v>
      </c>
      <c r="L81">
        <v>410</v>
      </c>
      <c r="M81" t="s">
        <v>34</v>
      </c>
    </row>
    <row r="82" spans="1:13">
      <c r="A82" s="37">
        <v>81</v>
      </c>
      <c r="B82" s="3" t="s">
        <v>13</v>
      </c>
      <c r="C82" s="4" t="s">
        <v>14</v>
      </c>
      <c r="D82" s="3">
        <v>368</v>
      </c>
      <c r="F82" s="5" t="s">
        <v>23</v>
      </c>
      <c r="G82" s="4">
        <v>201605345.95652199</v>
      </c>
      <c r="H82">
        <v>90</v>
      </c>
      <c r="I82" t="s">
        <v>29</v>
      </c>
      <c r="K82" t="s">
        <v>62</v>
      </c>
      <c r="L82">
        <v>415</v>
      </c>
      <c r="M82" t="s">
        <v>33</v>
      </c>
    </row>
    <row r="83" spans="1:13">
      <c r="A83" s="2">
        <v>82</v>
      </c>
      <c r="B83" s="6" t="s">
        <v>15</v>
      </c>
      <c r="C83" s="3" t="s">
        <v>16</v>
      </c>
      <c r="D83" s="3">
        <v>372</v>
      </c>
      <c r="F83" s="5" t="s">
        <v>24</v>
      </c>
      <c r="G83" s="4">
        <v>201603669</v>
      </c>
      <c r="H83">
        <v>91</v>
      </c>
      <c r="I83" t="s">
        <v>30</v>
      </c>
      <c r="K83" t="s">
        <v>63</v>
      </c>
      <c r="L83">
        <v>420</v>
      </c>
      <c r="M83" t="s">
        <v>34</v>
      </c>
    </row>
    <row r="84" spans="1:13">
      <c r="A84" s="37">
        <v>83</v>
      </c>
      <c r="B84" s="6" t="s">
        <v>17</v>
      </c>
      <c r="C84" s="3" t="s">
        <v>14</v>
      </c>
      <c r="D84" s="3">
        <v>376</v>
      </c>
      <c r="F84" s="7" t="s">
        <v>25</v>
      </c>
      <c r="G84" s="3">
        <v>201603753</v>
      </c>
      <c r="H84">
        <v>92</v>
      </c>
      <c r="I84" t="s">
        <v>31</v>
      </c>
      <c r="K84" t="s">
        <v>62</v>
      </c>
      <c r="L84">
        <v>425</v>
      </c>
      <c r="M84" t="s">
        <v>33</v>
      </c>
    </row>
    <row r="85" spans="1:13">
      <c r="A85" s="2">
        <v>84</v>
      </c>
      <c r="B85" s="6" t="s">
        <v>18</v>
      </c>
      <c r="C85" s="3" t="s">
        <v>14</v>
      </c>
      <c r="D85" s="3">
        <v>380</v>
      </c>
      <c r="F85" s="7" t="s">
        <v>26</v>
      </c>
      <c r="G85" s="3">
        <v>201603854</v>
      </c>
      <c r="H85">
        <v>93</v>
      </c>
      <c r="I85" t="s">
        <v>32</v>
      </c>
      <c r="K85" t="s">
        <v>63</v>
      </c>
      <c r="L85">
        <v>430</v>
      </c>
      <c r="M85" t="s">
        <v>34</v>
      </c>
    </row>
    <row r="86" spans="1:13">
      <c r="A86" s="37">
        <v>85</v>
      </c>
      <c r="B86" s="6" t="s">
        <v>19</v>
      </c>
      <c r="C86" s="3" t="s">
        <v>16</v>
      </c>
      <c r="D86" s="3">
        <v>384</v>
      </c>
      <c r="F86" s="5" t="s">
        <v>23</v>
      </c>
      <c r="G86" s="3">
        <v>201604306</v>
      </c>
      <c r="H86">
        <v>94</v>
      </c>
      <c r="I86" t="s">
        <v>27</v>
      </c>
      <c r="K86" t="s">
        <v>62</v>
      </c>
      <c r="L86">
        <v>435</v>
      </c>
      <c r="M86" t="s">
        <v>33</v>
      </c>
    </row>
    <row r="87" spans="1:13">
      <c r="A87" s="2">
        <v>86</v>
      </c>
      <c r="B87" s="3" t="s">
        <v>20</v>
      </c>
      <c r="C87" s="3" t="s">
        <v>16</v>
      </c>
      <c r="D87" s="3">
        <v>388</v>
      </c>
      <c r="F87" s="5" t="s">
        <v>24</v>
      </c>
      <c r="G87" s="3">
        <v>201604008</v>
      </c>
      <c r="H87">
        <v>95</v>
      </c>
      <c r="I87" t="s">
        <v>28</v>
      </c>
      <c r="K87" t="s">
        <v>63</v>
      </c>
      <c r="L87">
        <v>440</v>
      </c>
      <c r="M87" t="s">
        <v>34</v>
      </c>
    </row>
    <row r="88" spans="1:13">
      <c r="A88" s="37">
        <v>101</v>
      </c>
      <c r="B88" s="3">
        <v>2233</v>
      </c>
      <c r="C88" s="3">
        <v>233</v>
      </c>
      <c r="D88" s="3">
        <v>3522</v>
      </c>
      <c r="F88" s="7"/>
      <c r="G88" s="3"/>
    </row>
    <row r="89" spans="1:13">
      <c r="A89" s="2"/>
      <c r="B89" s="3"/>
      <c r="C89" s="3"/>
      <c r="D89" s="3"/>
      <c r="F89" s="7"/>
      <c r="G89" s="3"/>
    </row>
    <row r="90" spans="1:13">
      <c r="A90" s="37"/>
      <c r="B90" s="3"/>
      <c r="C90" s="4"/>
      <c r="D90" s="3"/>
      <c r="F90" s="5"/>
      <c r="G90" s="3"/>
    </row>
    <row r="91" spans="1:13">
      <c r="A91" s="2"/>
      <c r="B91" s="6"/>
      <c r="C91" s="3"/>
      <c r="D91" s="3"/>
      <c r="F91" s="5"/>
      <c r="G91" s="4"/>
    </row>
    <row r="92" spans="1:13">
      <c r="A92" s="37"/>
      <c r="B92" s="6"/>
      <c r="C92" s="3"/>
      <c r="D92" s="3"/>
      <c r="F92" s="7"/>
      <c r="G92" s="4"/>
    </row>
    <row r="93" spans="1:13">
      <c r="A93" s="2"/>
      <c r="B93" s="6"/>
      <c r="C93" s="3"/>
      <c r="D93" s="3"/>
      <c r="F93" s="7"/>
      <c r="G93" s="3"/>
    </row>
    <row r="94" spans="1:13">
      <c r="A94" s="37"/>
      <c r="B94" s="6"/>
      <c r="C94" s="3"/>
      <c r="D94" s="3"/>
      <c r="F94" s="5"/>
      <c r="G94" s="3"/>
    </row>
    <row r="95" spans="1:13">
      <c r="A95" s="2"/>
      <c r="B95" s="3"/>
      <c r="C95" s="3"/>
      <c r="D95" s="3"/>
      <c r="F95" s="5"/>
      <c r="G95" s="3"/>
    </row>
    <row r="96" spans="1:13">
      <c r="A96" s="37"/>
      <c r="B96" s="3"/>
      <c r="C96" s="3"/>
      <c r="D96" s="3"/>
      <c r="F96" s="7"/>
      <c r="G96" s="3"/>
    </row>
    <row r="97" spans="1:7">
      <c r="A97" s="2"/>
      <c r="B97" s="3"/>
      <c r="C97" s="3"/>
      <c r="D97" s="3"/>
      <c r="F97" s="7"/>
      <c r="G97" s="3"/>
    </row>
    <row r="98" spans="1:7">
      <c r="A98" s="37"/>
      <c r="B98" s="3"/>
      <c r="C98" s="4"/>
      <c r="D98" s="3"/>
      <c r="F98" s="5"/>
      <c r="G98" s="3"/>
    </row>
    <row r="99" spans="1:7">
      <c r="A99" s="2"/>
      <c r="B99" s="6"/>
      <c r="C99" s="3"/>
      <c r="D99" s="3"/>
      <c r="F99" s="5"/>
      <c r="G99" s="3"/>
    </row>
    <row r="100" spans="1:7">
      <c r="A100" s="37"/>
      <c r="B100" s="6"/>
      <c r="C100" s="3"/>
      <c r="D100" s="3"/>
      <c r="F100" s="7"/>
      <c r="G100" s="4"/>
    </row>
    <row r="101" spans="1:7">
      <c r="A101" s="2"/>
      <c r="B101" s="6"/>
      <c r="C101" s="3"/>
      <c r="D101" s="3"/>
      <c r="F101" s="7"/>
      <c r="G101" s="4"/>
    </row>
  </sheetData>
  <protectedRanges>
    <protectedRange name="区域3_1" sqref="G2:G101 B2:D101"/>
  </protectedRange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I24"/>
  <sheetViews>
    <sheetView showZeros="0" tabSelected="1" workbookViewId="0">
      <selection activeCell="C3" sqref="C3"/>
    </sheetView>
  </sheetViews>
  <sheetFormatPr defaultColWidth="13.625" defaultRowHeight="13.5"/>
  <cols>
    <col min="1" max="1" width="12" style="8" customWidth="1"/>
    <col min="2" max="2" width="19.875" style="8" customWidth="1"/>
    <col min="3" max="3" width="12.125" style="8" customWidth="1"/>
    <col min="4" max="4" width="11.625" style="8" customWidth="1"/>
    <col min="5" max="5" width="13.25" style="8" customWidth="1"/>
    <col min="6" max="6" width="12.5" style="8" customWidth="1"/>
    <col min="7" max="256" width="13.625" style="8"/>
    <col min="257" max="257" width="12" style="8" customWidth="1"/>
    <col min="258" max="258" width="19.875" style="8" customWidth="1"/>
    <col min="259" max="259" width="12.125" style="8" customWidth="1"/>
    <col min="260" max="260" width="11.625" style="8" customWidth="1"/>
    <col min="261" max="261" width="11.125" style="8" customWidth="1"/>
    <col min="262" max="262" width="12.5" style="8" customWidth="1"/>
    <col min="263" max="512" width="13.625" style="8"/>
    <col min="513" max="513" width="12" style="8" customWidth="1"/>
    <col min="514" max="514" width="19.875" style="8" customWidth="1"/>
    <col min="515" max="515" width="12.125" style="8" customWidth="1"/>
    <col min="516" max="516" width="11.625" style="8" customWidth="1"/>
    <col min="517" max="517" width="11.125" style="8" customWidth="1"/>
    <col min="518" max="518" width="12.5" style="8" customWidth="1"/>
    <col min="519" max="768" width="13.625" style="8"/>
    <col min="769" max="769" width="12" style="8" customWidth="1"/>
    <col min="770" max="770" width="19.875" style="8" customWidth="1"/>
    <col min="771" max="771" width="12.125" style="8" customWidth="1"/>
    <col min="772" max="772" width="11.625" style="8" customWidth="1"/>
    <col min="773" max="773" width="11.125" style="8" customWidth="1"/>
    <col min="774" max="774" width="12.5" style="8" customWidth="1"/>
    <col min="775" max="1024" width="13.625" style="8"/>
    <col min="1025" max="1025" width="12" style="8" customWidth="1"/>
    <col min="1026" max="1026" width="19.875" style="8" customWidth="1"/>
    <col min="1027" max="1027" width="12.125" style="8" customWidth="1"/>
    <col min="1028" max="1028" width="11.625" style="8" customWidth="1"/>
    <col min="1029" max="1029" width="11.125" style="8" customWidth="1"/>
    <col min="1030" max="1030" width="12.5" style="8" customWidth="1"/>
    <col min="1031" max="1280" width="13.625" style="8"/>
    <col min="1281" max="1281" width="12" style="8" customWidth="1"/>
    <col min="1282" max="1282" width="19.875" style="8" customWidth="1"/>
    <col min="1283" max="1283" width="12.125" style="8" customWidth="1"/>
    <col min="1284" max="1284" width="11.625" style="8" customWidth="1"/>
    <col min="1285" max="1285" width="11.125" style="8" customWidth="1"/>
    <col min="1286" max="1286" width="12.5" style="8" customWidth="1"/>
    <col min="1287" max="1536" width="13.625" style="8"/>
    <col min="1537" max="1537" width="12" style="8" customWidth="1"/>
    <col min="1538" max="1538" width="19.875" style="8" customWidth="1"/>
    <col min="1539" max="1539" width="12.125" style="8" customWidth="1"/>
    <col min="1540" max="1540" width="11.625" style="8" customWidth="1"/>
    <col min="1541" max="1541" width="11.125" style="8" customWidth="1"/>
    <col min="1542" max="1542" width="12.5" style="8" customWidth="1"/>
    <col min="1543" max="1792" width="13.625" style="8"/>
    <col min="1793" max="1793" width="12" style="8" customWidth="1"/>
    <col min="1794" max="1794" width="19.875" style="8" customWidth="1"/>
    <col min="1795" max="1795" width="12.125" style="8" customWidth="1"/>
    <col min="1796" max="1796" width="11.625" style="8" customWidth="1"/>
    <col min="1797" max="1797" width="11.125" style="8" customWidth="1"/>
    <col min="1798" max="1798" width="12.5" style="8" customWidth="1"/>
    <col min="1799" max="2048" width="13.625" style="8"/>
    <col min="2049" max="2049" width="12" style="8" customWidth="1"/>
    <col min="2050" max="2050" width="19.875" style="8" customWidth="1"/>
    <col min="2051" max="2051" width="12.125" style="8" customWidth="1"/>
    <col min="2052" max="2052" width="11.625" style="8" customWidth="1"/>
    <col min="2053" max="2053" width="11.125" style="8" customWidth="1"/>
    <col min="2054" max="2054" width="12.5" style="8" customWidth="1"/>
    <col min="2055" max="2304" width="13.625" style="8"/>
    <col min="2305" max="2305" width="12" style="8" customWidth="1"/>
    <col min="2306" max="2306" width="19.875" style="8" customWidth="1"/>
    <col min="2307" max="2307" width="12.125" style="8" customWidth="1"/>
    <col min="2308" max="2308" width="11.625" style="8" customWidth="1"/>
    <col min="2309" max="2309" width="11.125" style="8" customWidth="1"/>
    <col min="2310" max="2310" width="12.5" style="8" customWidth="1"/>
    <col min="2311" max="2560" width="13.625" style="8"/>
    <col min="2561" max="2561" width="12" style="8" customWidth="1"/>
    <col min="2562" max="2562" width="19.875" style="8" customWidth="1"/>
    <col min="2563" max="2563" width="12.125" style="8" customWidth="1"/>
    <col min="2564" max="2564" width="11.625" style="8" customWidth="1"/>
    <col min="2565" max="2565" width="11.125" style="8" customWidth="1"/>
    <col min="2566" max="2566" width="12.5" style="8" customWidth="1"/>
    <col min="2567" max="2816" width="13.625" style="8"/>
    <col min="2817" max="2817" width="12" style="8" customWidth="1"/>
    <col min="2818" max="2818" width="19.875" style="8" customWidth="1"/>
    <col min="2819" max="2819" width="12.125" style="8" customWidth="1"/>
    <col min="2820" max="2820" width="11.625" style="8" customWidth="1"/>
    <col min="2821" max="2821" width="11.125" style="8" customWidth="1"/>
    <col min="2822" max="2822" width="12.5" style="8" customWidth="1"/>
    <col min="2823" max="3072" width="13.625" style="8"/>
    <col min="3073" max="3073" width="12" style="8" customWidth="1"/>
    <col min="3074" max="3074" width="19.875" style="8" customWidth="1"/>
    <col min="3075" max="3075" width="12.125" style="8" customWidth="1"/>
    <col min="3076" max="3076" width="11.625" style="8" customWidth="1"/>
    <col min="3077" max="3077" width="11.125" style="8" customWidth="1"/>
    <col min="3078" max="3078" width="12.5" style="8" customWidth="1"/>
    <col min="3079" max="3328" width="13.625" style="8"/>
    <col min="3329" max="3329" width="12" style="8" customWidth="1"/>
    <col min="3330" max="3330" width="19.875" style="8" customWidth="1"/>
    <col min="3331" max="3331" width="12.125" style="8" customWidth="1"/>
    <col min="3332" max="3332" width="11.625" style="8" customWidth="1"/>
    <col min="3333" max="3333" width="11.125" style="8" customWidth="1"/>
    <col min="3334" max="3334" width="12.5" style="8" customWidth="1"/>
    <col min="3335" max="3584" width="13.625" style="8"/>
    <col min="3585" max="3585" width="12" style="8" customWidth="1"/>
    <col min="3586" max="3586" width="19.875" style="8" customWidth="1"/>
    <col min="3587" max="3587" width="12.125" style="8" customWidth="1"/>
    <col min="3588" max="3588" width="11.625" style="8" customWidth="1"/>
    <col min="3589" max="3589" width="11.125" style="8" customWidth="1"/>
    <col min="3590" max="3590" width="12.5" style="8" customWidth="1"/>
    <col min="3591" max="3840" width="13.625" style="8"/>
    <col min="3841" max="3841" width="12" style="8" customWidth="1"/>
    <col min="3842" max="3842" width="19.875" style="8" customWidth="1"/>
    <col min="3843" max="3843" width="12.125" style="8" customWidth="1"/>
    <col min="3844" max="3844" width="11.625" style="8" customWidth="1"/>
    <col min="3845" max="3845" width="11.125" style="8" customWidth="1"/>
    <col min="3846" max="3846" width="12.5" style="8" customWidth="1"/>
    <col min="3847" max="4096" width="13.625" style="8"/>
    <col min="4097" max="4097" width="12" style="8" customWidth="1"/>
    <col min="4098" max="4098" width="19.875" style="8" customWidth="1"/>
    <col min="4099" max="4099" width="12.125" style="8" customWidth="1"/>
    <col min="4100" max="4100" width="11.625" style="8" customWidth="1"/>
    <col min="4101" max="4101" width="11.125" style="8" customWidth="1"/>
    <col min="4102" max="4102" width="12.5" style="8" customWidth="1"/>
    <col min="4103" max="4352" width="13.625" style="8"/>
    <col min="4353" max="4353" width="12" style="8" customWidth="1"/>
    <col min="4354" max="4354" width="19.875" style="8" customWidth="1"/>
    <col min="4355" max="4355" width="12.125" style="8" customWidth="1"/>
    <col min="4356" max="4356" width="11.625" style="8" customWidth="1"/>
    <col min="4357" max="4357" width="11.125" style="8" customWidth="1"/>
    <col min="4358" max="4358" width="12.5" style="8" customWidth="1"/>
    <col min="4359" max="4608" width="13.625" style="8"/>
    <col min="4609" max="4609" width="12" style="8" customWidth="1"/>
    <col min="4610" max="4610" width="19.875" style="8" customWidth="1"/>
    <col min="4611" max="4611" width="12.125" style="8" customWidth="1"/>
    <col min="4612" max="4612" width="11.625" style="8" customWidth="1"/>
    <col min="4613" max="4613" width="11.125" style="8" customWidth="1"/>
    <col min="4614" max="4614" width="12.5" style="8" customWidth="1"/>
    <col min="4615" max="4864" width="13.625" style="8"/>
    <col min="4865" max="4865" width="12" style="8" customWidth="1"/>
    <col min="4866" max="4866" width="19.875" style="8" customWidth="1"/>
    <col min="4867" max="4867" width="12.125" style="8" customWidth="1"/>
    <col min="4868" max="4868" width="11.625" style="8" customWidth="1"/>
    <col min="4869" max="4869" width="11.125" style="8" customWidth="1"/>
    <col min="4870" max="4870" width="12.5" style="8" customWidth="1"/>
    <col min="4871" max="5120" width="13.625" style="8"/>
    <col min="5121" max="5121" width="12" style="8" customWidth="1"/>
    <col min="5122" max="5122" width="19.875" style="8" customWidth="1"/>
    <col min="5123" max="5123" width="12.125" style="8" customWidth="1"/>
    <col min="5124" max="5124" width="11.625" style="8" customWidth="1"/>
    <col min="5125" max="5125" width="11.125" style="8" customWidth="1"/>
    <col min="5126" max="5126" width="12.5" style="8" customWidth="1"/>
    <col min="5127" max="5376" width="13.625" style="8"/>
    <col min="5377" max="5377" width="12" style="8" customWidth="1"/>
    <col min="5378" max="5378" width="19.875" style="8" customWidth="1"/>
    <col min="5379" max="5379" width="12.125" style="8" customWidth="1"/>
    <col min="5380" max="5380" width="11.625" style="8" customWidth="1"/>
    <col min="5381" max="5381" width="11.125" style="8" customWidth="1"/>
    <col min="5382" max="5382" width="12.5" style="8" customWidth="1"/>
    <col min="5383" max="5632" width="13.625" style="8"/>
    <col min="5633" max="5633" width="12" style="8" customWidth="1"/>
    <col min="5634" max="5634" width="19.875" style="8" customWidth="1"/>
    <col min="5635" max="5635" width="12.125" style="8" customWidth="1"/>
    <col min="5636" max="5636" width="11.625" style="8" customWidth="1"/>
    <col min="5637" max="5637" width="11.125" style="8" customWidth="1"/>
    <col min="5638" max="5638" width="12.5" style="8" customWidth="1"/>
    <col min="5639" max="5888" width="13.625" style="8"/>
    <col min="5889" max="5889" width="12" style="8" customWidth="1"/>
    <col min="5890" max="5890" width="19.875" style="8" customWidth="1"/>
    <col min="5891" max="5891" width="12.125" style="8" customWidth="1"/>
    <col min="5892" max="5892" width="11.625" style="8" customWidth="1"/>
    <col min="5893" max="5893" width="11.125" style="8" customWidth="1"/>
    <col min="5894" max="5894" width="12.5" style="8" customWidth="1"/>
    <col min="5895" max="6144" width="13.625" style="8"/>
    <col min="6145" max="6145" width="12" style="8" customWidth="1"/>
    <col min="6146" max="6146" width="19.875" style="8" customWidth="1"/>
    <col min="6147" max="6147" width="12.125" style="8" customWidth="1"/>
    <col min="6148" max="6148" width="11.625" style="8" customWidth="1"/>
    <col min="6149" max="6149" width="11.125" style="8" customWidth="1"/>
    <col min="6150" max="6150" width="12.5" style="8" customWidth="1"/>
    <col min="6151" max="6400" width="13.625" style="8"/>
    <col min="6401" max="6401" width="12" style="8" customWidth="1"/>
    <col min="6402" max="6402" width="19.875" style="8" customWidth="1"/>
    <col min="6403" max="6403" width="12.125" style="8" customWidth="1"/>
    <col min="6404" max="6404" width="11.625" style="8" customWidth="1"/>
    <col min="6405" max="6405" width="11.125" style="8" customWidth="1"/>
    <col min="6406" max="6406" width="12.5" style="8" customWidth="1"/>
    <col min="6407" max="6656" width="13.625" style="8"/>
    <col min="6657" max="6657" width="12" style="8" customWidth="1"/>
    <col min="6658" max="6658" width="19.875" style="8" customWidth="1"/>
    <col min="6659" max="6659" width="12.125" style="8" customWidth="1"/>
    <col min="6660" max="6660" width="11.625" style="8" customWidth="1"/>
    <col min="6661" max="6661" width="11.125" style="8" customWidth="1"/>
    <col min="6662" max="6662" width="12.5" style="8" customWidth="1"/>
    <col min="6663" max="6912" width="13.625" style="8"/>
    <col min="6913" max="6913" width="12" style="8" customWidth="1"/>
    <col min="6914" max="6914" width="19.875" style="8" customWidth="1"/>
    <col min="6915" max="6915" width="12.125" style="8" customWidth="1"/>
    <col min="6916" max="6916" width="11.625" style="8" customWidth="1"/>
    <col min="6917" max="6917" width="11.125" style="8" customWidth="1"/>
    <col min="6918" max="6918" width="12.5" style="8" customWidth="1"/>
    <col min="6919" max="7168" width="13.625" style="8"/>
    <col min="7169" max="7169" width="12" style="8" customWidth="1"/>
    <col min="7170" max="7170" width="19.875" style="8" customWidth="1"/>
    <col min="7171" max="7171" width="12.125" style="8" customWidth="1"/>
    <col min="7172" max="7172" width="11.625" style="8" customWidth="1"/>
    <col min="7173" max="7173" width="11.125" style="8" customWidth="1"/>
    <col min="7174" max="7174" width="12.5" style="8" customWidth="1"/>
    <col min="7175" max="7424" width="13.625" style="8"/>
    <col min="7425" max="7425" width="12" style="8" customWidth="1"/>
    <col min="7426" max="7426" width="19.875" style="8" customWidth="1"/>
    <col min="7427" max="7427" width="12.125" style="8" customWidth="1"/>
    <col min="7428" max="7428" width="11.625" style="8" customWidth="1"/>
    <col min="7429" max="7429" width="11.125" style="8" customWidth="1"/>
    <col min="7430" max="7430" width="12.5" style="8" customWidth="1"/>
    <col min="7431" max="7680" width="13.625" style="8"/>
    <col min="7681" max="7681" width="12" style="8" customWidth="1"/>
    <col min="7682" max="7682" width="19.875" style="8" customWidth="1"/>
    <col min="7683" max="7683" width="12.125" style="8" customWidth="1"/>
    <col min="7684" max="7684" width="11.625" style="8" customWidth="1"/>
    <col min="7685" max="7685" width="11.125" style="8" customWidth="1"/>
    <col min="7686" max="7686" width="12.5" style="8" customWidth="1"/>
    <col min="7687" max="7936" width="13.625" style="8"/>
    <col min="7937" max="7937" width="12" style="8" customWidth="1"/>
    <col min="7938" max="7938" width="19.875" style="8" customWidth="1"/>
    <col min="7939" max="7939" width="12.125" style="8" customWidth="1"/>
    <col min="7940" max="7940" width="11.625" style="8" customWidth="1"/>
    <col min="7941" max="7941" width="11.125" style="8" customWidth="1"/>
    <col min="7942" max="7942" width="12.5" style="8" customWidth="1"/>
    <col min="7943" max="8192" width="13.625" style="8"/>
    <col min="8193" max="8193" width="12" style="8" customWidth="1"/>
    <col min="8194" max="8194" width="19.875" style="8" customWidth="1"/>
    <col min="8195" max="8195" width="12.125" style="8" customWidth="1"/>
    <col min="8196" max="8196" width="11.625" style="8" customWidth="1"/>
    <col min="8197" max="8197" width="11.125" style="8" customWidth="1"/>
    <col min="8198" max="8198" width="12.5" style="8" customWidth="1"/>
    <col min="8199" max="8448" width="13.625" style="8"/>
    <col min="8449" max="8449" width="12" style="8" customWidth="1"/>
    <col min="8450" max="8450" width="19.875" style="8" customWidth="1"/>
    <col min="8451" max="8451" width="12.125" style="8" customWidth="1"/>
    <col min="8452" max="8452" width="11.625" style="8" customWidth="1"/>
    <col min="8453" max="8453" width="11.125" style="8" customWidth="1"/>
    <col min="8454" max="8454" width="12.5" style="8" customWidth="1"/>
    <col min="8455" max="8704" width="13.625" style="8"/>
    <col min="8705" max="8705" width="12" style="8" customWidth="1"/>
    <col min="8706" max="8706" width="19.875" style="8" customWidth="1"/>
    <col min="8707" max="8707" width="12.125" style="8" customWidth="1"/>
    <col min="8708" max="8708" width="11.625" style="8" customWidth="1"/>
    <col min="8709" max="8709" width="11.125" style="8" customWidth="1"/>
    <col min="8710" max="8710" width="12.5" style="8" customWidth="1"/>
    <col min="8711" max="8960" width="13.625" style="8"/>
    <col min="8961" max="8961" width="12" style="8" customWidth="1"/>
    <col min="8962" max="8962" width="19.875" style="8" customWidth="1"/>
    <col min="8963" max="8963" width="12.125" style="8" customWidth="1"/>
    <col min="8964" max="8964" width="11.625" style="8" customWidth="1"/>
    <col min="8965" max="8965" width="11.125" style="8" customWidth="1"/>
    <col min="8966" max="8966" width="12.5" style="8" customWidth="1"/>
    <col min="8967" max="9216" width="13.625" style="8"/>
    <col min="9217" max="9217" width="12" style="8" customWidth="1"/>
    <col min="9218" max="9218" width="19.875" style="8" customWidth="1"/>
    <col min="9219" max="9219" width="12.125" style="8" customWidth="1"/>
    <col min="9220" max="9220" width="11.625" style="8" customWidth="1"/>
    <col min="9221" max="9221" width="11.125" style="8" customWidth="1"/>
    <col min="9222" max="9222" width="12.5" style="8" customWidth="1"/>
    <col min="9223" max="9472" width="13.625" style="8"/>
    <col min="9473" max="9473" width="12" style="8" customWidth="1"/>
    <col min="9474" max="9474" width="19.875" style="8" customWidth="1"/>
    <col min="9475" max="9475" width="12.125" style="8" customWidth="1"/>
    <col min="9476" max="9476" width="11.625" style="8" customWidth="1"/>
    <col min="9477" max="9477" width="11.125" style="8" customWidth="1"/>
    <col min="9478" max="9478" width="12.5" style="8" customWidth="1"/>
    <col min="9479" max="9728" width="13.625" style="8"/>
    <col min="9729" max="9729" width="12" style="8" customWidth="1"/>
    <col min="9730" max="9730" width="19.875" style="8" customWidth="1"/>
    <col min="9731" max="9731" width="12.125" style="8" customWidth="1"/>
    <col min="9732" max="9732" width="11.625" style="8" customWidth="1"/>
    <col min="9733" max="9733" width="11.125" style="8" customWidth="1"/>
    <col min="9734" max="9734" width="12.5" style="8" customWidth="1"/>
    <col min="9735" max="9984" width="13.625" style="8"/>
    <col min="9985" max="9985" width="12" style="8" customWidth="1"/>
    <col min="9986" max="9986" width="19.875" style="8" customWidth="1"/>
    <col min="9987" max="9987" width="12.125" style="8" customWidth="1"/>
    <col min="9988" max="9988" width="11.625" style="8" customWidth="1"/>
    <col min="9989" max="9989" width="11.125" style="8" customWidth="1"/>
    <col min="9990" max="9990" width="12.5" style="8" customWidth="1"/>
    <col min="9991" max="10240" width="13.625" style="8"/>
    <col min="10241" max="10241" width="12" style="8" customWidth="1"/>
    <col min="10242" max="10242" width="19.875" style="8" customWidth="1"/>
    <col min="10243" max="10243" width="12.125" style="8" customWidth="1"/>
    <col min="10244" max="10244" width="11.625" style="8" customWidth="1"/>
    <col min="10245" max="10245" width="11.125" style="8" customWidth="1"/>
    <col min="10246" max="10246" width="12.5" style="8" customWidth="1"/>
    <col min="10247" max="10496" width="13.625" style="8"/>
    <col min="10497" max="10497" width="12" style="8" customWidth="1"/>
    <col min="10498" max="10498" width="19.875" style="8" customWidth="1"/>
    <col min="10499" max="10499" width="12.125" style="8" customWidth="1"/>
    <col min="10500" max="10500" width="11.625" style="8" customWidth="1"/>
    <col min="10501" max="10501" width="11.125" style="8" customWidth="1"/>
    <col min="10502" max="10502" width="12.5" style="8" customWidth="1"/>
    <col min="10503" max="10752" width="13.625" style="8"/>
    <col min="10753" max="10753" width="12" style="8" customWidth="1"/>
    <col min="10754" max="10754" width="19.875" style="8" customWidth="1"/>
    <col min="10755" max="10755" width="12.125" style="8" customWidth="1"/>
    <col min="10756" max="10756" width="11.625" style="8" customWidth="1"/>
    <col min="10757" max="10757" width="11.125" style="8" customWidth="1"/>
    <col min="10758" max="10758" width="12.5" style="8" customWidth="1"/>
    <col min="10759" max="11008" width="13.625" style="8"/>
    <col min="11009" max="11009" width="12" style="8" customWidth="1"/>
    <col min="11010" max="11010" width="19.875" style="8" customWidth="1"/>
    <col min="11011" max="11011" width="12.125" style="8" customWidth="1"/>
    <col min="11012" max="11012" width="11.625" style="8" customWidth="1"/>
    <col min="11013" max="11013" width="11.125" style="8" customWidth="1"/>
    <col min="11014" max="11014" width="12.5" style="8" customWidth="1"/>
    <col min="11015" max="11264" width="13.625" style="8"/>
    <col min="11265" max="11265" width="12" style="8" customWidth="1"/>
    <col min="11266" max="11266" width="19.875" style="8" customWidth="1"/>
    <col min="11267" max="11267" width="12.125" style="8" customWidth="1"/>
    <col min="11268" max="11268" width="11.625" style="8" customWidth="1"/>
    <col min="11269" max="11269" width="11.125" style="8" customWidth="1"/>
    <col min="11270" max="11270" width="12.5" style="8" customWidth="1"/>
    <col min="11271" max="11520" width="13.625" style="8"/>
    <col min="11521" max="11521" width="12" style="8" customWidth="1"/>
    <col min="11522" max="11522" width="19.875" style="8" customWidth="1"/>
    <col min="11523" max="11523" width="12.125" style="8" customWidth="1"/>
    <col min="11524" max="11524" width="11.625" style="8" customWidth="1"/>
    <col min="11525" max="11525" width="11.125" style="8" customWidth="1"/>
    <col min="11526" max="11526" width="12.5" style="8" customWidth="1"/>
    <col min="11527" max="11776" width="13.625" style="8"/>
    <col min="11777" max="11777" width="12" style="8" customWidth="1"/>
    <col min="11778" max="11778" width="19.875" style="8" customWidth="1"/>
    <col min="11779" max="11779" width="12.125" style="8" customWidth="1"/>
    <col min="11780" max="11780" width="11.625" style="8" customWidth="1"/>
    <col min="11781" max="11781" width="11.125" style="8" customWidth="1"/>
    <col min="11782" max="11782" width="12.5" style="8" customWidth="1"/>
    <col min="11783" max="12032" width="13.625" style="8"/>
    <col min="12033" max="12033" width="12" style="8" customWidth="1"/>
    <col min="12034" max="12034" width="19.875" style="8" customWidth="1"/>
    <col min="12035" max="12035" width="12.125" style="8" customWidth="1"/>
    <col min="12036" max="12036" width="11.625" style="8" customWidth="1"/>
    <col min="12037" max="12037" width="11.125" style="8" customWidth="1"/>
    <col min="12038" max="12038" width="12.5" style="8" customWidth="1"/>
    <col min="12039" max="12288" width="13.625" style="8"/>
    <col min="12289" max="12289" width="12" style="8" customWidth="1"/>
    <col min="12290" max="12290" width="19.875" style="8" customWidth="1"/>
    <col min="12291" max="12291" width="12.125" style="8" customWidth="1"/>
    <col min="12292" max="12292" width="11.625" style="8" customWidth="1"/>
    <col min="12293" max="12293" width="11.125" style="8" customWidth="1"/>
    <col min="12294" max="12294" width="12.5" style="8" customWidth="1"/>
    <col min="12295" max="12544" width="13.625" style="8"/>
    <col min="12545" max="12545" width="12" style="8" customWidth="1"/>
    <col min="12546" max="12546" width="19.875" style="8" customWidth="1"/>
    <col min="12547" max="12547" width="12.125" style="8" customWidth="1"/>
    <col min="12548" max="12548" width="11.625" style="8" customWidth="1"/>
    <col min="12549" max="12549" width="11.125" style="8" customWidth="1"/>
    <col min="12550" max="12550" width="12.5" style="8" customWidth="1"/>
    <col min="12551" max="12800" width="13.625" style="8"/>
    <col min="12801" max="12801" width="12" style="8" customWidth="1"/>
    <col min="12802" max="12802" width="19.875" style="8" customWidth="1"/>
    <col min="12803" max="12803" width="12.125" style="8" customWidth="1"/>
    <col min="12804" max="12804" width="11.625" style="8" customWidth="1"/>
    <col min="12805" max="12805" width="11.125" style="8" customWidth="1"/>
    <col min="12806" max="12806" width="12.5" style="8" customWidth="1"/>
    <col min="12807" max="13056" width="13.625" style="8"/>
    <col min="13057" max="13057" width="12" style="8" customWidth="1"/>
    <col min="13058" max="13058" width="19.875" style="8" customWidth="1"/>
    <col min="13059" max="13059" width="12.125" style="8" customWidth="1"/>
    <col min="13060" max="13060" width="11.625" style="8" customWidth="1"/>
    <col min="13061" max="13061" width="11.125" style="8" customWidth="1"/>
    <col min="13062" max="13062" width="12.5" style="8" customWidth="1"/>
    <col min="13063" max="13312" width="13.625" style="8"/>
    <col min="13313" max="13313" width="12" style="8" customWidth="1"/>
    <col min="13314" max="13314" width="19.875" style="8" customWidth="1"/>
    <col min="13315" max="13315" width="12.125" style="8" customWidth="1"/>
    <col min="13316" max="13316" width="11.625" style="8" customWidth="1"/>
    <col min="13317" max="13317" width="11.125" style="8" customWidth="1"/>
    <col min="13318" max="13318" width="12.5" style="8" customWidth="1"/>
    <col min="13319" max="13568" width="13.625" style="8"/>
    <col min="13569" max="13569" width="12" style="8" customWidth="1"/>
    <col min="13570" max="13570" width="19.875" style="8" customWidth="1"/>
    <col min="13571" max="13571" width="12.125" style="8" customWidth="1"/>
    <col min="13572" max="13572" width="11.625" style="8" customWidth="1"/>
    <col min="13573" max="13573" width="11.125" style="8" customWidth="1"/>
    <col min="13574" max="13574" width="12.5" style="8" customWidth="1"/>
    <col min="13575" max="13824" width="13.625" style="8"/>
    <col min="13825" max="13825" width="12" style="8" customWidth="1"/>
    <col min="13826" max="13826" width="19.875" style="8" customWidth="1"/>
    <col min="13827" max="13827" width="12.125" style="8" customWidth="1"/>
    <col min="13828" max="13828" width="11.625" style="8" customWidth="1"/>
    <col min="13829" max="13829" width="11.125" style="8" customWidth="1"/>
    <col min="13830" max="13830" width="12.5" style="8" customWidth="1"/>
    <col min="13831" max="14080" width="13.625" style="8"/>
    <col min="14081" max="14081" width="12" style="8" customWidth="1"/>
    <col min="14082" max="14082" width="19.875" style="8" customWidth="1"/>
    <col min="14083" max="14083" width="12.125" style="8" customWidth="1"/>
    <col min="14084" max="14084" width="11.625" style="8" customWidth="1"/>
    <col min="14085" max="14085" width="11.125" style="8" customWidth="1"/>
    <col min="14086" max="14086" width="12.5" style="8" customWidth="1"/>
    <col min="14087" max="14336" width="13.625" style="8"/>
    <col min="14337" max="14337" width="12" style="8" customWidth="1"/>
    <col min="14338" max="14338" width="19.875" style="8" customWidth="1"/>
    <col min="14339" max="14339" width="12.125" style="8" customWidth="1"/>
    <col min="14340" max="14340" width="11.625" style="8" customWidth="1"/>
    <col min="14341" max="14341" width="11.125" style="8" customWidth="1"/>
    <col min="14342" max="14342" width="12.5" style="8" customWidth="1"/>
    <col min="14343" max="14592" width="13.625" style="8"/>
    <col min="14593" max="14593" width="12" style="8" customWidth="1"/>
    <col min="14594" max="14594" width="19.875" style="8" customWidth="1"/>
    <col min="14595" max="14595" width="12.125" style="8" customWidth="1"/>
    <col min="14596" max="14596" width="11.625" style="8" customWidth="1"/>
    <col min="14597" max="14597" width="11.125" style="8" customWidth="1"/>
    <col min="14598" max="14598" width="12.5" style="8" customWidth="1"/>
    <col min="14599" max="14848" width="13.625" style="8"/>
    <col min="14849" max="14849" width="12" style="8" customWidth="1"/>
    <col min="14850" max="14850" width="19.875" style="8" customWidth="1"/>
    <col min="14851" max="14851" width="12.125" style="8" customWidth="1"/>
    <col min="14852" max="14852" width="11.625" style="8" customWidth="1"/>
    <col min="14853" max="14853" width="11.125" style="8" customWidth="1"/>
    <col min="14854" max="14854" width="12.5" style="8" customWidth="1"/>
    <col min="14855" max="15104" width="13.625" style="8"/>
    <col min="15105" max="15105" width="12" style="8" customWidth="1"/>
    <col min="15106" max="15106" width="19.875" style="8" customWidth="1"/>
    <col min="15107" max="15107" width="12.125" style="8" customWidth="1"/>
    <col min="15108" max="15108" width="11.625" style="8" customWidth="1"/>
    <col min="15109" max="15109" width="11.125" style="8" customWidth="1"/>
    <col min="15110" max="15110" width="12.5" style="8" customWidth="1"/>
    <col min="15111" max="15360" width="13.625" style="8"/>
    <col min="15361" max="15361" width="12" style="8" customWidth="1"/>
    <col min="15362" max="15362" width="19.875" style="8" customWidth="1"/>
    <col min="15363" max="15363" width="12.125" style="8" customWidth="1"/>
    <col min="15364" max="15364" width="11.625" style="8" customWidth="1"/>
    <col min="15365" max="15365" width="11.125" style="8" customWidth="1"/>
    <col min="15366" max="15366" width="12.5" style="8" customWidth="1"/>
    <col min="15367" max="15616" width="13.625" style="8"/>
    <col min="15617" max="15617" width="12" style="8" customWidth="1"/>
    <col min="15618" max="15618" width="19.875" style="8" customWidth="1"/>
    <col min="15619" max="15619" width="12.125" style="8" customWidth="1"/>
    <col min="15620" max="15620" width="11.625" style="8" customWidth="1"/>
    <col min="15621" max="15621" width="11.125" style="8" customWidth="1"/>
    <col min="15622" max="15622" width="12.5" style="8" customWidth="1"/>
    <col min="15623" max="15872" width="13.625" style="8"/>
    <col min="15873" max="15873" width="12" style="8" customWidth="1"/>
    <col min="15874" max="15874" width="19.875" style="8" customWidth="1"/>
    <col min="15875" max="15875" width="12.125" style="8" customWidth="1"/>
    <col min="15876" max="15876" width="11.625" style="8" customWidth="1"/>
    <col min="15877" max="15877" width="11.125" style="8" customWidth="1"/>
    <col min="15878" max="15878" width="12.5" style="8" customWidth="1"/>
    <col min="15879" max="16128" width="13.625" style="8"/>
    <col min="16129" max="16129" width="12" style="8" customWidth="1"/>
    <col min="16130" max="16130" width="19.875" style="8" customWidth="1"/>
    <col min="16131" max="16131" width="12.125" style="8" customWidth="1"/>
    <col min="16132" max="16132" width="11.625" style="8" customWidth="1"/>
    <col min="16133" max="16133" width="11.125" style="8" customWidth="1"/>
    <col min="16134" max="16134" width="12.5" style="8" customWidth="1"/>
    <col min="16135" max="16384" width="13.625" style="8"/>
  </cols>
  <sheetData>
    <row r="1" spans="1:9" ht="48.75" customHeight="1">
      <c r="A1" s="43" t="s">
        <v>48</v>
      </c>
      <c r="B1" s="43"/>
      <c r="C1" s="43"/>
      <c r="D1" s="43"/>
      <c r="E1" s="43"/>
      <c r="F1" s="43"/>
    </row>
    <row r="2" spans="1:9" ht="27" customHeight="1">
      <c r="A2" s="44" t="s">
        <v>49</v>
      </c>
      <c r="B2" s="44"/>
    </row>
    <row r="3" spans="1:9" ht="30" customHeight="1">
      <c r="A3" s="14" t="s">
        <v>50</v>
      </c>
      <c r="B3" s="39" t="s">
        <v>89</v>
      </c>
      <c r="C3" s="14" t="s">
        <v>51</v>
      </c>
      <c r="D3" s="39"/>
      <c r="E3" s="14" t="s">
        <v>52</v>
      </c>
      <c r="F3" s="39"/>
    </row>
    <row r="4" spans="1:9" ht="30" customHeight="1">
      <c r="A4" s="16" t="s">
        <v>56</v>
      </c>
      <c r="B4" s="39"/>
      <c r="C4" s="16" t="s">
        <v>5</v>
      </c>
      <c r="D4" s="39"/>
      <c r="E4" s="14" t="s">
        <v>58</v>
      </c>
      <c r="F4" s="39"/>
    </row>
    <row r="5" spans="1:9" ht="30" customHeight="1">
      <c r="A5" s="14" t="s">
        <v>54</v>
      </c>
      <c r="B5" s="39"/>
      <c r="C5" s="14" t="s">
        <v>53</v>
      </c>
      <c r="D5" s="39"/>
      <c r="E5" s="14" t="s">
        <v>55</v>
      </c>
      <c r="F5" s="39"/>
    </row>
    <row r="6" spans="1:9" ht="30" customHeight="1">
      <c r="A6" s="14" t="s">
        <v>46</v>
      </c>
      <c r="B6" s="39"/>
      <c r="C6" s="14" t="s">
        <v>59</v>
      </c>
      <c r="D6" s="39"/>
      <c r="E6" s="14" t="s">
        <v>60</v>
      </c>
      <c r="F6" s="39"/>
    </row>
    <row r="7" spans="1:9" ht="19.5" customHeight="1">
      <c r="A7" s="12"/>
      <c r="B7" s="12"/>
      <c r="C7" s="12"/>
      <c r="D7" s="12"/>
      <c r="E7" s="12"/>
      <c r="F7" s="12"/>
    </row>
    <row r="8" spans="1:9" ht="30.75" customHeight="1">
      <c r="A8" s="45" t="s">
        <v>47</v>
      </c>
      <c r="B8" s="46"/>
      <c r="C8" s="38" t="s">
        <v>11</v>
      </c>
      <c r="D8" s="25" t="s">
        <v>65</v>
      </c>
      <c r="E8" s="47" t="s">
        <v>67</v>
      </c>
      <c r="F8" s="47"/>
    </row>
    <row r="9" spans="1:9" ht="24" customHeight="1">
      <c r="A9" s="48" t="s">
        <v>64</v>
      </c>
      <c r="B9" s="49"/>
      <c r="C9" s="17"/>
      <c r="D9" s="26" t="s">
        <v>34</v>
      </c>
      <c r="E9" s="50"/>
      <c r="F9" s="51"/>
    </row>
    <row r="10" spans="1:9" ht="24" customHeight="1">
      <c r="A10" s="52"/>
      <c r="B10" s="53"/>
      <c r="C10" s="53"/>
      <c r="D10" s="18"/>
      <c r="E10" s="54"/>
      <c r="F10" s="55"/>
      <c r="I10" s="13"/>
    </row>
    <row r="11" spans="1:9" ht="42.75" customHeight="1">
      <c r="A11" s="31" t="s">
        <v>68</v>
      </c>
      <c r="B11" s="27"/>
      <c r="C11" s="27"/>
      <c r="D11" s="28"/>
      <c r="E11" s="29"/>
      <c r="F11" s="40"/>
    </row>
    <row r="12" spans="1:9" ht="40.5" customHeight="1">
      <c r="A12" s="56" t="s">
        <v>69</v>
      </c>
      <c r="B12" s="57"/>
      <c r="C12" s="57"/>
      <c r="D12" s="57"/>
      <c r="E12" s="57"/>
      <c r="F12" s="58"/>
    </row>
    <row r="13" spans="1:9" ht="38.25" customHeight="1">
      <c r="A13" s="59" t="s">
        <v>70</v>
      </c>
      <c r="B13" s="60"/>
      <c r="C13" s="60"/>
      <c r="D13" s="60"/>
      <c r="E13" s="60"/>
      <c r="F13" s="61"/>
    </row>
    <row r="14" spans="1:9" ht="18.75" customHeight="1">
      <c r="A14" s="62"/>
      <c r="B14" s="62"/>
      <c r="C14" s="62"/>
      <c r="D14" s="62"/>
      <c r="E14" s="62"/>
      <c r="F14" s="62"/>
    </row>
    <row r="15" spans="1:9" ht="18.75" customHeight="1">
      <c r="A15" s="32" t="s">
        <v>71</v>
      </c>
      <c r="B15" s="42"/>
      <c r="C15" s="42"/>
      <c r="D15" s="34"/>
      <c r="E15" s="35"/>
      <c r="F15" s="35"/>
    </row>
    <row r="16" spans="1:9" ht="18.75" customHeight="1">
      <c r="A16" s="33" t="s">
        <v>74</v>
      </c>
      <c r="B16" s="42"/>
      <c r="C16" s="42"/>
      <c r="D16" s="35" t="s">
        <v>75</v>
      </c>
      <c r="E16" s="42"/>
      <c r="F16" s="42"/>
    </row>
    <row r="17" spans="1:6" ht="18.75" customHeight="1">
      <c r="A17" s="32" t="s">
        <v>72</v>
      </c>
      <c r="B17" s="42"/>
      <c r="C17" s="42"/>
      <c r="D17" s="22" t="s">
        <v>76</v>
      </c>
      <c r="E17" s="42"/>
      <c r="F17" s="42"/>
    </row>
    <row r="18" spans="1:6" ht="19.5" customHeight="1">
      <c r="A18" s="32" t="s">
        <v>73</v>
      </c>
      <c r="B18" s="42"/>
      <c r="C18" s="42"/>
      <c r="D18" s="22" t="s">
        <v>77</v>
      </c>
      <c r="E18" s="42"/>
      <c r="F18" s="42"/>
    </row>
    <row r="19" spans="1:6" ht="21.75" customHeight="1">
      <c r="A19" s="20"/>
      <c r="B19" s="21"/>
      <c r="C19" s="21"/>
      <c r="D19" s="21"/>
      <c r="E19" s="21"/>
      <c r="F19" s="21"/>
    </row>
    <row r="20" spans="1:6" ht="21.75" customHeight="1">
      <c r="A20" s="36" t="s">
        <v>85</v>
      </c>
      <c r="B20" s="23"/>
      <c r="C20" s="24"/>
      <c r="D20" s="24"/>
      <c r="E20" s="24"/>
      <c r="F20" s="24"/>
    </row>
    <row r="21" spans="1:6" ht="36.75" customHeight="1">
      <c r="A21" s="41" t="s">
        <v>86</v>
      </c>
      <c r="B21" s="41"/>
      <c r="C21" s="41"/>
      <c r="D21" s="41"/>
      <c r="E21" s="41"/>
      <c r="F21" s="41"/>
    </row>
    <row r="22" spans="1:6" ht="20.25" customHeight="1">
      <c r="B22" s="24"/>
      <c r="C22" s="24"/>
      <c r="D22" s="24"/>
      <c r="E22" s="24"/>
      <c r="F22" s="24"/>
    </row>
    <row r="23" spans="1:6" ht="37.5" customHeight="1">
      <c r="A23" s="41" t="s">
        <v>87</v>
      </c>
      <c r="B23" s="41"/>
      <c r="C23" s="41"/>
      <c r="D23" s="41"/>
      <c r="E23" s="41"/>
      <c r="F23" s="41"/>
    </row>
    <row r="24" spans="1:6" ht="19.5" customHeight="1">
      <c r="A24" s="19"/>
      <c r="B24" s="22"/>
      <c r="C24" s="22"/>
      <c r="D24" s="22"/>
      <c r="E24" s="22"/>
      <c r="F24" s="22"/>
    </row>
  </sheetData>
  <mergeCells count="20">
    <mergeCell ref="B15:C15"/>
    <mergeCell ref="A1:F1"/>
    <mergeCell ref="A2:B2"/>
    <mergeCell ref="A8:B8"/>
    <mergeCell ref="E8:F8"/>
    <mergeCell ref="A9:B9"/>
    <mergeCell ref="E9:F9"/>
    <mergeCell ref="A10:C10"/>
    <mergeCell ref="E10:F10"/>
    <mergeCell ref="A12:F12"/>
    <mergeCell ref="A13:F13"/>
    <mergeCell ref="A14:F14"/>
    <mergeCell ref="A21:F21"/>
    <mergeCell ref="A23:F23"/>
    <mergeCell ref="B16:C16"/>
    <mergeCell ref="E16:F16"/>
    <mergeCell ref="B17:C17"/>
    <mergeCell ref="E17:F17"/>
    <mergeCell ref="B18:C18"/>
    <mergeCell ref="E18:F18"/>
  </mergeCells>
  <phoneticPr fontId="1" type="noConversion"/>
  <conditionalFormatting sqref="F6">
    <cfRule type="cellIs" dxfId="1" priority="1" stopIfTrue="1" aboveAverag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I24"/>
  <sheetViews>
    <sheetView showZeros="0" workbookViewId="0">
      <selection activeCell="C3" sqref="C3"/>
    </sheetView>
  </sheetViews>
  <sheetFormatPr defaultColWidth="13.625" defaultRowHeight="13.5"/>
  <cols>
    <col min="1" max="1" width="12" style="8" customWidth="1"/>
    <col min="2" max="2" width="19.875" style="8" customWidth="1"/>
    <col min="3" max="3" width="12.125" style="8" customWidth="1"/>
    <col min="4" max="4" width="11.625" style="8" customWidth="1"/>
    <col min="5" max="5" width="13.25" style="8" customWidth="1"/>
    <col min="6" max="6" width="12.5" style="8" customWidth="1"/>
    <col min="7" max="256" width="13.625" style="8"/>
    <col min="257" max="257" width="12" style="8" customWidth="1"/>
    <col min="258" max="258" width="19.875" style="8" customWidth="1"/>
    <col min="259" max="259" width="12.125" style="8" customWidth="1"/>
    <col min="260" max="260" width="11.625" style="8" customWidth="1"/>
    <col min="261" max="261" width="11.125" style="8" customWidth="1"/>
    <col min="262" max="262" width="12.5" style="8" customWidth="1"/>
    <col min="263" max="512" width="13.625" style="8"/>
    <col min="513" max="513" width="12" style="8" customWidth="1"/>
    <col min="514" max="514" width="19.875" style="8" customWidth="1"/>
    <col min="515" max="515" width="12.125" style="8" customWidth="1"/>
    <col min="516" max="516" width="11.625" style="8" customWidth="1"/>
    <col min="517" max="517" width="11.125" style="8" customWidth="1"/>
    <col min="518" max="518" width="12.5" style="8" customWidth="1"/>
    <col min="519" max="768" width="13.625" style="8"/>
    <col min="769" max="769" width="12" style="8" customWidth="1"/>
    <col min="770" max="770" width="19.875" style="8" customWidth="1"/>
    <col min="771" max="771" width="12.125" style="8" customWidth="1"/>
    <col min="772" max="772" width="11.625" style="8" customWidth="1"/>
    <col min="773" max="773" width="11.125" style="8" customWidth="1"/>
    <col min="774" max="774" width="12.5" style="8" customWidth="1"/>
    <col min="775" max="1024" width="13.625" style="8"/>
    <col min="1025" max="1025" width="12" style="8" customWidth="1"/>
    <col min="1026" max="1026" width="19.875" style="8" customWidth="1"/>
    <col min="1027" max="1027" width="12.125" style="8" customWidth="1"/>
    <col min="1028" max="1028" width="11.625" style="8" customWidth="1"/>
    <col min="1029" max="1029" width="11.125" style="8" customWidth="1"/>
    <col min="1030" max="1030" width="12.5" style="8" customWidth="1"/>
    <col min="1031" max="1280" width="13.625" style="8"/>
    <col min="1281" max="1281" width="12" style="8" customWidth="1"/>
    <col min="1282" max="1282" width="19.875" style="8" customWidth="1"/>
    <col min="1283" max="1283" width="12.125" style="8" customWidth="1"/>
    <col min="1284" max="1284" width="11.625" style="8" customWidth="1"/>
    <col min="1285" max="1285" width="11.125" style="8" customWidth="1"/>
    <col min="1286" max="1286" width="12.5" style="8" customWidth="1"/>
    <col min="1287" max="1536" width="13.625" style="8"/>
    <col min="1537" max="1537" width="12" style="8" customWidth="1"/>
    <col min="1538" max="1538" width="19.875" style="8" customWidth="1"/>
    <col min="1539" max="1539" width="12.125" style="8" customWidth="1"/>
    <col min="1540" max="1540" width="11.625" style="8" customWidth="1"/>
    <col min="1541" max="1541" width="11.125" style="8" customWidth="1"/>
    <col min="1542" max="1542" width="12.5" style="8" customWidth="1"/>
    <col min="1543" max="1792" width="13.625" style="8"/>
    <col min="1793" max="1793" width="12" style="8" customWidth="1"/>
    <col min="1794" max="1794" width="19.875" style="8" customWidth="1"/>
    <col min="1795" max="1795" width="12.125" style="8" customWidth="1"/>
    <col min="1796" max="1796" width="11.625" style="8" customWidth="1"/>
    <col min="1797" max="1797" width="11.125" style="8" customWidth="1"/>
    <col min="1798" max="1798" width="12.5" style="8" customWidth="1"/>
    <col min="1799" max="2048" width="13.625" style="8"/>
    <col min="2049" max="2049" width="12" style="8" customWidth="1"/>
    <col min="2050" max="2050" width="19.875" style="8" customWidth="1"/>
    <col min="2051" max="2051" width="12.125" style="8" customWidth="1"/>
    <col min="2052" max="2052" width="11.625" style="8" customWidth="1"/>
    <col min="2053" max="2053" width="11.125" style="8" customWidth="1"/>
    <col min="2054" max="2054" width="12.5" style="8" customWidth="1"/>
    <col min="2055" max="2304" width="13.625" style="8"/>
    <col min="2305" max="2305" width="12" style="8" customWidth="1"/>
    <col min="2306" max="2306" width="19.875" style="8" customWidth="1"/>
    <col min="2307" max="2307" width="12.125" style="8" customWidth="1"/>
    <col min="2308" max="2308" width="11.625" style="8" customWidth="1"/>
    <col min="2309" max="2309" width="11.125" style="8" customWidth="1"/>
    <col min="2310" max="2310" width="12.5" style="8" customWidth="1"/>
    <col min="2311" max="2560" width="13.625" style="8"/>
    <col min="2561" max="2561" width="12" style="8" customWidth="1"/>
    <col min="2562" max="2562" width="19.875" style="8" customWidth="1"/>
    <col min="2563" max="2563" width="12.125" style="8" customWidth="1"/>
    <col min="2564" max="2564" width="11.625" style="8" customWidth="1"/>
    <col min="2565" max="2565" width="11.125" style="8" customWidth="1"/>
    <col min="2566" max="2566" width="12.5" style="8" customWidth="1"/>
    <col min="2567" max="2816" width="13.625" style="8"/>
    <col min="2817" max="2817" width="12" style="8" customWidth="1"/>
    <col min="2818" max="2818" width="19.875" style="8" customWidth="1"/>
    <col min="2819" max="2819" width="12.125" style="8" customWidth="1"/>
    <col min="2820" max="2820" width="11.625" style="8" customWidth="1"/>
    <col min="2821" max="2821" width="11.125" style="8" customWidth="1"/>
    <col min="2822" max="2822" width="12.5" style="8" customWidth="1"/>
    <col min="2823" max="3072" width="13.625" style="8"/>
    <col min="3073" max="3073" width="12" style="8" customWidth="1"/>
    <col min="3074" max="3074" width="19.875" style="8" customWidth="1"/>
    <col min="3075" max="3075" width="12.125" style="8" customWidth="1"/>
    <col min="3076" max="3076" width="11.625" style="8" customWidth="1"/>
    <col min="3077" max="3077" width="11.125" style="8" customWidth="1"/>
    <col min="3078" max="3078" width="12.5" style="8" customWidth="1"/>
    <col min="3079" max="3328" width="13.625" style="8"/>
    <col min="3329" max="3329" width="12" style="8" customWidth="1"/>
    <col min="3330" max="3330" width="19.875" style="8" customWidth="1"/>
    <col min="3331" max="3331" width="12.125" style="8" customWidth="1"/>
    <col min="3332" max="3332" width="11.625" style="8" customWidth="1"/>
    <col min="3333" max="3333" width="11.125" style="8" customWidth="1"/>
    <col min="3334" max="3334" width="12.5" style="8" customWidth="1"/>
    <col min="3335" max="3584" width="13.625" style="8"/>
    <col min="3585" max="3585" width="12" style="8" customWidth="1"/>
    <col min="3586" max="3586" width="19.875" style="8" customWidth="1"/>
    <col min="3587" max="3587" width="12.125" style="8" customWidth="1"/>
    <col min="3588" max="3588" width="11.625" style="8" customWidth="1"/>
    <col min="3589" max="3589" width="11.125" style="8" customWidth="1"/>
    <col min="3590" max="3590" width="12.5" style="8" customWidth="1"/>
    <col min="3591" max="3840" width="13.625" style="8"/>
    <col min="3841" max="3841" width="12" style="8" customWidth="1"/>
    <col min="3842" max="3842" width="19.875" style="8" customWidth="1"/>
    <col min="3843" max="3843" width="12.125" style="8" customWidth="1"/>
    <col min="3844" max="3844" width="11.625" style="8" customWidth="1"/>
    <col min="3845" max="3845" width="11.125" style="8" customWidth="1"/>
    <col min="3846" max="3846" width="12.5" style="8" customWidth="1"/>
    <col min="3847" max="4096" width="13.625" style="8"/>
    <col min="4097" max="4097" width="12" style="8" customWidth="1"/>
    <col min="4098" max="4098" width="19.875" style="8" customWidth="1"/>
    <col min="4099" max="4099" width="12.125" style="8" customWidth="1"/>
    <col min="4100" max="4100" width="11.625" style="8" customWidth="1"/>
    <col min="4101" max="4101" width="11.125" style="8" customWidth="1"/>
    <col min="4102" max="4102" width="12.5" style="8" customWidth="1"/>
    <col min="4103" max="4352" width="13.625" style="8"/>
    <col min="4353" max="4353" width="12" style="8" customWidth="1"/>
    <col min="4354" max="4354" width="19.875" style="8" customWidth="1"/>
    <col min="4355" max="4355" width="12.125" style="8" customWidth="1"/>
    <col min="4356" max="4356" width="11.625" style="8" customWidth="1"/>
    <col min="4357" max="4357" width="11.125" style="8" customWidth="1"/>
    <col min="4358" max="4358" width="12.5" style="8" customWidth="1"/>
    <col min="4359" max="4608" width="13.625" style="8"/>
    <col min="4609" max="4609" width="12" style="8" customWidth="1"/>
    <col min="4610" max="4610" width="19.875" style="8" customWidth="1"/>
    <col min="4611" max="4611" width="12.125" style="8" customWidth="1"/>
    <col min="4612" max="4612" width="11.625" style="8" customWidth="1"/>
    <col min="4613" max="4613" width="11.125" style="8" customWidth="1"/>
    <col min="4614" max="4614" width="12.5" style="8" customWidth="1"/>
    <col min="4615" max="4864" width="13.625" style="8"/>
    <col min="4865" max="4865" width="12" style="8" customWidth="1"/>
    <col min="4866" max="4866" width="19.875" style="8" customWidth="1"/>
    <col min="4867" max="4867" width="12.125" style="8" customWidth="1"/>
    <col min="4868" max="4868" width="11.625" style="8" customWidth="1"/>
    <col min="4869" max="4869" width="11.125" style="8" customWidth="1"/>
    <col min="4870" max="4870" width="12.5" style="8" customWidth="1"/>
    <col min="4871" max="5120" width="13.625" style="8"/>
    <col min="5121" max="5121" width="12" style="8" customWidth="1"/>
    <col min="5122" max="5122" width="19.875" style="8" customWidth="1"/>
    <col min="5123" max="5123" width="12.125" style="8" customWidth="1"/>
    <col min="5124" max="5124" width="11.625" style="8" customWidth="1"/>
    <col min="5125" max="5125" width="11.125" style="8" customWidth="1"/>
    <col min="5126" max="5126" width="12.5" style="8" customWidth="1"/>
    <col min="5127" max="5376" width="13.625" style="8"/>
    <col min="5377" max="5377" width="12" style="8" customWidth="1"/>
    <col min="5378" max="5378" width="19.875" style="8" customWidth="1"/>
    <col min="5379" max="5379" width="12.125" style="8" customWidth="1"/>
    <col min="5380" max="5380" width="11.625" style="8" customWidth="1"/>
    <col min="5381" max="5381" width="11.125" style="8" customWidth="1"/>
    <col min="5382" max="5382" width="12.5" style="8" customWidth="1"/>
    <col min="5383" max="5632" width="13.625" style="8"/>
    <col min="5633" max="5633" width="12" style="8" customWidth="1"/>
    <col min="5634" max="5634" width="19.875" style="8" customWidth="1"/>
    <col min="5635" max="5635" width="12.125" style="8" customWidth="1"/>
    <col min="5636" max="5636" width="11.625" style="8" customWidth="1"/>
    <col min="5637" max="5637" width="11.125" style="8" customWidth="1"/>
    <col min="5638" max="5638" width="12.5" style="8" customWidth="1"/>
    <col min="5639" max="5888" width="13.625" style="8"/>
    <col min="5889" max="5889" width="12" style="8" customWidth="1"/>
    <col min="5890" max="5890" width="19.875" style="8" customWidth="1"/>
    <col min="5891" max="5891" width="12.125" style="8" customWidth="1"/>
    <col min="5892" max="5892" width="11.625" style="8" customWidth="1"/>
    <col min="5893" max="5893" width="11.125" style="8" customWidth="1"/>
    <col min="5894" max="5894" width="12.5" style="8" customWidth="1"/>
    <col min="5895" max="6144" width="13.625" style="8"/>
    <col min="6145" max="6145" width="12" style="8" customWidth="1"/>
    <col min="6146" max="6146" width="19.875" style="8" customWidth="1"/>
    <col min="6147" max="6147" width="12.125" style="8" customWidth="1"/>
    <col min="6148" max="6148" width="11.625" style="8" customWidth="1"/>
    <col min="6149" max="6149" width="11.125" style="8" customWidth="1"/>
    <col min="6150" max="6150" width="12.5" style="8" customWidth="1"/>
    <col min="6151" max="6400" width="13.625" style="8"/>
    <col min="6401" max="6401" width="12" style="8" customWidth="1"/>
    <col min="6402" max="6402" width="19.875" style="8" customWidth="1"/>
    <col min="6403" max="6403" width="12.125" style="8" customWidth="1"/>
    <col min="6404" max="6404" width="11.625" style="8" customWidth="1"/>
    <col min="6405" max="6405" width="11.125" style="8" customWidth="1"/>
    <col min="6406" max="6406" width="12.5" style="8" customWidth="1"/>
    <col min="6407" max="6656" width="13.625" style="8"/>
    <col min="6657" max="6657" width="12" style="8" customWidth="1"/>
    <col min="6658" max="6658" width="19.875" style="8" customWidth="1"/>
    <col min="6659" max="6659" width="12.125" style="8" customWidth="1"/>
    <col min="6660" max="6660" width="11.625" style="8" customWidth="1"/>
    <col min="6661" max="6661" width="11.125" style="8" customWidth="1"/>
    <col min="6662" max="6662" width="12.5" style="8" customWidth="1"/>
    <col min="6663" max="6912" width="13.625" style="8"/>
    <col min="6913" max="6913" width="12" style="8" customWidth="1"/>
    <col min="6914" max="6914" width="19.875" style="8" customWidth="1"/>
    <col min="6915" max="6915" width="12.125" style="8" customWidth="1"/>
    <col min="6916" max="6916" width="11.625" style="8" customWidth="1"/>
    <col min="6917" max="6917" width="11.125" style="8" customWidth="1"/>
    <col min="6918" max="6918" width="12.5" style="8" customWidth="1"/>
    <col min="6919" max="7168" width="13.625" style="8"/>
    <col min="7169" max="7169" width="12" style="8" customWidth="1"/>
    <col min="7170" max="7170" width="19.875" style="8" customWidth="1"/>
    <col min="7171" max="7171" width="12.125" style="8" customWidth="1"/>
    <col min="7172" max="7172" width="11.625" style="8" customWidth="1"/>
    <col min="7173" max="7173" width="11.125" style="8" customWidth="1"/>
    <col min="7174" max="7174" width="12.5" style="8" customWidth="1"/>
    <col min="7175" max="7424" width="13.625" style="8"/>
    <col min="7425" max="7425" width="12" style="8" customWidth="1"/>
    <col min="7426" max="7426" width="19.875" style="8" customWidth="1"/>
    <col min="7427" max="7427" width="12.125" style="8" customWidth="1"/>
    <col min="7428" max="7428" width="11.625" style="8" customWidth="1"/>
    <col min="7429" max="7429" width="11.125" style="8" customWidth="1"/>
    <col min="7430" max="7430" width="12.5" style="8" customWidth="1"/>
    <col min="7431" max="7680" width="13.625" style="8"/>
    <col min="7681" max="7681" width="12" style="8" customWidth="1"/>
    <col min="7682" max="7682" width="19.875" style="8" customWidth="1"/>
    <col min="7683" max="7683" width="12.125" style="8" customWidth="1"/>
    <col min="7684" max="7684" width="11.625" style="8" customWidth="1"/>
    <col min="7685" max="7685" width="11.125" style="8" customWidth="1"/>
    <col min="7686" max="7686" width="12.5" style="8" customWidth="1"/>
    <col min="7687" max="7936" width="13.625" style="8"/>
    <col min="7937" max="7937" width="12" style="8" customWidth="1"/>
    <col min="7938" max="7938" width="19.875" style="8" customWidth="1"/>
    <col min="7939" max="7939" width="12.125" style="8" customWidth="1"/>
    <col min="7940" max="7940" width="11.625" style="8" customWidth="1"/>
    <col min="7941" max="7941" width="11.125" style="8" customWidth="1"/>
    <col min="7942" max="7942" width="12.5" style="8" customWidth="1"/>
    <col min="7943" max="8192" width="13.625" style="8"/>
    <col min="8193" max="8193" width="12" style="8" customWidth="1"/>
    <col min="8194" max="8194" width="19.875" style="8" customWidth="1"/>
    <col min="8195" max="8195" width="12.125" style="8" customWidth="1"/>
    <col min="8196" max="8196" width="11.625" style="8" customWidth="1"/>
    <col min="8197" max="8197" width="11.125" style="8" customWidth="1"/>
    <col min="8198" max="8198" width="12.5" style="8" customWidth="1"/>
    <col min="8199" max="8448" width="13.625" style="8"/>
    <col min="8449" max="8449" width="12" style="8" customWidth="1"/>
    <col min="8450" max="8450" width="19.875" style="8" customWidth="1"/>
    <col min="8451" max="8451" width="12.125" style="8" customWidth="1"/>
    <col min="8452" max="8452" width="11.625" style="8" customWidth="1"/>
    <col min="8453" max="8453" width="11.125" style="8" customWidth="1"/>
    <col min="8454" max="8454" width="12.5" style="8" customWidth="1"/>
    <col min="8455" max="8704" width="13.625" style="8"/>
    <col min="8705" max="8705" width="12" style="8" customWidth="1"/>
    <col min="8706" max="8706" width="19.875" style="8" customWidth="1"/>
    <col min="8707" max="8707" width="12.125" style="8" customWidth="1"/>
    <col min="8708" max="8708" width="11.625" style="8" customWidth="1"/>
    <col min="8709" max="8709" width="11.125" style="8" customWidth="1"/>
    <col min="8710" max="8710" width="12.5" style="8" customWidth="1"/>
    <col min="8711" max="8960" width="13.625" style="8"/>
    <col min="8961" max="8961" width="12" style="8" customWidth="1"/>
    <col min="8962" max="8962" width="19.875" style="8" customWidth="1"/>
    <col min="8963" max="8963" width="12.125" style="8" customWidth="1"/>
    <col min="8964" max="8964" width="11.625" style="8" customWidth="1"/>
    <col min="8965" max="8965" width="11.125" style="8" customWidth="1"/>
    <col min="8966" max="8966" width="12.5" style="8" customWidth="1"/>
    <col min="8967" max="9216" width="13.625" style="8"/>
    <col min="9217" max="9217" width="12" style="8" customWidth="1"/>
    <col min="9218" max="9218" width="19.875" style="8" customWidth="1"/>
    <col min="9219" max="9219" width="12.125" style="8" customWidth="1"/>
    <col min="9220" max="9220" width="11.625" style="8" customWidth="1"/>
    <col min="9221" max="9221" width="11.125" style="8" customWidth="1"/>
    <col min="9222" max="9222" width="12.5" style="8" customWidth="1"/>
    <col min="9223" max="9472" width="13.625" style="8"/>
    <col min="9473" max="9473" width="12" style="8" customWidth="1"/>
    <col min="9474" max="9474" width="19.875" style="8" customWidth="1"/>
    <col min="9475" max="9475" width="12.125" style="8" customWidth="1"/>
    <col min="9476" max="9476" width="11.625" style="8" customWidth="1"/>
    <col min="9477" max="9477" width="11.125" style="8" customWidth="1"/>
    <col min="9478" max="9478" width="12.5" style="8" customWidth="1"/>
    <col min="9479" max="9728" width="13.625" style="8"/>
    <col min="9729" max="9729" width="12" style="8" customWidth="1"/>
    <col min="9730" max="9730" width="19.875" style="8" customWidth="1"/>
    <col min="9731" max="9731" width="12.125" style="8" customWidth="1"/>
    <col min="9732" max="9732" width="11.625" style="8" customWidth="1"/>
    <col min="9733" max="9733" width="11.125" style="8" customWidth="1"/>
    <col min="9734" max="9734" width="12.5" style="8" customWidth="1"/>
    <col min="9735" max="9984" width="13.625" style="8"/>
    <col min="9985" max="9985" width="12" style="8" customWidth="1"/>
    <col min="9986" max="9986" width="19.875" style="8" customWidth="1"/>
    <col min="9987" max="9987" width="12.125" style="8" customWidth="1"/>
    <col min="9988" max="9988" width="11.625" style="8" customWidth="1"/>
    <col min="9989" max="9989" width="11.125" style="8" customWidth="1"/>
    <col min="9990" max="9990" width="12.5" style="8" customWidth="1"/>
    <col min="9991" max="10240" width="13.625" style="8"/>
    <col min="10241" max="10241" width="12" style="8" customWidth="1"/>
    <col min="10242" max="10242" width="19.875" style="8" customWidth="1"/>
    <col min="10243" max="10243" width="12.125" style="8" customWidth="1"/>
    <col min="10244" max="10244" width="11.625" style="8" customWidth="1"/>
    <col min="10245" max="10245" width="11.125" style="8" customWidth="1"/>
    <col min="10246" max="10246" width="12.5" style="8" customWidth="1"/>
    <col min="10247" max="10496" width="13.625" style="8"/>
    <col min="10497" max="10497" width="12" style="8" customWidth="1"/>
    <col min="10498" max="10498" width="19.875" style="8" customWidth="1"/>
    <col min="10499" max="10499" width="12.125" style="8" customWidth="1"/>
    <col min="10500" max="10500" width="11.625" style="8" customWidth="1"/>
    <col min="10501" max="10501" width="11.125" style="8" customWidth="1"/>
    <col min="10502" max="10502" width="12.5" style="8" customWidth="1"/>
    <col min="10503" max="10752" width="13.625" style="8"/>
    <col min="10753" max="10753" width="12" style="8" customWidth="1"/>
    <col min="10754" max="10754" width="19.875" style="8" customWidth="1"/>
    <col min="10755" max="10755" width="12.125" style="8" customWidth="1"/>
    <col min="10756" max="10756" width="11.625" style="8" customWidth="1"/>
    <col min="10757" max="10757" width="11.125" style="8" customWidth="1"/>
    <col min="10758" max="10758" width="12.5" style="8" customWidth="1"/>
    <col min="10759" max="11008" width="13.625" style="8"/>
    <col min="11009" max="11009" width="12" style="8" customWidth="1"/>
    <col min="11010" max="11010" width="19.875" style="8" customWidth="1"/>
    <col min="11011" max="11011" width="12.125" style="8" customWidth="1"/>
    <col min="11012" max="11012" width="11.625" style="8" customWidth="1"/>
    <col min="11013" max="11013" width="11.125" style="8" customWidth="1"/>
    <col min="11014" max="11014" width="12.5" style="8" customWidth="1"/>
    <col min="11015" max="11264" width="13.625" style="8"/>
    <col min="11265" max="11265" width="12" style="8" customWidth="1"/>
    <col min="11266" max="11266" width="19.875" style="8" customWidth="1"/>
    <col min="11267" max="11267" width="12.125" style="8" customWidth="1"/>
    <col min="11268" max="11268" width="11.625" style="8" customWidth="1"/>
    <col min="11269" max="11269" width="11.125" style="8" customWidth="1"/>
    <col min="11270" max="11270" width="12.5" style="8" customWidth="1"/>
    <col min="11271" max="11520" width="13.625" style="8"/>
    <col min="11521" max="11521" width="12" style="8" customWidth="1"/>
    <col min="11522" max="11522" width="19.875" style="8" customWidth="1"/>
    <col min="11523" max="11523" width="12.125" style="8" customWidth="1"/>
    <col min="11524" max="11524" width="11.625" style="8" customWidth="1"/>
    <col min="11525" max="11525" width="11.125" style="8" customWidth="1"/>
    <col min="11526" max="11526" width="12.5" style="8" customWidth="1"/>
    <col min="11527" max="11776" width="13.625" style="8"/>
    <col min="11777" max="11777" width="12" style="8" customWidth="1"/>
    <col min="11778" max="11778" width="19.875" style="8" customWidth="1"/>
    <col min="11779" max="11779" width="12.125" style="8" customWidth="1"/>
    <col min="11780" max="11780" width="11.625" style="8" customWidth="1"/>
    <col min="11781" max="11781" width="11.125" style="8" customWidth="1"/>
    <col min="11782" max="11782" width="12.5" style="8" customWidth="1"/>
    <col min="11783" max="12032" width="13.625" style="8"/>
    <col min="12033" max="12033" width="12" style="8" customWidth="1"/>
    <col min="12034" max="12034" width="19.875" style="8" customWidth="1"/>
    <col min="12035" max="12035" width="12.125" style="8" customWidth="1"/>
    <col min="12036" max="12036" width="11.625" style="8" customWidth="1"/>
    <col min="12037" max="12037" width="11.125" style="8" customWidth="1"/>
    <col min="12038" max="12038" width="12.5" style="8" customWidth="1"/>
    <col min="12039" max="12288" width="13.625" style="8"/>
    <col min="12289" max="12289" width="12" style="8" customWidth="1"/>
    <col min="12290" max="12290" width="19.875" style="8" customWidth="1"/>
    <col min="12291" max="12291" width="12.125" style="8" customWidth="1"/>
    <col min="12292" max="12292" width="11.625" style="8" customWidth="1"/>
    <col min="12293" max="12293" width="11.125" style="8" customWidth="1"/>
    <col min="12294" max="12294" width="12.5" style="8" customWidth="1"/>
    <col min="12295" max="12544" width="13.625" style="8"/>
    <col min="12545" max="12545" width="12" style="8" customWidth="1"/>
    <col min="12546" max="12546" width="19.875" style="8" customWidth="1"/>
    <col min="12547" max="12547" width="12.125" style="8" customWidth="1"/>
    <col min="12548" max="12548" width="11.625" style="8" customWidth="1"/>
    <col min="12549" max="12549" width="11.125" style="8" customWidth="1"/>
    <col min="12550" max="12550" width="12.5" style="8" customWidth="1"/>
    <col min="12551" max="12800" width="13.625" style="8"/>
    <col min="12801" max="12801" width="12" style="8" customWidth="1"/>
    <col min="12802" max="12802" width="19.875" style="8" customWidth="1"/>
    <col min="12803" max="12803" width="12.125" style="8" customWidth="1"/>
    <col min="12804" max="12804" width="11.625" style="8" customWidth="1"/>
    <col min="12805" max="12805" width="11.125" style="8" customWidth="1"/>
    <col min="12806" max="12806" width="12.5" style="8" customWidth="1"/>
    <col min="12807" max="13056" width="13.625" style="8"/>
    <col min="13057" max="13057" width="12" style="8" customWidth="1"/>
    <col min="13058" max="13058" width="19.875" style="8" customWidth="1"/>
    <col min="13059" max="13059" width="12.125" style="8" customWidth="1"/>
    <col min="13060" max="13060" width="11.625" style="8" customWidth="1"/>
    <col min="13061" max="13061" width="11.125" style="8" customWidth="1"/>
    <col min="13062" max="13062" width="12.5" style="8" customWidth="1"/>
    <col min="13063" max="13312" width="13.625" style="8"/>
    <col min="13313" max="13313" width="12" style="8" customWidth="1"/>
    <col min="13314" max="13314" width="19.875" style="8" customWidth="1"/>
    <col min="13315" max="13315" width="12.125" style="8" customWidth="1"/>
    <col min="13316" max="13316" width="11.625" style="8" customWidth="1"/>
    <col min="13317" max="13317" width="11.125" style="8" customWidth="1"/>
    <col min="13318" max="13318" width="12.5" style="8" customWidth="1"/>
    <col min="13319" max="13568" width="13.625" style="8"/>
    <col min="13569" max="13569" width="12" style="8" customWidth="1"/>
    <col min="13570" max="13570" width="19.875" style="8" customWidth="1"/>
    <col min="13571" max="13571" width="12.125" style="8" customWidth="1"/>
    <col min="13572" max="13572" width="11.625" style="8" customWidth="1"/>
    <col min="13573" max="13573" width="11.125" style="8" customWidth="1"/>
    <col min="13574" max="13574" width="12.5" style="8" customWidth="1"/>
    <col min="13575" max="13824" width="13.625" style="8"/>
    <col min="13825" max="13825" width="12" style="8" customWidth="1"/>
    <col min="13826" max="13826" width="19.875" style="8" customWidth="1"/>
    <col min="13827" max="13827" width="12.125" style="8" customWidth="1"/>
    <col min="13828" max="13828" width="11.625" style="8" customWidth="1"/>
    <col min="13829" max="13829" width="11.125" style="8" customWidth="1"/>
    <col min="13830" max="13830" width="12.5" style="8" customWidth="1"/>
    <col min="13831" max="14080" width="13.625" style="8"/>
    <col min="14081" max="14081" width="12" style="8" customWidth="1"/>
    <col min="14082" max="14082" width="19.875" style="8" customWidth="1"/>
    <col min="14083" max="14083" width="12.125" style="8" customWidth="1"/>
    <col min="14084" max="14084" width="11.625" style="8" customWidth="1"/>
    <col min="14085" max="14085" width="11.125" style="8" customWidth="1"/>
    <col min="14086" max="14086" width="12.5" style="8" customWidth="1"/>
    <col min="14087" max="14336" width="13.625" style="8"/>
    <col min="14337" max="14337" width="12" style="8" customWidth="1"/>
    <col min="14338" max="14338" width="19.875" style="8" customWidth="1"/>
    <col min="14339" max="14339" width="12.125" style="8" customWidth="1"/>
    <col min="14340" max="14340" width="11.625" style="8" customWidth="1"/>
    <col min="14341" max="14341" width="11.125" style="8" customWidth="1"/>
    <col min="14342" max="14342" width="12.5" style="8" customWidth="1"/>
    <col min="14343" max="14592" width="13.625" style="8"/>
    <col min="14593" max="14593" width="12" style="8" customWidth="1"/>
    <col min="14594" max="14594" width="19.875" style="8" customWidth="1"/>
    <col min="14595" max="14595" width="12.125" style="8" customWidth="1"/>
    <col min="14596" max="14596" width="11.625" style="8" customWidth="1"/>
    <col min="14597" max="14597" width="11.125" style="8" customWidth="1"/>
    <col min="14598" max="14598" width="12.5" style="8" customWidth="1"/>
    <col min="14599" max="14848" width="13.625" style="8"/>
    <col min="14849" max="14849" width="12" style="8" customWidth="1"/>
    <col min="14850" max="14850" width="19.875" style="8" customWidth="1"/>
    <col min="14851" max="14851" width="12.125" style="8" customWidth="1"/>
    <col min="14852" max="14852" width="11.625" style="8" customWidth="1"/>
    <col min="14853" max="14853" width="11.125" style="8" customWidth="1"/>
    <col min="14854" max="14854" width="12.5" style="8" customWidth="1"/>
    <col min="14855" max="15104" width="13.625" style="8"/>
    <col min="15105" max="15105" width="12" style="8" customWidth="1"/>
    <col min="15106" max="15106" width="19.875" style="8" customWidth="1"/>
    <col min="15107" max="15107" width="12.125" style="8" customWidth="1"/>
    <col min="15108" max="15108" width="11.625" style="8" customWidth="1"/>
    <col min="15109" max="15109" width="11.125" style="8" customWidth="1"/>
    <col min="15110" max="15110" width="12.5" style="8" customWidth="1"/>
    <col min="15111" max="15360" width="13.625" style="8"/>
    <col min="15361" max="15361" width="12" style="8" customWidth="1"/>
    <col min="15362" max="15362" width="19.875" style="8" customWidth="1"/>
    <col min="15363" max="15363" width="12.125" style="8" customWidth="1"/>
    <col min="15364" max="15364" width="11.625" style="8" customWidth="1"/>
    <col min="15365" max="15365" width="11.125" style="8" customWidth="1"/>
    <col min="15366" max="15366" width="12.5" style="8" customWidth="1"/>
    <col min="15367" max="15616" width="13.625" style="8"/>
    <col min="15617" max="15617" width="12" style="8" customWidth="1"/>
    <col min="15618" max="15618" width="19.875" style="8" customWidth="1"/>
    <col min="15619" max="15619" width="12.125" style="8" customWidth="1"/>
    <col min="15620" max="15620" width="11.625" style="8" customWidth="1"/>
    <col min="15621" max="15621" width="11.125" style="8" customWidth="1"/>
    <col min="15622" max="15622" width="12.5" style="8" customWidth="1"/>
    <col min="15623" max="15872" width="13.625" style="8"/>
    <col min="15873" max="15873" width="12" style="8" customWidth="1"/>
    <col min="15874" max="15874" width="19.875" style="8" customWidth="1"/>
    <col min="15875" max="15875" width="12.125" style="8" customWidth="1"/>
    <col min="15876" max="15876" width="11.625" style="8" customWidth="1"/>
    <col min="15877" max="15877" width="11.125" style="8" customWidth="1"/>
    <col min="15878" max="15878" width="12.5" style="8" customWidth="1"/>
    <col min="15879" max="16128" width="13.625" style="8"/>
    <col min="16129" max="16129" width="12" style="8" customWidth="1"/>
    <col min="16130" max="16130" width="19.875" style="8" customWidth="1"/>
    <col min="16131" max="16131" width="12.125" style="8" customWidth="1"/>
    <col min="16132" max="16132" width="11.625" style="8" customWidth="1"/>
    <col min="16133" max="16133" width="11.125" style="8" customWidth="1"/>
    <col min="16134" max="16134" width="12.5" style="8" customWidth="1"/>
    <col min="16135" max="16384" width="13.625" style="8"/>
  </cols>
  <sheetData>
    <row r="1" spans="1:9" ht="48.75" customHeight="1">
      <c r="A1" s="43" t="s">
        <v>48</v>
      </c>
      <c r="B1" s="43"/>
      <c r="C1" s="43"/>
      <c r="D1" s="43"/>
      <c r="E1" s="43"/>
      <c r="F1" s="43"/>
      <c r="G1" s="9" t="s">
        <v>45</v>
      </c>
      <c r="H1" s="10">
        <v>1</v>
      </c>
    </row>
    <row r="2" spans="1:9" ht="27" customHeight="1">
      <c r="A2" s="44" t="s">
        <v>49</v>
      </c>
      <c r="B2" s="44"/>
    </row>
    <row r="3" spans="1:9" ht="30" customHeight="1">
      <c r="A3" s="14" t="s">
        <v>50</v>
      </c>
      <c r="B3" s="15" t="str">
        <f>VLOOKUP($H$1,患者信息!$A$2:$T$101,2,0)</f>
        <v>徐月凤</v>
      </c>
      <c r="C3" s="14" t="s">
        <v>51</v>
      </c>
      <c r="D3" s="15" t="str">
        <f>VLOOKUP($H$1,患者信息!$A$2:$T$101,3,0)</f>
        <v>女</v>
      </c>
      <c r="E3" s="14" t="s">
        <v>52</v>
      </c>
      <c r="F3" s="15">
        <f>VLOOKUP($H$1,患者信息!$A$2:$T$101,4,0)</f>
        <v>81</v>
      </c>
    </row>
    <row r="4" spans="1:9" ht="30" customHeight="1">
      <c r="A4" s="16" t="s">
        <v>56</v>
      </c>
      <c r="B4" s="15">
        <f>VLOOKUP($H$1,患者信息!$A$2:$T$101,5,0)</f>
        <v>0</v>
      </c>
      <c r="C4" s="16" t="s">
        <v>57</v>
      </c>
      <c r="D4" s="15" t="str">
        <f>VLOOKUP($H$1,患者信息!$A$2:$T$101,6,0)</f>
        <v>住院</v>
      </c>
      <c r="E4" s="14" t="s">
        <v>58</v>
      </c>
      <c r="F4" s="15">
        <f>VLOOKUP($H$1,患者信息!$A$2:$T$101,7,0)</f>
        <v>201603669</v>
      </c>
    </row>
    <row r="5" spans="1:9" ht="30" customHeight="1">
      <c r="A5" s="14" t="s">
        <v>54</v>
      </c>
      <c r="B5" s="15">
        <f>VLOOKUP($H$1,患者信息!$A$2:$T$101,8,0)</f>
        <v>10</v>
      </c>
      <c r="C5" s="14" t="s">
        <v>53</v>
      </c>
      <c r="D5" s="15" t="str">
        <f>VLOOKUP($H$1,患者信息!$A$2:$T$101,9,0)</f>
        <v>神经内科</v>
      </c>
      <c r="E5" s="14" t="s">
        <v>55</v>
      </c>
      <c r="F5" s="15">
        <f>VLOOKUP($H$1,患者信息!$A$2:$T$101,10,0)</f>
        <v>0</v>
      </c>
    </row>
    <row r="6" spans="1:9" ht="30" customHeight="1">
      <c r="A6" s="14" t="s">
        <v>46</v>
      </c>
      <c r="B6" s="15" t="str">
        <f>VLOOKUP($H$1,患者信息!$A$2:$T$101,11,0)</f>
        <v>咽拭子</v>
      </c>
      <c r="C6" s="14" t="s">
        <v>59</v>
      </c>
      <c r="D6" s="15">
        <f>VLOOKUP($H$1,患者信息!$A$2:$T$101,12,0)</f>
        <v>15</v>
      </c>
      <c r="E6" s="14" t="s">
        <v>60</v>
      </c>
      <c r="F6" s="15"/>
    </row>
    <row r="7" spans="1:9" ht="19.5" customHeight="1">
      <c r="A7" s="12"/>
      <c r="B7" s="12"/>
      <c r="C7" s="12"/>
      <c r="D7" s="12"/>
      <c r="E7" s="12"/>
      <c r="F7" s="12"/>
    </row>
    <row r="8" spans="1:9" ht="30.75" customHeight="1">
      <c r="A8" s="45" t="s">
        <v>47</v>
      </c>
      <c r="B8" s="46"/>
      <c r="C8" s="11" t="s">
        <v>11</v>
      </c>
      <c r="D8" s="25" t="s">
        <v>65</v>
      </c>
      <c r="E8" s="47" t="s">
        <v>67</v>
      </c>
      <c r="F8" s="47"/>
    </row>
    <row r="9" spans="1:9" ht="24" customHeight="1">
      <c r="A9" s="48" t="s">
        <v>64</v>
      </c>
      <c r="B9" s="49"/>
      <c r="C9" s="17" t="str">
        <f>VLOOKUP($H$1,患者信息!$A$2:$T$101,13,0)</f>
        <v>阳性</v>
      </c>
      <c r="D9" s="26" t="s">
        <v>66</v>
      </c>
      <c r="E9" s="50"/>
      <c r="F9" s="51"/>
    </row>
    <row r="10" spans="1:9" ht="24" customHeight="1">
      <c r="A10" s="52"/>
      <c r="B10" s="53"/>
      <c r="C10" s="53"/>
      <c r="D10" s="18"/>
      <c r="E10" s="54"/>
      <c r="F10" s="55"/>
      <c r="I10" s="13"/>
    </row>
    <row r="11" spans="1:9" ht="42.75" customHeight="1">
      <c r="A11" s="31" t="s">
        <v>68</v>
      </c>
      <c r="B11" s="27"/>
      <c r="C11" s="27"/>
      <c r="D11" s="28"/>
      <c r="E11" s="29"/>
      <c r="F11" s="30"/>
    </row>
    <row r="12" spans="1:9" ht="40.5" customHeight="1">
      <c r="A12" s="56" t="s">
        <v>69</v>
      </c>
      <c r="B12" s="57"/>
      <c r="C12" s="57"/>
      <c r="D12" s="57"/>
      <c r="E12" s="57"/>
      <c r="F12" s="58"/>
    </row>
    <row r="13" spans="1:9" ht="38.25" customHeight="1">
      <c r="A13" s="59" t="s">
        <v>70</v>
      </c>
      <c r="B13" s="60"/>
      <c r="C13" s="60"/>
      <c r="D13" s="60"/>
      <c r="E13" s="60"/>
      <c r="F13" s="61"/>
    </row>
    <row r="14" spans="1:9" ht="18.75" customHeight="1">
      <c r="A14" s="62"/>
      <c r="B14" s="62"/>
      <c r="C14" s="62"/>
      <c r="D14" s="62"/>
      <c r="E14" s="62"/>
      <c r="F14" s="62"/>
    </row>
    <row r="15" spans="1:9" ht="18.75" customHeight="1">
      <c r="A15" s="32" t="s">
        <v>71</v>
      </c>
      <c r="B15" s="42" t="str">
        <f>VLOOKUP($H$1,患者信息!$A$2:$T$101,14,0)</f>
        <v>2020.12.23</v>
      </c>
      <c r="C15" s="42"/>
      <c r="D15" s="34"/>
      <c r="E15" s="35"/>
      <c r="F15" s="35"/>
    </row>
    <row r="16" spans="1:9" ht="18.75" customHeight="1">
      <c r="A16" s="33" t="s">
        <v>74</v>
      </c>
      <c r="B16" s="42" t="str">
        <f>VLOOKUP($H$1,患者信息!$A$2:$T$101,15,0)</f>
        <v>2020.12.23</v>
      </c>
      <c r="C16" s="42"/>
      <c r="D16" s="35" t="s">
        <v>75</v>
      </c>
      <c r="E16" s="42" t="str">
        <f>VLOOKUP($H$1,患者信息!$A$2:$T$101,16,0)</f>
        <v>2020.12.23</v>
      </c>
      <c r="F16" s="42"/>
    </row>
    <row r="17" spans="1:6" ht="18.75" customHeight="1">
      <c r="A17" s="32" t="s">
        <v>72</v>
      </c>
      <c r="B17" s="42" t="str">
        <f>VLOOKUP($H$1,患者信息!$A$2:$T$101,17,0)</f>
        <v>张中敏</v>
      </c>
      <c r="C17" s="42"/>
      <c r="D17" s="22" t="s">
        <v>76</v>
      </c>
      <c r="E17" s="42" t="str">
        <f>VLOOKUP($H$1,患者信息!$A$2:$T$101,18,0)</f>
        <v>晶</v>
      </c>
      <c r="F17" s="42"/>
    </row>
    <row r="18" spans="1:6" ht="19.5" customHeight="1">
      <c r="A18" s="32" t="s">
        <v>73</v>
      </c>
      <c r="B18" s="42">
        <f>VLOOKUP($H$1,患者信息!$A$2:$T$101,19,0)</f>
        <v>0</v>
      </c>
      <c r="C18" s="42"/>
      <c r="D18" s="22" t="s">
        <v>77</v>
      </c>
      <c r="E18" s="42">
        <f>VLOOKUP($H$1,患者信息!$A$2:$T$101,20,0)</f>
        <v>0</v>
      </c>
      <c r="F18" s="42"/>
    </row>
    <row r="19" spans="1:6" ht="21.75" customHeight="1">
      <c r="A19" s="20"/>
      <c r="B19" s="21"/>
      <c r="C19" s="21"/>
      <c r="D19" s="21"/>
      <c r="E19" s="21"/>
      <c r="F19" s="21"/>
    </row>
    <row r="20" spans="1:6" ht="21.75" customHeight="1">
      <c r="A20" s="36" t="s">
        <v>85</v>
      </c>
      <c r="B20" s="23"/>
      <c r="C20" s="24"/>
      <c r="D20" s="24"/>
      <c r="E20" s="24"/>
      <c r="F20" s="24"/>
    </row>
    <row r="21" spans="1:6" ht="36.75" customHeight="1">
      <c r="A21" s="41" t="s">
        <v>86</v>
      </c>
      <c r="B21" s="41"/>
      <c r="C21" s="41"/>
      <c r="D21" s="41"/>
      <c r="E21" s="41"/>
      <c r="F21" s="41"/>
    </row>
    <row r="22" spans="1:6" ht="20.25" customHeight="1">
      <c r="B22" s="24"/>
      <c r="C22" s="24"/>
      <c r="D22" s="24"/>
      <c r="E22" s="24"/>
      <c r="F22" s="24"/>
    </row>
    <row r="23" spans="1:6" ht="37.5" customHeight="1">
      <c r="A23" s="41" t="s">
        <v>87</v>
      </c>
      <c r="B23" s="41"/>
      <c r="C23" s="41"/>
      <c r="D23" s="41"/>
      <c r="E23" s="41"/>
      <c r="F23" s="41"/>
    </row>
    <row r="24" spans="1:6" ht="19.5" customHeight="1">
      <c r="A24" s="19"/>
      <c r="B24" s="22"/>
      <c r="C24" s="22"/>
      <c r="D24" s="22"/>
      <c r="E24" s="22"/>
      <c r="F24" s="22"/>
    </row>
  </sheetData>
  <protectedRanges>
    <protectedRange password="CF7A" name="区域1" sqref="H1"/>
  </protectedRanges>
  <mergeCells count="20">
    <mergeCell ref="A21:F21"/>
    <mergeCell ref="A23:F23"/>
    <mergeCell ref="B16:C16"/>
    <mergeCell ref="B17:C17"/>
    <mergeCell ref="B18:C18"/>
    <mergeCell ref="E16:F16"/>
    <mergeCell ref="E17:F17"/>
    <mergeCell ref="E18:F18"/>
    <mergeCell ref="A12:F12"/>
    <mergeCell ref="A13:F13"/>
    <mergeCell ref="A14:F14"/>
    <mergeCell ref="B15:C15"/>
    <mergeCell ref="A1:F1"/>
    <mergeCell ref="A10:C10"/>
    <mergeCell ref="E10:F10"/>
    <mergeCell ref="A2:B2"/>
    <mergeCell ref="A8:B8"/>
    <mergeCell ref="A9:B9"/>
    <mergeCell ref="E8:F8"/>
    <mergeCell ref="E9:F9"/>
  </mergeCells>
  <phoneticPr fontId="1" type="noConversion"/>
  <conditionalFormatting sqref="F6">
    <cfRule type="cellIs" dxfId="0" priority="1" stopIfTrue="1" aboveAverag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患者信息</vt:lpstr>
      <vt:lpstr>ttt</vt:lpstr>
      <vt:lpstr>报告</vt:lpstr>
      <vt:lpstr>Sheet3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2021-01-17T07:37:11Z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