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CA106AC5-3348-489A-89A7-5C43673621E1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12" l="1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1" i="12"/>
  <c r="H10" i="12"/>
  <c r="H9" i="12"/>
  <c r="H8" i="12"/>
  <c r="H7" i="12"/>
  <c r="H6" i="1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55" i="2"/>
  <c r="H40" i="2"/>
  <c r="H39" i="2"/>
  <c r="H38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1" i="2"/>
  <c r="H20" i="2"/>
  <c r="H18" i="2"/>
  <c r="H17" i="2"/>
  <c r="H16" i="2"/>
  <c r="H15" i="2"/>
  <c r="H11" i="2"/>
  <c r="H10" i="2"/>
  <c r="H9" i="2"/>
  <c r="H8" i="2"/>
  <c r="K21" i="2" l="1"/>
  <c r="K31" i="2"/>
  <c r="K32" i="2"/>
  <c r="K33" i="2"/>
  <c r="K34" i="2"/>
  <c r="K35" i="2"/>
  <c r="K36" i="2"/>
  <c r="K71" i="2"/>
  <c r="K72" i="2"/>
  <c r="K73" i="2"/>
  <c r="K74" i="2"/>
  <c r="K75" i="2"/>
  <c r="K76" i="2"/>
  <c r="K77" i="2"/>
  <c r="K78" i="2"/>
  <c r="K79" i="2"/>
  <c r="K80" i="2"/>
  <c r="K81" i="2"/>
  <c r="K82" i="2"/>
  <c r="K40" i="12" l="1"/>
  <c r="K39" i="12"/>
  <c r="K38" i="12"/>
  <c r="K37" i="12"/>
  <c r="K44" i="12"/>
  <c r="K43" i="12"/>
  <c r="K42" i="12"/>
  <c r="K41" i="12"/>
  <c r="K49" i="12"/>
  <c r="K48" i="12"/>
  <c r="K47" i="12"/>
  <c r="K46" i="12"/>
  <c r="K45" i="12"/>
  <c r="K11" i="12"/>
  <c r="K20" i="12"/>
  <c r="K19" i="12"/>
  <c r="K18" i="12"/>
  <c r="K17" i="12"/>
  <c r="K16" i="12"/>
  <c r="K15" i="12"/>
  <c r="K14" i="12"/>
  <c r="K13" i="12" l="1"/>
  <c r="J43" i="12"/>
  <c r="J44" i="12"/>
  <c r="J45" i="12"/>
  <c r="J46" i="12"/>
  <c r="J47" i="12"/>
  <c r="J48" i="12"/>
  <c r="J49" i="12"/>
  <c r="J41" i="12"/>
  <c r="J42" i="12"/>
  <c r="J37" i="12"/>
  <c r="J38" i="12"/>
  <c r="J39" i="12"/>
  <c r="J40" i="12"/>
  <c r="J11" i="12"/>
  <c r="J12" i="12"/>
  <c r="K12" i="12" s="1"/>
  <c r="E12" i="12" s="1"/>
  <c r="K26" i="12"/>
  <c r="K27" i="12"/>
  <c r="K28" i="12"/>
  <c r="K29" i="12"/>
  <c r="K30" i="12"/>
  <c r="K31" i="12"/>
  <c r="J13" i="12"/>
  <c r="J14" i="12"/>
  <c r="J15" i="12"/>
  <c r="J16" i="12"/>
  <c r="J17" i="12"/>
  <c r="J18" i="12"/>
  <c r="J19" i="12"/>
  <c r="J20" i="12"/>
  <c r="J71" i="2"/>
  <c r="J72" i="2"/>
  <c r="J73" i="2"/>
  <c r="J74" i="2"/>
  <c r="J75" i="2"/>
  <c r="J76" i="2"/>
  <c r="J77" i="2"/>
  <c r="J78" i="2"/>
  <c r="J79" i="2"/>
  <c r="J80" i="2"/>
  <c r="J81" i="2"/>
  <c r="J82" i="2"/>
  <c r="F12" i="12" l="1"/>
  <c r="J6" i="12"/>
  <c r="K6" i="12" s="1"/>
  <c r="J7" i="12"/>
  <c r="K7" i="12" s="1"/>
  <c r="J8" i="12"/>
  <c r="K8" i="12" s="1"/>
  <c r="J9" i="12"/>
  <c r="K9" i="12" s="1"/>
  <c r="J10" i="12"/>
  <c r="K1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J27" i="12"/>
  <c r="J28" i="12"/>
  <c r="J29" i="12"/>
  <c r="J30" i="12"/>
  <c r="J31" i="12"/>
  <c r="J32" i="12"/>
  <c r="K32" i="12" s="1"/>
  <c r="J33" i="12"/>
  <c r="K33" i="12" s="1"/>
  <c r="J34" i="12"/>
  <c r="K34" i="12" s="1"/>
  <c r="J35" i="12"/>
  <c r="K35" i="12" s="1"/>
  <c r="J36" i="12"/>
  <c r="K36" i="12" s="1"/>
  <c r="F26" i="12"/>
  <c r="F27" i="12"/>
  <c r="F28" i="12"/>
  <c r="F29" i="12"/>
  <c r="F30" i="12"/>
  <c r="F31" i="12"/>
  <c r="J5" i="12"/>
  <c r="K5" i="1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7" i="2"/>
  <c r="K17" i="2" s="1"/>
  <c r="J18" i="2"/>
  <c r="K18" i="2" s="1"/>
  <c r="J19" i="2"/>
  <c r="K19" i="2" s="1"/>
  <c r="J20" i="2"/>
  <c r="K20" i="2" s="1"/>
  <c r="J21" i="2"/>
  <c r="J22" i="2"/>
  <c r="K22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23" i="2"/>
  <c r="K23" i="2" s="1"/>
  <c r="J31" i="2"/>
  <c r="J32" i="2"/>
  <c r="J33" i="2"/>
  <c r="J34" i="2"/>
  <c r="J35" i="2"/>
  <c r="J36" i="2"/>
  <c r="J37" i="2"/>
  <c r="K37" i="2" s="1"/>
  <c r="J38" i="2"/>
  <c r="K38" i="2" s="1"/>
  <c r="J24" i="2"/>
  <c r="K24" i="2" s="1"/>
  <c r="J25" i="2"/>
  <c r="K25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26" i="2"/>
  <c r="K26" i="2" s="1"/>
  <c r="J27" i="2"/>
  <c r="K27" i="2" s="1"/>
  <c r="J28" i="2"/>
  <c r="K28" i="2" s="1"/>
  <c r="J29" i="2"/>
  <c r="K29" i="2" s="1"/>
  <c r="J30" i="2"/>
  <c r="K30" i="2" s="1"/>
  <c r="J39" i="2"/>
  <c r="K39" i="2" s="1"/>
  <c r="J40" i="2"/>
  <c r="K40" i="2" s="1"/>
  <c r="J16" i="2"/>
  <c r="K16" i="2" s="1"/>
  <c r="E58" i="2" l="1"/>
  <c r="F46" i="2"/>
  <c r="E53" i="2"/>
  <c r="E49" i="2"/>
  <c r="E45" i="2"/>
  <c r="E62" i="2"/>
  <c r="F50" i="2"/>
  <c r="E54" i="2"/>
  <c r="F42" i="2"/>
  <c r="E59" i="2"/>
  <c r="F51" i="2"/>
  <c r="E47" i="2"/>
  <c r="E43" i="2"/>
  <c r="E14" i="2"/>
  <c r="E74" i="2"/>
  <c r="E13" i="12"/>
  <c r="F22" i="2"/>
  <c r="E22" i="2"/>
  <c r="F13" i="2"/>
  <c r="E13" i="2"/>
  <c r="F61" i="2"/>
  <c r="E61" i="2"/>
  <c r="F57" i="2"/>
  <c r="E57" i="2"/>
  <c r="F37" i="2"/>
  <c r="E37" i="2"/>
  <c r="F12" i="2"/>
  <c r="E12" i="2"/>
  <c r="F19" i="2"/>
  <c r="E19" i="2"/>
  <c r="F60" i="2"/>
  <c r="E60" i="2"/>
  <c r="F56" i="2"/>
  <c r="E56" i="2"/>
  <c r="F52" i="2"/>
  <c r="E52" i="2"/>
  <c r="F48" i="2"/>
  <c r="E48" i="2"/>
  <c r="F44" i="2"/>
  <c r="E44" i="2"/>
  <c r="F47" i="2"/>
  <c r="F54" i="2"/>
  <c r="F14" i="2"/>
  <c r="G14" i="2" s="1"/>
  <c r="H14" i="2" s="1"/>
  <c r="F59" i="2"/>
  <c r="F62" i="2"/>
  <c r="F58" i="2"/>
  <c r="F53" i="2"/>
  <c r="F49" i="2"/>
  <c r="F45" i="2"/>
  <c r="G12" i="12"/>
  <c r="H12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G52" i="2" l="1"/>
  <c r="H52" i="2" s="1"/>
  <c r="G57" i="2"/>
  <c r="H57" i="2" s="1"/>
  <c r="G13" i="2"/>
  <c r="H13" i="2" s="1"/>
  <c r="E20" i="2"/>
  <c r="E77" i="2"/>
  <c r="E35" i="2"/>
  <c r="E81" i="2"/>
  <c r="E55" i="2"/>
  <c r="E66" i="2"/>
  <c r="E10" i="2"/>
  <c r="E79" i="2"/>
  <c r="E40" i="2"/>
  <c r="E18" i="2"/>
  <c r="E26" i="2"/>
  <c r="E71" i="2"/>
  <c r="G59" i="2"/>
  <c r="H59" i="2" s="1"/>
  <c r="G53" i="2"/>
  <c r="H53" i="2" s="1"/>
  <c r="F43" i="2"/>
  <c r="G43" i="2" s="1"/>
  <c r="H43" i="2" s="1"/>
  <c r="G44" i="2"/>
  <c r="H44" i="2" s="1"/>
  <c r="G60" i="2"/>
  <c r="H60" i="2" s="1"/>
  <c r="G12" i="2"/>
  <c r="H12" i="2" s="1"/>
  <c r="E64" i="2"/>
  <c r="E63" i="2"/>
  <c r="E38" i="2"/>
  <c r="E80" i="2"/>
  <c r="E7" i="2"/>
  <c r="E65" i="2"/>
  <c r="E30" i="2"/>
  <c r="E23" i="2"/>
  <c r="E31" i="2"/>
  <c r="E70" i="2"/>
  <c r="E9" i="2"/>
  <c r="E76" i="2"/>
  <c r="E51" i="2"/>
  <c r="G51" i="2" s="1"/>
  <c r="H51" i="2" s="1"/>
  <c r="E42" i="2"/>
  <c r="G42" i="2" s="1"/>
  <c r="H42" i="2" s="1"/>
  <c r="E50" i="2"/>
  <c r="G50" i="2" s="1"/>
  <c r="H50" i="2" s="1"/>
  <c r="E41" i="2"/>
  <c r="E46" i="2"/>
  <c r="G46" i="2" s="1"/>
  <c r="H46" i="2" s="1"/>
  <c r="G49" i="2"/>
  <c r="H49" i="2" s="1"/>
  <c r="G54" i="2"/>
  <c r="H54" i="2" s="1"/>
  <c r="B5" i="2"/>
  <c r="F31" i="2" s="1"/>
  <c r="F41" i="2"/>
  <c r="G58" i="2"/>
  <c r="H58" i="2" s="1"/>
  <c r="G47" i="2"/>
  <c r="H47" i="2" s="1"/>
  <c r="E72" i="2"/>
  <c r="E68" i="2"/>
  <c r="E29" i="2"/>
  <c r="E28" i="2"/>
  <c r="E73" i="2"/>
  <c r="E11" i="2"/>
  <c r="E69" i="2"/>
  <c r="E27" i="2"/>
  <c r="E33" i="2"/>
  <c r="E8" i="2"/>
  <c r="E39" i="2"/>
  <c r="E67" i="2"/>
  <c r="G45" i="2"/>
  <c r="H45" i="2" s="1"/>
  <c r="G62" i="2"/>
  <c r="H62" i="2" s="1"/>
  <c r="E21" i="2"/>
  <c r="E75" i="2"/>
  <c r="E24" i="2"/>
  <c r="E16" i="2"/>
  <c r="E36" i="2"/>
  <c r="E82" i="2"/>
  <c r="E15" i="2"/>
  <c r="E25" i="2"/>
  <c r="E34" i="2"/>
  <c r="E78" i="2"/>
  <c r="E17" i="2"/>
  <c r="E32" i="2"/>
  <c r="G48" i="2"/>
  <c r="H48" i="2" s="1"/>
  <c r="G19" i="2"/>
  <c r="H19" i="2" s="1"/>
  <c r="G22" i="2"/>
  <c r="H22" i="2" s="1"/>
  <c r="E34" i="12"/>
  <c r="E11" i="12"/>
  <c r="E9" i="12"/>
  <c r="E36" i="12"/>
  <c r="E43" i="12"/>
  <c r="E10" i="12"/>
  <c r="E16" i="12"/>
  <c r="E41" i="12"/>
  <c r="E33" i="12"/>
  <c r="E19" i="12"/>
  <c r="E8" i="12"/>
  <c r="E46" i="12"/>
  <c r="E23" i="12"/>
  <c r="E39" i="12"/>
  <c r="E30" i="12"/>
  <c r="G30" i="12" s="1"/>
  <c r="H30" i="12" s="1"/>
  <c r="E24" i="12"/>
  <c r="E26" i="12"/>
  <c r="G26" i="12" s="1"/>
  <c r="H26" i="12" s="1"/>
  <c r="E7" i="12"/>
  <c r="E15" i="12"/>
  <c r="E14" i="12"/>
  <c r="E22" i="12"/>
  <c r="E28" i="12"/>
  <c r="E44" i="12"/>
  <c r="E35" i="12"/>
  <c r="E49" i="12"/>
  <c r="E48" i="12"/>
  <c r="E38" i="12"/>
  <c r="E18" i="12"/>
  <c r="E21" i="12"/>
  <c r="E31" i="12"/>
  <c r="G31" i="12" s="1"/>
  <c r="H31" i="12" s="1"/>
  <c r="E17" i="12"/>
  <c r="E32" i="12"/>
  <c r="E27" i="12"/>
  <c r="G27" i="12" s="1"/>
  <c r="H27" i="12" s="1"/>
  <c r="E40" i="12"/>
  <c r="E5" i="12"/>
  <c r="E47" i="12"/>
  <c r="E6" i="12"/>
  <c r="E29" i="12"/>
  <c r="G29" i="12" s="1"/>
  <c r="H29" i="12" s="1"/>
  <c r="E45" i="12"/>
  <c r="E25" i="12"/>
  <c r="E42" i="12"/>
  <c r="E20" i="12"/>
  <c r="E37" i="12"/>
  <c r="G56" i="2"/>
  <c r="H56" i="2" s="1"/>
  <c r="G37" i="2"/>
  <c r="H37" i="2" s="1"/>
  <c r="G61" i="2"/>
  <c r="H61" i="2" s="1"/>
  <c r="G28" i="12"/>
  <c r="H28" i="12" s="1"/>
  <c r="B3" i="12"/>
  <c r="F39" i="2" l="1"/>
  <c r="F74" i="2"/>
  <c r="G74" i="2" s="1"/>
  <c r="G31" i="2"/>
  <c r="F23" i="2"/>
  <c r="G23" i="2" s="1"/>
  <c r="F15" i="2"/>
  <c r="G15" i="2" s="1"/>
  <c r="F11" i="2"/>
  <c r="G11" i="2" s="1"/>
  <c r="F21" i="2"/>
  <c r="G21" i="2" s="1"/>
  <c r="F71" i="2"/>
  <c r="G71" i="2" s="1"/>
  <c r="F55" i="2"/>
  <c r="G55" i="2" s="1"/>
  <c r="F64" i="2"/>
  <c r="G64" i="2" s="1"/>
  <c r="F36" i="2"/>
  <c r="F30" i="2"/>
  <c r="G30" i="2" s="1"/>
  <c r="F17" i="2"/>
  <c r="G17" i="2" s="1"/>
  <c r="F77" i="2"/>
  <c r="G77" i="2" s="1"/>
  <c r="F7" i="2"/>
  <c r="G7" i="2" s="1"/>
  <c r="H7" i="2" s="1"/>
  <c r="F8" i="2"/>
  <c r="G8" i="2" s="1"/>
  <c r="F28" i="2"/>
  <c r="G28" i="2" s="1"/>
  <c r="F68" i="2"/>
  <c r="G68" i="2" s="1"/>
  <c r="F26" i="2"/>
  <c r="G26" i="2" s="1"/>
  <c r="F27" i="2"/>
  <c r="G27" i="2" s="1"/>
  <c r="F38" i="2"/>
  <c r="G38" i="2" s="1"/>
  <c r="F79" i="2"/>
  <c r="G79" i="2" s="1"/>
  <c r="F72" i="2"/>
  <c r="G72" i="2" s="1"/>
  <c r="F32" i="2"/>
  <c r="G32" i="2" s="1"/>
  <c r="F73" i="2"/>
  <c r="G73" i="2" s="1"/>
  <c r="F75" i="2"/>
  <c r="G75" i="2" s="1"/>
  <c r="F40" i="2"/>
  <c r="G40" i="2" s="1"/>
  <c r="F25" i="2"/>
  <c r="G25" i="2" s="1"/>
  <c r="F18" i="2"/>
  <c r="G18" i="2" s="1"/>
  <c r="F10" i="2"/>
  <c r="G10" i="2" s="1"/>
  <c r="F63" i="2"/>
  <c r="G63" i="2" s="1"/>
  <c r="F69" i="2"/>
  <c r="G69" i="2" s="1"/>
  <c r="F16" i="2"/>
  <c r="G16" i="2" s="1"/>
  <c r="F82" i="2"/>
  <c r="G82" i="2" s="1"/>
  <c r="F35" i="2"/>
  <c r="G35" i="2" s="1"/>
  <c r="F34" i="2"/>
  <c r="G34" i="2" s="1"/>
  <c r="F80" i="2"/>
  <c r="G80" i="2" s="1"/>
  <c r="F66" i="2"/>
  <c r="G66" i="2" s="1"/>
  <c r="F9" i="2"/>
  <c r="G9" i="2" s="1"/>
  <c r="F65" i="2"/>
  <c r="G65" i="2" s="1"/>
  <c r="F29" i="2"/>
  <c r="F70" i="2"/>
  <c r="G70" i="2" s="1"/>
  <c r="F67" i="2"/>
  <c r="G67" i="2" s="1"/>
  <c r="F20" i="2"/>
  <c r="G20" i="2" s="1"/>
  <c r="F24" i="2"/>
  <c r="G24" i="2" s="1"/>
  <c r="F33" i="2"/>
  <c r="G33" i="2" s="1"/>
  <c r="F81" i="2"/>
  <c r="G81" i="2" s="1"/>
  <c r="F78" i="2"/>
  <c r="G78" i="2" s="1"/>
  <c r="F76" i="2"/>
  <c r="G76" i="2" s="1"/>
  <c r="G41" i="2"/>
  <c r="H41" i="2" s="1"/>
  <c r="G36" i="2"/>
  <c r="G39" i="2"/>
  <c r="G29" i="2"/>
  <c r="F21" i="12"/>
  <c r="G21" i="12" s="1"/>
  <c r="F33" i="12"/>
  <c r="G33" i="12" s="1"/>
  <c r="F9" i="12"/>
  <c r="G9" i="12" s="1"/>
  <c r="F5" i="12"/>
  <c r="G5" i="12" s="1"/>
  <c r="H5" i="12" s="1"/>
  <c r="F37" i="12"/>
  <c r="G37" i="12" s="1"/>
  <c r="F41" i="12"/>
  <c r="G41" i="12" s="1"/>
  <c r="F46" i="12"/>
  <c r="G46" i="12" s="1"/>
  <c r="F19" i="12"/>
  <c r="G19" i="12" s="1"/>
  <c r="F15" i="12"/>
  <c r="G15" i="12" s="1"/>
  <c r="F34" i="12"/>
  <c r="G34" i="12" s="1"/>
  <c r="F6" i="12"/>
  <c r="G6" i="12" s="1"/>
  <c r="F42" i="12"/>
  <c r="G42" i="12" s="1"/>
  <c r="F20" i="12"/>
  <c r="G20" i="12" s="1"/>
  <c r="F24" i="12"/>
  <c r="G24" i="12" s="1"/>
  <c r="F36" i="12"/>
  <c r="G36" i="12" s="1"/>
  <c r="F32" i="12"/>
  <c r="G32" i="12" s="1"/>
  <c r="F8" i="12"/>
  <c r="G8" i="12" s="1"/>
  <c r="F40" i="12"/>
  <c r="G40" i="12" s="1"/>
  <c r="F44" i="12"/>
  <c r="G44" i="12" s="1"/>
  <c r="F49" i="12"/>
  <c r="G49" i="12" s="1"/>
  <c r="F45" i="12"/>
  <c r="G45" i="12" s="1"/>
  <c r="F18" i="12"/>
  <c r="G18" i="12" s="1"/>
  <c r="F14" i="12"/>
  <c r="G14" i="12" s="1"/>
  <c r="F23" i="12"/>
  <c r="G23" i="12" s="1"/>
  <c r="F35" i="12"/>
  <c r="G35" i="12" s="1"/>
  <c r="F25" i="12"/>
  <c r="G25" i="12" s="1"/>
  <c r="F7" i="12"/>
  <c r="G7" i="12" s="1"/>
  <c r="F39" i="12"/>
  <c r="G39" i="12" s="1"/>
  <c r="F43" i="12"/>
  <c r="G43" i="12" s="1"/>
  <c r="F48" i="12"/>
  <c r="G48" i="12" s="1"/>
  <c r="F17" i="12"/>
  <c r="G17" i="12" s="1"/>
  <c r="F13" i="12"/>
  <c r="G13" i="12" s="1"/>
  <c r="F22" i="12"/>
  <c r="G22" i="12" s="1"/>
  <c r="F10" i="12"/>
  <c r="G10" i="12" s="1"/>
  <c r="F38" i="12"/>
  <c r="G38" i="12" s="1"/>
  <c r="F47" i="12"/>
  <c r="G47" i="12" s="1"/>
  <c r="F16" i="12"/>
  <c r="G16" i="12" s="1"/>
  <c r="F11" i="12"/>
  <c r="G11" i="12" s="1"/>
</calcChain>
</file>

<file path=xl/sharedStrings.xml><?xml version="1.0" encoding="utf-8"?>
<sst xmlns="http://schemas.openxmlformats.org/spreadsheetml/2006/main" count="436" uniqueCount="239">
  <si>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</si>
  <si>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</si>
  <si>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</si>
  <si>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</si>
  <si>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</si>
  <si>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</si>
  <si>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</si>
  <si>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</si>
  <si>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</si>
  <si>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</si>
  <si>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</si>
  <si>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</si>
  <si>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</si>
  <si>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</si>
  <si>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</si>
  <si>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</si>
  <si>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</si>
  <si>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</si>
  <si>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</si>
  <si>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</si>
  <si>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</si>
  <si>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</si>
  <si>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</si>
  <si>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</si>
  <si>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</si>
  <si>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</si>
  <si>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</si>
  <si>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</si>
  <si>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</si>
  <si>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</si>
  <si>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</si>
  <si>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</si>
  <si>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</si>
  <si>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</si>
  <si>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</si>
  <si>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</si>
  <si>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</si>
  <si>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</si>
  <si>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</si>
  <si>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</si>
  <si>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</si>
  <si>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</si>
  <si>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</si>
  <si>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</si>
  <si>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</si>
  <si>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</si>
  <si>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</si>
  <si>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</si>
  <si>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</si>
  <si>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</si>
  <si>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</si>
  <si>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</si>
  <si>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</si>
  <si>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</si>
  <si>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</si>
  <si>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</si>
  <si>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</si>
  <si>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</si>
  <si>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</si>
  <si>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</si>
  <si>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</si>
  <si>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</si>
  <si>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</si>
  <si>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</si>
  <si>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</si>
  <si>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</si>
  <si>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</si>
  <si>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</si>
  <si>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</si>
  <si>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</si>
  <si>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</si>
  <si>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</si>
  <si>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</si>
  <si>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</si>
  <si>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</si>
  <si>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</si>
  <si>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</si>
  <si>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</si>
  <si>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</si>
  <si>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</si>
  <si>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</si>
  <si>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</si>
  <si>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</si>
  <si>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</si>
  <si>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</si>
  <si>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</si>
  <si>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</si>
  <si>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</si>
  <si>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</si>
  <si>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</si>
  <si>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</si>
  <si>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</si>
  <si>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</si>
  <si>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</si>
  <si>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</si>
  <si>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</si>
  <si>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</si>
  <si>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</si>
  <si>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</si>
  <si>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</si>
  <si>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</si>
  <si>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</si>
  <si>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</si>
  <si>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</si>
  <si>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</si>
  <si>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</si>
  <si>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</si>
  <si>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</si>
  <si>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</si>
  <si>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</si>
  <si>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</si>
  <si>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</si>
  <si>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</si>
  <si>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</si>
  <si>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</si>
  <si>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</si>
  <si>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</si>
  <si>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</si>
  <si>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</si>
  <si>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</si>
  <si>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</si>
  <si>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</si>
  <si>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</si>
  <si>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</si>
  <si>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</si>
  <si>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</si>
  <si>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</si>
  <si>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</si>
  <si>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</si>
  <si>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</si>
  <si>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</si>
  <si>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</si>
  <si>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</si>
  <si>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</si>
  <si>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</si>
  <si>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</si>
  <si>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</si>
  <si>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</si>
  <si>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</si>
  <si>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</si>
  <si>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</si>
  <si>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</si>
  <si>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</si>
  <si>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</si>
  <si>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</si>
  <si>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</si>
  <si>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</si>
  <si>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</si>
  <si>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</si>
  <si>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</si>
  <si>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</si>
  <si>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</si>
  <si>
    <t>按鈕(紅</t>
  </si>
  <si>
    <t>按鈕(綠</t>
  </si>
  <si>
    <t>按鈕(澄</t>
  </si>
  <si>
    <t>按鈕(白</t>
  </si>
  <si>
    <t>入力氣壓偵測</t>
  </si>
  <si>
    <t>氣缸01(動</t>
  </si>
  <si>
    <t>氣缸02(動</t>
  </si>
  <si>
    <t>氣缸02(原</t>
  </si>
  <si>
    <t>氣缸03(動</t>
  </si>
  <si>
    <t>輸送帶警告</t>
  </si>
  <si>
    <t>移載近接</t>
  </si>
  <si>
    <t>氣缸Y01(動</t>
  </si>
  <si>
    <t>氣缸Y02(動</t>
  </si>
  <si>
    <t>氣缸Y03(動</t>
  </si>
  <si>
    <t>氣缸Y04(動</t>
  </si>
  <si>
    <t>氣缸Y05(動</t>
  </si>
  <si>
    <t>氣缸Y08(動</t>
  </si>
  <si>
    <t>氣缸Y05(原</t>
  </si>
  <si>
    <t>氣缸Y08(原</t>
  </si>
  <si>
    <t>氣缸Y09(原</t>
  </si>
  <si>
    <t>氣缸Y09(動</t>
  </si>
  <si>
    <t>光纖01</t>
  </si>
  <si>
    <t>近接01</t>
  </si>
  <si>
    <t>氣缸04(動</t>
  </si>
  <si>
    <t>氣缸05(原</t>
  </si>
  <si>
    <t>氣缸05(動</t>
  </si>
  <si>
    <t>氣缸06(原</t>
  </si>
  <si>
    <t>氣缸06(動</t>
  </si>
  <si>
    <t>氣缸07(原</t>
  </si>
  <si>
    <t>氣缸07(動</t>
  </si>
  <si>
    <t>安全模組</t>
  </si>
  <si>
    <t>安全門1</t>
  </si>
  <si>
    <t>安全門2</t>
  </si>
  <si>
    <t>安全門3</t>
  </si>
  <si>
    <t>氣壓截斷</t>
  </si>
  <si>
    <t>安全門開啟</t>
  </si>
  <si>
    <t>急停</t>
  </si>
  <si>
    <t>伺服停止</t>
  </si>
  <si>
    <t>安全門4</t>
  </si>
  <si>
    <t>急停1</t>
  </si>
  <si>
    <t>急停2</t>
  </si>
  <si>
    <t>光閘</t>
  </si>
  <si>
    <t>夾持</t>
  </si>
  <si>
    <t>推桿</t>
  </si>
  <si>
    <t>鎖定釋放</t>
  </si>
  <si>
    <t>連接器夾持</t>
  </si>
  <si>
    <t>垂直軸</t>
  </si>
  <si>
    <t>夾爪釋放</t>
  </si>
  <si>
    <t>標籤吸嘴升降</t>
  </si>
  <si>
    <t>標籤吸嘴旋轉</t>
  </si>
  <si>
    <t>標籤貼合升降</t>
  </si>
  <si>
    <t>標籤貼合開閉</t>
  </si>
  <si>
    <t>標籤橫移</t>
  </si>
  <si>
    <t>張力夾持(移動端</t>
  </si>
  <si>
    <t>張力夾持(固定端</t>
  </si>
  <si>
    <t>張力橫移缸</t>
  </si>
  <si>
    <t>張力夾持模組移動</t>
  </si>
  <si>
    <t>按鈕燈(紅</t>
  </si>
  <si>
    <t>按鈕燈(綠</t>
  </si>
  <si>
    <t>按鈕燈(澄</t>
  </si>
  <si>
    <t>按鈕燈(白</t>
  </si>
  <si>
    <t>塔燈(紅</t>
  </si>
  <si>
    <t>塔燈(黃</t>
  </si>
  <si>
    <t>塔燈(綠</t>
  </si>
  <si>
    <t>塔燈(蜂鳴器</t>
  </si>
  <si>
    <t>輸送帶致能</t>
  </si>
  <si>
    <t>標籤機信號1-墨帶短少</t>
  </si>
  <si>
    <t>標籤機信號2-需要維護</t>
  </si>
  <si>
    <t>標籤機信號3-列印完畢</t>
  </si>
  <si>
    <t>標籤機信號4-標籤用盡</t>
  </si>
  <si>
    <t>標籤機信號5-墨帶用盡</t>
  </si>
  <si>
    <t>標籤機信號6-資料佇列</t>
  </si>
  <si>
    <t>標籤機信號1-開始列印</t>
  </si>
  <si>
    <t>標籤機信號2-空走</t>
  </si>
  <si>
    <t>標籤機信號3-暫停</t>
  </si>
  <si>
    <t>標籤機信號4-重印</t>
  </si>
  <si>
    <t>真空破壞2-壓合</t>
  </si>
  <si>
    <t>真空產生2-壓合</t>
  </si>
  <si>
    <t>真空破壞1-標籤吸取</t>
  </si>
  <si>
    <t>真空產生1-標籤吸取</t>
  </si>
  <si>
    <t>安全模組回應</t>
  </si>
  <si>
    <t>安全模組運行</t>
  </si>
  <si>
    <t>氣壓關閉</t>
  </si>
  <si>
    <t>安全裝置除能</t>
  </si>
  <si>
    <t>門禁解鎖</t>
  </si>
  <si>
    <t>接收時間</t>
  </si>
  <si>
    <t>觸發止檔延時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</si>
</sst>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82"/>
  <sheetViews>
    <sheetView topLeftCell="A27" zoomScaleNormal="100" workbookViewId="0">
      <selection activeCell="H7" sqref="H7:H82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22.42578125" bestFit="1" customWidth="1"/>
    <col min="15" max="15" width="2" bestFit="1" customWidth="1"/>
    <col min="16" max="17" width="3" bestFit="1" customWidth="1"/>
    <col min="18" max="18" width="7.85546875" bestFit="1" customWidth="1"/>
    <col min="19" max="19" width="12.7109375" bestFit="1" customWidth="1"/>
  </cols>
  <sheetData>
    <row r="1" spans="1:19" x14ac:dyDescent="0.25">
      <c r="A1" t="s">
        <v>0</v>
      </c>
      <c r="B1">
        <v>1</v>
      </c>
    </row>
    <row r="2" spans="1:19" x14ac:dyDescent="0.25">
      <c r="A2" t="s">
        <v>120</v>
      </c>
      <c r="B2">
        <v>533876</v>
      </c>
    </row>
    <row r="3" spans="1:19" x14ac:dyDescent="0.25">
      <c r="A3" t="s">
        <v>121</v>
      </c>
      <c r="B3">
        <v>533880</v>
      </c>
    </row>
    <row r="4" spans="1:19" x14ac:dyDescent="0.25">
      <c r="A4" t="s">
        <v>115</v>
      </c>
      <c r="B4">
        <v>536047</v>
      </c>
    </row>
    <row r="5" spans="1:19" x14ac:dyDescent="0.25">
      <c r="A5" t="s">
        <v>139</v>
      </c>
      <c r="B5">
        <f>MIN(K:K)</f>
        <v>512573</v>
      </c>
      <c r="E5" s="1" t="s">
        <v>136</v>
      </c>
      <c r="I5" t="s">
        <v>137</v>
      </c>
    </row>
    <row r="6" spans="1:19" x14ac:dyDescent="0.25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25">
      <c r="A7">
        <v>0</v>
      </c>
      <c r="B7" s="2" t="s">
        <v>8</v>
      </c>
      <c r="C7">
        <v>1</v>
      </c>
      <c r="D7" s="1" t="s">
        <v>13</v>
      </c>
      <c r="E7" s="1">
        <f t="shared" ref="E7:E38" si="0">IF(K7&lt;&gt;"",FLOOR((K7-MIN(K:K))/2,1),"")</f>
        <v>11937</v>
      </c>
      <c r="F7" s="1">
        <f>IF(MOD(K7-$B$5,2)=1,8+L7,L7)</f>
        <v>0</v>
      </c>
      <c r="G7" t="str">
        <f t="shared" ref="G7:G38" si="1">DEC2HEX(B$1*HEX2DEC(1000000) +F7*HEX2DEC(10000) +E7)</f>
        <v>1002EA1</v>
      </c>
      <c r="H7">
        <f t="shared" ref="H7:H40" si="2">HEX2DEC(G7)</f>
        <v>16789153</v>
      </c>
      <c r="J7">
        <f t="shared" ref="J7:J38" si="3">IF(P7&lt;&gt;"",P7*136+$B$2,IF(Q7&lt;&gt;"",Q7*136+$B$2,IF(S7&lt;&gt;"",S7*80+$B$4,"")))</f>
        <v>536447</v>
      </c>
      <c r="K7">
        <f>IF(AND(I7&lt;&gt;"",D7&lt;&gt;""),I7,J7)</f>
        <v>536447</v>
      </c>
      <c r="N7" t="s">
        <v>152</v>
      </c>
      <c r="R7" t="s">
        <v>113</v>
      </c>
      <c r="S7">
        <v>5</v>
      </c>
    </row>
    <row r="8" spans="1:19" x14ac:dyDescent="0.25">
      <c r="A8">
        <v>1</v>
      </c>
      <c r="B8" s="2" t="s">
        <v>8</v>
      </c>
      <c r="C8">
        <v>2</v>
      </c>
      <c r="D8" s="1" t="s">
        <v>14</v>
      </c>
      <c r="E8" s="1">
        <f t="shared" si="0"/>
        <v>11977</v>
      </c>
      <c r="F8" s="1">
        <f>IF(MOD(K8-$B$5,2)=1,8+L8,L8)</f>
        <v>0</v>
      </c>
      <c r="G8" t="str">
        <f t="shared" si="1"/>
        <v>1002EC9</v>
      </c>
      <c r="H8">
        <f t="shared" si="2"/>
        <v>16789193</v>
      </c>
      <c r="J8">
        <f t="shared" si="3"/>
        <v>536527</v>
      </c>
      <c r="K8">
        <f t="shared" ref="K8:K71" si="4">IF(AND(I8&lt;&gt;"",D8&lt;&gt;""),I8,J8)</f>
        <v>536527</v>
      </c>
      <c r="N8" t="s">
        <v>153</v>
      </c>
      <c r="R8" t="s">
        <v>113</v>
      </c>
      <c r="S8">
        <v>6</v>
      </c>
    </row>
    <row r="9" spans="1:19" x14ac:dyDescent="0.25">
      <c r="A9">
        <v>2</v>
      </c>
      <c r="B9" s="2" t="s">
        <v>8</v>
      </c>
      <c r="C9">
        <v>3</v>
      </c>
      <c r="D9" s="1" t="s">
        <v>15</v>
      </c>
      <c r="E9" s="1">
        <f t="shared" si="0"/>
        <v>12017</v>
      </c>
      <c r="F9" s="1">
        <f>IF(MOD(K9-$B$5,2)=1,8+L9,L9)</f>
        <v>0</v>
      </c>
      <c r="G9" t="str">
        <f t="shared" si="1"/>
        <v>1002EF1</v>
      </c>
      <c r="H9">
        <f t="shared" si="2"/>
        <v>16789233</v>
      </c>
      <c r="J9">
        <f t="shared" si="3"/>
        <v>536607</v>
      </c>
      <c r="K9">
        <f t="shared" si="4"/>
        <v>536607</v>
      </c>
      <c r="N9" t="s">
        <v>154</v>
      </c>
      <c r="R9" t="s">
        <v>113</v>
      </c>
      <c r="S9">
        <v>7</v>
      </c>
    </row>
    <row r="10" spans="1:19" x14ac:dyDescent="0.25">
      <c r="A10">
        <v>3</v>
      </c>
      <c r="B10" s="2" t="s">
        <v>8</v>
      </c>
      <c r="C10">
        <v>4</v>
      </c>
      <c r="D10" s="1" t="s">
        <v>16</v>
      </c>
      <c r="E10" s="1">
        <f t="shared" si="0"/>
        <v>12057</v>
      </c>
      <c r="F10" s="1">
        <f>IF(MOD(K10-$B$5,2)=1,8+L10,L10)</f>
        <v>0</v>
      </c>
      <c r="G10" t="str">
        <f t="shared" si="1"/>
        <v>1002F19</v>
      </c>
      <c r="H10">
        <f t="shared" si="2"/>
        <v>16789273</v>
      </c>
      <c r="J10">
        <f t="shared" si="3"/>
        <v>536687</v>
      </c>
      <c r="K10">
        <f t="shared" si="4"/>
        <v>536687</v>
      </c>
      <c r="N10" t="s">
        <v>155</v>
      </c>
      <c r="R10" t="s">
        <v>113</v>
      </c>
      <c r="S10">
        <v>8</v>
      </c>
    </row>
    <row r="11" spans="1:19" x14ac:dyDescent="0.25">
      <c r="A11">
        <v>4</v>
      </c>
      <c r="B11" s="2" t="s">
        <v>8</v>
      </c>
      <c r="C11">
        <v>5</v>
      </c>
      <c r="D11" s="1" t="s">
        <v>17</v>
      </c>
      <c r="E11" s="1">
        <f t="shared" si="0"/>
        <v>11897</v>
      </c>
      <c r="F11" s="1">
        <f>IF(MOD(K11-$B$5,2)=1,8+L11,L11)</f>
        <v>0</v>
      </c>
      <c r="G11" t="str">
        <f t="shared" si="1"/>
        <v>1002E79</v>
      </c>
      <c r="H11">
        <f t="shared" si="2"/>
        <v>16789113</v>
      </c>
      <c r="J11">
        <f t="shared" si="3"/>
        <v>536367</v>
      </c>
      <c r="K11">
        <f t="shared" si="4"/>
        <v>536367</v>
      </c>
      <c r="N11" t="s">
        <v>156</v>
      </c>
      <c r="R11" t="s">
        <v>113</v>
      </c>
      <c r="S11">
        <v>4</v>
      </c>
    </row>
    <row r="12" spans="1:19" hidden="1" x14ac:dyDescent="0.25">
      <c r="A12">
        <v>5</v>
      </c>
      <c r="B12" s="2" t="s">
        <v>8</v>
      </c>
      <c r="C12">
        <v>6</v>
      </c>
      <c r="E12" s="1" t="str">
        <f t="shared" si="0"/>
        <v/>
      </c>
      <c r="F12" s="1" t="e">
        <f>IF(MOD(K12,2)=1,8+L12,L12)</f>
        <v>#VALUE!</v>
      </c>
      <c r="G12" t="e">
        <f t="shared" si="1"/>
        <v>#VALUE!</v>
      </c>
      <c r="H12" t="e">
        <f t="shared" si="2"/>
        <v>#VALUE!</v>
      </c>
      <c r="J12" t="str">
        <f t="shared" si="3"/>
        <v/>
      </c>
      <c r="K12" t="str">
        <f t="shared" si="4"/>
        <v/>
      </c>
    </row>
    <row r="13" spans="1:19" hidden="1" x14ac:dyDescent="0.25">
      <c r="A13">
        <v>6</v>
      </c>
      <c r="B13" s="2" t="s">
        <v>8</v>
      </c>
      <c r="C13">
        <v>7</v>
      </c>
      <c r="E13" s="1" t="str">
        <f t="shared" si="0"/>
        <v/>
      </c>
      <c r="F13" s="1" t="e">
        <f>IF(MOD(K13,2)=1,8+L13,L13)</f>
        <v>#VALUE!</v>
      </c>
      <c r="G13" t="e">
        <f t="shared" si="1"/>
        <v>#VALUE!</v>
      </c>
      <c r="H13" t="e">
        <f t="shared" si="2"/>
        <v>#VALUE!</v>
      </c>
      <c r="J13" t="str">
        <f t="shared" si="3"/>
        <v/>
      </c>
      <c r="K13" t="str">
        <f t="shared" si="4"/>
        <v/>
      </c>
    </row>
    <row r="14" spans="1:19" hidden="1" x14ac:dyDescent="0.25">
      <c r="A14">
        <v>7</v>
      </c>
      <c r="B14" s="2" t="s">
        <v>8</v>
      </c>
      <c r="C14">
        <v>8</v>
      </c>
      <c r="E14" s="1" t="str">
        <f t="shared" si="0"/>
        <v/>
      </c>
      <c r="F14" s="1" t="e">
        <f>IF(MOD(K14,2)=1,8+L14,L14)</f>
        <v>#VALUE!</v>
      </c>
      <c r="G14" t="e">
        <f t="shared" si="1"/>
        <v>#VALUE!</v>
      </c>
      <c r="H14" t="e">
        <f t="shared" si="2"/>
        <v>#VALUE!</v>
      </c>
      <c r="J14" t="str">
        <f t="shared" si="3"/>
        <v/>
      </c>
      <c r="K14" t="str">
        <f t="shared" si="4"/>
        <v/>
      </c>
    </row>
    <row r="15" spans="1:19" x14ac:dyDescent="0.25">
      <c r="A15">
        <v>8</v>
      </c>
      <c r="B15" s="2" t="s">
        <v>8</v>
      </c>
      <c r="C15">
        <v>9</v>
      </c>
      <c r="D15" s="1" t="s">
        <v>18</v>
      </c>
      <c r="E15" s="1">
        <f t="shared" si="0"/>
        <v>10651</v>
      </c>
      <c r="F15" s="1">
        <f>IF(MOD(K15-$B$5,2)=1,8+L15,L15)</f>
        <v>8</v>
      </c>
      <c r="G15" t="str">
        <f t="shared" si="1"/>
        <v>108299B</v>
      </c>
      <c r="H15">
        <f t="shared" si="2"/>
        <v>17312155</v>
      </c>
      <c r="J15">
        <f t="shared" si="3"/>
        <v>533876</v>
      </c>
      <c r="K15">
        <f t="shared" si="4"/>
        <v>533876</v>
      </c>
      <c r="N15" t="s">
        <v>157</v>
      </c>
      <c r="O15" t="s">
        <v>113</v>
      </c>
      <c r="Q15">
        <v>0</v>
      </c>
    </row>
    <row r="16" spans="1:19" x14ac:dyDescent="0.25">
      <c r="A16">
        <v>9</v>
      </c>
      <c r="B16" s="2" t="s">
        <v>8</v>
      </c>
      <c r="C16">
        <v>10</v>
      </c>
      <c r="D16" s="1" t="s">
        <v>19</v>
      </c>
      <c r="E16" s="1">
        <f t="shared" si="0"/>
        <v>10719</v>
      </c>
      <c r="F16" s="1">
        <f>IF(MOD(K16-$B$5,2)=1,8+L16,L16)</f>
        <v>8</v>
      </c>
      <c r="G16" t="str">
        <f t="shared" si="1"/>
        <v>10829DF</v>
      </c>
      <c r="H16">
        <f t="shared" si="2"/>
        <v>17312223</v>
      </c>
      <c r="J16">
        <f t="shared" si="3"/>
        <v>534012</v>
      </c>
      <c r="K16">
        <f t="shared" si="4"/>
        <v>534012</v>
      </c>
      <c r="N16" t="s">
        <v>159</v>
      </c>
      <c r="O16" t="s">
        <v>113</v>
      </c>
      <c r="P16">
        <v>1</v>
      </c>
      <c r="Q16" t="s">
        <v>119</v>
      </c>
    </row>
    <row r="17" spans="1:19" x14ac:dyDescent="0.25">
      <c r="A17">
        <v>10</v>
      </c>
      <c r="B17" s="2" t="s">
        <v>8</v>
      </c>
      <c r="C17">
        <v>11</v>
      </c>
      <c r="D17" s="1" t="s">
        <v>20</v>
      </c>
      <c r="E17" s="1">
        <f t="shared" si="0"/>
        <v>10719</v>
      </c>
      <c r="F17" s="1">
        <f>IF(MOD(K17-$B$5,2)=1,8+L17,L17)</f>
        <v>8</v>
      </c>
      <c r="G17" t="str">
        <f t="shared" si="1"/>
        <v>10829DF</v>
      </c>
      <c r="H17">
        <f t="shared" si="2"/>
        <v>17312223</v>
      </c>
      <c r="J17">
        <f t="shared" si="3"/>
        <v>534012</v>
      </c>
      <c r="K17">
        <f t="shared" si="4"/>
        <v>534012</v>
      </c>
      <c r="N17" t="s">
        <v>158</v>
      </c>
      <c r="O17" t="s">
        <v>113</v>
      </c>
      <c r="Q17">
        <v>1</v>
      </c>
    </row>
    <row r="18" spans="1:19" x14ac:dyDescent="0.25">
      <c r="A18">
        <v>11</v>
      </c>
      <c r="B18" s="2" t="s">
        <v>8</v>
      </c>
      <c r="C18">
        <v>12</v>
      </c>
      <c r="D18" s="1" t="s">
        <v>21</v>
      </c>
      <c r="E18" s="1">
        <f t="shared" si="0"/>
        <v>10787</v>
      </c>
      <c r="F18" s="1">
        <f>IF(MOD(K18-$B$5,2)=1,8+L18,L18)</f>
        <v>8</v>
      </c>
      <c r="G18" t="str">
        <f t="shared" si="1"/>
        <v>1082A23</v>
      </c>
      <c r="H18">
        <f t="shared" si="2"/>
        <v>17312291</v>
      </c>
      <c r="J18">
        <f t="shared" si="3"/>
        <v>534148</v>
      </c>
      <c r="K18">
        <f t="shared" si="4"/>
        <v>534148</v>
      </c>
      <c r="N18" t="s">
        <v>160</v>
      </c>
      <c r="O18" t="s">
        <v>113</v>
      </c>
      <c r="Q18">
        <v>2</v>
      </c>
    </row>
    <row r="19" spans="1:19" hidden="1" x14ac:dyDescent="0.25">
      <c r="A19">
        <v>12</v>
      </c>
      <c r="B19" s="2" t="s">
        <v>8</v>
      </c>
      <c r="C19">
        <v>13</v>
      </c>
      <c r="E19" s="1" t="str">
        <f t="shared" si="0"/>
        <v/>
      </c>
      <c r="F19" s="1" t="e">
        <f>IF(MOD(K19,2)=1,8+L19,L19)</f>
        <v>#VALUE!</v>
      </c>
      <c r="G19" t="e">
        <f t="shared" si="1"/>
        <v>#VALUE!</v>
      </c>
      <c r="H19" t="e">
        <f t="shared" si="2"/>
        <v>#VALUE!</v>
      </c>
      <c r="J19" t="str">
        <f t="shared" si="3"/>
        <v/>
      </c>
      <c r="K19" t="str">
        <f t="shared" si="4"/>
        <v/>
      </c>
    </row>
    <row r="20" spans="1:19" x14ac:dyDescent="0.25">
      <c r="A20">
        <v>13</v>
      </c>
      <c r="B20" s="2" t="s">
        <v>8</v>
      </c>
      <c r="C20">
        <v>14</v>
      </c>
      <c r="D20" s="1" t="s">
        <v>22</v>
      </c>
      <c r="E20" s="1">
        <f t="shared" si="0"/>
        <v>11817</v>
      </c>
      <c r="F20" s="1">
        <f>IF(MOD(K20-$B$5,2)=1,8+L20,L20)</f>
        <v>0</v>
      </c>
      <c r="G20" t="str">
        <f t="shared" si="1"/>
        <v>1002E29</v>
      </c>
      <c r="H20">
        <f t="shared" si="2"/>
        <v>16789033</v>
      </c>
      <c r="J20">
        <f t="shared" si="3"/>
        <v>536207</v>
      </c>
      <c r="K20">
        <f t="shared" si="4"/>
        <v>536207</v>
      </c>
      <c r="N20" t="s">
        <v>162</v>
      </c>
      <c r="R20" t="s">
        <v>113</v>
      </c>
      <c r="S20">
        <v>2</v>
      </c>
    </row>
    <row r="21" spans="1:19" x14ac:dyDescent="0.25">
      <c r="A21">
        <v>14</v>
      </c>
      <c r="B21" s="2" t="s">
        <v>8</v>
      </c>
      <c r="C21">
        <v>15</v>
      </c>
      <c r="D21" s="1" t="s">
        <v>23</v>
      </c>
      <c r="E21" s="1">
        <f t="shared" si="0"/>
        <v>0</v>
      </c>
      <c r="F21" s="1">
        <f>IF(MOD(K21-$B$5,2)=1,8+L21,L21)</f>
        <v>0</v>
      </c>
      <c r="G21" t="str">
        <f t="shared" si="1"/>
        <v>1000000</v>
      </c>
      <c r="H21">
        <f t="shared" si="2"/>
        <v>16777216</v>
      </c>
      <c r="I21">
        <v>512573</v>
      </c>
      <c r="J21" t="str">
        <f t="shared" si="3"/>
        <v/>
      </c>
      <c r="K21">
        <f t="shared" si="4"/>
        <v>512573</v>
      </c>
      <c r="L21">
        <v>0</v>
      </c>
      <c r="N21" t="s">
        <v>161</v>
      </c>
    </row>
    <row r="22" spans="1:19" hidden="1" x14ac:dyDescent="0.25">
      <c r="A22">
        <v>15</v>
      </c>
      <c r="B22" s="2" t="s">
        <v>8</v>
      </c>
      <c r="C22">
        <v>16</v>
      </c>
      <c r="E22" s="1" t="str">
        <f t="shared" si="0"/>
        <v/>
      </c>
      <c r="F22" s="1" t="e">
        <f>IF(MOD(K22,2)=1,8+L22,L22)</f>
        <v>#VALUE!</v>
      </c>
      <c r="G22" t="e">
        <f t="shared" si="1"/>
        <v>#VALUE!</v>
      </c>
      <c r="H22" t="e">
        <f t="shared" si="2"/>
        <v>#VALUE!</v>
      </c>
      <c r="J22" t="str">
        <f t="shared" si="3"/>
        <v/>
      </c>
      <c r="K22" t="str">
        <f t="shared" si="4"/>
        <v/>
      </c>
    </row>
    <row r="23" spans="1:19" x14ac:dyDescent="0.25">
      <c r="A23">
        <v>16</v>
      </c>
      <c r="B23" s="4" t="s">
        <v>9</v>
      </c>
      <c r="C23">
        <v>1</v>
      </c>
      <c r="D23" s="1" t="s">
        <v>24</v>
      </c>
      <c r="E23" s="1">
        <f t="shared" si="0"/>
        <v>11127</v>
      </c>
      <c r="F23" s="1">
        <f t="shared" ref="F23:F36" si="5">IF(MOD(K23-$B$5,2)=1,8+L23,L23)</f>
        <v>8</v>
      </c>
      <c r="G23" t="str">
        <f t="shared" si="1"/>
        <v>1082B77</v>
      </c>
      <c r="H23">
        <f t="shared" si="2"/>
        <v>17312631</v>
      </c>
      <c r="J23">
        <f t="shared" si="3"/>
        <v>534828</v>
      </c>
      <c r="K23">
        <f t="shared" si="4"/>
        <v>534828</v>
      </c>
      <c r="N23" t="s">
        <v>163</v>
      </c>
      <c r="O23" t="s">
        <v>113</v>
      </c>
      <c r="Q23">
        <v>7</v>
      </c>
    </row>
    <row r="24" spans="1:19" x14ac:dyDescent="0.25">
      <c r="A24">
        <v>17</v>
      </c>
      <c r="B24" s="4" t="s">
        <v>9</v>
      </c>
      <c r="C24">
        <v>2</v>
      </c>
      <c r="D24" s="1" t="s">
        <v>25</v>
      </c>
      <c r="E24" s="1">
        <f t="shared" si="0"/>
        <v>11195</v>
      </c>
      <c r="F24" s="1">
        <f t="shared" si="5"/>
        <v>8</v>
      </c>
      <c r="G24" t="str">
        <f t="shared" si="1"/>
        <v>1082BBB</v>
      </c>
      <c r="H24">
        <f t="shared" si="2"/>
        <v>17312699</v>
      </c>
      <c r="J24">
        <f t="shared" si="3"/>
        <v>534964</v>
      </c>
      <c r="K24">
        <f t="shared" si="4"/>
        <v>534964</v>
      </c>
      <c r="N24" t="s">
        <v>164</v>
      </c>
      <c r="O24" t="s">
        <v>113</v>
      </c>
      <c r="Q24">
        <v>8</v>
      </c>
    </row>
    <row r="25" spans="1:19" x14ac:dyDescent="0.25">
      <c r="A25">
        <v>18</v>
      </c>
      <c r="B25" s="4" t="s">
        <v>9</v>
      </c>
      <c r="C25">
        <v>3</v>
      </c>
      <c r="D25" s="1" t="s">
        <v>26</v>
      </c>
      <c r="E25" s="1">
        <f t="shared" si="0"/>
        <v>11263</v>
      </c>
      <c r="F25" s="1">
        <f t="shared" si="5"/>
        <v>8</v>
      </c>
      <c r="G25" t="str">
        <f t="shared" si="1"/>
        <v>1082BFF</v>
      </c>
      <c r="H25">
        <f t="shared" si="2"/>
        <v>17312767</v>
      </c>
      <c r="J25">
        <f t="shared" si="3"/>
        <v>535100</v>
      </c>
      <c r="K25">
        <f t="shared" si="4"/>
        <v>535100</v>
      </c>
      <c r="N25" t="s">
        <v>165</v>
      </c>
      <c r="O25" t="s">
        <v>113</v>
      </c>
      <c r="Q25">
        <v>9</v>
      </c>
    </row>
    <row r="26" spans="1:19" x14ac:dyDescent="0.25">
      <c r="A26">
        <v>19</v>
      </c>
      <c r="B26" s="4" t="s">
        <v>9</v>
      </c>
      <c r="C26">
        <v>4</v>
      </c>
      <c r="D26" s="1" t="s">
        <v>27</v>
      </c>
      <c r="E26" s="1">
        <f t="shared" si="0"/>
        <v>11331</v>
      </c>
      <c r="F26" s="1">
        <f t="shared" si="5"/>
        <v>8</v>
      </c>
      <c r="G26" t="str">
        <f t="shared" si="1"/>
        <v>1082C43</v>
      </c>
      <c r="H26">
        <f t="shared" si="2"/>
        <v>17312835</v>
      </c>
      <c r="J26">
        <f t="shared" si="3"/>
        <v>535236</v>
      </c>
      <c r="K26">
        <f t="shared" si="4"/>
        <v>535236</v>
      </c>
      <c r="N26" t="s">
        <v>166</v>
      </c>
      <c r="O26" t="s">
        <v>113</v>
      </c>
      <c r="Q26">
        <v>10</v>
      </c>
    </row>
    <row r="27" spans="1:19" x14ac:dyDescent="0.25">
      <c r="A27">
        <v>20</v>
      </c>
      <c r="B27" s="4" t="s">
        <v>9</v>
      </c>
      <c r="C27">
        <v>5</v>
      </c>
      <c r="D27" s="1" t="s">
        <v>31</v>
      </c>
      <c r="E27" s="1">
        <f t="shared" si="0"/>
        <v>11399</v>
      </c>
      <c r="F27" s="1">
        <f t="shared" si="5"/>
        <v>8</v>
      </c>
      <c r="G27" t="str">
        <f t="shared" si="1"/>
        <v>1082C87</v>
      </c>
      <c r="H27">
        <f t="shared" si="2"/>
        <v>17312903</v>
      </c>
      <c r="J27">
        <f t="shared" si="3"/>
        <v>535372</v>
      </c>
      <c r="K27">
        <f t="shared" si="4"/>
        <v>535372</v>
      </c>
      <c r="N27" t="s">
        <v>169</v>
      </c>
      <c r="O27" t="s">
        <v>113</v>
      </c>
      <c r="P27">
        <v>11</v>
      </c>
      <c r="Q27" t="s">
        <v>119</v>
      </c>
    </row>
    <row r="28" spans="1:19" x14ac:dyDescent="0.25">
      <c r="A28">
        <v>21</v>
      </c>
      <c r="B28" s="4" t="s">
        <v>9</v>
      </c>
      <c r="C28">
        <v>6</v>
      </c>
      <c r="D28" s="1" t="s">
        <v>28</v>
      </c>
      <c r="E28" s="1">
        <f t="shared" si="0"/>
        <v>11399</v>
      </c>
      <c r="F28" s="1">
        <f t="shared" si="5"/>
        <v>8</v>
      </c>
      <c r="G28" t="str">
        <f t="shared" si="1"/>
        <v>1082C87</v>
      </c>
      <c r="H28">
        <f t="shared" si="2"/>
        <v>17312903</v>
      </c>
      <c r="J28">
        <f t="shared" si="3"/>
        <v>535372</v>
      </c>
      <c r="K28">
        <f t="shared" si="4"/>
        <v>535372</v>
      </c>
      <c r="N28" t="s">
        <v>167</v>
      </c>
      <c r="O28" t="s">
        <v>113</v>
      </c>
      <c r="Q28">
        <v>11</v>
      </c>
    </row>
    <row r="29" spans="1:19" x14ac:dyDescent="0.25">
      <c r="A29">
        <v>22</v>
      </c>
      <c r="B29" s="4" t="s">
        <v>9</v>
      </c>
      <c r="C29">
        <v>7</v>
      </c>
      <c r="D29" s="1" t="s">
        <v>32</v>
      </c>
      <c r="E29" s="1">
        <f t="shared" si="0"/>
        <v>11603</v>
      </c>
      <c r="F29" s="1">
        <f t="shared" si="5"/>
        <v>8</v>
      </c>
      <c r="G29" t="str">
        <f t="shared" si="1"/>
        <v>1082D53</v>
      </c>
      <c r="H29">
        <f t="shared" si="2"/>
        <v>17313107</v>
      </c>
      <c r="J29">
        <f t="shared" si="3"/>
        <v>535780</v>
      </c>
      <c r="K29">
        <f t="shared" si="4"/>
        <v>535780</v>
      </c>
      <c r="N29" t="s">
        <v>170</v>
      </c>
      <c r="O29" t="s">
        <v>113</v>
      </c>
      <c r="P29">
        <v>14</v>
      </c>
      <c r="Q29" t="s">
        <v>119</v>
      </c>
    </row>
    <row r="30" spans="1:19" x14ac:dyDescent="0.25">
      <c r="A30">
        <v>23</v>
      </c>
      <c r="B30" s="4" t="s">
        <v>9</v>
      </c>
      <c r="C30">
        <v>8</v>
      </c>
      <c r="D30" s="1" t="s">
        <v>29</v>
      </c>
      <c r="E30" s="1">
        <f t="shared" si="0"/>
        <v>11603</v>
      </c>
      <c r="F30" s="1">
        <f t="shared" si="5"/>
        <v>8</v>
      </c>
      <c r="G30" t="str">
        <f t="shared" si="1"/>
        <v>1082D53</v>
      </c>
      <c r="H30">
        <f t="shared" si="2"/>
        <v>17313107</v>
      </c>
      <c r="J30">
        <f t="shared" si="3"/>
        <v>535780</v>
      </c>
      <c r="K30">
        <f t="shared" si="4"/>
        <v>535780</v>
      </c>
      <c r="N30" t="s">
        <v>168</v>
      </c>
      <c r="O30" t="s">
        <v>113</v>
      </c>
      <c r="Q30">
        <v>14</v>
      </c>
    </row>
    <row r="31" spans="1:19" x14ac:dyDescent="0.25">
      <c r="A31">
        <v>24</v>
      </c>
      <c r="B31" s="4" t="s">
        <v>9</v>
      </c>
      <c r="C31">
        <v>9</v>
      </c>
      <c r="D31" s="1" t="s">
        <v>33</v>
      </c>
      <c r="E31" s="1">
        <f t="shared" si="0"/>
        <v>10637</v>
      </c>
      <c r="F31" s="1">
        <f t="shared" si="5"/>
        <v>12</v>
      </c>
      <c r="G31" t="str">
        <f t="shared" si="1"/>
        <v>10C298D</v>
      </c>
      <c r="H31">
        <f t="shared" si="2"/>
        <v>17574285</v>
      </c>
      <c r="I31">
        <v>533848</v>
      </c>
      <c r="J31" t="str">
        <f t="shared" si="3"/>
        <v/>
      </c>
      <c r="K31">
        <f t="shared" si="4"/>
        <v>533848</v>
      </c>
      <c r="L31">
        <v>4</v>
      </c>
      <c r="N31" t="s">
        <v>218</v>
      </c>
    </row>
    <row r="32" spans="1:19" x14ac:dyDescent="0.25">
      <c r="A32">
        <v>25</v>
      </c>
      <c r="B32" s="4" t="s">
        <v>9</v>
      </c>
      <c r="C32">
        <v>10</v>
      </c>
      <c r="D32" s="1" t="s">
        <v>34</v>
      </c>
      <c r="E32" s="1">
        <f t="shared" si="0"/>
        <v>10637</v>
      </c>
      <c r="F32" s="1">
        <f t="shared" si="5"/>
        <v>13</v>
      </c>
      <c r="G32" t="str">
        <f t="shared" si="1"/>
        <v>10D298D</v>
      </c>
      <c r="H32">
        <f t="shared" si="2"/>
        <v>17639821</v>
      </c>
      <c r="I32">
        <v>533848</v>
      </c>
      <c r="J32" t="str">
        <f t="shared" si="3"/>
        <v/>
      </c>
      <c r="K32">
        <f t="shared" si="4"/>
        <v>533848</v>
      </c>
      <c r="L32">
        <v>5</v>
      </c>
      <c r="N32" t="s">
        <v>219</v>
      </c>
    </row>
    <row r="33" spans="1:19" x14ac:dyDescent="0.25">
      <c r="A33">
        <v>26</v>
      </c>
      <c r="B33" s="4" t="s">
        <v>9</v>
      </c>
      <c r="C33">
        <v>11</v>
      </c>
      <c r="D33" s="1" t="s">
        <v>35</v>
      </c>
      <c r="E33" s="1">
        <f t="shared" si="0"/>
        <v>10637</v>
      </c>
      <c r="F33" s="1">
        <f t="shared" si="5"/>
        <v>14</v>
      </c>
      <c r="G33" t="str">
        <f t="shared" si="1"/>
        <v>10E298D</v>
      </c>
      <c r="H33">
        <f t="shared" si="2"/>
        <v>17705357</v>
      </c>
      <c r="I33">
        <v>533848</v>
      </c>
      <c r="J33" t="str">
        <f t="shared" si="3"/>
        <v/>
      </c>
      <c r="K33">
        <f t="shared" si="4"/>
        <v>533848</v>
      </c>
      <c r="L33">
        <v>6</v>
      </c>
      <c r="N33" t="s">
        <v>220</v>
      </c>
    </row>
    <row r="34" spans="1:19" x14ac:dyDescent="0.25">
      <c r="A34">
        <v>27</v>
      </c>
      <c r="B34" s="4" t="s">
        <v>9</v>
      </c>
      <c r="C34">
        <v>12</v>
      </c>
      <c r="D34" s="1" t="s">
        <v>36</v>
      </c>
      <c r="E34" s="1">
        <f t="shared" si="0"/>
        <v>10637</v>
      </c>
      <c r="F34" s="1">
        <f t="shared" si="5"/>
        <v>15</v>
      </c>
      <c r="G34" t="str">
        <f t="shared" si="1"/>
        <v>10F298D</v>
      </c>
      <c r="H34">
        <f t="shared" si="2"/>
        <v>17770893</v>
      </c>
      <c r="I34">
        <v>533848</v>
      </c>
      <c r="J34" t="str">
        <f t="shared" si="3"/>
        <v/>
      </c>
      <c r="K34">
        <f t="shared" si="4"/>
        <v>533848</v>
      </c>
      <c r="L34">
        <v>7</v>
      </c>
      <c r="N34" t="s">
        <v>221</v>
      </c>
    </row>
    <row r="35" spans="1:19" x14ac:dyDescent="0.25">
      <c r="A35">
        <v>28</v>
      </c>
      <c r="B35" s="4" t="s">
        <v>9</v>
      </c>
      <c r="C35">
        <v>13</v>
      </c>
      <c r="D35" s="1" t="s">
        <v>37</v>
      </c>
      <c r="E35" s="1">
        <f t="shared" si="0"/>
        <v>10638</v>
      </c>
      <c r="F35" s="1">
        <f t="shared" si="5"/>
        <v>0</v>
      </c>
      <c r="G35" t="str">
        <f t="shared" si="1"/>
        <v>100298E</v>
      </c>
      <c r="H35">
        <f t="shared" si="2"/>
        <v>16787854</v>
      </c>
      <c r="I35">
        <v>533849</v>
      </c>
      <c r="J35" t="str">
        <f t="shared" si="3"/>
        <v/>
      </c>
      <c r="K35">
        <f t="shared" si="4"/>
        <v>533849</v>
      </c>
      <c r="L35">
        <v>0</v>
      </c>
      <c r="N35" t="s">
        <v>222</v>
      </c>
    </row>
    <row r="36" spans="1:19" x14ac:dyDescent="0.25">
      <c r="A36">
        <v>29</v>
      </c>
      <c r="B36" s="4" t="s">
        <v>9</v>
      </c>
      <c r="C36">
        <v>14</v>
      </c>
      <c r="D36" s="1" t="s">
        <v>38</v>
      </c>
      <c r="E36" s="1">
        <f t="shared" si="0"/>
        <v>10638</v>
      </c>
      <c r="F36" s="1">
        <f t="shared" si="5"/>
        <v>1</v>
      </c>
      <c r="G36" t="str">
        <f t="shared" si="1"/>
        <v>101298E</v>
      </c>
      <c r="H36">
        <f t="shared" si="2"/>
        <v>16853390</v>
      </c>
      <c r="I36">
        <v>533849</v>
      </c>
      <c r="J36" t="str">
        <f t="shared" si="3"/>
        <v/>
      </c>
      <c r="K36">
        <f t="shared" si="4"/>
        <v>533849</v>
      </c>
      <c r="L36">
        <v>1</v>
      </c>
      <c r="N36" t="s">
        <v>223</v>
      </c>
    </row>
    <row r="37" spans="1:19" hidden="1" x14ac:dyDescent="0.25">
      <c r="A37">
        <v>30</v>
      </c>
      <c r="B37" s="4" t="s">
        <v>9</v>
      </c>
      <c r="C37">
        <v>15</v>
      </c>
      <c r="E37" s="1" t="str">
        <f t="shared" si="0"/>
        <v/>
      </c>
      <c r="F37" s="1" t="e">
        <f>IF(MOD(K37,2)=1,8+L37,L37)</f>
        <v>#VALUE!</v>
      </c>
      <c r="G37" t="e">
        <f t="shared" si="1"/>
        <v>#VALUE!</v>
      </c>
      <c r="H37" t="e">
        <f t="shared" si="2"/>
        <v>#VALUE!</v>
      </c>
      <c r="J37" t="str">
        <f t="shared" si="3"/>
        <v/>
      </c>
      <c r="K37" t="str">
        <f t="shared" si="4"/>
        <v/>
      </c>
    </row>
    <row r="38" spans="1:19" x14ac:dyDescent="0.25">
      <c r="A38">
        <v>31</v>
      </c>
      <c r="B38" s="4" t="s">
        <v>9</v>
      </c>
      <c r="C38">
        <v>16</v>
      </c>
      <c r="D38" s="1" t="s">
        <v>40</v>
      </c>
      <c r="E38" s="1">
        <f t="shared" si="0"/>
        <v>11857</v>
      </c>
      <c r="F38" s="1">
        <f>IF(MOD(K38-$B$5,2)=1,8+L38,L38)</f>
        <v>0</v>
      </c>
      <c r="G38" t="str">
        <f t="shared" si="1"/>
        <v>1002E51</v>
      </c>
      <c r="H38">
        <f t="shared" si="2"/>
        <v>16789073</v>
      </c>
      <c r="J38">
        <f t="shared" si="3"/>
        <v>536287</v>
      </c>
      <c r="K38">
        <f t="shared" si="4"/>
        <v>536287</v>
      </c>
      <c r="N38" t="s">
        <v>41</v>
      </c>
      <c r="R38" t="s">
        <v>113</v>
      </c>
      <c r="S38">
        <v>3</v>
      </c>
    </row>
    <row r="39" spans="1:19" x14ac:dyDescent="0.25">
      <c r="A39">
        <v>32</v>
      </c>
      <c r="B39" s="5" t="s">
        <v>10</v>
      </c>
      <c r="C39">
        <v>1</v>
      </c>
      <c r="D39" s="1" t="s">
        <v>39</v>
      </c>
      <c r="E39" s="1">
        <f t="shared" ref="E39:E70" si="6">IF(K39&lt;&gt;"",FLOOR((K39-MIN(K:K))/2,1),"")</f>
        <v>11671</v>
      </c>
      <c r="F39" s="1">
        <f>IF(MOD(K39-$B$5,2)=1,8+L39,L39)</f>
        <v>8</v>
      </c>
      <c r="G39" t="str">
        <f t="shared" ref="G39:G70" si="7">DEC2HEX(B$1*HEX2DEC(1000000) +F39*HEX2DEC(10000) +E39)</f>
        <v>1082D97</v>
      </c>
      <c r="H39">
        <f t="shared" si="2"/>
        <v>17313175</v>
      </c>
      <c r="J39">
        <f t="shared" ref="J39:J70" si="8">IF(P39&lt;&gt;"",P39*136+$B$2,IF(Q39&lt;&gt;"",Q39*136+$B$2,IF(S39&lt;&gt;"",S39*80+$B$4,"")))</f>
        <v>535916</v>
      </c>
      <c r="K39">
        <f t="shared" si="4"/>
        <v>535916</v>
      </c>
      <c r="N39" t="s">
        <v>171</v>
      </c>
      <c r="O39" t="s">
        <v>113</v>
      </c>
      <c r="P39">
        <v>15</v>
      </c>
      <c r="Q39" t="s">
        <v>119</v>
      </c>
    </row>
    <row r="40" spans="1:19" x14ac:dyDescent="0.25">
      <c r="A40">
        <v>33</v>
      </c>
      <c r="B40" s="5" t="s">
        <v>10</v>
      </c>
      <c r="C40">
        <v>2</v>
      </c>
      <c r="D40" s="1" t="s">
        <v>30</v>
      </c>
      <c r="E40" s="1">
        <f t="shared" si="6"/>
        <v>11671</v>
      </c>
      <c r="F40" s="1">
        <f>IF(MOD(K40-$B$5,2)=1,8+L40,L40)</f>
        <v>8</v>
      </c>
      <c r="G40" t="str">
        <f t="shared" si="7"/>
        <v>1082D97</v>
      </c>
      <c r="H40">
        <f t="shared" si="2"/>
        <v>17313175</v>
      </c>
      <c r="J40">
        <f t="shared" si="8"/>
        <v>535916</v>
      </c>
      <c r="K40">
        <f t="shared" si="4"/>
        <v>535916</v>
      </c>
      <c r="N40" t="s">
        <v>172</v>
      </c>
      <c r="O40" t="s">
        <v>113</v>
      </c>
      <c r="Q40">
        <v>15</v>
      </c>
    </row>
    <row r="41" spans="1:19" hidden="1" x14ac:dyDescent="0.25">
      <c r="A41">
        <v>34</v>
      </c>
      <c r="B41" s="5" t="s">
        <v>10</v>
      </c>
      <c r="C41">
        <v>3</v>
      </c>
      <c r="E41" s="1" t="str">
        <f t="shared" si="6"/>
        <v/>
      </c>
      <c r="F41" s="1" t="e">
        <f t="shared" ref="F41:F54" si="9">IF(MOD(K41,2)=1,8+L41,L41)</f>
        <v>#VALUE!</v>
      </c>
      <c r="G41" t="e">
        <f t="shared" si="7"/>
        <v>#VALUE!</v>
      </c>
      <c r="H41" t="e">
        <f t="shared" ref="H41:H82" si="10">HEX2DEC(G41)</f>
        <v>#VALUE!</v>
      </c>
      <c r="J41" t="str">
        <f t="shared" si="8"/>
        <v/>
      </c>
      <c r="K41" t="str">
        <f t="shared" si="4"/>
        <v/>
      </c>
    </row>
    <row r="42" spans="1:19" hidden="1" x14ac:dyDescent="0.25">
      <c r="A42">
        <v>35</v>
      </c>
      <c r="B42" s="5" t="s">
        <v>10</v>
      </c>
      <c r="C42">
        <v>4</v>
      </c>
      <c r="E42" s="1" t="str">
        <f t="shared" si="6"/>
        <v/>
      </c>
      <c r="F42" s="1" t="e">
        <f t="shared" si="9"/>
        <v>#VALUE!</v>
      </c>
      <c r="G42" t="e">
        <f t="shared" si="7"/>
        <v>#VALUE!</v>
      </c>
      <c r="H42" t="e">
        <f t="shared" si="10"/>
        <v>#VALUE!</v>
      </c>
      <c r="J42" t="str">
        <f t="shared" si="8"/>
        <v/>
      </c>
      <c r="K42" t="str">
        <f t="shared" si="4"/>
        <v/>
      </c>
    </row>
    <row r="43" spans="1:19" hidden="1" x14ac:dyDescent="0.25">
      <c r="A43">
        <v>36</v>
      </c>
      <c r="B43" s="5" t="s">
        <v>10</v>
      </c>
      <c r="C43">
        <v>5</v>
      </c>
      <c r="E43" s="1" t="str">
        <f t="shared" si="6"/>
        <v/>
      </c>
      <c r="F43" s="1" t="e">
        <f t="shared" si="9"/>
        <v>#VALUE!</v>
      </c>
      <c r="G43" t="e">
        <f t="shared" si="7"/>
        <v>#VALUE!</v>
      </c>
      <c r="H43" t="e">
        <f t="shared" si="10"/>
        <v>#VALUE!</v>
      </c>
      <c r="J43" t="str">
        <f t="shared" si="8"/>
        <v/>
      </c>
      <c r="K43" t="str">
        <f t="shared" si="4"/>
        <v/>
      </c>
    </row>
    <row r="44" spans="1:19" hidden="1" x14ac:dyDescent="0.25">
      <c r="A44">
        <v>37</v>
      </c>
      <c r="B44" s="5" t="s">
        <v>10</v>
      </c>
      <c r="C44">
        <v>6</v>
      </c>
      <c r="E44" s="1" t="str">
        <f t="shared" si="6"/>
        <v/>
      </c>
      <c r="F44" s="1" t="e">
        <f t="shared" si="9"/>
        <v>#VALUE!</v>
      </c>
      <c r="G44" t="e">
        <f t="shared" si="7"/>
        <v>#VALUE!</v>
      </c>
      <c r="H44" t="e">
        <f t="shared" si="10"/>
        <v>#VALUE!</v>
      </c>
      <c r="J44" t="str">
        <f t="shared" si="8"/>
        <v/>
      </c>
      <c r="K44" t="str">
        <f t="shared" si="4"/>
        <v/>
      </c>
    </row>
    <row r="45" spans="1:19" hidden="1" x14ac:dyDescent="0.25">
      <c r="A45">
        <v>38</v>
      </c>
      <c r="B45" s="5" t="s">
        <v>10</v>
      </c>
      <c r="C45">
        <v>7</v>
      </c>
      <c r="E45" s="1" t="str">
        <f t="shared" si="6"/>
        <v/>
      </c>
      <c r="F45" s="1" t="e">
        <f t="shared" si="9"/>
        <v>#VALUE!</v>
      </c>
      <c r="G45" t="e">
        <f t="shared" si="7"/>
        <v>#VALUE!</v>
      </c>
      <c r="H45" t="e">
        <f t="shared" si="10"/>
        <v>#VALUE!</v>
      </c>
      <c r="J45" t="str">
        <f t="shared" si="8"/>
        <v/>
      </c>
      <c r="K45" t="str">
        <f t="shared" si="4"/>
        <v/>
      </c>
    </row>
    <row r="46" spans="1:19" hidden="1" x14ac:dyDescent="0.25">
      <c r="A46">
        <v>39</v>
      </c>
      <c r="B46" s="5" t="s">
        <v>10</v>
      </c>
      <c r="C46">
        <v>8</v>
      </c>
      <c r="E46" s="1" t="str">
        <f t="shared" si="6"/>
        <v/>
      </c>
      <c r="F46" s="1" t="e">
        <f t="shared" si="9"/>
        <v>#VALUE!</v>
      </c>
      <c r="G46" t="e">
        <f t="shared" si="7"/>
        <v>#VALUE!</v>
      </c>
      <c r="H46" t="e">
        <f t="shared" si="10"/>
        <v>#VALUE!</v>
      </c>
      <c r="J46" t="str">
        <f t="shared" si="8"/>
        <v/>
      </c>
      <c r="K46" t="str">
        <f t="shared" si="4"/>
        <v/>
      </c>
    </row>
    <row r="47" spans="1:19" hidden="1" x14ac:dyDescent="0.25">
      <c r="A47">
        <v>40</v>
      </c>
      <c r="B47" s="5" t="s">
        <v>10</v>
      </c>
      <c r="C47">
        <v>9</v>
      </c>
      <c r="E47" s="1" t="str">
        <f t="shared" si="6"/>
        <v/>
      </c>
      <c r="F47" s="1" t="e">
        <f t="shared" si="9"/>
        <v>#VALUE!</v>
      </c>
      <c r="G47" t="e">
        <f t="shared" si="7"/>
        <v>#VALUE!</v>
      </c>
      <c r="H47" t="e">
        <f t="shared" si="10"/>
        <v>#VALUE!</v>
      </c>
      <c r="J47" t="str">
        <f t="shared" si="8"/>
        <v/>
      </c>
      <c r="K47" t="str">
        <f t="shared" si="4"/>
        <v/>
      </c>
    </row>
    <row r="48" spans="1:19" hidden="1" x14ac:dyDescent="0.25">
      <c r="A48">
        <v>41</v>
      </c>
      <c r="B48" s="5" t="s">
        <v>10</v>
      </c>
      <c r="C48">
        <v>10</v>
      </c>
      <c r="E48" s="1" t="str">
        <f t="shared" si="6"/>
        <v/>
      </c>
      <c r="F48" s="1" t="e">
        <f t="shared" si="9"/>
        <v>#VALUE!</v>
      </c>
      <c r="G48" t="e">
        <f t="shared" si="7"/>
        <v>#VALUE!</v>
      </c>
      <c r="H48" t="e">
        <f t="shared" si="10"/>
        <v>#VALUE!</v>
      </c>
      <c r="J48" t="str">
        <f t="shared" si="8"/>
        <v/>
      </c>
      <c r="K48" t="str">
        <f t="shared" si="4"/>
        <v/>
      </c>
    </row>
    <row r="49" spans="1:19" hidden="1" x14ac:dyDescent="0.25">
      <c r="A49">
        <v>42</v>
      </c>
      <c r="B49" s="5" t="s">
        <v>10</v>
      </c>
      <c r="C49">
        <v>11</v>
      </c>
      <c r="E49" s="1" t="str">
        <f t="shared" si="6"/>
        <v/>
      </c>
      <c r="F49" s="1" t="e">
        <f t="shared" si="9"/>
        <v>#VALUE!</v>
      </c>
      <c r="G49" t="e">
        <f t="shared" si="7"/>
        <v>#VALUE!</v>
      </c>
      <c r="H49" t="e">
        <f t="shared" si="10"/>
        <v>#VALUE!</v>
      </c>
      <c r="J49" t="str">
        <f t="shared" si="8"/>
        <v/>
      </c>
      <c r="K49" t="str">
        <f t="shared" si="4"/>
        <v/>
      </c>
    </row>
    <row r="50" spans="1:19" hidden="1" x14ac:dyDescent="0.25">
      <c r="A50">
        <v>43</v>
      </c>
      <c r="B50" s="5" t="s">
        <v>10</v>
      </c>
      <c r="C50">
        <v>12</v>
      </c>
      <c r="E50" s="1" t="str">
        <f t="shared" si="6"/>
        <v/>
      </c>
      <c r="F50" s="1" t="e">
        <f t="shared" si="9"/>
        <v>#VALUE!</v>
      </c>
      <c r="G50" t="e">
        <f t="shared" si="7"/>
        <v>#VALUE!</v>
      </c>
      <c r="H50" t="e">
        <f t="shared" si="10"/>
        <v>#VALUE!</v>
      </c>
      <c r="J50" t="str">
        <f t="shared" si="8"/>
        <v/>
      </c>
      <c r="K50" t="str">
        <f t="shared" si="4"/>
        <v/>
      </c>
    </row>
    <row r="51" spans="1:19" hidden="1" x14ac:dyDescent="0.25">
      <c r="A51">
        <v>44</v>
      </c>
      <c r="B51" s="5" t="s">
        <v>10</v>
      </c>
      <c r="C51">
        <v>13</v>
      </c>
      <c r="E51" s="1" t="str">
        <f t="shared" si="6"/>
        <v/>
      </c>
      <c r="F51" s="1" t="e">
        <f t="shared" si="9"/>
        <v>#VALUE!</v>
      </c>
      <c r="G51" t="e">
        <f t="shared" si="7"/>
        <v>#VALUE!</v>
      </c>
      <c r="H51" t="e">
        <f t="shared" si="10"/>
        <v>#VALUE!</v>
      </c>
      <c r="J51" t="str">
        <f t="shared" si="8"/>
        <v/>
      </c>
      <c r="K51" t="str">
        <f t="shared" si="4"/>
        <v/>
      </c>
    </row>
    <row r="52" spans="1:19" hidden="1" x14ac:dyDescent="0.25">
      <c r="A52">
        <v>45</v>
      </c>
      <c r="B52" s="5" t="s">
        <v>10</v>
      </c>
      <c r="C52">
        <v>14</v>
      </c>
      <c r="E52" s="1" t="str">
        <f t="shared" si="6"/>
        <v/>
      </c>
      <c r="F52" s="1" t="e">
        <f t="shared" si="9"/>
        <v>#VALUE!</v>
      </c>
      <c r="G52" t="e">
        <f t="shared" si="7"/>
        <v>#VALUE!</v>
      </c>
      <c r="H52" t="e">
        <f t="shared" si="10"/>
        <v>#VALUE!</v>
      </c>
      <c r="J52" t="str">
        <f t="shared" si="8"/>
        <v/>
      </c>
      <c r="K52" t="str">
        <f t="shared" si="4"/>
        <v/>
      </c>
    </row>
    <row r="53" spans="1:19" hidden="1" x14ac:dyDescent="0.25">
      <c r="A53">
        <v>46</v>
      </c>
      <c r="B53" s="5" t="s">
        <v>10</v>
      </c>
      <c r="C53">
        <v>15</v>
      </c>
      <c r="E53" s="1" t="str">
        <f t="shared" si="6"/>
        <v/>
      </c>
      <c r="F53" s="1" t="e">
        <f t="shared" si="9"/>
        <v>#VALUE!</v>
      </c>
      <c r="G53" t="e">
        <f t="shared" si="7"/>
        <v>#VALUE!</v>
      </c>
      <c r="H53" t="e">
        <f t="shared" si="10"/>
        <v>#VALUE!</v>
      </c>
      <c r="J53" t="str">
        <f t="shared" si="8"/>
        <v/>
      </c>
      <c r="K53" t="str">
        <f t="shared" si="4"/>
        <v/>
      </c>
    </row>
    <row r="54" spans="1:19" hidden="1" x14ac:dyDescent="0.25">
      <c r="A54">
        <v>47</v>
      </c>
      <c r="B54" s="5" t="s">
        <v>10</v>
      </c>
      <c r="C54">
        <v>16</v>
      </c>
      <c r="E54" s="1" t="str">
        <f t="shared" si="6"/>
        <v/>
      </c>
      <c r="F54" s="1" t="e">
        <f t="shared" si="9"/>
        <v>#VALUE!</v>
      </c>
      <c r="G54" t="e">
        <f t="shared" si="7"/>
        <v>#VALUE!</v>
      </c>
      <c r="H54" t="e">
        <f t="shared" si="10"/>
        <v>#VALUE!</v>
      </c>
      <c r="J54" t="str">
        <f t="shared" si="8"/>
        <v/>
      </c>
      <c r="K54" t="str">
        <f t="shared" si="4"/>
        <v/>
      </c>
    </row>
    <row r="55" spans="1:19" x14ac:dyDescent="0.25">
      <c r="A55">
        <v>48</v>
      </c>
      <c r="B55" s="6" t="s">
        <v>11</v>
      </c>
      <c r="C55">
        <v>1</v>
      </c>
      <c r="D55" s="1" t="s">
        <v>42</v>
      </c>
      <c r="E55" s="1">
        <f t="shared" si="6"/>
        <v>11737</v>
      </c>
      <c r="F55" s="1">
        <f>IF(MOD(K55-$B$5,2)=1,8+L55,L55)</f>
        <v>0</v>
      </c>
      <c r="G55" t="str">
        <f t="shared" si="7"/>
        <v>1002DD9</v>
      </c>
      <c r="H55">
        <f t="shared" si="10"/>
        <v>16788953</v>
      </c>
      <c r="J55">
        <f t="shared" si="8"/>
        <v>536047</v>
      </c>
      <c r="K55">
        <f t="shared" si="4"/>
        <v>536047</v>
      </c>
      <c r="N55" t="s">
        <v>173</v>
      </c>
      <c r="R55" t="s">
        <v>113</v>
      </c>
      <c r="S55">
        <v>0</v>
      </c>
    </row>
    <row r="56" spans="1:19" hidden="1" x14ac:dyDescent="0.25">
      <c r="A56">
        <v>49</v>
      </c>
      <c r="B56" s="6" t="s">
        <v>11</v>
      </c>
      <c r="C56">
        <v>2</v>
      </c>
      <c r="E56" s="1" t="str">
        <f t="shared" si="6"/>
        <v/>
      </c>
      <c r="F56" s="1" t="e">
        <f t="shared" ref="F56:F62" si="11">IF(MOD(K56,2)=1,8+L56,L56)</f>
        <v>#VALUE!</v>
      </c>
      <c r="G56" t="e">
        <f t="shared" si="7"/>
        <v>#VALUE!</v>
      </c>
      <c r="H56" t="e">
        <f t="shared" si="10"/>
        <v>#VALUE!</v>
      </c>
      <c r="J56" t="str">
        <f t="shared" si="8"/>
        <v/>
      </c>
      <c r="K56" t="str">
        <f t="shared" si="4"/>
        <v/>
      </c>
    </row>
    <row r="57" spans="1:19" hidden="1" x14ac:dyDescent="0.25">
      <c r="A57">
        <v>50</v>
      </c>
      <c r="B57" s="6" t="s">
        <v>11</v>
      </c>
      <c r="C57">
        <v>3</v>
      </c>
      <c r="E57" s="1" t="str">
        <f t="shared" si="6"/>
        <v/>
      </c>
      <c r="F57" s="1" t="e">
        <f t="shared" si="11"/>
        <v>#VALUE!</v>
      </c>
      <c r="G57" t="e">
        <f t="shared" si="7"/>
        <v>#VALUE!</v>
      </c>
      <c r="H57" t="e">
        <f t="shared" si="10"/>
        <v>#VALUE!</v>
      </c>
      <c r="J57" t="str">
        <f t="shared" si="8"/>
        <v/>
      </c>
      <c r="K57" t="str">
        <f t="shared" si="4"/>
        <v/>
      </c>
    </row>
    <row r="58" spans="1:19" hidden="1" x14ac:dyDescent="0.25">
      <c r="A58">
        <v>51</v>
      </c>
      <c r="B58" s="6" t="s">
        <v>11</v>
      </c>
      <c r="C58">
        <v>4</v>
      </c>
      <c r="E58" s="1" t="str">
        <f t="shared" si="6"/>
        <v/>
      </c>
      <c r="F58" s="1" t="e">
        <f t="shared" si="11"/>
        <v>#VALUE!</v>
      </c>
      <c r="G58" t="e">
        <f t="shared" si="7"/>
        <v>#VALUE!</v>
      </c>
      <c r="H58" t="e">
        <f t="shared" si="10"/>
        <v>#VALUE!</v>
      </c>
      <c r="J58" t="str">
        <f t="shared" si="8"/>
        <v/>
      </c>
      <c r="K58" t="str">
        <f t="shared" si="4"/>
        <v/>
      </c>
    </row>
    <row r="59" spans="1:19" hidden="1" x14ac:dyDescent="0.25">
      <c r="A59">
        <v>52</v>
      </c>
      <c r="B59" s="6" t="s">
        <v>11</v>
      </c>
      <c r="C59">
        <v>5</v>
      </c>
      <c r="E59" s="1" t="str">
        <f t="shared" si="6"/>
        <v/>
      </c>
      <c r="F59" s="1" t="e">
        <f t="shared" si="11"/>
        <v>#VALUE!</v>
      </c>
      <c r="G59" t="e">
        <f t="shared" si="7"/>
        <v>#VALUE!</v>
      </c>
      <c r="H59" t="e">
        <f t="shared" si="10"/>
        <v>#VALUE!</v>
      </c>
      <c r="J59" t="str">
        <f t="shared" si="8"/>
        <v/>
      </c>
      <c r="K59" t="str">
        <f t="shared" si="4"/>
        <v/>
      </c>
    </row>
    <row r="60" spans="1:19" hidden="1" x14ac:dyDescent="0.25">
      <c r="A60">
        <v>53</v>
      </c>
      <c r="B60" s="6" t="s">
        <v>11</v>
      </c>
      <c r="C60">
        <v>6</v>
      </c>
      <c r="E60" s="1" t="str">
        <f t="shared" si="6"/>
        <v/>
      </c>
      <c r="F60" s="1" t="e">
        <f t="shared" si="11"/>
        <v>#VALUE!</v>
      </c>
      <c r="G60" t="e">
        <f t="shared" si="7"/>
        <v>#VALUE!</v>
      </c>
      <c r="H60" t="e">
        <f t="shared" si="10"/>
        <v>#VALUE!</v>
      </c>
      <c r="J60" t="str">
        <f t="shared" si="8"/>
        <v/>
      </c>
      <c r="K60" t="str">
        <f t="shared" si="4"/>
        <v/>
      </c>
    </row>
    <row r="61" spans="1:19" hidden="1" x14ac:dyDescent="0.25">
      <c r="A61">
        <v>54</v>
      </c>
      <c r="B61" s="6" t="s">
        <v>11</v>
      </c>
      <c r="C61">
        <v>7</v>
      </c>
      <c r="E61" s="1" t="str">
        <f t="shared" si="6"/>
        <v/>
      </c>
      <c r="F61" s="1" t="e">
        <f t="shared" si="11"/>
        <v>#VALUE!</v>
      </c>
      <c r="G61" t="e">
        <f t="shared" si="7"/>
        <v>#VALUE!</v>
      </c>
      <c r="H61" t="e">
        <f t="shared" si="10"/>
        <v>#VALUE!</v>
      </c>
      <c r="J61" t="str">
        <f t="shared" si="8"/>
        <v/>
      </c>
      <c r="K61" t="str">
        <f t="shared" si="4"/>
        <v/>
      </c>
    </row>
    <row r="62" spans="1:19" hidden="1" x14ac:dyDescent="0.25">
      <c r="A62">
        <v>55</v>
      </c>
      <c r="B62" s="6" t="s">
        <v>11</v>
      </c>
      <c r="C62">
        <v>8</v>
      </c>
      <c r="E62" s="1" t="str">
        <f t="shared" si="6"/>
        <v/>
      </c>
      <c r="F62" s="1" t="e">
        <f t="shared" si="11"/>
        <v>#VALUE!</v>
      </c>
      <c r="G62" t="e">
        <f t="shared" si="7"/>
        <v>#VALUE!</v>
      </c>
      <c r="H62" t="e">
        <f t="shared" si="10"/>
        <v>#VALUE!</v>
      </c>
      <c r="J62" t="str">
        <f t="shared" si="8"/>
        <v/>
      </c>
      <c r="K62" t="str">
        <f t="shared" si="4"/>
        <v/>
      </c>
    </row>
    <row r="63" spans="1:19" x14ac:dyDescent="0.25">
      <c r="A63">
        <v>56</v>
      </c>
      <c r="B63" s="6" t="s">
        <v>11</v>
      </c>
      <c r="C63">
        <v>9</v>
      </c>
      <c r="D63" s="1" t="s">
        <v>43</v>
      </c>
      <c r="E63" s="1">
        <f t="shared" si="6"/>
        <v>11777</v>
      </c>
      <c r="F63" s="1">
        <f t="shared" ref="F63:F82" si="12">IF(MOD(K63-$B$5,2)=1,8+L63,L63)</f>
        <v>0</v>
      </c>
      <c r="G63" t="str">
        <f t="shared" si="7"/>
        <v>1002E01</v>
      </c>
      <c r="H63">
        <f t="shared" si="10"/>
        <v>16788993</v>
      </c>
      <c r="J63">
        <f t="shared" si="8"/>
        <v>536127</v>
      </c>
      <c r="K63">
        <f t="shared" si="4"/>
        <v>536127</v>
      </c>
      <c r="N63" t="s">
        <v>174</v>
      </c>
      <c r="R63" t="s">
        <v>113</v>
      </c>
      <c r="S63">
        <v>1</v>
      </c>
    </row>
    <row r="64" spans="1:19" x14ac:dyDescent="0.25">
      <c r="A64">
        <v>57</v>
      </c>
      <c r="B64" s="6" t="s">
        <v>11</v>
      </c>
      <c r="C64">
        <v>10</v>
      </c>
      <c r="D64" s="1" t="s">
        <v>44</v>
      </c>
      <c r="E64" s="1">
        <f t="shared" si="6"/>
        <v>10855</v>
      </c>
      <c r="F64" s="1">
        <f t="shared" si="12"/>
        <v>8</v>
      </c>
      <c r="G64" t="str">
        <f t="shared" si="7"/>
        <v>1082A67</v>
      </c>
      <c r="H64">
        <f t="shared" si="10"/>
        <v>17312359</v>
      </c>
      <c r="J64">
        <f t="shared" si="8"/>
        <v>534284</v>
      </c>
      <c r="K64">
        <f t="shared" si="4"/>
        <v>534284</v>
      </c>
      <c r="N64" t="s">
        <v>175</v>
      </c>
      <c r="O64" t="s">
        <v>113</v>
      </c>
      <c r="Q64">
        <v>3</v>
      </c>
    </row>
    <row r="65" spans="1:17" x14ac:dyDescent="0.25">
      <c r="A65">
        <v>58</v>
      </c>
      <c r="B65" s="6" t="s">
        <v>11</v>
      </c>
      <c r="C65">
        <v>11</v>
      </c>
      <c r="D65" s="1" t="s">
        <v>45</v>
      </c>
      <c r="E65" s="1">
        <f t="shared" si="6"/>
        <v>10923</v>
      </c>
      <c r="F65" s="1">
        <f t="shared" si="12"/>
        <v>8</v>
      </c>
      <c r="G65" t="str">
        <f t="shared" si="7"/>
        <v>1082AAB</v>
      </c>
      <c r="H65">
        <f t="shared" si="10"/>
        <v>17312427</v>
      </c>
      <c r="J65">
        <f t="shared" si="8"/>
        <v>534420</v>
      </c>
      <c r="K65">
        <f t="shared" si="4"/>
        <v>534420</v>
      </c>
      <c r="N65" t="s">
        <v>176</v>
      </c>
      <c r="O65" t="s">
        <v>113</v>
      </c>
      <c r="P65">
        <v>4</v>
      </c>
      <c r="Q65" t="s">
        <v>119</v>
      </c>
    </row>
    <row r="66" spans="1:17" x14ac:dyDescent="0.25">
      <c r="A66">
        <v>59</v>
      </c>
      <c r="B66" s="6" t="s">
        <v>11</v>
      </c>
      <c r="C66">
        <v>12</v>
      </c>
      <c r="D66" s="1" t="s">
        <v>46</v>
      </c>
      <c r="E66" s="1">
        <f t="shared" si="6"/>
        <v>10923</v>
      </c>
      <c r="F66" s="1">
        <f t="shared" si="12"/>
        <v>8</v>
      </c>
      <c r="G66" t="str">
        <f t="shared" si="7"/>
        <v>1082AAB</v>
      </c>
      <c r="H66">
        <f t="shared" si="10"/>
        <v>17312427</v>
      </c>
      <c r="J66">
        <f t="shared" si="8"/>
        <v>534420</v>
      </c>
      <c r="K66">
        <f t="shared" si="4"/>
        <v>534420</v>
      </c>
      <c r="N66" t="s">
        <v>177</v>
      </c>
      <c r="O66" t="s">
        <v>113</v>
      </c>
      <c r="Q66">
        <v>4</v>
      </c>
    </row>
    <row r="67" spans="1:17" x14ac:dyDescent="0.25">
      <c r="A67">
        <v>60</v>
      </c>
      <c r="B67" s="6" t="s">
        <v>11</v>
      </c>
      <c r="C67">
        <v>13</v>
      </c>
      <c r="D67" s="1" t="s">
        <v>47</v>
      </c>
      <c r="E67" s="1">
        <f t="shared" si="6"/>
        <v>10991</v>
      </c>
      <c r="F67" s="1">
        <f t="shared" si="12"/>
        <v>8</v>
      </c>
      <c r="G67" t="str">
        <f t="shared" si="7"/>
        <v>1082AEF</v>
      </c>
      <c r="H67">
        <f t="shared" si="10"/>
        <v>17312495</v>
      </c>
      <c r="J67">
        <f t="shared" si="8"/>
        <v>534556</v>
      </c>
      <c r="K67">
        <f t="shared" si="4"/>
        <v>534556</v>
      </c>
      <c r="N67" t="s">
        <v>178</v>
      </c>
      <c r="O67" t="s">
        <v>113</v>
      </c>
      <c r="P67">
        <v>5</v>
      </c>
      <c r="Q67" t="s">
        <v>119</v>
      </c>
    </row>
    <row r="68" spans="1:17" x14ac:dyDescent="0.25">
      <c r="A68">
        <v>61</v>
      </c>
      <c r="B68" s="6" t="s">
        <v>11</v>
      </c>
      <c r="C68">
        <v>14</v>
      </c>
      <c r="D68" s="1" t="s">
        <v>48</v>
      </c>
      <c r="E68" s="1">
        <f t="shared" si="6"/>
        <v>10991</v>
      </c>
      <c r="F68" s="1">
        <f t="shared" si="12"/>
        <v>8</v>
      </c>
      <c r="G68" t="str">
        <f t="shared" si="7"/>
        <v>1082AEF</v>
      </c>
      <c r="H68">
        <f t="shared" si="10"/>
        <v>17312495</v>
      </c>
      <c r="J68">
        <f t="shared" si="8"/>
        <v>534556</v>
      </c>
      <c r="K68">
        <f t="shared" si="4"/>
        <v>534556</v>
      </c>
      <c r="N68" t="s">
        <v>179</v>
      </c>
      <c r="O68" t="s">
        <v>113</v>
      </c>
      <c r="Q68">
        <v>5</v>
      </c>
    </row>
    <row r="69" spans="1:17" x14ac:dyDescent="0.25">
      <c r="A69">
        <v>62</v>
      </c>
      <c r="B69" s="6" t="s">
        <v>11</v>
      </c>
      <c r="C69">
        <v>15</v>
      </c>
      <c r="D69" s="1" t="s">
        <v>49</v>
      </c>
      <c r="E69" s="1">
        <f t="shared" si="6"/>
        <v>11059</v>
      </c>
      <c r="F69" s="1">
        <f t="shared" si="12"/>
        <v>8</v>
      </c>
      <c r="G69" t="str">
        <f t="shared" si="7"/>
        <v>1082B33</v>
      </c>
      <c r="H69">
        <f t="shared" si="10"/>
        <v>17312563</v>
      </c>
      <c r="J69">
        <f t="shared" si="8"/>
        <v>534692</v>
      </c>
      <c r="K69">
        <f t="shared" si="4"/>
        <v>534692</v>
      </c>
      <c r="N69" t="s">
        <v>180</v>
      </c>
      <c r="O69" t="s">
        <v>113</v>
      </c>
      <c r="P69">
        <v>6</v>
      </c>
      <c r="Q69" t="s">
        <v>119</v>
      </c>
    </row>
    <row r="70" spans="1:17" x14ac:dyDescent="0.25">
      <c r="A70">
        <v>63</v>
      </c>
      <c r="B70" s="6" t="s">
        <v>11</v>
      </c>
      <c r="C70">
        <v>16</v>
      </c>
      <c r="D70" s="1" t="s">
        <v>50</v>
      </c>
      <c r="E70" s="1">
        <f t="shared" si="6"/>
        <v>11059</v>
      </c>
      <c r="F70" s="1">
        <f t="shared" si="12"/>
        <v>8</v>
      </c>
      <c r="G70" t="str">
        <f t="shared" si="7"/>
        <v>1082B33</v>
      </c>
      <c r="H70">
        <f t="shared" si="10"/>
        <v>17312563</v>
      </c>
      <c r="J70">
        <f t="shared" si="8"/>
        <v>534692</v>
      </c>
      <c r="K70">
        <f t="shared" si="4"/>
        <v>534692</v>
      </c>
      <c r="N70" t="s">
        <v>181</v>
      </c>
      <c r="O70" t="s">
        <v>113</v>
      </c>
      <c r="Q70">
        <v>6</v>
      </c>
    </row>
    <row r="71" spans="1:17" x14ac:dyDescent="0.25">
      <c r="A71">
        <v>128</v>
      </c>
      <c r="B71" s="3" t="s">
        <v>134</v>
      </c>
      <c r="C71">
        <v>1</v>
      </c>
      <c r="D71" s="1" t="s">
        <v>133</v>
      </c>
      <c r="E71" s="1">
        <f t="shared" ref="E71:E82" si="13">IF(K71&lt;&gt;"",FLOOR((K71-MIN(K:K))/2,1),"")</f>
        <v>10571</v>
      </c>
      <c r="F71" s="1">
        <f t="shared" si="12"/>
        <v>10</v>
      </c>
      <c r="G71" t="str">
        <f t="shared" ref="G71:G82" si="14">DEC2HEX(B$1*HEX2DEC(1000000) +F71*HEX2DEC(10000) +E71)</f>
        <v>10A294B</v>
      </c>
      <c r="H71">
        <f t="shared" si="10"/>
        <v>17443147</v>
      </c>
      <c r="I71">
        <v>533716</v>
      </c>
      <c r="J71" t="str">
        <f t="shared" ref="J71:J82" si="15">IF(P71&lt;&gt;"",P71*136+$B$2,IF(Q71&lt;&gt;"",Q71*136+$B$2,IF(S71&lt;&gt;"",S71*80+$B$4,"")))</f>
        <v/>
      </c>
      <c r="K71">
        <f t="shared" si="4"/>
        <v>533716</v>
      </c>
      <c r="L71">
        <v>2</v>
      </c>
      <c r="N71" t="s">
        <v>182</v>
      </c>
    </row>
    <row r="72" spans="1:17" x14ac:dyDescent="0.25">
      <c r="A72">
        <v>129</v>
      </c>
      <c r="B72" s="3" t="s">
        <v>134</v>
      </c>
      <c r="C72">
        <v>2</v>
      </c>
      <c r="D72" s="1" t="s">
        <v>124</v>
      </c>
      <c r="E72" s="1">
        <f t="shared" si="13"/>
        <v>10571</v>
      </c>
      <c r="F72" s="1">
        <f t="shared" si="12"/>
        <v>11</v>
      </c>
      <c r="G72" t="str">
        <f t="shared" si="14"/>
        <v>10B294B</v>
      </c>
      <c r="H72">
        <f t="shared" si="10"/>
        <v>17508683</v>
      </c>
      <c r="I72">
        <v>533716</v>
      </c>
      <c r="J72" t="str">
        <f t="shared" si="15"/>
        <v/>
      </c>
      <c r="K72">
        <f t="shared" ref="K72:K82" si="16">IF(AND(I72&lt;&gt;"",D72&lt;&gt;""),I72,J72)</f>
        <v>533716</v>
      </c>
      <c r="L72">
        <v>3</v>
      </c>
      <c r="N72" t="s">
        <v>183</v>
      </c>
    </row>
    <row r="73" spans="1:17" x14ac:dyDescent="0.25">
      <c r="A73">
        <v>130</v>
      </c>
      <c r="B73" s="3" t="s">
        <v>134</v>
      </c>
      <c r="C73">
        <v>3</v>
      </c>
      <c r="D73" s="1" t="s">
        <v>125</v>
      </c>
      <c r="E73" s="1">
        <f t="shared" si="13"/>
        <v>10571</v>
      </c>
      <c r="F73" s="1">
        <f t="shared" si="12"/>
        <v>12</v>
      </c>
      <c r="G73" t="str">
        <f t="shared" si="14"/>
        <v>10C294B</v>
      </c>
      <c r="H73">
        <f t="shared" si="10"/>
        <v>17574219</v>
      </c>
      <c r="I73">
        <v>533716</v>
      </c>
      <c r="J73" t="str">
        <f t="shared" si="15"/>
        <v/>
      </c>
      <c r="K73">
        <f t="shared" si="16"/>
        <v>533716</v>
      </c>
      <c r="L73">
        <v>4</v>
      </c>
      <c r="N73" t="s">
        <v>184</v>
      </c>
    </row>
    <row r="74" spans="1:17" x14ac:dyDescent="0.25">
      <c r="A74">
        <v>131</v>
      </c>
      <c r="B74" s="3" t="s">
        <v>134</v>
      </c>
      <c r="C74">
        <v>4</v>
      </c>
      <c r="D74" s="1" t="s">
        <v>126</v>
      </c>
      <c r="E74" s="1">
        <f t="shared" si="13"/>
        <v>10571</v>
      </c>
      <c r="F74" s="1">
        <f t="shared" si="12"/>
        <v>13</v>
      </c>
      <c r="G74" t="str">
        <f t="shared" si="14"/>
        <v>10D294B</v>
      </c>
      <c r="H74">
        <f t="shared" si="10"/>
        <v>17639755</v>
      </c>
      <c r="I74">
        <v>533716</v>
      </c>
      <c r="J74" t="str">
        <f t="shared" si="15"/>
        <v/>
      </c>
      <c r="K74">
        <f t="shared" si="16"/>
        <v>533716</v>
      </c>
      <c r="L74">
        <v>5</v>
      </c>
      <c r="N74" t="s">
        <v>185</v>
      </c>
    </row>
    <row r="75" spans="1:17" x14ac:dyDescent="0.25">
      <c r="A75">
        <v>132</v>
      </c>
      <c r="B75" s="3" t="s">
        <v>134</v>
      </c>
      <c r="C75">
        <v>5</v>
      </c>
      <c r="D75" s="1" t="s">
        <v>127</v>
      </c>
      <c r="E75" s="1">
        <f t="shared" si="13"/>
        <v>10571</v>
      </c>
      <c r="F75" s="1">
        <f t="shared" si="12"/>
        <v>14</v>
      </c>
      <c r="G75" t="str">
        <f t="shared" si="14"/>
        <v>10E294B</v>
      </c>
      <c r="H75">
        <f t="shared" si="10"/>
        <v>17705291</v>
      </c>
      <c r="I75">
        <v>533716</v>
      </c>
      <c r="J75" t="str">
        <f t="shared" si="15"/>
        <v/>
      </c>
      <c r="K75">
        <f t="shared" si="16"/>
        <v>533716</v>
      </c>
      <c r="L75">
        <v>6</v>
      </c>
      <c r="N75" t="s">
        <v>190</v>
      </c>
    </row>
    <row r="76" spans="1:17" x14ac:dyDescent="0.25">
      <c r="A76">
        <v>133</v>
      </c>
      <c r="B76" s="3" t="s">
        <v>134</v>
      </c>
      <c r="C76">
        <v>6</v>
      </c>
      <c r="D76" s="1" t="s">
        <v>129</v>
      </c>
      <c r="E76" s="1">
        <f t="shared" si="13"/>
        <v>10571</v>
      </c>
      <c r="F76" s="1">
        <f t="shared" si="12"/>
        <v>15</v>
      </c>
      <c r="G76" t="str">
        <f t="shared" si="14"/>
        <v>10F294B</v>
      </c>
      <c r="H76">
        <f t="shared" si="10"/>
        <v>17770827</v>
      </c>
      <c r="I76">
        <v>533716</v>
      </c>
      <c r="J76" t="str">
        <f t="shared" si="15"/>
        <v/>
      </c>
      <c r="K76">
        <f t="shared" si="16"/>
        <v>533716</v>
      </c>
      <c r="L76">
        <v>7</v>
      </c>
      <c r="N76" t="s">
        <v>191</v>
      </c>
    </row>
    <row r="77" spans="1:17" x14ac:dyDescent="0.25">
      <c r="A77">
        <v>134</v>
      </c>
      <c r="B77" s="3" t="s">
        <v>134</v>
      </c>
      <c r="C77">
        <v>7</v>
      </c>
      <c r="D77" s="1" t="s">
        <v>130</v>
      </c>
      <c r="E77" s="1">
        <f t="shared" si="13"/>
        <v>10572</v>
      </c>
      <c r="F77" s="1">
        <f t="shared" si="12"/>
        <v>0</v>
      </c>
      <c r="G77" t="str">
        <f t="shared" si="14"/>
        <v>100294C</v>
      </c>
      <c r="H77">
        <f t="shared" si="10"/>
        <v>16787788</v>
      </c>
      <c r="I77">
        <v>533717</v>
      </c>
      <c r="J77" t="str">
        <f t="shared" si="15"/>
        <v/>
      </c>
      <c r="K77">
        <f t="shared" si="16"/>
        <v>533717</v>
      </c>
      <c r="L77">
        <v>0</v>
      </c>
      <c r="N77" t="s">
        <v>192</v>
      </c>
    </row>
    <row r="78" spans="1:17" x14ac:dyDescent="0.25">
      <c r="A78">
        <v>135</v>
      </c>
      <c r="B78" s="3" t="s">
        <v>134</v>
      </c>
      <c r="C78">
        <v>8</v>
      </c>
      <c r="D78" s="1" t="s">
        <v>135</v>
      </c>
      <c r="E78" s="1">
        <f t="shared" si="13"/>
        <v>10572</v>
      </c>
      <c r="F78" s="1">
        <f t="shared" si="12"/>
        <v>1</v>
      </c>
      <c r="G78" t="str">
        <f t="shared" si="14"/>
        <v>101294C</v>
      </c>
      <c r="H78">
        <f t="shared" si="10"/>
        <v>16853324</v>
      </c>
      <c r="I78">
        <v>533717</v>
      </c>
      <c r="J78" t="str">
        <f t="shared" si="15"/>
        <v/>
      </c>
      <c r="K78">
        <f t="shared" si="16"/>
        <v>533717</v>
      </c>
      <c r="L78">
        <v>1</v>
      </c>
      <c r="N78" t="s">
        <v>193</v>
      </c>
    </row>
    <row r="79" spans="1:17" x14ac:dyDescent="0.25">
      <c r="A79">
        <v>136</v>
      </c>
      <c r="B79" s="3" t="s">
        <v>134</v>
      </c>
      <c r="C79">
        <v>9</v>
      </c>
      <c r="D79" s="1" t="s">
        <v>151</v>
      </c>
      <c r="E79" s="1">
        <f t="shared" si="13"/>
        <v>10572</v>
      </c>
      <c r="F79" s="1">
        <f t="shared" si="12"/>
        <v>2</v>
      </c>
      <c r="G79" t="str">
        <f t="shared" si="14"/>
        <v>102294C</v>
      </c>
      <c r="H79">
        <f t="shared" si="10"/>
        <v>16918860</v>
      </c>
      <c r="I79">
        <v>533717</v>
      </c>
      <c r="J79" t="str">
        <f t="shared" si="15"/>
        <v/>
      </c>
      <c r="K79">
        <f t="shared" si="16"/>
        <v>533717</v>
      </c>
      <c r="L79">
        <v>2</v>
      </c>
      <c r="N79" t="s">
        <v>186</v>
      </c>
    </row>
    <row r="80" spans="1:17" x14ac:dyDescent="0.25">
      <c r="A80">
        <v>137</v>
      </c>
      <c r="B80" s="3" t="s">
        <v>134</v>
      </c>
      <c r="C80">
        <v>10</v>
      </c>
      <c r="D80" s="1" t="s">
        <v>131</v>
      </c>
      <c r="E80" s="1">
        <f t="shared" si="13"/>
        <v>10572</v>
      </c>
      <c r="F80" s="1">
        <f t="shared" si="12"/>
        <v>3</v>
      </c>
      <c r="G80" t="str">
        <f t="shared" si="14"/>
        <v>103294C</v>
      </c>
      <c r="H80">
        <f t="shared" si="10"/>
        <v>16984396</v>
      </c>
      <c r="I80">
        <v>533717</v>
      </c>
      <c r="J80" t="str">
        <f t="shared" si="15"/>
        <v/>
      </c>
      <c r="K80">
        <f t="shared" si="16"/>
        <v>533717</v>
      </c>
      <c r="L80">
        <v>3</v>
      </c>
      <c r="N80" t="s">
        <v>187</v>
      </c>
    </row>
    <row r="81" spans="1:14" x14ac:dyDescent="0.25">
      <c r="A81">
        <v>138</v>
      </c>
      <c r="B81" s="3" t="s">
        <v>134</v>
      </c>
      <c r="C81">
        <v>11</v>
      </c>
      <c r="D81" s="1" t="s">
        <v>128</v>
      </c>
      <c r="E81" s="1">
        <f t="shared" si="13"/>
        <v>10572</v>
      </c>
      <c r="F81" s="1">
        <f t="shared" si="12"/>
        <v>4</v>
      </c>
      <c r="G81" t="str">
        <f t="shared" si="14"/>
        <v>104294C</v>
      </c>
      <c r="H81">
        <f t="shared" si="10"/>
        <v>17049932</v>
      </c>
      <c r="I81">
        <v>533717</v>
      </c>
      <c r="J81" t="str">
        <f t="shared" si="15"/>
        <v/>
      </c>
      <c r="K81">
        <f t="shared" si="16"/>
        <v>533717</v>
      </c>
      <c r="L81">
        <v>4</v>
      </c>
      <c r="N81" t="s">
        <v>188</v>
      </c>
    </row>
    <row r="82" spans="1:14" x14ac:dyDescent="0.25">
      <c r="A82">
        <v>139</v>
      </c>
      <c r="B82" s="3" t="s">
        <v>134</v>
      </c>
      <c r="C82">
        <v>12</v>
      </c>
      <c r="D82" s="1" t="s">
        <v>132</v>
      </c>
      <c r="E82" s="1">
        <f t="shared" si="13"/>
        <v>10572</v>
      </c>
      <c r="F82" s="1">
        <f t="shared" si="12"/>
        <v>5</v>
      </c>
      <c r="G82" t="str">
        <f t="shared" si="14"/>
        <v>105294C</v>
      </c>
      <c r="H82">
        <f t="shared" si="10"/>
        <v>17115468</v>
      </c>
      <c r="I82">
        <v>533717</v>
      </c>
      <c r="J82" t="str">
        <f t="shared" si="15"/>
        <v/>
      </c>
      <c r="K82">
        <f t="shared" si="16"/>
        <v>533717</v>
      </c>
      <c r="L82">
        <v>5</v>
      </c>
      <c r="N82" t="s">
        <v>189</v>
      </c>
    </row>
  </sheetData>
  <autoFilter ref="A6:S82" xr:uid="{39ED0021-5E2A-4DF1-81B3-2053C7857DD9}">
    <filterColumn colId="3">
      <customFilters>
        <customFilter operator="notEqual" val=" "/>
      </customFilters>
    </filterColumn>
    <sortState ref="A7:S82">
      <sortCondition ref="A6:A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P54"/>
  <sheetViews>
    <sheetView tabSelected="1" topLeftCell="A19" workbookViewId="0">
      <selection activeCell="I53" sqref="I53"/>
    </sheetView>
  </sheetViews>
  <sheetFormatPr defaultRowHeight="15" x14ac:dyDescent="0.25"/>
  <cols>
    <col min="1" max="1" width="19.7109375" bestFit="1" customWidth="1"/>
    <col min="2" max="2" width="11.140625" bestFit="1" customWidth="1"/>
    <col min="3" max="3" width="18.140625" bestFit="1" customWidth="1"/>
    <col min="4" max="4" width="13.7109375" style="1" bestFit="1" customWidth="1"/>
    <col min="5" max="5" width="16.5703125" style="1" bestFit="1" customWidth="1"/>
    <col min="6" max="6" width="8.42578125" style="1" bestFit="1" customWidth="1"/>
    <col min="7" max="8" width="15" bestFit="1" customWidth="1"/>
    <col min="9" max="9" width="20.42578125" bestFit="1" customWidth="1"/>
    <col min="10" max="10" width="17.28515625" bestFit="1" customWidth="1"/>
    <col min="11" max="11" width="12.85546875" bestFit="1" customWidth="1"/>
    <col min="12" max="12" width="5.7109375" bestFit="1" customWidth="1"/>
    <col min="13" max="13" width="23.85546875" bestFit="1" customWidth="1"/>
    <col min="14" max="14" width="18.42578125" bestFit="1" customWidth="1"/>
    <col min="15" max="15" width="10.7109375" bestFit="1" customWidth="1"/>
    <col min="16" max="16" width="15.42578125" bestFit="1" customWidth="1"/>
  </cols>
  <sheetData>
    <row r="1" spans="1:16" x14ac:dyDescent="0.25">
      <c r="A1" t="s">
        <v>0</v>
      </c>
      <c r="B1">
        <v>2</v>
      </c>
    </row>
    <row r="2" spans="1:16" x14ac:dyDescent="0.25">
      <c r="A2" t="s">
        <v>146</v>
      </c>
      <c r="B2">
        <v>533874</v>
      </c>
    </row>
    <row r="3" spans="1:16" x14ac:dyDescent="0.25">
      <c r="A3" t="s">
        <v>139</v>
      </c>
      <c r="B3">
        <f>MIN(K:K)</f>
        <v>512573</v>
      </c>
      <c r="E3" s="1" t="s">
        <v>136</v>
      </c>
      <c r="I3" t="s">
        <v>137</v>
      </c>
    </row>
    <row r="4" spans="1:16" x14ac:dyDescent="0.25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25">
      <c r="A5">
        <v>0</v>
      </c>
      <c r="B5" s="2" t="s">
        <v>51</v>
      </c>
      <c r="C5">
        <v>1</v>
      </c>
      <c r="D5" s="1" t="s">
        <v>54</v>
      </c>
      <c r="E5" s="1">
        <f t="shared" ref="E5:E49" si="0">IF(K5&lt;&gt;"",FLOOR((K5-MIN(K:K))/2,1),"")</f>
        <v>10650</v>
      </c>
      <c r="F5" s="1">
        <f t="shared" ref="F5:F11" si="1">IF(MOD(K5-$B$3,2)=1,8+L5,L5)</f>
        <v>8</v>
      </c>
      <c r="G5" t="str">
        <f t="shared" ref="G5:G49" si="2">DEC2HEX(B$1*HEX2DEC(1000000) +F5*HEX2DEC(10000) +E5)</f>
        <v>208299A</v>
      </c>
      <c r="H5">
        <f t="shared" ref="H5:H49" si="3">HEX2DEC(G5)</f>
        <v>34089370</v>
      </c>
      <c r="J5">
        <f t="shared" ref="J5:J49" si="4">IF(P5&lt;&gt;"",$B$2+P5*136,"")</f>
        <v>533874</v>
      </c>
      <c r="K5">
        <f t="shared" ref="K5:K49" si="5">IF(I5&lt;&gt;"",I5,J5)</f>
        <v>533874</v>
      </c>
      <c r="M5" t="s">
        <v>60</v>
      </c>
      <c r="N5" t="s">
        <v>194</v>
      </c>
      <c r="O5" t="s">
        <v>113</v>
      </c>
      <c r="P5">
        <v>0</v>
      </c>
    </row>
    <row r="6" spans="1:16" x14ac:dyDescent="0.25">
      <c r="A6">
        <v>1</v>
      </c>
      <c r="B6" s="2" t="s">
        <v>51</v>
      </c>
      <c r="C6">
        <v>2</v>
      </c>
      <c r="D6" s="1" t="s">
        <v>55</v>
      </c>
      <c r="E6" s="1">
        <f t="shared" si="0"/>
        <v>10718</v>
      </c>
      <c r="F6" s="1">
        <f t="shared" si="1"/>
        <v>8</v>
      </c>
      <c r="G6" t="str">
        <f t="shared" si="2"/>
        <v>20829DE</v>
      </c>
      <c r="H6">
        <f t="shared" si="3"/>
        <v>34089438</v>
      </c>
      <c r="J6">
        <f t="shared" si="4"/>
        <v>534010</v>
      </c>
      <c r="K6">
        <f t="shared" si="5"/>
        <v>534010</v>
      </c>
      <c r="M6" t="s">
        <v>61</v>
      </c>
      <c r="N6" t="s">
        <v>195</v>
      </c>
      <c r="O6" t="s">
        <v>113</v>
      </c>
      <c r="P6">
        <v>1</v>
      </c>
    </row>
    <row r="7" spans="1:16" x14ac:dyDescent="0.25">
      <c r="A7">
        <v>2</v>
      </c>
      <c r="B7" s="2" t="s">
        <v>51</v>
      </c>
      <c r="C7">
        <v>3</v>
      </c>
      <c r="D7" s="1" t="s">
        <v>56</v>
      </c>
      <c r="E7" s="1">
        <f t="shared" si="0"/>
        <v>10786</v>
      </c>
      <c r="F7" s="1">
        <f t="shared" si="1"/>
        <v>8</v>
      </c>
      <c r="G7" t="str">
        <f t="shared" si="2"/>
        <v>2082A22</v>
      </c>
      <c r="H7">
        <f t="shared" si="3"/>
        <v>34089506</v>
      </c>
      <c r="J7">
        <f t="shared" si="4"/>
        <v>534146</v>
      </c>
      <c r="K7">
        <f t="shared" si="5"/>
        <v>534146</v>
      </c>
      <c r="M7" t="s">
        <v>62</v>
      </c>
      <c r="N7" t="s">
        <v>196</v>
      </c>
      <c r="O7" t="s">
        <v>113</v>
      </c>
      <c r="P7">
        <v>2</v>
      </c>
    </row>
    <row r="8" spans="1:16" x14ac:dyDescent="0.25">
      <c r="A8">
        <v>3</v>
      </c>
      <c r="B8" s="2" t="s">
        <v>51</v>
      </c>
      <c r="C8">
        <v>4</v>
      </c>
      <c r="D8" s="1" t="s">
        <v>57</v>
      </c>
      <c r="E8" s="1">
        <f t="shared" si="0"/>
        <v>10854</v>
      </c>
      <c r="F8" s="1">
        <f t="shared" si="1"/>
        <v>8</v>
      </c>
      <c r="G8" t="str">
        <f t="shared" si="2"/>
        <v>2082A66</v>
      </c>
      <c r="H8">
        <f t="shared" si="3"/>
        <v>34089574</v>
      </c>
      <c r="J8">
        <f t="shared" si="4"/>
        <v>534282</v>
      </c>
      <c r="K8">
        <f t="shared" si="5"/>
        <v>534282</v>
      </c>
      <c r="M8" t="s">
        <v>63</v>
      </c>
      <c r="N8" t="s">
        <v>194</v>
      </c>
      <c r="O8" t="s">
        <v>113</v>
      </c>
      <c r="P8">
        <v>3</v>
      </c>
    </row>
    <row r="9" spans="1:16" x14ac:dyDescent="0.25">
      <c r="A9">
        <v>4</v>
      </c>
      <c r="B9" s="2" t="s">
        <v>51</v>
      </c>
      <c r="C9">
        <v>5</v>
      </c>
      <c r="D9" s="1" t="s">
        <v>58</v>
      </c>
      <c r="E9" s="1">
        <f t="shared" si="0"/>
        <v>10922</v>
      </c>
      <c r="F9" s="1">
        <f t="shared" si="1"/>
        <v>8</v>
      </c>
      <c r="G9" t="str">
        <f t="shared" si="2"/>
        <v>2082AAA</v>
      </c>
      <c r="H9">
        <f t="shared" si="3"/>
        <v>34089642</v>
      </c>
      <c r="J9">
        <f t="shared" si="4"/>
        <v>534418</v>
      </c>
      <c r="K9">
        <f t="shared" si="5"/>
        <v>534418</v>
      </c>
      <c r="M9" t="s">
        <v>64</v>
      </c>
      <c r="N9" t="s">
        <v>197</v>
      </c>
      <c r="O9" t="s">
        <v>113</v>
      </c>
      <c r="P9">
        <v>4</v>
      </c>
    </row>
    <row r="10" spans="1:16" x14ac:dyDescent="0.25">
      <c r="A10">
        <v>5</v>
      </c>
      <c r="B10" s="2" t="s">
        <v>51</v>
      </c>
      <c r="C10">
        <v>6</v>
      </c>
      <c r="D10" s="1" t="s">
        <v>59</v>
      </c>
      <c r="E10" s="1">
        <f t="shared" si="0"/>
        <v>10990</v>
      </c>
      <c r="F10" s="1">
        <f t="shared" si="1"/>
        <v>8</v>
      </c>
      <c r="G10" t="str">
        <f t="shared" si="2"/>
        <v>2082AEE</v>
      </c>
      <c r="H10">
        <f t="shared" si="3"/>
        <v>34089710</v>
      </c>
      <c r="J10">
        <f t="shared" si="4"/>
        <v>534554</v>
      </c>
      <c r="K10">
        <f t="shared" si="5"/>
        <v>534554</v>
      </c>
      <c r="M10" t="s">
        <v>65</v>
      </c>
      <c r="N10" t="s">
        <v>198</v>
      </c>
      <c r="O10" t="s">
        <v>113</v>
      </c>
      <c r="P10">
        <v>5</v>
      </c>
    </row>
    <row r="11" spans="1:16" x14ac:dyDescent="0.25">
      <c r="A11">
        <v>6</v>
      </c>
      <c r="B11" s="2" t="s">
        <v>51</v>
      </c>
      <c r="C11">
        <v>7</v>
      </c>
      <c r="D11" s="1" t="s">
        <v>148</v>
      </c>
      <c r="E11" s="1">
        <f t="shared" si="0"/>
        <v>0</v>
      </c>
      <c r="F11" s="1">
        <f t="shared" si="1"/>
        <v>1</v>
      </c>
      <c r="G11" t="str">
        <f t="shared" si="2"/>
        <v>2010000</v>
      </c>
      <c r="H11">
        <f t="shared" si="3"/>
        <v>33619968</v>
      </c>
      <c r="I11">
        <v>512573</v>
      </c>
      <c r="J11" t="str">
        <f t="shared" si="4"/>
        <v/>
      </c>
      <c r="K11">
        <f t="shared" si="5"/>
        <v>512573</v>
      </c>
      <c r="L11">
        <v>1</v>
      </c>
      <c r="N11" t="s">
        <v>217</v>
      </c>
    </row>
    <row r="12" spans="1:16" hidden="1" x14ac:dyDescent="0.25">
      <c r="A12">
        <v>7</v>
      </c>
      <c r="B12" s="2" t="s">
        <v>51</v>
      </c>
      <c r="C12">
        <v>8</v>
      </c>
      <c r="E12" s="1" t="str">
        <f t="shared" si="0"/>
        <v/>
      </c>
      <c r="F12" s="1" t="e">
        <f>IF(MOD(K12,2)=1,8+L12,L12)</f>
        <v>#VALUE!</v>
      </c>
      <c r="G12" t="e">
        <f t="shared" si="2"/>
        <v>#VALUE!</v>
      </c>
      <c r="H12" t="e">
        <f t="shared" si="3"/>
        <v>#VALUE!</v>
      </c>
      <c r="J12" t="str">
        <f t="shared" si="4"/>
        <v/>
      </c>
      <c r="K12" t="str">
        <f t="shared" si="5"/>
        <v/>
      </c>
    </row>
    <row r="13" spans="1:16" x14ac:dyDescent="0.25">
      <c r="A13">
        <v>8</v>
      </c>
      <c r="B13" s="2" t="s">
        <v>51</v>
      </c>
      <c r="C13">
        <v>9</v>
      </c>
      <c r="D13" s="1" t="s">
        <v>13</v>
      </c>
      <c r="E13" s="1">
        <f t="shared" si="0"/>
        <v>10571</v>
      </c>
      <c r="F13" s="1">
        <f t="shared" ref="F13:F25" si="6">IF(MOD(K13-$B$3,2)=1,8+L13,L13)</f>
        <v>0</v>
      </c>
      <c r="G13" t="str">
        <f t="shared" si="2"/>
        <v>200294B</v>
      </c>
      <c r="H13">
        <f t="shared" si="3"/>
        <v>33565003</v>
      </c>
      <c r="I13">
        <v>533715</v>
      </c>
      <c r="J13" t="str">
        <f t="shared" si="4"/>
        <v/>
      </c>
      <c r="K13">
        <f t="shared" si="5"/>
        <v>533715</v>
      </c>
      <c r="L13">
        <v>0</v>
      </c>
      <c r="N13" t="s">
        <v>209</v>
      </c>
    </row>
    <row r="14" spans="1:16" x14ac:dyDescent="0.25">
      <c r="A14">
        <v>9</v>
      </c>
      <c r="B14" s="2" t="s">
        <v>51</v>
      </c>
      <c r="C14">
        <v>10</v>
      </c>
      <c r="D14" s="1" t="s">
        <v>14</v>
      </c>
      <c r="E14" s="1">
        <f t="shared" si="0"/>
        <v>10571</v>
      </c>
      <c r="F14" s="1">
        <f t="shared" si="6"/>
        <v>1</v>
      </c>
      <c r="G14" t="str">
        <f t="shared" si="2"/>
        <v>201294B</v>
      </c>
      <c r="H14">
        <f t="shared" si="3"/>
        <v>33630539</v>
      </c>
      <c r="I14">
        <v>533715</v>
      </c>
      <c r="J14" t="str">
        <f t="shared" si="4"/>
        <v/>
      </c>
      <c r="K14">
        <f t="shared" si="5"/>
        <v>533715</v>
      </c>
      <c r="L14">
        <v>1</v>
      </c>
      <c r="N14" t="s">
        <v>210</v>
      </c>
    </row>
    <row r="15" spans="1:16" x14ac:dyDescent="0.25">
      <c r="A15">
        <v>10</v>
      </c>
      <c r="B15" s="2" t="s">
        <v>51</v>
      </c>
      <c r="C15">
        <v>11</v>
      </c>
      <c r="D15" s="1" t="s">
        <v>15</v>
      </c>
      <c r="E15" s="1">
        <f t="shared" si="0"/>
        <v>10571</v>
      </c>
      <c r="F15" s="1">
        <f t="shared" si="6"/>
        <v>2</v>
      </c>
      <c r="G15" t="str">
        <f t="shared" si="2"/>
        <v>202294B</v>
      </c>
      <c r="H15">
        <f t="shared" si="3"/>
        <v>33696075</v>
      </c>
      <c r="I15">
        <v>533715</v>
      </c>
      <c r="J15" t="str">
        <f t="shared" si="4"/>
        <v/>
      </c>
      <c r="K15">
        <f t="shared" si="5"/>
        <v>533715</v>
      </c>
      <c r="L15">
        <v>2</v>
      </c>
      <c r="N15" t="s">
        <v>211</v>
      </c>
    </row>
    <row r="16" spans="1:16" x14ac:dyDescent="0.25">
      <c r="A16">
        <v>11</v>
      </c>
      <c r="B16" s="2" t="s">
        <v>51</v>
      </c>
      <c r="C16">
        <v>12</v>
      </c>
      <c r="D16" s="1" t="s">
        <v>16</v>
      </c>
      <c r="E16" s="1">
        <f t="shared" si="0"/>
        <v>10571</v>
      </c>
      <c r="F16" s="1">
        <f t="shared" si="6"/>
        <v>3</v>
      </c>
      <c r="G16" t="str">
        <f t="shared" si="2"/>
        <v>203294B</v>
      </c>
      <c r="H16">
        <f t="shared" si="3"/>
        <v>33761611</v>
      </c>
      <c r="I16">
        <v>533715</v>
      </c>
      <c r="J16" t="str">
        <f t="shared" si="4"/>
        <v/>
      </c>
      <c r="K16">
        <f t="shared" si="5"/>
        <v>533715</v>
      </c>
      <c r="L16">
        <v>3</v>
      </c>
      <c r="N16" t="s">
        <v>212</v>
      </c>
    </row>
    <row r="17" spans="1:16" x14ac:dyDescent="0.25">
      <c r="A17">
        <v>12</v>
      </c>
      <c r="B17" s="2" t="s">
        <v>51</v>
      </c>
      <c r="C17">
        <v>13</v>
      </c>
      <c r="D17" s="1" t="s">
        <v>66</v>
      </c>
      <c r="E17" s="1">
        <f t="shared" si="0"/>
        <v>10571</v>
      </c>
      <c r="F17" s="1">
        <f t="shared" si="6"/>
        <v>4</v>
      </c>
      <c r="G17" t="str">
        <f t="shared" si="2"/>
        <v>204294B</v>
      </c>
      <c r="H17">
        <f t="shared" si="3"/>
        <v>33827147</v>
      </c>
      <c r="I17">
        <v>533715</v>
      </c>
      <c r="J17" t="str">
        <f t="shared" si="4"/>
        <v/>
      </c>
      <c r="K17">
        <f t="shared" si="5"/>
        <v>533715</v>
      </c>
      <c r="L17">
        <v>4</v>
      </c>
      <c r="N17" t="s">
        <v>213</v>
      </c>
    </row>
    <row r="18" spans="1:16" x14ac:dyDescent="0.25">
      <c r="A18">
        <v>13</v>
      </c>
      <c r="B18" s="2" t="s">
        <v>51</v>
      </c>
      <c r="C18">
        <v>14</v>
      </c>
      <c r="D18" s="1" t="s">
        <v>67</v>
      </c>
      <c r="E18" s="1">
        <f t="shared" si="0"/>
        <v>10571</v>
      </c>
      <c r="F18" s="1">
        <f t="shared" si="6"/>
        <v>5</v>
      </c>
      <c r="G18" t="str">
        <f t="shared" si="2"/>
        <v>205294B</v>
      </c>
      <c r="H18">
        <f t="shared" si="3"/>
        <v>33892683</v>
      </c>
      <c r="I18">
        <v>533715</v>
      </c>
      <c r="J18" t="str">
        <f t="shared" si="4"/>
        <v/>
      </c>
      <c r="K18">
        <f t="shared" si="5"/>
        <v>533715</v>
      </c>
      <c r="L18">
        <v>5</v>
      </c>
      <c r="N18" t="s">
        <v>214</v>
      </c>
    </row>
    <row r="19" spans="1:16" x14ac:dyDescent="0.25">
      <c r="A19">
        <v>14</v>
      </c>
      <c r="B19" s="2" t="s">
        <v>51</v>
      </c>
      <c r="C19">
        <v>15</v>
      </c>
      <c r="D19" s="1" t="s">
        <v>68</v>
      </c>
      <c r="E19" s="1">
        <f t="shared" si="0"/>
        <v>10571</v>
      </c>
      <c r="F19" s="1">
        <f t="shared" si="6"/>
        <v>6</v>
      </c>
      <c r="G19" t="str">
        <f t="shared" si="2"/>
        <v>206294B</v>
      </c>
      <c r="H19">
        <f t="shared" si="3"/>
        <v>33958219</v>
      </c>
      <c r="I19">
        <v>533715</v>
      </c>
      <c r="J19" t="str">
        <f t="shared" si="4"/>
        <v/>
      </c>
      <c r="K19">
        <f t="shared" si="5"/>
        <v>533715</v>
      </c>
      <c r="L19">
        <v>6</v>
      </c>
      <c r="N19" t="s">
        <v>215</v>
      </c>
    </row>
    <row r="20" spans="1:16" x14ac:dyDescent="0.25">
      <c r="A20">
        <v>15</v>
      </c>
      <c r="B20" s="2" t="s">
        <v>51</v>
      </c>
      <c r="C20">
        <v>16</v>
      </c>
      <c r="D20" s="1" t="s">
        <v>69</v>
      </c>
      <c r="E20" s="1">
        <f t="shared" si="0"/>
        <v>10571</v>
      </c>
      <c r="F20" s="1">
        <f t="shared" si="6"/>
        <v>7</v>
      </c>
      <c r="G20" t="str">
        <f t="shared" si="2"/>
        <v>207294B</v>
      </c>
      <c r="H20">
        <f t="shared" si="3"/>
        <v>34023755</v>
      </c>
      <c r="I20">
        <v>533715</v>
      </c>
      <c r="J20" t="str">
        <f t="shared" si="4"/>
        <v/>
      </c>
      <c r="K20">
        <f t="shared" si="5"/>
        <v>533715</v>
      </c>
      <c r="L20">
        <v>7</v>
      </c>
      <c r="N20" t="s">
        <v>216</v>
      </c>
    </row>
    <row r="21" spans="1:16" x14ac:dyDescent="0.25">
      <c r="A21">
        <v>16</v>
      </c>
      <c r="B21" s="4" t="s">
        <v>52</v>
      </c>
      <c r="C21">
        <v>1</v>
      </c>
      <c r="D21" s="1" t="s">
        <v>70</v>
      </c>
      <c r="E21" s="1">
        <f t="shared" si="0"/>
        <v>11466</v>
      </c>
      <c r="F21" s="1">
        <f t="shared" si="6"/>
        <v>8</v>
      </c>
      <c r="G21" t="str">
        <f t="shared" si="2"/>
        <v>2082CCA</v>
      </c>
      <c r="H21">
        <f t="shared" si="3"/>
        <v>34090186</v>
      </c>
      <c r="J21">
        <f t="shared" si="4"/>
        <v>535506</v>
      </c>
      <c r="K21">
        <f t="shared" si="5"/>
        <v>535506</v>
      </c>
      <c r="M21" t="s">
        <v>75</v>
      </c>
      <c r="N21" t="s">
        <v>205</v>
      </c>
      <c r="O21" t="s">
        <v>113</v>
      </c>
      <c r="P21">
        <v>12</v>
      </c>
    </row>
    <row r="22" spans="1:16" x14ac:dyDescent="0.25">
      <c r="A22">
        <v>17</v>
      </c>
      <c r="B22" s="4" t="s">
        <v>52</v>
      </c>
      <c r="C22">
        <v>2</v>
      </c>
      <c r="D22" s="1" t="s">
        <v>71</v>
      </c>
      <c r="E22" s="1">
        <f t="shared" si="0"/>
        <v>11534</v>
      </c>
      <c r="F22" s="1">
        <f t="shared" si="6"/>
        <v>8</v>
      </c>
      <c r="G22" t="str">
        <f t="shared" si="2"/>
        <v>2082D0E</v>
      </c>
      <c r="H22">
        <f t="shared" si="3"/>
        <v>34090254</v>
      </c>
      <c r="J22">
        <f t="shared" si="4"/>
        <v>535642</v>
      </c>
      <c r="K22">
        <f t="shared" si="5"/>
        <v>535642</v>
      </c>
      <c r="M22" t="s">
        <v>76</v>
      </c>
      <c r="N22" t="s">
        <v>206</v>
      </c>
      <c r="O22" t="s">
        <v>113</v>
      </c>
      <c r="P22">
        <v>13</v>
      </c>
    </row>
    <row r="23" spans="1:16" x14ac:dyDescent="0.25">
      <c r="A23">
        <v>18</v>
      </c>
      <c r="B23" s="4" t="s">
        <v>52</v>
      </c>
      <c r="C23">
        <v>3</v>
      </c>
      <c r="D23" s="1" t="s">
        <v>72</v>
      </c>
      <c r="E23" s="1">
        <f t="shared" si="0"/>
        <v>11602</v>
      </c>
      <c r="F23" s="1">
        <f t="shared" si="6"/>
        <v>8</v>
      </c>
      <c r="G23" t="str">
        <f t="shared" si="2"/>
        <v>2082D52</v>
      </c>
      <c r="H23">
        <f t="shared" si="3"/>
        <v>34090322</v>
      </c>
      <c r="J23">
        <f t="shared" si="4"/>
        <v>535778</v>
      </c>
      <c r="K23">
        <f t="shared" si="5"/>
        <v>535778</v>
      </c>
      <c r="M23" t="s">
        <v>77</v>
      </c>
      <c r="N23" t="s">
        <v>207</v>
      </c>
      <c r="O23" t="s">
        <v>113</v>
      </c>
      <c r="P23">
        <v>14</v>
      </c>
    </row>
    <row r="24" spans="1:16" x14ac:dyDescent="0.25">
      <c r="A24">
        <v>19</v>
      </c>
      <c r="B24" s="4" t="s">
        <v>52</v>
      </c>
      <c r="C24">
        <v>4</v>
      </c>
      <c r="D24" s="1" t="s">
        <v>73</v>
      </c>
      <c r="E24" s="1">
        <f t="shared" si="0"/>
        <v>11670</v>
      </c>
      <c r="F24" s="1">
        <f t="shared" si="6"/>
        <v>8</v>
      </c>
      <c r="G24" t="str">
        <f t="shared" si="2"/>
        <v>2082D96</v>
      </c>
      <c r="H24">
        <f t="shared" si="3"/>
        <v>34090390</v>
      </c>
      <c r="J24">
        <f t="shared" si="4"/>
        <v>535914</v>
      </c>
      <c r="K24">
        <f t="shared" si="5"/>
        <v>535914</v>
      </c>
      <c r="M24" t="s">
        <v>78</v>
      </c>
      <c r="N24" t="s">
        <v>208</v>
      </c>
      <c r="O24" t="s">
        <v>113</v>
      </c>
      <c r="P24">
        <v>15</v>
      </c>
    </row>
    <row r="25" spans="1:16" x14ac:dyDescent="0.25">
      <c r="A25">
        <v>20</v>
      </c>
      <c r="B25" s="4" t="s">
        <v>52</v>
      </c>
      <c r="C25">
        <v>5</v>
      </c>
      <c r="D25" s="1" t="s">
        <v>74</v>
      </c>
      <c r="E25" s="1">
        <f t="shared" si="0"/>
        <v>11058</v>
      </c>
      <c r="F25" s="1">
        <f t="shared" si="6"/>
        <v>8</v>
      </c>
      <c r="G25" t="str">
        <f t="shared" si="2"/>
        <v>2082B32</v>
      </c>
      <c r="H25">
        <f t="shared" si="3"/>
        <v>34089778</v>
      </c>
      <c r="J25">
        <f t="shared" si="4"/>
        <v>534690</v>
      </c>
      <c r="K25">
        <f t="shared" si="5"/>
        <v>534690</v>
      </c>
      <c r="M25" t="s">
        <v>79</v>
      </c>
      <c r="N25" t="s">
        <v>199</v>
      </c>
      <c r="O25" t="s">
        <v>113</v>
      </c>
      <c r="P25">
        <v>6</v>
      </c>
    </row>
    <row r="26" spans="1:16" hidden="1" x14ac:dyDescent="0.25">
      <c r="A26">
        <v>21</v>
      </c>
      <c r="B26" s="4" t="s">
        <v>52</v>
      </c>
      <c r="C26">
        <v>9</v>
      </c>
      <c r="E26" s="1">
        <f t="shared" si="0"/>
        <v>4740</v>
      </c>
      <c r="F26" s="1">
        <f t="shared" ref="F26:F31" si="7">IF(MOD(K26,2)=1,8+L26,L26)</f>
        <v>4</v>
      </c>
      <c r="G26" t="str">
        <f t="shared" si="2"/>
        <v>2041284</v>
      </c>
      <c r="H26">
        <f t="shared" si="3"/>
        <v>33821316</v>
      </c>
      <c r="I26">
        <v>522054</v>
      </c>
      <c r="J26" t="str">
        <f t="shared" si="4"/>
        <v/>
      </c>
      <c r="K26">
        <f t="shared" si="5"/>
        <v>522054</v>
      </c>
      <c r="L26">
        <v>4</v>
      </c>
    </row>
    <row r="27" spans="1:16" hidden="1" x14ac:dyDescent="0.25">
      <c r="A27">
        <v>22</v>
      </c>
      <c r="B27" s="4" t="s">
        <v>52</v>
      </c>
      <c r="C27">
        <v>10</v>
      </c>
      <c r="E27" s="1">
        <f t="shared" si="0"/>
        <v>4740</v>
      </c>
      <c r="F27" s="1">
        <f t="shared" si="7"/>
        <v>5</v>
      </c>
      <c r="G27" t="str">
        <f t="shared" si="2"/>
        <v>2051284</v>
      </c>
      <c r="H27">
        <f t="shared" si="3"/>
        <v>33886852</v>
      </c>
      <c r="I27">
        <v>522054</v>
      </c>
      <c r="J27" t="str">
        <f t="shared" si="4"/>
        <v/>
      </c>
      <c r="K27">
        <f t="shared" si="5"/>
        <v>522054</v>
      </c>
      <c r="L27">
        <v>5</v>
      </c>
    </row>
    <row r="28" spans="1:16" hidden="1" x14ac:dyDescent="0.25">
      <c r="A28">
        <v>23</v>
      </c>
      <c r="B28" s="4" t="s">
        <v>52</v>
      </c>
      <c r="C28">
        <v>11</v>
      </c>
      <c r="E28" s="1">
        <f t="shared" si="0"/>
        <v>4740</v>
      </c>
      <c r="F28" s="1">
        <f t="shared" si="7"/>
        <v>6</v>
      </c>
      <c r="G28" t="str">
        <f t="shared" si="2"/>
        <v>2061284</v>
      </c>
      <c r="H28">
        <f t="shared" si="3"/>
        <v>33952388</v>
      </c>
      <c r="I28">
        <v>522054</v>
      </c>
      <c r="J28" t="str">
        <f t="shared" si="4"/>
        <v/>
      </c>
      <c r="K28">
        <f t="shared" si="5"/>
        <v>522054</v>
      </c>
      <c r="L28">
        <v>6</v>
      </c>
    </row>
    <row r="29" spans="1:16" hidden="1" x14ac:dyDescent="0.25">
      <c r="A29">
        <v>24</v>
      </c>
      <c r="B29" s="4" t="s">
        <v>52</v>
      </c>
      <c r="C29">
        <v>12</v>
      </c>
      <c r="E29" s="1">
        <f t="shared" si="0"/>
        <v>4740</v>
      </c>
      <c r="F29" s="1">
        <f t="shared" si="7"/>
        <v>7</v>
      </c>
      <c r="G29" t="str">
        <f t="shared" si="2"/>
        <v>2071284</v>
      </c>
      <c r="H29">
        <f t="shared" si="3"/>
        <v>34017924</v>
      </c>
      <c r="I29">
        <v>522054</v>
      </c>
      <c r="J29" t="str">
        <f t="shared" si="4"/>
        <v/>
      </c>
      <c r="K29">
        <f t="shared" si="5"/>
        <v>522054</v>
      </c>
      <c r="L29">
        <v>7</v>
      </c>
    </row>
    <row r="30" spans="1:16" hidden="1" x14ac:dyDescent="0.25">
      <c r="A30">
        <v>25</v>
      </c>
      <c r="B30" s="4" t="s">
        <v>52</v>
      </c>
      <c r="C30">
        <v>13</v>
      </c>
      <c r="E30" s="1">
        <f t="shared" si="0"/>
        <v>4740</v>
      </c>
      <c r="F30" s="1">
        <f t="shared" si="7"/>
        <v>0</v>
      </c>
      <c r="G30" t="str">
        <f t="shared" si="2"/>
        <v>2001284</v>
      </c>
      <c r="H30">
        <f t="shared" si="3"/>
        <v>33559172</v>
      </c>
      <c r="I30">
        <v>522054</v>
      </c>
      <c r="J30" t="str">
        <f t="shared" si="4"/>
        <v/>
      </c>
      <c r="K30">
        <f t="shared" si="5"/>
        <v>522054</v>
      </c>
      <c r="L30">
        <v>0</v>
      </c>
    </row>
    <row r="31" spans="1:16" hidden="1" x14ac:dyDescent="0.25">
      <c r="A31">
        <v>26</v>
      </c>
      <c r="B31" s="4" t="s">
        <v>52</v>
      </c>
      <c r="C31">
        <v>14</v>
      </c>
      <c r="E31" s="1">
        <f t="shared" si="0"/>
        <v>4740</v>
      </c>
      <c r="F31" s="1">
        <f t="shared" si="7"/>
        <v>1</v>
      </c>
      <c r="G31" t="str">
        <f t="shared" si="2"/>
        <v>2011284</v>
      </c>
      <c r="H31">
        <f t="shared" si="3"/>
        <v>33624708</v>
      </c>
      <c r="I31">
        <v>522054</v>
      </c>
      <c r="J31" t="str">
        <f t="shared" si="4"/>
        <v/>
      </c>
      <c r="K31">
        <f t="shared" si="5"/>
        <v>522054</v>
      </c>
      <c r="L31">
        <v>1</v>
      </c>
    </row>
    <row r="32" spans="1:16" x14ac:dyDescent="0.25">
      <c r="A32">
        <v>27</v>
      </c>
      <c r="B32" s="5" t="s">
        <v>53</v>
      </c>
      <c r="C32">
        <v>1</v>
      </c>
      <c r="D32" s="1" t="s">
        <v>80</v>
      </c>
      <c r="E32" s="1">
        <f t="shared" si="0"/>
        <v>11126</v>
      </c>
      <c r="F32" s="1">
        <f t="shared" ref="F32:F49" si="8">IF(MOD(K32-$B$3,2)=1,8+L32,L32)</f>
        <v>8</v>
      </c>
      <c r="G32" t="str">
        <f t="shared" si="2"/>
        <v>2082B76</v>
      </c>
      <c r="H32">
        <f t="shared" si="3"/>
        <v>34089846</v>
      </c>
      <c r="J32">
        <f t="shared" si="4"/>
        <v>534826</v>
      </c>
      <c r="K32">
        <f t="shared" si="5"/>
        <v>534826</v>
      </c>
      <c r="M32" t="s">
        <v>91</v>
      </c>
      <c r="N32" t="s">
        <v>200</v>
      </c>
      <c r="O32" t="s">
        <v>113</v>
      </c>
      <c r="P32">
        <v>7</v>
      </c>
    </row>
    <row r="33" spans="1:16" x14ac:dyDescent="0.25">
      <c r="A33">
        <v>28</v>
      </c>
      <c r="B33" s="5" t="s">
        <v>53</v>
      </c>
      <c r="C33">
        <v>2</v>
      </c>
      <c r="D33" s="1" t="s">
        <v>81</v>
      </c>
      <c r="E33" s="1">
        <f t="shared" si="0"/>
        <v>11194</v>
      </c>
      <c r="F33" s="1">
        <f t="shared" si="8"/>
        <v>8</v>
      </c>
      <c r="G33" t="str">
        <f t="shared" si="2"/>
        <v>2082BBA</v>
      </c>
      <c r="H33">
        <f t="shared" si="3"/>
        <v>34089914</v>
      </c>
      <c r="J33">
        <f t="shared" si="4"/>
        <v>534962</v>
      </c>
      <c r="K33">
        <f t="shared" si="5"/>
        <v>534962</v>
      </c>
      <c r="M33" t="s">
        <v>92</v>
      </c>
      <c r="N33" t="s">
        <v>201</v>
      </c>
      <c r="O33" t="s">
        <v>113</v>
      </c>
      <c r="P33">
        <v>8</v>
      </c>
    </row>
    <row r="34" spans="1:16" x14ac:dyDescent="0.25">
      <c r="A34">
        <v>29</v>
      </c>
      <c r="B34" s="5" t="s">
        <v>53</v>
      </c>
      <c r="C34">
        <v>3</v>
      </c>
      <c r="D34" s="1" t="s">
        <v>82</v>
      </c>
      <c r="E34" s="1">
        <f t="shared" si="0"/>
        <v>11262</v>
      </c>
      <c r="F34" s="1">
        <f t="shared" si="8"/>
        <v>8</v>
      </c>
      <c r="G34" t="str">
        <f t="shared" si="2"/>
        <v>2082BFE</v>
      </c>
      <c r="H34">
        <f t="shared" si="3"/>
        <v>34089982</v>
      </c>
      <c r="J34">
        <f t="shared" si="4"/>
        <v>535098</v>
      </c>
      <c r="K34">
        <f t="shared" si="5"/>
        <v>535098</v>
      </c>
      <c r="M34" t="s">
        <v>93</v>
      </c>
      <c r="N34" t="s">
        <v>202</v>
      </c>
      <c r="O34" t="s">
        <v>113</v>
      </c>
      <c r="P34">
        <v>9</v>
      </c>
    </row>
    <row r="35" spans="1:16" x14ac:dyDescent="0.25">
      <c r="A35">
        <v>30</v>
      </c>
      <c r="B35" s="5" t="s">
        <v>53</v>
      </c>
      <c r="C35">
        <v>4</v>
      </c>
      <c r="D35" s="1" t="s">
        <v>83</v>
      </c>
      <c r="E35" s="1">
        <f t="shared" si="0"/>
        <v>11330</v>
      </c>
      <c r="F35" s="1">
        <f t="shared" si="8"/>
        <v>8</v>
      </c>
      <c r="G35" t="str">
        <f t="shared" si="2"/>
        <v>2082C42</v>
      </c>
      <c r="H35">
        <f t="shared" si="3"/>
        <v>34090050</v>
      </c>
      <c r="J35">
        <f t="shared" si="4"/>
        <v>535234</v>
      </c>
      <c r="K35">
        <f t="shared" si="5"/>
        <v>535234</v>
      </c>
      <c r="M35" t="s">
        <v>94</v>
      </c>
      <c r="N35" t="s">
        <v>203</v>
      </c>
      <c r="O35" t="s">
        <v>113</v>
      </c>
      <c r="P35">
        <v>10</v>
      </c>
    </row>
    <row r="36" spans="1:16" x14ac:dyDescent="0.25">
      <c r="A36">
        <v>31</v>
      </c>
      <c r="B36" s="5" t="s">
        <v>53</v>
      </c>
      <c r="C36">
        <v>5</v>
      </c>
      <c r="D36" s="1" t="s">
        <v>84</v>
      </c>
      <c r="E36" s="1">
        <f t="shared" si="0"/>
        <v>11398</v>
      </c>
      <c r="F36" s="1">
        <f t="shared" si="8"/>
        <v>8</v>
      </c>
      <c r="G36" t="str">
        <f t="shared" si="2"/>
        <v>2082C86</v>
      </c>
      <c r="H36">
        <f t="shared" si="3"/>
        <v>34090118</v>
      </c>
      <c r="J36">
        <f t="shared" si="4"/>
        <v>535370</v>
      </c>
      <c r="K36">
        <f t="shared" si="5"/>
        <v>535370</v>
      </c>
      <c r="M36" t="s">
        <v>95</v>
      </c>
      <c r="N36" t="s">
        <v>204</v>
      </c>
      <c r="O36" t="s">
        <v>113</v>
      </c>
      <c r="P36">
        <v>11</v>
      </c>
    </row>
    <row r="37" spans="1:16" x14ac:dyDescent="0.25">
      <c r="A37">
        <v>32</v>
      </c>
      <c r="B37" s="5" t="s">
        <v>53</v>
      </c>
      <c r="C37">
        <v>9</v>
      </c>
      <c r="D37" s="1" t="s">
        <v>87</v>
      </c>
      <c r="E37" s="1">
        <f t="shared" si="0"/>
        <v>10785</v>
      </c>
      <c r="F37" s="1">
        <f t="shared" si="8"/>
        <v>8</v>
      </c>
      <c r="G37" t="str">
        <f t="shared" si="2"/>
        <v>2082A21</v>
      </c>
      <c r="H37">
        <f t="shared" si="3"/>
        <v>34089505</v>
      </c>
      <c r="I37">
        <v>534144</v>
      </c>
      <c r="J37" t="str">
        <f t="shared" si="4"/>
        <v/>
      </c>
      <c r="K37">
        <f t="shared" si="5"/>
        <v>534144</v>
      </c>
      <c r="L37">
        <v>0</v>
      </c>
      <c r="N37" t="s">
        <v>224</v>
      </c>
    </row>
    <row r="38" spans="1:16" x14ac:dyDescent="0.25">
      <c r="A38">
        <v>33</v>
      </c>
      <c r="B38" s="5" t="s">
        <v>53</v>
      </c>
      <c r="C38">
        <v>10</v>
      </c>
      <c r="D38" s="1" t="s">
        <v>88</v>
      </c>
      <c r="E38" s="1">
        <f t="shared" si="0"/>
        <v>10785</v>
      </c>
      <c r="F38" s="1">
        <f t="shared" si="8"/>
        <v>9</v>
      </c>
      <c r="G38" t="str">
        <f t="shared" si="2"/>
        <v>2092A21</v>
      </c>
      <c r="H38">
        <f t="shared" si="3"/>
        <v>34155041</v>
      </c>
      <c r="I38">
        <v>534144</v>
      </c>
      <c r="J38" t="str">
        <f t="shared" si="4"/>
        <v/>
      </c>
      <c r="K38">
        <f t="shared" si="5"/>
        <v>534144</v>
      </c>
      <c r="L38">
        <v>1</v>
      </c>
      <c r="N38" t="s">
        <v>225</v>
      </c>
    </row>
    <row r="39" spans="1:16" x14ac:dyDescent="0.25">
      <c r="A39">
        <v>34</v>
      </c>
      <c r="B39" s="5" t="s">
        <v>53</v>
      </c>
      <c r="C39">
        <v>11</v>
      </c>
      <c r="D39" s="1" t="s">
        <v>89</v>
      </c>
      <c r="E39" s="1">
        <f t="shared" si="0"/>
        <v>10785</v>
      </c>
      <c r="F39" s="1">
        <f t="shared" si="8"/>
        <v>10</v>
      </c>
      <c r="G39" t="str">
        <f t="shared" si="2"/>
        <v>20A2A21</v>
      </c>
      <c r="H39">
        <f t="shared" si="3"/>
        <v>34220577</v>
      </c>
      <c r="I39">
        <v>534144</v>
      </c>
      <c r="J39" t="str">
        <f t="shared" si="4"/>
        <v/>
      </c>
      <c r="K39">
        <f t="shared" si="5"/>
        <v>534144</v>
      </c>
      <c r="L39">
        <v>2</v>
      </c>
      <c r="N39" t="s">
        <v>226</v>
      </c>
    </row>
    <row r="40" spans="1:16" x14ac:dyDescent="0.25">
      <c r="A40">
        <v>35</v>
      </c>
      <c r="B40" s="5" t="s">
        <v>53</v>
      </c>
      <c r="C40">
        <v>12</v>
      </c>
      <c r="D40" s="1" t="s">
        <v>90</v>
      </c>
      <c r="E40" s="1">
        <f t="shared" si="0"/>
        <v>10785</v>
      </c>
      <c r="F40" s="1">
        <f t="shared" si="8"/>
        <v>11</v>
      </c>
      <c r="G40" t="str">
        <f t="shared" si="2"/>
        <v>20B2A21</v>
      </c>
      <c r="H40">
        <f t="shared" si="3"/>
        <v>34286113</v>
      </c>
      <c r="I40">
        <v>534144</v>
      </c>
      <c r="J40" t="str">
        <f t="shared" si="4"/>
        <v/>
      </c>
      <c r="K40">
        <f t="shared" si="5"/>
        <v>534144</v>
      </c>
      <c r="L40">
        <v>3</v>
      </c>
      <c r="N40" t="s">
        <v>227</v>
      </c>
    </row>
    <row r="41" spans="1:16" x14ac:dyDescent="0.25">
      <c r="A41">
        <v>36</v>
      </c>
      <c r="B41" s="5" t="s">
        <v>53</v>
      </c>
      <c r="C41">
        <v>13</v>
      </c>
      <c r="D41" s="1" t="s">
        <v>149</v>
      </c>
      <c r="E41" s="1">
        <f t="shared" si="0"/>
        <v>10721</v>
      </c>
      <c r="F41" s="1">
        <f t="shared" si="8"/>
        <v>2</v>
      </c>
      <c r="G41" t="str">
        <f t="shared" si="2"/>
        <v>20229E1</v>
      </c>
      <c r="H41">
        <f t="shared" si="3"/>
        <v>33696225</v>
      </c>
      <c r="I41">
        <v>534015</v>
      </c>
      <c r="J41" t="str">
        <f t="shared" si="4"/>
        <v/>
      </c>
      <c r="K41">
        <f t="shared" si="5"/>
        <v>534015</v>
      </c>
      <c r="L41">
        <v>2</v>
      </c>
      <c r="N41" t="s">
        <v>228</v>
      </c>
    </row>
    <row r="42" spans="1:16" x14ac:dyDescent="0.25">
      <c r="A42">
        <v>37</v>
      </c>
      <c r="B42" s="5" t="s">
        <v>53</v>
      </c>
      <c r="C42">
        <v>14</v>
      </c>
      <c r="D42" s="1" t="s">
        <v>150</v>
      </c>
      <c r="E42" s="1">
        <f t="shared" si="0"/>
        <v>10721</v>
      </c>
      <c r="F42" s="1">
        <f t="shared" si="8"/>
        <v>3</v>
      </c>
      <c r="G42" t="str">
        <f t="shared" si="2"/>
        <v>20329E1</v>
      </c>
      <c r="H42">
        <f t="shared" si="3"/>
        <v>33761761</v>
      </c>
      <c r="I42">
        <v>534015</v>
      </c>
      <c r="J42" t="str">
        <f t="shared" si="4"/>
        <v/>
      </c>
      <c r="K42">
        <f t="shared" si="5"/>
        <v>534015</v>
      </c>
      <c r="L42">
        <v>3</v>
      </c>
      <c r="N42" t="s">
        <v>229</v>
      </c>
    </row>
    <row r="43" spans="1:16" x14ac:dyDescent="0.25">
      <c r="A43">
        <v>38</v>
      </c>
      <c r="B43" s="5" t="s">
        <v>53</v>
      </c>
      <c r="C43">
        <v>15</v>
      </c>
      <c r="D43" s="1" t="s">
        <v>85</v>
      </c>
      <c r="E43" s="1">
        <f t="shared" si="0"/>
        <v>10721</v>
      </c>
      <c r="F43" s="1">
        <f t="shared" si="8"/>
        <v>0</v>
      </c>
      <c r="G43" t="str">
        <f t="shared" si="2"/>
        <v>20029E1</v>
      </c>
      <c r="H43">
        <f t="shared" si="3"/>
        <v>33565153</v>
      </c>
      <c r="I43">
        <v>534015</v>
      </c>
      <c r="J43" t="str">
        <f t="shared" si="4"/>
        <v/>
      </c>
      <c r="K43">
        <f t="shared" si="5"/>
        <v>534015</v>
      </c>
      <c r="L43">
        <v>0</v>
      </c>
      <c r="N43" t="s">
        <v>230</v>
      </c>
    </row>
    <row r="44" spans="1:16" x14ac:dyDescent="0.25">
      <c r="A44">
        <v>39</v>
      </c>
      <c r="B44" s="5" t="s">
        <v>53</v>
      </c>
      <c r="C44">
        <v>16</v>
      </c>
      <c r="D44" s="1" t="s">
        <v>86</v>
      </c>
      <c r="E44" s="1">
        <f t="shared" si="0"/>
        <v>10721</v>
      </c>
      <c r="F44" s="1">
        <f t="shared" si="8"/>
        <v>1</v>
      </c>
      <c r="G44" t="str">
        <f t="shared" si="2"/>
        <v>20129E1</v>
      </c>
      <c r="H44">
        <f t="shared" si="3"/>
        <v>33630689</v>
      </c>
      <c r="I44">
        <v>534015</v>
      </c>
      <c r="J44" t="str">
        <f t="shared" si="4"/>
        <v/>
      </c>
      <c r="K44">
        <f t="shared" si="5"/>
        <v>534015</v>
      </c>
      <c r="L44">
        <v>1</v>
      </c>
      <c r="N44" t="s">
        <v>231</v>
      </c>
    </row>
    <row r="45" spans="1:16" x14ac:dyDescent="0.25">
      <c r="A45">
        <v>40</v>
      </c>
      <c r="B45" s="7" t="s">
        <v>147</v>
      </c>
      <c r="C45">
        <v>1</v>
      </c>
      <c r="D45" s="1" t="s">
        <v>141</v>
      </c>
      <c r="E45" s="1">
        <f t="shared" si="0"/>
        <v>10571</v>
      </c>
      <c r="F45" s="1">
        <f t="shared" si="8"/>
        <v>8</v>
      </c>
      <c r="G45" t="str">
        <f t="shared" si="2"/>
        <v>208294B</v>
      </c>
      <c r="H45">
        <f t="shared" si="3"/>
        <v>34089291</v>
      </c>
      <c r="I45">
        <v>533716</v>
      </c>
      <c r="J45" t="str">
        <f t="shared" si="4"/>
        <v/>
      </c>
      <c r="K45">
        <f t="shared" si="5"/>
        <v>533716</v>
      </c>
      <c r="L45">
        <v>0</v>
      </c>
      <c r="N45" t="s">
        <v>232</v>
      </c>
    </row>
    <row r="46" spans="1:16" x14ac:dyDescent="0.25">
      <c r="A46">
        <v>41</v>
      </c>
      <c r="B46" s="7" t="s">
        <v>147</v>
      </c>
      <c r="C46">
        <v>2</v>
      </c>
      <c r="D46" s="1" t="s">
        <v>142</v>
      </c>
      <c r="E46" s="1">
        <f t="shared" si="0"/>
        <v>10571</v>
      </c>
      <c r="F46" s="1">
        <f t="shared" si="8"/>
        <v>9</v>
      </c>
      <c r="G46" t="str">
        <f t="shared" si="2"/>
        <v>209294B</v>
      </c>
      <c r="H46">
        <f t="shared" si="3"/>
        <v>34154827</v>
      </c>
      <c r="I46">
        <v>533716</v>
      </c>
      <c r="J46" t="str">
        <f t="shared" si="4"/>
        <v/>
      </c>
      <c r="K46">
        <f t="shared" si="5"/>
        <v>533716</v>
      </c>
      <c r="L46">
        <v>1</v>
      </c>
      <c r="N46" t="s">
        <v>233</v>
      </c>
    </row>
    <row r="47" spans="1:16" x14ac:dyDescent="0.25">
      <c r="A47">
        <v>42</v>
      </c>
      <c r="B47" s="7" t="s">
        <v>147</v>
      </c>
      <c r="C47">
        <v>3</v>
      </c>
      <c r="D47" s="1" t="s">
        <v>143</v>
      </c>
      <c r="E47" s="1">
        <f t="shared" si="0"/>
        <v>10572</v>
      </c>
      <c r="F47" s="1">
        <f t="shared" si="8"/>
        <v>6</v>
      </c>
      <c r="G47" t="str">
        <f t="shared" si="2"/>
        <v>206294C</v>
      </c>
      <c r="H47">
        <f t="shared" si="3"/>
        <v>33958220</v>
      </c>
      <c r="I47">
        <v>533717</v>
      </c>
      <c r="J47" t="str">
        <f t="shared" si="4"/>
        <v/>
      </c>
      <c r="K47">
        <f t="shared" si="5"/>
        <v>533717</v>
      </c>
      <c r="L47">
        <v>6</v>
      </c>
      <c r="N47" t="s">
        <v>234</v>
      </c>
    </row>
    <row r="48" spans="1:16" x14ac:dyDescent="0.25">
      <c r="A48">
        <v>43</v>
      </c>
      <c r="B48" s="7" t="s">
        <v>147</v>
      </c>
      <c r="C48">
        <v>4</v>
      </c>
      <c r="D48" s="1" t="s">
        <v>144</v>
      </c>
      <c r="E48" s="1">
        <f t="shared" si="0"/>
        <v>10572</v>
      </c>
      <c r="F48" s="1">
        <f t="shared" si="8"/>
        <v>7</v>
      </c>
      <c r="G48" t="str">
        <f t="shared" si="2"/>
        <v>207294C</v>
      </c>
      <c r="H48">
        <f t="shared" si="3"/>
        <v>34023756</v>
      </c>
      <c r="I48">
        <v>533717</v>
      </c>
      <c r="J48" t="str">
        <f t="shared" si="4"/>
        <v/>
      </c>
      <c r="K48">
        <f t="shared" si="5"/>
        <v>533717</v>
      </c>
      <c r="L48">
        <v>7</v>
      </c>
      <c r="N48" t="s">
        <v>235</v>
      </c>
    </row>
    <row r="49" spans="1:16" x14ac:dyDescent="0.25">
      <c r="A49">
        <v>44</v>
      </c>
      <c r="B49" s="7" t="s">
        <v>147</v>
      </c>
      <c r="C49">
        <v>5</v>
      </c>
      <c r="D49" s="1" t="s">
        <v>145</v>
      </c>
      <c r="E49" s="1">
        <f t="shared" si="0"/>
        <v>10572</v>
      </c>
      <c r="F49" s="1">
        <f t="shared" si="8"/>
        <v>8</v>
      </c>
      <c r="G49" t="str">
        <f t="shared" si="2"/>
        <v>208294C</v>
      </c>
      <c r="H49">
        <f t="shared" si="3"/>
        <v>34089292</v>
      </c>
      <c r="I49">
        <v>533718</v>
      </c>
      <c r="J49" t="str">
        <f t="shared" si="4"/>
        <v/>
      </c>
      <c r="K49">
        <f t="shared" si="5"/>
        <v>533718</v>
      </c>
      <c r="L49">
        <v>0</v>
      </c>
      <c r="N49" t="s">
        <v>236</v>
      </c>
    </row>
    <row r="53" spans="1:16" x14ac:dyDescent="0.25">
      <c r="P53" t="s">
        <v>238</v>
      </c>
    </row>
    <row r="54" spans="1:16" x14ac:dyDescent="0.25">
      <c r="P54" t="s">
        <v>237</v>
      </c>
    </row>
  </sheetData>
  <autoFilter ref="A4:P49" xr:uid="{39ED0021-5E2A-4DF1-81B3-2053C7857DD9}">
    <filterColumn colId="3">
      <customFilters>
        <customFilter operator="notEqual" val=" "/>
      </customFilters>
    </filterColumn>
    <sortState ref="A5:P49">
      <sortCondition ref="B5:B49"/>
      <sortCondition ref="C5:C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C1" t="s">
        <v>101</v>
      </c>
    </row>
    <row r="2" spans="1:3" x14ac:dyDescent="0.25">
      <c r="A2" t="s">
        <v>96</v>
      </c>
      <c r="B2" t="s">
        <v>100</v>
      </c>
      <c r="C2">
        <v>1</v>
      </c>
    </row>
    <row r="3" spans="1:3" x14ac:dyDescent="0.25">
      <c r="A3" t="s">
        <v>97</v>
      </c>
      <c r="B3" t="s">
        <v>102</v>
      </c>
      <c r="C3">
        <v>40</v>
      </c>
    </row>
    <row r="4" spans="1:3" x14ac:dyDescent="0.25">
      <c r="A4" t="s">
        <v>98</v>
      </c>
      <c r="B4" t="s">
        <v>103</v>
      </c>
    </row>
    <row r="5" spans="1:3" x14ac:dyDescent="0.25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107</v>
      </c>
      <c r="B1">
        <v>525231</v>
      </c>
    </row>
    <row r="2" spans="1:3" x14ac:dyDescent="0.25">
      <c r="A2" t="s">
        <v>106</v>
      </c>
      <c r="B2">
        <v>80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107</v>
      </c>
      <c r="B1">
        <v>530284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107</v>
      </c>
      <c r="B1">
        <v>530288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107</v>
      </c>
      <c r="B1">
        <v>530282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2019-01-29T09:09:14Z</dcterms:modified>
</cp:coreProperties>
</file>