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A9E58BA8-96EC-4CD2-8ABA-3AF94A7012B3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Input" sheetId="2" r:id="rId1"/>
    <sheet name="Output" sheetId="12" r:id="rId2"/>
    <sheet name="Motion" sheetId="5" r:id="rId3"/>
    <sheet name="SIGNALS" sheetId="6" r:id="rId4"/>
    <sheet name="CYLINDER SEN A" sheetId="7" r:id="rId5"/>
    <sheet name="CYLINDER SEN B" sheetId="8" r:id="rId6"/>
    <sheet name="CYLINDER_ACT_B" sheetId="9" r:id="rId7"/>
  </sheets>
  <definedNames>
    <definedName name="_xlnm._FilterDatabase" localSheetId="0" hidden="1">Input!$A$6:$S$82</definedName>
    <definedName name="_xlnm._FilterDatabase" localSheetId="1" hidden="1">Output!$A$4:$P$49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8" i="12" l="1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3" i="12"/>
  <c r="F12" i="12"/>
  <c r="F11" i="12"/>
  <c r="F10" i="12"/>
  <c r="F9" i="12"/>
  <c r="F8" i="12"/>
  <c r="F7" i="12"/>
  <c r="F6" i="12"/>
  <c r="F5" i="12"/>
  <c r="K26" i="12"/>
  <c r="K28" i="12"/>
  <c r="K25" i="12"/>
  <c r="K27" i="12"/>
  <c r="K10" i="12"/>
  <c r="K9" i="12"/>
  <c r="K11" i="12"/>
  <c r="K12" i="12"/>
  <c r="K23" i="12"/>
  <c r="K21" i="12"/>
  <c r="K20" i="12"/>
  <c r="K29" i="12"/>
  <c r="K32" i="12"/>
  <c r="K31" i="12"/>
  <c r="K30" i="12"/>
  <c r="K13" i="12"/>
  <c r="K8" i="12"/>
  <c r="K7" i="12"/>
  <c r="K6" i="12"/>
  <c r="K5" i="12"/>
  <c r="K24" i="12"/>
  <c r="K24" i="2"/>
  <c r="F24" i="2" s="1"/>
  <c r="K8" i="2"/>
  <c r="K26" i="2"/>
  <c r="K29" i="2"/>
  <c r="K25" i="2"/>
  <c r="K28" i="2"/>
  <c r="K27" i="2"/>
  <c r="K30" i="2"/>
  <c r="K7" i="2"/>
  <c r="K18" i="2"/>
  <c r="F18" i="2" s="1"/>
  <c r="K17" i="2"/>
  <c r="K16" i="2"/>
  <c r="F16" i="2" s="1"/>
  <c r="K23" i="2"/>
  <c r="F23" i="2" s="1"/>
  <c r="K21" i="2"/>
  <c r="F21" i="2" s="1"/>
  <c r="K15" i="2"/>
  <c r="K11" i="2"/>
  <c r="F11" i="2" s="1"/>
  <c r="K10" i="2"/>
  <c r="F10" i="2" s="1"/>
  <c r="K9" i="2"/>
  <c r="F9" i="2" s="1"/>
  <c r="K20" i="2"/>
  <c r="F20" i="2" s="1"/>
  <c r="J27" i="12"/>
  <c r="J28" i="12"/>
  <c r="J20" i="12"/>
  <c r="J21" i="12"/>
  <c r="J22" i="12"/>
  <c r="J23" i="12"/>
  <c r="J24" i="12"/>
  <c r="J25" i="12"/>
  <c r="J26" i="12"/>
  <c r="J29" i="12"/>
  <c r="J30" i="12"/>
  <c r="J31" i="12"/>
  <c r="J32" i="12"/>
  <c r="K22" i="12"/>
  <c r="J13" i="12"/>
  <c r="J49" i="12"/>
  <c r="K49" i="12" s="1"/>
  <c r="E49" i="12" s="1"/>
  <c r="F8" i="2"/>
  <c r="F15" i="2"/>
  <c r="K14" i="12"/>
  <c r="K15" i="12"/>
  <c r="K16" i="12"/>
  <c r="K17" i="12"/>
  <c r="K18" i="12"/>
  <c r="K19" i="12"/>
  <c r="J5" i="12"/>
  <c r="J6" i="12"/>
  <c r="J7" i="12"/>
  <c r="J8" i="12"/>
  <c r="J9" i="12"/>
  <c r="J10" i="12"/>
  <c r="J11" i="12"/>
  <c r="J12" i="12"/>
  <c r="J8" i="2"/>
  <c r="J9" i="2"/>
  <c r="J10" i="2"/>
  <c r="J11" i="2"/>
  <c r="J15" i="2"/>
  <c r="J16" i="2"/>
  <c r="J17" i="2"/>
  <c r="J18" i="2"/>
  <c r="J20" i="2"/>
  <c r="J21" i="2"/>
  <c r="J23" i="2"/>
  <c r="J24" i="2"/>
  <c r="F17" i="2" l="1"/>
  <c r="F49" i="12"/>
  <c r="J34" i="12"/>
  <c r="K34" i="12" s="1"/>
  <c r="J35" i="12"/>
  <c r="K35" i="12" s="1"/>
  <c r="J36" i="12"/>
  <c r="K36" i="12" s="1"/>
  <c r="J37" i="12"/>
  <c r="K37" i="12" s="1"/>
  <c r="J38" i="12"/>
  <c r="K38" i="12" s="1"/>
  <c r="J45" i="12"/>
  <c r="K45" i="12" s="1"/>
  <c r="J46" i="12"/>
  <c r="K46" i="12" s="1"/>
  <c r="J47" i="12"/>
  <c r="K47" i="12" s="1"/>
  <c r="J48" i="12"/>
  <c r="K48" i="12" s="1"/>
  <c r="J39" i="12"/>
  <c r="K39" i="12" s="1"/>
  <c r="J14" i="12"/>
  <c r="J15" i="12"/>
  <c r="J16" i="12"/>
  <c r="J17" i="12"/>
  <c r="J18" i="12"/>
  <c r="J19" i="12"/>
  <c r="J40" i="12"/>
  <c r="K40" i="12" s="1"/>
  <c r="J41" i="12"/>
  <c r="K41" i="12" s="1"/>
  <c r="J42" i="12"/>
  <c r="J43" i="12"/>
  <c r="K43" i="12" s="1"/>
  <c r="J44" i="12"/>
  <c r="K44" i="12" s="1"/>
  <c r="F14" i="12"/>
  <c r="F15" i="12"/>
  <c r="F16" i="12"/>
  <c r="F17" i="12"/>
  <c r="F18" i="12"/>
  <c r="F19" i="12"/>
  <c r="J33" i="12"/>
  <c r="K33" i="12" s="1"/>
  <c r="F29" i="2"/>
  <c r="F30" i="2"/>
  <c r="F26" i="2"/>
  <c r="J79" i="2"/>
  <c r="K79" i="2" s="1"/>
  <c r="J80" i="2"/>
  <c r="K80" i="2" s="1"/>
  <c r="J81" i="2"/>
  <c r="K81" i="2" s="1"/>
  <c r="J82" i="2"/>
  <c r="K82" i="2" s="1"/>
  <c r="J78" i="2"/>
  <c r="K78" i="2" s="1"/>
  <c r="J12" i="2"/>
  <c r="K12" i="2" s="1"/>
  <c r="J13" i="2"/>
  <c r="K13" i="2" s="1"/>
  <c r="J14" i="2"/>
  <c r="K14" i="2" s="1"/>
  <c r="E14" i="2" s="1"/>
  <c r="J31" i="2"/>
  <c r="K31" i="2" s="1"/>
  <c r="J33" i="2"/>
  <c r="K33" i="2" s="1"/>
  <c r="J34" i="2"/>
  <c r="K34" i="2" s="1"/>
  <c r="J19" i="2"/>
  <c r="K19" i="2" s="1"/>
  <c r="J76" i="2"/>
  <c r="K76" i="2" s="1"/>
  <c r="J7" i="2"/>
  <c r="J22" i="2"/>
  <c r="K22" i="2" s="1"/>
  <c r="J35" i="2"/>
  <c r="K35" i="2" s="1"/>
  <c r="J36" i="2"/>
  <c r="K36" i="2" s="1"/>
  <c r="J38" i="2"/>
  <c r="K38" i="2" s="1"/>
  <c r="J39" i="2"/>
  <c r="K39" i="2" s="1"/>
  <c r="J40" i="2"/>
  <c r="K40" i="2" s="1"/>
  <c r="J55" i="2"/>
  <c r="K55" i="2" s="1"/>
  <c r="J63" i="2"/>
  <c r="K63" i="2" s="1"/>
  <c r="J64" i="2"/>
  <c r="K64" i="2" s="1"/>
  <c r="J25" i="2"/>
  <c r="J26" i="2"/>
  <c r="J27" i="2"/>
  <c r="J28" i="2"/>
  <c r="J29" i="2"/>
  <c r="J30" i="2"/>
  <c r="J37" i="2"/>
  <c r="K37" i="2" s="1"/>
  <c r="J77" i="2"/>
  <c r="K77" i="2" s="1"/>
  <c r="J65" i="2"/>
  <c r="K65" i="2" s="1"/>
  <c r="J66" i="2"/>
  <c r="K66" i="2" s="1"/>
  <c r="J41" i="2"/>
  <c r="K41" i="2" s="1"/>
  <c r="E41" i="2" s="1"/>
  <c r="J42" i="2"/>
  <c r="K42" i="2" s="1"/>
  <c r="E42" i="2" s="1"/>
  <c r="J43" i="2"/>
  <c r="K43" i="2" s="1"/>
  <c r="E43" i="2" s="1"/>
  <c r="J44" i="2"/>
  <c r="K44" i="2" s="1"/>
  <c r="J45" i="2"/>
  <c r="K45" i="2" s="1"/>
  <c r="E45" i="2" s="1"/>
  <c r="J46" i="2"/>
  <c r="K46" i="2" s="1"/>
  <c r="E46" i="2" s="1"/>
  <c r="J47" i="2"/>
  <c r="K47" i="2" s="1"/>
  <c r="E47" i="2" s="1"/>
  <c r="J48" i="2"/>
  <c r="K48" i="2" s="1"/>
  <c r="J49" i="2"/>
  <c r="K49" i="2" s="1"/>
  <c r="E49" i="2" s="1"/>
  <c r="J50" i="2"/>
  <c r="K50" i="2" s="1"/>
  <c r="E50" i="2" s="1"/>
  <c r="J51" i="2"/>
  <c r="K51" i="2" s="1"/>
  <c r="E51" i="2" s="1"/>
  <c r="J52" i="2"/>
  <c r="K52" i="2" s="1"/>
  <c r="J53" i="2"/>
  <c r="K53" i="2" s="1"/>
  <c r="E53" i="2" s="1"/>
  <c r="J54" i="2"/>
  <c r="K54" i="2" s="1"/>
  <c r="E54" i="2" s="1"/>
  <c r="J74" i="2"/>
  <c r="K74" i="2" s="1"/>
  <c r="J56" i="2"/>
  <c r="K56" i="2" s="1"/>
  <c r="J57" i="2"/>
  <c r="K57" i="2" s="1"/>
  <c r="J58" i="2"/>
  <c r="K58" i="2" s="1"/>
  <c r="E58" i="2" s="1"/>
  <c r="J59" i="2"/>
  <c r="K59" i="2" s="1"/>
  <c r="E59" i="2" s="1"/>
  <c r="J60" i="2"/>
  <c r="K60" i="2" s="1"/>
  <c r="J61" i="2"/>
  <c r="K61" i="2" s="1"/>
  <c r="J62" i="2"/>
  <c r="K62" i="2" s="1"/>
  <c r="E62" i="2" s="1"/>
  <c r="J75" i="2"/>
  <c r="K75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32" i="2"/>
  <c r="K32" i="2" s="1"/>
  <c r="E5" i="12" l="1"/>
  <c r="K42" i="12"/>
  <c r="E25" i="2"/>
  <c r="E32" i="2"/>
  <c r="E28" i="2"/>
  <c r="E70" i="2"/>
  <c r="E40" i="2"/>
  <c r="F22" i="2"/>
  <c r="E22" i="2"/>
  <c r="G22" i="2" s="1"/>
  <c r="H22" i="2" s="1"/>
  <c r="E75" i="2"/>
  <c r="E74" i="2"/>
  <c r="E35" i="2"/>
  <c r="E82" i="2"/>
  <c r="E10" i="2"/>
  <c r="E18" i="2"/>
  <c r="E73" i="2"/>
  <c r="E77" i="2"/>
  <c r="E39" i="2"/>
  <c r="E34" i="2"/>
  <c r="F13" i="2"/>
  <c r="E13" i="2"/>
  <c r="E81" i="2"/>
  <c r="E23" i="2"/>
  <c r="E24" i="2"/>
  <c r="E17" i="2"/>
  <c r="E29" i="2"/>
  <c r="E72" i="2"/>
  <c r="E68" i="2"/>
  <c r="F61" i="2"/>
  <c r="E61" i="2"/>
  <c r="F57" i="2"/>
  <c r="E57" i="2"/>
  <c r="F37" i="2"/>
  <c r="E37" i="2"/>
  <c r="E63" i="2"/>
  <c r="E38" i="2"/>
  <c r="E33" i="2"/>
  <c r="F12" i="2"/>
  <c r="G12" i="2" s="1"/>
  <c r="H12" i="2" s="1"/>
  <c r="E12" i="2"/>
  <c r="E80" i="2"/>
  <c r="E20" i="2"/>
  <c r="E15" i="2"/>
  <c r="E65" i="2"/>
  <c r="F19" i="2"/>
  <c r="E19" i="2"/>
  <c r="G19" i="2" s="1"/>
  <c r="H19" i="2" s="1"/>
  <c r="E27" i="2"/>
  <c r="E69" i="2"/>
  <c r="E64" i="2"/>
  <c r="E71" i="2"/>
  <c r="E67" i="2"/>
  <c r="F60" i="2"/>
  <c r="E60" i="2"/>
  <c r="F56" i="2"/>
  <c r="E56" i="2"/>
  <c r="F52" i="2"/>
  <c r="E52" i="2"/>
  <c r="F48" i="2"/>
  <c r="G48" i="2" s="1"/>
  <c r="H48" i="2" s="1"/>
  <c r="E48" i="2"/>
  <c r="F44" i="2"/>
  <c r="E44" i="2"/>
  <c r="E66" i="2"/>
  <c r="E55" i="2"/>
  <c r="E36" i="2"/>
  <c r="E76" i="2"/>
  <c r="E31" i="2"/>
  <c r="E78" i="2"/>
  <c r="E16" i="2"/>
  <c r="E30" i="2"/>
  <c r="E21" i="2"/>
  <c r="E79" i="2"/>
  <c r="E9" i="2"/>
  <c r="E11" i="2"/>
  <c r="E26" i="2"/>
  <c r="E7" i="2"/>
  <c r="E8" i="2"/>
  <c r="F47" i="2"/>
  <c r="G13" i="2"/>
  <c r="H13" i="2" s="1"/>
  <c r="F54" i="2"/>
  <c r="G54" i="2" s="1"/>
  <c r="H54" i="2" s="1"/>
  <c r="F46" i="2"/>
  <c r="F51" i="2"/>
  <c r="G51" i="2" s="1"/>
  <c r="H51" i="2" s="1"/>
  <c r="F43" i="2"/>
  <c r="G43" i="2" s="1"/>
  <c r="H43" i="2" s="1"/>
  <c r="F14" i="2"/>
  <c r="F50" i="2"/>
  <c r="G50" i="2" s="1"/>
  <c r="H50" i="2" s="1"/>
  <c r="F42" i="2"/>
  <c r="G42" i="2" s="1"/>
  <c r="H42" i="2" s="1"/>
  <c r="G52" i="2"/>
  <c r="H52" i="2" s="1"/>
  <c r="F32" i="2"/>
  <c r="F59" i="2"/>
  <c r="G59" i="2" s="1"/>
  <c r="H59" i="2" s="1"/>
  <c r="G60" i="2"/>
  <c r="H60" i="2" s="1"/>
  <c r="F71" i="2"/>
  <c r="F67" i="2"/>
  <c r="F66" i="2"/>
  <c r="F55" i="2"/>
  <c r="F76" i="2"/>
  <c r="F62" i="2"/>
  <c r="G62" i="2" s="1"/>
  <c r="H62" i="2" s="1"/>
  <c r="F58" i="2"/>
  <c r="G58" i="2" s="1"/>
  <c r="H58" i="2" s="1"/>
  <c r="F53" i="2"/>
  <c r="G53" i="2" s="1"/>
  <c r="H53" i="2" s="1"/>
  <c r="F49" i="2"/>
  <c r="G49" i="2" s="1"/>
  <c r="H49" i="2" s="1"/>
  <c r="F45" i="2"/>
  <c r="G45" i="2" s="1"/>
  <c r="H45" i="2" s="1"/>
  <c r="F41" i="2"/>
  <c r="G41" i="2" s="1"/>
  <c r="H41" i="2" s="1"/>
  <c r="F36" i="2"/>
  <c r="G49" i="12"/>
  <c r="H49" i="12" s="1"/>
  <c r="G57" i="2"/>
  <c r="H57" i="2" s="1"/>
  <c r="G44" i="2"/>
  <c r="H44" i="2" s="1"/>
  <c r="G47" i="2"/>
  <c r="H47" i="2" s="1"/>
  <c r="G14" i="2"/>
  <c r="H14" i="2" s="1"/>
  <c r="G46" i="2"/>
  <c r="H46" i="2" s="1"/>
  <c r="B5" i="2"/>
  <c r="F79" i="2"/>
  <c r="F70" i="2"/>
  <c r="F75" i="2"/>
  <c r="F74" i="2"/>
  <c r="F65" i="2"/>
  <c r="F25" i="2"/>
  <c r="F40" i="2"/>
  <c r="F35" i="2"/>
  <c r="F31" i="2"/>
  <c r="F78" i="2"/>
  <c r="F73" i="2"/>
  <c r="F69" i="2"/>
  <c r="F77" i="2"/>
  <c r="F28" i="2"/>
  <c r="F64" i="2"/>
  <c r="F39" i="2"/>
  <c r="F34" i="2"/>
  <c r="F82" i="2"/>
  <c r="F72" i="2"/>
  <c r="F68" i="2"/>
  <c r="F27" i="2"/>
  <c r="F63" i="2"/>
  <c r="F38" i="2"/>
  <c r="F7" i="2"/>
  <c r="F33" i="2"/>
  <c r="F81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E42" i="12" l="1"/>
  <c r="E13" i="12"/>
  <c r="E37" i="12"/>
  <c r="E44" i="12"/>
  <c r="E27" i="12"/>
  <c r="E38" i="12"/>
  <c r="E8" i="12"/>
  <c r="E25" i="12"/>
  <c r="E41" i="12"/>
  <c r="E11" i="12"/>
  <c r="E36" i="12"/>
  <c r="E21" i="12"/>
  <c r="E47" i="12"/>
  <c r="E31" i="12"/>
  <c r="E18" i="12"/>
  <c r="E48" i="12"/>
  <c r="E14" i="12"/>
  <c r="E35" i="12"/>
  <c r="E7" i="12"/>
  <c r="E6" i="12"/>
  <c r="E46" i="12"/>
  <c r="E16" i="12"/>
  <c r="E28" i="12"/>
  <c r="E43" i="12"/>
  <c r="E24" i="12"/>
  <c r="E23" i="12"/>
  <c r="E30" i="12"/>
  <c r="E10" i="12"/>
  <c r="E45" i="12"/>
  <c r="E19" i="12"/>
  <c r="E9" i="12"/>
  <c r="E40" i="12"/>
  <c r="E15" i="12"/>
  <c r="E32" i="12"/>
  <c r="E33" i="12"/>
  <c r="E22" i="12"/>
  <c r="E34" i="12"/>
  <c r="E17" i="12"/>
  <c r="E20" i="12"/>
  <c r="E39" i="12"/>
  <c r="E26" i="12"/>
  <c r="E12" i="12"/>
  <c r="E29" i="12"/>
  <c r="G56" i="2"/>
  <c r="H56" i="2" s="1"/>
  <c r="G37" i="2"/>
  <c r="H37" i="2" s="1"/>
  <c r="G61" i="2"/>
  <c r="H61" i="2" s="1"/>
  <c r="G16" i="12"/>
  <c r="H16" i="12" s="1"/>
  <c r="G9" i="12"/>
  <c r="H9" i="12" s="1"/>
  <c r="G12" i="12"/>
  <c r="H12" i="12" s="1"/>
  <c r="G20" i="12"/>
  <c r="H20" i="12" s="1"/>
  <c r="G17" i="12"/>
  <c r="H17" i="12" s="1"/>
  <c r="G24" i="12"/>
  <c r="H24" i="12" s="1"/>
  <c r="G25" i="12"/>
  <c r="H25" i="12" s="1"/>
  <c r="G27" i="12"/>
  <c r="H27" i="12" s="1"/>
  <c r="G14" i="12"/>
  <c r="H14" i="12" s="1"/>
  <c r="G35" i="12"/>
  <c r="H35" i="12" s="1"/>
  <c r="G43" i="12"/>
  <c r="H43" i="12" s="1"/>
  <c r="G13" i="12"/>
  <c r="H13" i="12" s="1"/>
  <c r="G22" i="12"/>
  <c r="H22" i="12" s="1"/>
  <c r="G28" i="12"/>
  <c r="H28" i="12" s="1"/>
  <c r="G32" i="12"/>
  <c r="H32" i="12" s="1"/>
  <c r="G23" i="12"/>
  <c r="H23" i="12" s="1"/>
  <c r="G21" i="12"/>
  <c r="H21" i="12" s="1"/>
  <c r="G26" i="12"/>
  <c r="H26" i="12" s="1"/>
  <c r="G74" i="2"/>
  <c r="H74" i="2" s="1"/>
  <c r="G32" i="2"/>
  <c r="H32" i="2" s="1"/>
  <c r="G82" i="2"/>
  <c r="H82" i="2" s="1"/>
  <c r="G29" i="2"/>
  <c r="H29" i="2" s="1"/>
  <c r="G81" i="2"/>
  <c r="H81" i="2" s="1"/>
  <c r="G17" i="2"/>
  <c r="H17" i="2" s="1"/>
  <c r="G76" i="2"/>
  <c r="H76" i="2" s="1"/>
  <c r="G69" i="2"/>
  <c r="H69" i="2" s="1"/>
  <c r="G70" i="2"/>
  <c r="H70" i="2" s="1"/>
  <c r="F80" i="2"/>
  <c r="G30" i="2"/>
  <c r="H30" i="2" s="1"/>
  <c r="G26" i="2"/>
  <c r="H26" i="2" s="1"/>
  <c r="G28" i="2"/>
  <c r="H28" i="2" s="1"/>
  <c r="G75" i="2"/>
  <c r="H75" i="2" s="1"/>
  <c r="G68" i="2"/>
  <c r="H68" i="2" s="1"/>
  <c r="G39" i="2"/>
  <c r="H39" i="2" s="1"/>
  <c r="G71" i="2"/>
  <c r="H71" i="2" s="1"/>
  <c r="G66" i="2"/>
  <c r="H66" i="2" s="1"/>
  <c r="G27" i="2"/>
  <c r="H27" i="2" s="1"/>
  <c r="G64" i="2"/>
  <c r="H64" i="2" s="1"/>
  <c r="G33" i="2"/>
  <c r="H33" i="2" s="1"/>
  <c r="G73" i="2"/>
  <c r="H73" i="2" s="1"/>
  <c r="G21" i="2"/>
  <c r="H21" i="2" s="1"/>
  <c r="G9" i="2"/>
  <c r="H9" i="2" s="1"/>
  <c r="G24" i="2"/>
  <c r="H24" i="2" s="1"/>
  <c r="G55" i="2"/>
  <c r="H55" i="2" s="1"/>
  <c r="G11" i="2"/>
  <c r="H11" i="2" s="1"/>
  <c r="G20" i="2"/>
  <c r="H20" i="2" s="1"/>
  <c r="G10" i="2"/>
  <c r="H10" i="2" s="1"/>
  <c r="G23" i="2"/>
  <c r="H23" i="2" s="1"/>
  <c r="G8" i="2"/>
  <c r="H8" i="2" s="1"/>
  <c r="G16" i="2"/>
  <c r="H16" i="2" s="1"/>
  <c r="G18" i="2"/>
  <c r="H18" i="2" s="1"/>
  <c r="G67" i="2"/>
  <c r="H67" i="2" s="1"/>
  <c r="G36" i="2"/>
  <c r="H36" i="2" s="1"/>
  <c r="G15" i="2"/>
  <c r="H15" i="2" s="1"/>
  <c r="G8" i="12"/>
  <c r="H8" i="12" s="1"/>
  <c r="G10" i="12"/>
  <c r="H10" i="12" s="1"/>
  <c r="G5" i="12"/>
  <c r="H5" i="12" s="1"/>
  <c r="G18" i="12"/>
  <c r="H18" i="12" s="1"/>
  <c r="G48" i="12"/>
  <c r="H48" i="12" s="1"/>
  <c r="G30" i="12"/>
  <c r="H30" i="12" s="1"/>
  <c r="G19" i="12"/>
  <c r="H19" i="12" s="1"/>
  <c r="G47" i="12"/>
  <c r="H47" i="12" s="1"/>
  <c r="G31" i="12"/>
  <c r="H31" i="12" s="1"/>
  <c r="G42" i="12"/>
  <c r="H42" i="12" s="1"/>
  <c r="G29" i="12"/>
  <c r="H29" i="12" s="1"/>
  <c r="G11" i="12"/>
  <c r="H11" i="12" s="1"/>
  <c r="G6" i="12"/>
  <c r="H6" i="12" s="1"/>
  <c r="G38" i="12"/>
  <c r="H38" i="12" s="1"/>
  <c r="G46" i="12"/>
  <c r="H46" i="12" s="1"/>
  <c r="G33" i="12"/>
  <c r="H33" i="12" s="1"/>
  <c r="G45" i="12"/>
  <c r="H45" i="12" s="1"/>
  <c r="G40" i="12"/>
  <c r="H40" i="12" s="1"/>
  <c r="G44" i="12"/>
  <c r="H44" i="12" s="1"/>
  <c r="G36" i="12"/>
  <c r="H36" i="12" s="1"/>
  <c r="B3" i="12"/>
  <c r="G15" i="12"/>
  <c r="H15" i="12" s="1"/>
  <c r="G39" i="12"/>
  <c r="H39" i="12" s="1"/>
  <c r="G37" i="12"/>
  <c r="H37" i="12" s="1"/>
  <c r="G34" i="12"/>
  <c r="H34" i="12" s="1"/>
  <c r="G7" i="12"/>
  <c r="H7" i="12" s="1"/>
  <c r="G40" i="2"/>
  <c r="H40" i="2" s="1"/>
  <c r="G31" i="2"/>
  <c r="H31" i="2" s="1"/>
  <c r="G65" i="2"/>
  <c r="H65" i="2" s="1"/>
  <c r="G7" i="2"/>
  <c r="H7" i="2" s="1"/>
  <c r="G72" i="2"/>
  <c r="H72" i="2" s="1"/>
  <c r="G38" i="2"/>
  <c r="H38" i="2" s="1"/>
  <c r="G77" i="2"/>
  <c r="H77" i="2" s="1"/>
  <c r="G63" i="2"/>
  <c r="H63" i="2" s="1"/>
  <c r="G34" i="2"/>
  <c r="H34" i="2" s="1"/>
  <c r="G78" i="2"/>
  <c r="H78" i="2" s="1"/>
  <c r="G25" i="2"/>
  <c r="H25" i="2" s="1"/>
  <c r="G35" i="2"/>
  <c r="H35" i="2" s="1"/>
  <c r="G79" i="2"/>
  <c r="H79" i="2" s="1"/>
  <c r="G41" i="12"/>
  <c r="H41" i="12" s="1"/>
  <c r="G80" i="2" l="1"/>
  <c r="H80" i="2" s="1"/>
</calcChain>
</file>

<file path=xl/sharedStrings.xml><?xml version="1.0" encoding="utf-8"?>
<sst xmlns="http://schemas.openxmlformats.org/spreadsheetml/2006/main" count="348" uniqueCount="152">
  <si>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</si>
  <si>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</si>
  <si>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</si>
  <si>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</si>
  <si>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</si>
  <si>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</si>
  <si>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</si>
  <si>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</si>
  <si>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</si>
  <si>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7+DI1</t>
  </si>
  <si>
    <t>7+DI2</t>
  </si>
  <si>
    <t>2+B1</t>
  </si>
  <si>
    <t>Name</t>
  </si>
  <si>
    <t>H1Red</t>
  </si>
  <si>
    <t>H2Green</t>
  </si>
  <si>
    <t>H3Orange</t>
  </si>
  <si>
    <t>H4White</t>
  </si>
  <si>
    <t>Air</t>
  </si>
  <si>
    <t>Cy01b</t>
  </si>
  <si>
    <t>Cy02a</t>
  </si>
  <si>
    <t>Cy02b</t>
  </si>
  <si>
    <t>Cy03b</t>
  </si>
  <si>
    <t>Sp02</t>
  </si>
  <si>
    <t>Md01A</t>
  </si>
  <si>
    <t>YCy01b</t>
  </si>
  <si>
    <t>YCy02b</t>
  </si>
  <si>
    <t>YCy03b</t>
  </si>
  <si>
    <t>YCy04b</t>
  </si>
  <si>
    <t>YCy05b</t>
  </si>
  <si>
    <t>YCy08b</t>
  </si>
  <si>
    <t>YCy09b</t>
  </si>
  <si>
    <t>YCy05a</t>
  </si>
  <si>
    <t>YCy08a</t>
  </si>
  <si>
    <t>PRT.RIBLOW</t>
  </si>
  <si>
    <t>PRT.SEVREQ</t>
  </si>
  <si>
    <t>PRT.END</t>
  </si>
  <si>
    <t>PRT.MOUT</t>
  </si>
  <si>
    <t>PRT.RIBOUT</t>
  </si>
  <si>
    <t>PRT.DATA</t>
  </si>
  <si>
    <t>YCy09a</t>
  </si>
  <si>
    <t>Vs01</t>
  </si>
  <si>
    <t>標籤手真空檢知</t>
  </si>
  <si>
    <t>Sf01</t>
  </si>
  <si>
    <t>Sp01</t>
  </si>
  <si>
    <t>Cy04b</t>
  </si>
  <si>
    <t>Cy05a</t>
  </si>
  <si>
    <t>Cy05b</t>
  </si>
  <si>
    <t>Cy06a</t>
  </si>
  <si>
    <t>Cy06b</t>
  </si>
  <si>
    <t>Cy07a</t>
  </si>
  <si>
    <t>Cy07b</t>
  </si>
  <si>
    <t>1+DO1</t>
  </si>
  <si>
    <t>1+DO2</t>
  </si>
  <si>
    <t>7+DO1</t>
  </si>
  <si>
    <t>Cy01</t>
  </si>
  <si>
    <t>Cy02</t>
  </si>
  <si>
    <t>Cy03</t>
  </si>
  <si>
    <t>Cy04</t>
  </si>
  <si>
    <t>Cy05</t>
  </si>
  <si>
    <t>Cy06</t>
  </si>
  <si>
    <t>Transporter holder</t>
  </si>
  <si>
    <t>Transporter pusher</t>
  </si>
  <si>
    <t>Transporter unlocker</t>
  </si>
  <si>
    <t>Conveyor holder</t>
  </si>
  <si>
    <t>Pnp holder</t>
  </si>
  <si>
    <t>Pnp vertical</t>
  </si>
  <si>
    <t>TowerRed</t>
  </si>
  <si>
    <t>TowerYellow</t>
  </si>
  <si>
    <t>TowerGreen</t>
  </si>
  <si>
    <t>TowerBuzzer</t>
  </si>
  <si>
    <t>YCy06</t>
  </si>
  <si>
    <t>YCy07</t>
  </si>
  <si>
    <t>YCy08</t>
  </si>
  <si>
    <t>YCy09</t>
  </si>
  <si>
    <t>Cy7</t>
  </si>
  <si>
    <t>Cable holder(Fixed end</t>
  </si>
  <si>
    <t>Cable holder(moving end</t>
  </si>
  <si>
    <t>Cable holder(shift short</t>
  </si>
  <si>
    <t>Cable holder(shift long</t>
  </si>
  <si>
    <t>Clamper</t>
  </si>
  <si>
    <t>YCy01</t>
  </si>
  <si>
    <t>YCy02</t>
  </si>
  <si>
    <t>YCy03</t>
  </si>
  <si>
    <t>YCy04</t>
  </si>
  <si>
    <t>YCy05</t>
  </si>
  <si>
    <t>Vb01</t>
  </si>
  <si>
    <t>Vg01</t>
  </si>
  <si>
    <t>PRT.START</t>
  </si>
  <si>
    <t>PRT.FEED</t>
  </si>
  <si>
    <t>PRT.PAUSE</t>
  </si>
  <si>
    <t>PRT.REPRINT</t>
  </si>
  <si>
    <t>Label gripper(vertical</t>
  </si>
  <si>
    <t>Label gripper(rotate</t>
  </si>
  <si>
    <t>Label pressor(vertical</t>
  </si>
  <si>
    <t>Label pressor(press</t>
  </si>
  <si>
    <t>Shifter</t>
  </si>
  <si>
    <t>Ms1</t>
  </si>
  <si>
    <t>Ms2</t>
  </si>
  <si>
    <t>Ms3</t>
  </si>
  <si>
    <t>Ms4</t>
  </si>
  <si>
    <t>Lifter</t>
  </si>
  <si>
    <t>mm/rev</t>
  </si>
  <si>
    <t>Transporter</t>
  </si>
  <si>
    <t>Label handler</t>
  </si>
  <si>
    <t>Pnp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</si>
  <si>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</si>
  <si>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</si>
  <si>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</si>
  <si>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</si>
  <si>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</si>
  <si>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</si>
  <si>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</si>
  <si>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</si>
  <si>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</si>
  <si>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</si>
  <si>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</si>
  <si>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</si>
  <si>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</si>
  <si>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</si>
  <si>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/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</si>
  <si>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</si>
  <si>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</si>
  <si>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</si>
  <si>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</si>
  <si>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</si>
  <si>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</si>
  <si>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</si>
  <si>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</si>
  <si>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</si>
  <si>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</si>
  <si>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</si>
  <si>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</si>
  <si>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</si>
  <si>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</si>
  <si>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SI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</si>
  <si>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</si>
  <si>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</si>
  <si>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</si>
  <si>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</si>
  <si>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</si>
  <si>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</si>
  <si>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</si>
  <si>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</si>
  <si>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</si>
  <si>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</si>
  <si>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</si>
  <si>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</si>
  <si>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SO</t>
  </si>
  <si>
    <t>Md01</t>
  </si>
  <si>
    <t>Vb02</t>
  </si>
  <si>
    <t>Vg02</t>
  </si>
  <si>
    <t>AirChoke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</si>
</sst>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82"/>
  <sheetViews>
    <sheetView zoomScaleNormal="100" workbookViewId="0">
      <selection activeCell="H7" sqref="H7:H82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6" width="11.42578125" style="1" customWidth="1"/>
    <col min="7" max="7" width="13.7109375" bestFit="1" customWidth="1"/>
    <col min="8" max="8" width="13.85546875" bestFit="1" customWidth="1"/>
    <col min="9" max="9" width="18.7109375" bestFit="1" customWidth="1"/>
    <col min="10" max="10" width="15.85546875" bestFit="1" customWidth="1"/>
    <col min="11" max="11" width="12" bestFit="1" customWidth="1"/>
    <col min="12" max="12" width="5.42578125" bestFit="1" customWidth="1"/>
    <col min="13" max="13" width="8.42578125" bestFit="1" customWidth="1"/>
    <col min="14" max="14" width="15.140625" bestFit="1" customWidth="1"/>
    <col min="15" max="15" width="9.7109375" bestFit="1" customWidth="1"/>
    <col min="16" max="17" width="14.42578125" bestFit="1" customWidth="1"/>
    <col min="18" max="18" width="7.85546875" bestFit="1" customWidth="1"/>
    <col min="19" max="19" width="12.7109375" bestFit="1" customWidth="1"/>
  </cols>
  <sheetData>
    <row r="1" spans="1:19" x14ac:dyDescent="0.25">
      <c r="A1" t="s">
        <v>0</v>
      </c>
      <c r="B1">
        <v>1</v>
      </c>
    </row>
    <row r="2" spans="1:19" x14ac:dyDescent="0.25">
      <c r="A2" t="s">
        <v>120</v>
      </c>
      <c r="B2">
        <v>522220</v>
      </c>
    </row>
    <row r="3" spans="1:19" x14ac:dyDescent="0.25">
      <c r="A3" t="s">
        <v>121</v>
      </c>
      <c r="B3">
        <v>522224</v>
      </c>
    </row>
    <row r="4" spans="1:19" x14ac:dyDescent="0.25">
      <c r="A4" t="s">
        <v>115</v>
      </c>
      <c r="B4">
        <v>524391</v>
      </c>
    </row>
    <row r="5" spans="1:19" x14ac:dyDescent="0.25">
      <c r="A5" t="s">
        <v>139</v>
      </c>
      <c r="B5">
        <f>MIN(K:K)</f>
        <v>521006</v>
      </c>
      <c r="E5" s="1" t="s">
        <v>136</v>
      </c>
      <c r="I5" t="s">
        <v>137</v>
      </c>
    </row>
    <row r="6" spans="1:19" x14ac:dyDescent="0.25">
      <c r="A6" t="s">
        <v>1</v>
      </c>
      <c r="B6" t="s">
        <v>7</v>
      </c>
      <c r="C6" t="s">
        <v>2</v>
      </c>
      <c r="D6" s="1" t="s">
        <v>12</v>
      </c>
      <c r="E6" s="1" t="s">
        <v>138</v>
      </c>
      <c r="F6" s="1" t="s">
        <v>105</v>
      </c>
      <c r="G6" t="s">
        <v>5</v>
      </c>
      <c r="H6" t="s">
        <v>6</v>
      </c>
      <c r="I6" t="s">
        <v>123</v>
      </c>
      <c r="J6" t="s">
        <v>118</v>
      </c>
      <c r="K6" t="s">
        <v>111</v>
      </c>
      <c r="L6" t="s">
        <v>105</v>
      </c>
      <c r="M6" t="s">
        <v>3</v>
      </c>
      <c r="N6" t="s">
        <v>4</v>
      </c>
      <c r="O6" t="s">
        <v>112</v>
      </c>
      <c r="P6" t="s">
        <v>116</v>
      </c>
      <c r="Q6" t="s">
        <v>117</v>
      </c>
      <c r="R6" t="s">
        <v>114</v>
      </c>
      <c r="S6" t="s">
        <v>122</v>
      </c>
    </row>
    <row r="7" spans="1:19" x14ac:dyDescent="0.25">
      <c r="A7">
        <v>14</v>
      </c>
      <c r="B7" s="2" t="s">
        <v>8</v>
      </c>
      <c r="C7">
        <v>15</v>
      </c>
      <c r="D7" s="1" t="s">
        <v>23</v>
      </c>
      <c r="E7" s="1">
        <f>IF(K7&lt;&gt;"",FLOOR((K7-MIN(K:K))/2,1),"")</f>
        <v>0</v>
      </c>
      <c r="F7" s="1">
        <f>IF(MOD(K7,2)=1,8+L7,L7)</f>
        <v>0</v>
      </c>
      <c r="G7" t="str">
        <f>DEC2HEX(B$1*HEX2DEC(1000000) +F7*HEX2DEC(10000) +E7)</f>
        <v>1000000</v>
      </c>
      <c r="H7">
        <f>HEX2DEC(G7)</f>
        <v>16777216</v>
      </c>
      <c r="I7">
        <v>521006</v>
      </c>
      <c r="J7" t="str">
        <f>IF(P7&lt;&gt;"",P7*136+$B$2,IF(Q7&lt;&gt;"",Q7*136+$B$2,IF(S7&lt;&gt;"",S7*80+$B$4,"")))</f>
        <v/>
      </c>
      <c r="K7">
        <f>IF(I7&lt;&gt;"",I7,J7)</f>
        <v>521006</v>
      </c>
      <c r="L7">
        <v>0</v>
      </c>
    </row>
    <row r="8" spans="1:19" x14ac:dyDescent="0.25">
      <c r="A8">
        <v>128</v>
      </c>
      <c r="B8" s="3" t="s">
        <v>134</v>
      </c>
      <c r="D8" s="1" t="s">
        <v>133</v>
      </c>
      <c r="E8" s="1">
        <f>IF(K8&lt;&gt;"",FLOOR((K8-MIN(K:K))/2,1),"")</f>
        <v>527</v>
      </c>
      <c r="F8" s="1">
        <f>IF(MOD(K8,2)=1,8+L8,L8)</f>
        <v>2</v>
      </c>
      <c r="G8" t="str">
        <f>DEC2HEX(B$1*HEX2DEC(1000000) +F8*HEX2DEC(10000) +E8)</f>
        <v>102020F</v>
      </c>
      <c r="H8">
        <f>HEX2DEC(G8)</f>
        <v>16908815</v>
      </c>
      <c r="I8">
        <v>522060</v>
      </c>
      <c r="J8" t="str">
        <f>IF(P8&lt;&gt;"",P8*136+$B$2,IF(Q8&lt;&gt;"",Q8*136+$B$2,IF(S8&lt;&gt;"",S8*80+$B$4,"")))</f>
        <v/>
      </c>
      <c r="K8">
        <f>IF(I8&lt;&gt;"",I8,J8)</f>
        <v>522060</v>
      </c>
      <c r="L8">
        <v>2</v>
      </c>
    </row>
    <row r="9" spans="1:19" x14ac:dyDescent="0.25">
      <c r="A9">
        <v>129</v>
      </c>
      <c r="B9" s="3" t="s">
        <v>134</v>
      </c>
      <c r="D9" s="1" t="s">
        <v>124</v>
      </c>
      <c r="E9" s="1">
        <f>IF(K9&lt;&gt;"",FLOOR((K9-MIN(K:K))/2,1),"")</f>
        <v>527</v>
      </c>
      <c r="F9" s="1">
        <f>IF(MOD(K9,2)=1,8+L9,L9)</f>
        <v>3</v>
      </c>
      <c r="G9" t="str">
        <f>DEC2HEX(B$1*HEX2DEC(1000000) +F9*HEX2DEC(10000) +E9)</f>
        <v>103020F</v>
      </c>
      <c r="H9">
        <f>HEX2DEC(G9)</f>
        <v>16974351</v>
      </c>
      <c r="I9">
        <v>522060</v>
      </c>
      <c r="J9" t="str">
        <f>IF(P9&lt;&gt;"",P9*136+$B$2,IF(Q9&lt;&gt;"",Q9*136+$B$2,IF(S9&lt;&gt;"",S9*80+$B$4,"")))</f>
        <v/>
      </c>
      <c r="K9">
        <f>IF(I9&lt;&gt;"",I9,J9)</f>
        <v>522060</v>
      </c>
      <c r="L9">
        <v>3</v>
      </c>
    </row>
    <row r="10" spans="1:19" x14ac:dyDescent="0.25">
      <c r="A10">
        <v>130</v>
      </c>
      <c r="B10" s="3" t="s">
        <v>134</v>
      </c>
      <c r="D10" s="1" t="s">
        <v>125</v>
      </c>
      <c r="E10" s="1">
        <f>IF(K10&lt;&gt;"",FLOOR((K10-MIN(K:K))/2,1),"")</f>
        <v>527</v>
      </c>
      <c r="F10" s="1">
        <f>IF(MOD(K10,2)=1,8+L10,L10)</f>
        <v>4</v>
      </c>
      <c r="G10" t="str">
        <f>DEC2HEX(B$1*HEX2DEC(1000000) +F10*HEX2DEC(10000) +E10)</f>
        <v>104020F</v>
      </c>
      <c r="H10">
        <f>HEX2DEC(G10)</f>
        <v>17039887</v>
      </c>
      <c r="I10">
        <v>522060</v>
      </c>
      <c r="J10" t="str">
        <f>IF(P10&lt;&gt;"",P10*136+$B$2,IF(Q10&lt;&gt;"",Q10*136+$B$2,IF(S10&lt;&gt;"",S10*80+$B$4,"")))</f>
        <v/>
      </c>
      <c r="K10">
        <f>IF(I10&lt;&gt;"",I10,J10)</f>
        <v>522060</v>
      </c>
      <c r="L10">
        <v>4</v>
      </c>
    </row>
    <row r="11" spans="1:19" x14ac:dyDescent="0.25">
      <c r="A11">
        <v>131</v>
      </c>
      <c r="B11" s="3" t="s">
        <v>134</v>
      </c>
      <c r="D11" s="1" t="s">
        <v>126</v>
      </c>
      <c r="E11" s="1">
        <f>IF(K11&lt;&gt;"",FLOOR((K11-MIN(K:K))/2,1),"")</f>
        <v>527</v>
      </c>
      <c r="F11" s="1">
        <f>IF(MOD(K11,2)=1,8+L11,L11)</f>
        <v>5</v>
      </c>
      <c r="G11" t="str">
        <f>DEC2HEX(B$1*HEX2DEC(1000000) +F11*HEX2DEC(10000) +E11)</f>
        <v>105020F</v>
      </c>
      <c r="H11">
        <f>HEX2DEC(G11)</f>
        <v>17105423</v>
      </c>
      <c r="I11">
        <v>522060</v>
      </c>
      <c r="J11" t="str">
        <f>IF(P11&lt;&gt;"",P11*136+$B$2,IF(Q11&lt;&gt;"",Q11*136+$B$2,IF(S11&lt;&gt;"",S11*80+$B$4,"")))</f>
        <v/>
      </c>
      <c r="K11">
        <f>IF(I11&lt;&gt;"",I11,J11)</f>
        <v>522060</v>
      </c>
      <c r="L11">
        <v>5</v>
      </c>
    </row>
    <row r="12" spans="1:19" hidden="1" x14ac:dyDescent="0.25">
      <c r="A12">
        <v>5</v>
      </c>
      <c r="B12" s="2" t="s">
        <v>8</v>
      </c>
      <c r="C12">
        <v>6</v>
      </c>
      <c r="E12" s="1" t="str">
        <f>IF(K12&lt;&gt;"",FLOOR((K12-MIN(K:K))/2,1),"")</f>
        <v/>
      </c>
      <c r="F12" s="1" t="e">
        <f>IF(MOD(K12,2)=1,8+L12,L12)</f>
        <v>#VALUE!</v>
      </c>
      <c r="G12" t="e">
        <f>DEC2HEX(B$1*HEX2DEC(1000000) +F12*HEX2DEC(10000) +E12)</f>
        <v>#VALUE!</v>
      </c>
      <c r="H12" t="e">
        <f>HEX2DEC(G12)</f>
        <v>#VALUE!</v>
      </c>
      <c r="J12" t="str">
        <f>IF(P12&lt;&gt;"",P12*136+$B$2,IF(Q12&lt;&gt;"",Q12*136+$B$2,IF(S12&lt;&gt;"",S12*80+$B$4,"")))</f>
        <v/>
      </c>
      <c r="K12" t="str">
        <f>IF(I12&lt;&gt;"",I12,J12)</f>
        <v/>
      </c>
    </row>
    <row r="13" spans="1:19" hidden="1" x14ac:dyDescent="0.25">
      <c r="A13">
        <v>6</v>
      </c>
      <c r="B13" s="2" t="s">
        <v>8</v>
      </c>
      <c r="C13">
        <v>7</v>
      </c>
      <c r="E13" s="1" t="str">
        <f>IF(K13&lt;&gt;"",FLOOR((K13-MIN(K:K))/2,1),"")</f>
        <v/>
      </c>
      <c r="F13" s="1" t="e">
        <f>IF(MOD(K13,2)=1,8+L13,L13)</f>
        <v>#VALUE!</v>
      </c>
      <c r="G13" t="e">
        <f>DEC2HEX(B$1*HEX2DEC(1000000) +F13*HEX2DEC(10000) +E13)</f>
        <v>#VALUE!</v>
      </c>
      <c r="H13" t="e">
        <f>HEX2DEC(G13)</f>
        <v>#VALUE!</v>
      </c>
      <c r="J13" t="str">
        <f>IF(P13&lt;&gt;"",P13*136+$B$2,IF(Q13&lt;&gt;"",Q13*136+$B$2,IF(S13&lt;&gt;"",S13*80+$B$4,"")))</f>
        <v/>
      </c>
      <c r="K13" t="str">
        <f>IF(I13&lt;&gt;"",I13,J13)</f>
        <v/>
      </c>
    </row>
    <row r="14" spans="1:19" hidden="1" x14ac:dyDescent="0.25">
      <c r="A14">
        <v>7</v>
      </c>
      <c r="B14" s="2" t="s">
        <v>8</v>
      </c>
      <c r="C14">
        <v>8</v>
      </c>
      <c r="E14" s="1" t="str">
        <f>IF(K14&lt;&gt;"",FLOOR((K14-MIN(K:K))/2,1),"")</f>
        <v/>
      </c>
      <c r="F14" s="1" t="e">
        <f>IF(MOD(K14,2)=1,8+L14,L14)</f>
        <v>#VALUE!</v>
      </c>
      <c r="G14" t="e">
        <f>DEC2HEX(B$1*HEX2DEC(1000000) +F14*HEX2DEC(10000) +E14)</f>
        <v>#VALUE!</v>
      </c>
      <c r="H14" t="e">
        <f>HEX2DEC(G14)</f>
        <v>#VALUE!</v>
      </c>
      <c r="J14" t="str">
        <f>IF(P14&lt;&gt;"",P14*136+$B$2,IF(Q14&lt;&gt;"",Q14*136+$B$2,IF(S14&lt;&gt;"",S14*80+$B$4,"")))</f>
        <v/>
      </c>
      <c r="K14" t="str">
        <f>IF(I14&lt;&gt;"",I14,J14)</f>
        <v/>
      </c>
    </row>
    <row r="15" spans="1:19" x14ac:dyDescent="0.25">
      <c r="A15">
        <v>132</v>
      </c>
      <c r="B15" s="3" t="s">
        <v>134</v>
      </c>
      <c r="D15" s="1" t="s">
        <v>127</v>
      </c>
      <c r="E15" s="1">
        <f>IF(K15&lt;&gt;"",FLOOR((K15-MIN(K:K))/2,1),"")</f>
        <v>527</v>
      </c>
      <c r="F15" s="1">
        <f>IF(MOD(K15,2)=1,8+L15,L15)</f>
        <v>6</v>
      </c>
      <c r="G15" t="str">
        <f>DEC2HEX(B$1*HEX2DEC(1000000) +F15*HEX2DEC(10000) +E15)</f>
        <v>106020F</v>
      </c>
      <c r="H15">
        <f>HEX2DEC(G15)</f>
        <v>17170959</v>
      </c>
      <c r="I15">
        <v>522060</v>
      </c>
      <c r="J15" t="str">
        <f>IF(P15&lt;&gt;"",P15*136+$B$2,IF(Q15&lt;&gt;"",Q15*136+$B$2,IF(S15&lt;&gt;"",S15*80+$B$4,"")))</f>
        <v/>
      </c>
      <c r="K15">
        <f>IF(I15&lt;&gt;"",I15,J15)</f>
        <v>522060</v>
      </c>
      <c r="L15">
        <v>6</v>
      </c>
    </row>
    <row r="16" spans="1:19" x14ac:dyDescent="0.25">
      <c r="A16">
        <v>133</v>
      </c>
      <c r="B16" s="3" t="s">
        <v>134</v>
      </c>
      <c r="D16" s="1" t="s">
        <v>129</v>
      </c>
      <c r="E16" s="1">
        <f>IF(K16&lt;&gt;"",FLOOR((K16-MIN(K:K))/2,1),"")</f>
        <v>527</v>
      </c>
      <c r="F16" s="1">
        <f>IF(MOD(K16,2)=1,8+L16,L16)</f>
        <v>7</v>
      </c>
      <c r="G16" t="str">
        <f>DEC2HEX(B$1*HEX2DEC(1000000) +F16*HEX2DEC(10000) +E16)</f>
        <v>107020F</v>
      </c>
      <c r="H16">
        <f>HEX2DEC(G16)</f>
        <v>17236495</v>
      </c>
      <c r="I16">
        <v>522060</v>
      </c>
      <c r="J16" t="str">
        <f>IF(P16&lt;&gt;"",P16*136+$B$2,IF(Q16&lt;&gt;"",Q16*136+$B$2,IF(S16&lt;&gt;"",S16*80+$B$4,"")))</f>
        <v/>
      </c>
      <c r="K16">
        <f>IF(I16&lt;&gt;"",I16,J16)</f>
        <v>522060</v>
      </c>
      <c r="L16">
        <v>7</v>
      </c>
    </row>
    <row r="17" spans="1:17" x14ac:dyDescent="0.25">
      <c r="A17">
        <v>134</v>
      </c>
      <c r="B17" s="3" t="s">
        <v>134</v>
      </c>
      <c r="D17" s="1" t="s">
        <v>130</v>
      </c>
      <c r="E17" s="1">
        <f>IF(K17&lt;&gt;"",FLOOR((K17-MIN(K:K))/2,1),"")</f>
        <v>527</v>
      </c>
      <c r="F17" s="1">
        <f>IF(MOD(K17,2)=1,8+L17,L17)</f>
        <v>8</v>
      </c>
      <c r="G17" t="str">
        <f>DEC2HEX(B$1*HEX2DEC(1000000) +F17*HEX2DEC(10000) +E17)</f>
        <v>108020F</v>
      </c>
      <c r="H17">
        <f>HEX2DEC(G17)</f>
        <v>17302031</v>
      </c>
      <c r="I17">
        <v>522061</v>
      </c>
      <c r="J17" t="str">
        <f>IF(P17&lt;&gt;"",P17*136+$B$2,IF(Q17&lt;&gt;"",Q17*136+$B$2,IF(S17&lt;&gt;"",S17*80+$B$4,"")))</f>
        <v/>
      </c>
      <c r="K17">
        <f>IF(I17&lt;&gt;"",I17,J17)</f>
        <v>522061</v>
      </c>
      <c r="L17">
        <v>0</v>
      </c>
    </row>
    <row r="18" spans="1:17" x14ac:dyDescent="0.25">
      <c r="A18">
        <v>135</v>
      </c>
      <c r="B18" s="3" t="s">
        <v>134</v>
      </c>
      <c r="D18" s="1" t="s">
        <v>135</v>
      </c>
      <c r="E18" s="1">
        <f>IF(K18&lt;&gt;"",FLOOR((K18-MIN(K:K))/2,1),"")</f>
        <v>527</v>
      </c>
      <c r="F18" s="1">
        <f>IF(MOD(K18,2)=1,8+L18,L18)</f>
        <v>9</v>
      </c>
      <c r="G18" t="str">
        <f>DEC2HEX(B$1*HEX2DEC(1000000) +F18*HEX2DEC(10000) +E18)</f>
        <v>109020F</v>
      </c>
      <c r="H18">
        <f>HEX2DEC(G18)</f>
        <v>17367567</v>
      </c>
      <c r="I18">
        <v>522061</v>
      </c>
      <c r="J18" t="str">
        <f>IF(P18&lt;&gt;"",P18*136+$B$2,IF(Q18&lt;&gt;"",Q18*136+$B$2,IF(S18&lt;&gt;"",S18*80+$B$4,"")))</f>
        <v/>
      </c>
      <c r="K18">
        <f>IF(I18&lt;&gt;"",I18,J18)</f>
        <v>522061</v>
      </c>
      <c r="L18">
        <v>1</v>
      </c>
    </row>
    <row r="19" spans="1:17" hidden="1" x14ac:dyDescent="0.25">
      <c r="A19">
        <v>12</v>
      </c>
      <c r="B19" s="2" t="s">
        <v>8</v>
      </c>
      <c r="C19">
        <v>13</v>
      </c>
      <c r="E19" s="1" t="str">
        <f>IF(K19&lt;&gt;"",FLOOR((K19-MIN(K:K))/2,1),"")</f>
        <v/>
      </c>
      <c r="F19" s="1" t="e">
        <f>IF(MOD(K19,2)=1,8+L19,L19)</f>
        <v>#VALUE!</v>
      </c>
      <c r="G19" t="e">
        <f>DEC2HEX(B$1*HEX2DEC(1000000) +F19*HEX2DEC(10000) +E19)</f>
        <v>#VALUE!</v>
      </c>
      <c r="H19" t="e">
        <f>HEX2DEC(G19)</f>
        <v>#VALUE!</v>
      </c>
      <c r="J19" t="str">
        <f>IF(P19&lt;&gt;"",P19*136+$B$2,IF(Q19&lt;&gt;"",Q19*136+$B$2,IF(S19&lt;&gt;"",S19*80+$B$4,"")))</f>
        <v/>
      </c>
      <c r="K19" t="str">
        <f>IF(I19&lt;&gt;"",I19,J19)</f>
        <v/>
      </c>
    </row>
    <row r="20" spans="1:17" x14ac:dyDescent="0.25">
      <c r="A20">
        <v>136</v>
      </c>
      <c r="B20" s="3" t="s">
        <v>134</v>
      </c>
      <c r="D20" s="1" t="s">
        <v>151</v>
      </c>
      <c r="E20" s="1">
        <f>IF(K20&lt;&gt;"",FLOOR((K20-MIN(K:K))/2,1),"")</f>
        <v>527</v>
      </c>
      <c r="F20" s="1">
        <f>IF(MOD(K20,2)=1,8+L20,L20)</f>
        <v>10</v>
      </c>
      <c r="G20" t="str">
        <f>DEC2HEX(B$1*HEX2DEC(1000000) +F20*HEX2DEC(10000) +E20)</f>
        <v>10A020F</v>
      </c>
      <c r="H20">
        <f>HEX2DEC(G20)</f>
        <v>17433103</v>
      </c>
      <c r="I20">
        <v>522061</v>
      </c>
      <c r="J20" t="str">
        <f>IF(P20&lt;&gt;"",P20*136+$B$2,IF(Q20&lt;&gt;"",Q20*136+$B$2,IF(S20&lt;&gt;"",S20*80+$B$4,"")))</f>
        <v/>
      </c>
      <c r="K20">
        <f>IF(I20&lt;&gt;"",I20,J20)</f>
        <v>522061</v>
      </c>
      <c r="L20">
        <v>2</v>
      </c>
    </row>
    <row r="21" spans="1:17" x14ac:dyDescent="0.25">
      <c r="A21">
        <v>137</v>
      </c>
      <c r="B21" s="3" t="s">
        <v>134</v>
      </c>
      <c r="D21" s="1" t="s">
        <v>131</v>
      </c>
      <c r="E21" s="1">
        <f>IF(K21&lt;&gt;"",FLOOR((K21-MIN(K:K))/2,1),"")</f>
        <v>527</v>
      </c>
      <c r="F21" s="1">
        <f>IF(MOD(K21,2)=1,8+L21,L21)</f>
        <v>11</v>
      </c>
      <c r="G21" t="str">
        <f>DEC2HEX(B$1*HEX2DEC(1000000) +F21*HEX2DEC(10000) +E21)</f>
        <v>10B020F</v>
      </c>
      <c r="H21">
        <f>HEX2DEC(G21)</f>
        <v>17498639</v>
      </c>
      <c r="I21">
        <v>522061</v>
      </c>
      <c r="J21" t="str">
        <f>IF(P21&lt;&gt;"",P21*136+$B$2,IF(Q21&lt;&gt;"",Q21*136+$B$2,IF(S21&lt;&gt;"",S21*80+$B$4,"")))</f>
        <v/>
      </c>
      <c r="K21">
        <f>IF(I21&lt;&gt;"",I21,J21)</f>
        <v>522061</v>
      </c>
      <c r="L21">
        <v>3</v>
      </c>
    </row>
    <row r="22" spans="1:17" hidden="1" x14ac:dyDescent="0.25">
      <c r="A22">
        <v>15</v>
      </c>
      <c r="B22" s="2" t="s">
        <v>8</v>
      </c>
      <c r="C22">
        <v>16</v>
      </c>
      <c r="E22" s="1" t="str">
        <f>IF(K22&lt;&gt;"",FLOOR((K22-MIN(K:K))/2,1),"")</f>
        <v/>
      </c>
      <c r="F22" s="1" t="e">
        <f>IF(MOD(K22,2)=1,8+L22,L22)</f>
        <v>#VALUE!</v>
      </c>
      <c r="G22" t="e">
        <f>DEC2HEX(B$1*HEX2DEC(1000000) +F22*HEX2DEC(10000) +E22)</f>
        <v>#VALUE!</v>
      </c>
      <c r="H22" t="e">
        <f>HEX2DEC(G22)</f>
        <v>#VALUE!</v>
      </c>
      <c r="J22" t="str">
        <f>IF(P22&lt;&gt;"",P22*136+$B$2,IF(Q22&lt;&gt;"",Q22*136+$B$2,IF(S22&lt;&gt;"",S22*80+$B$4,"")))</f>
        <v/>
      </c>
      <c r="K22" t="str">
        <f>IF(I22&lt;&gt;"",I22,J22)</f>
        <v/>
      </c>
    </row>
    <row r="23" spans="1:17" x14ac:dyDescent="0.25">
      <c r="A23">
        <v>138</v>
      </c>
      <c r="B23" s="3" t="s">
        <v>134</v>
      </c>
      <c r="D23" s="1" t="s">
        <v>128</v>
      </c>
      <c r="E23" s="1">
        <f>IF(K23&lt;&gt;"",FLOOR((K23-MIN(K:K))/2,1),"")</f>
        <v>527</v>
      </c>
      <c r="F23" s="1">
        <f>IF(MOD(K23,2)=1,8+L23,L23)</f>
        <v>12</v>
      </c>
      <c r="G23" t="str">
        <f>DEC2HEX(B$1*HEX2DEC(1000000) +F23*HEX2DEC(10000) +E23)</f>
        <v>10C020F</v>
      </c>
      <c r="H23">
        <f>HEX2DEC(G23)</f>
        <v>17564175</v>
      </c>
      <c r="I23">
        <v>522061</v>
      </c>
      <c r="J23" t="str">
        <f>IF(P23&lt;&gt;"",P23*136+$B$2,IF(Q23&lt;&gt;"",Q23*136+$B$2,IF(S23&lt;&gt;"",S23*80+$B$4,"")))</f>
        <v/>
      </c>
      <c r="K23">
        <f>IF(I23&lt;&gt;"",I23,J23)</f>
        <v>522061</v>
      </c>
      <c r="L23">
        <v>4</v>
      </c>
    </row>
    <row r="24" spans="1:17" x14ac:dyDescent="0.25">
      <c r="A24">
        <v>139</v>
      </c>
      <c r="B24" s="3" t="s">
        <v>134</v>
      </c>
      <c r="D24" s="1" t="s">
        <v>132</v>
      </c>
      <c r="E24" s="1">
        <f>IF(K24&lt;&gt;"",FLOOR((K24-MIN(K:K))/2,1),"")</f>
        <v>527</v>
      </c>
      <c r="F24" s="1">
        <f>IF(MOD(K24,2)=1,8+L24,L24)</f>
        <v>13</v>
      </c>
      <c r="G24" t="str">
        <f>DEC2HEX(B$1*HEX2DEC(1000000) +F24*HEX2DEC(10000) +E24)</f>
        <v>10D020F</v>
      </c>
      <c r="H24">
        <f>HEX2DEC(G24)</f>
        <v>17629711</v>
      </c>
      <c r="I24">
        <v>522061</v>
      </c>
      <c r="J24" t="str">
        <f>IF(P24&lt;&gt;"",P24*136+$B$2,IF(Q24&lt;&gt;"",Q24*136+$B$2,IF(S24&lt;&gt;"",S24*80+$B$4,"")))</f>
        <v/>
      </c>
      <c r="K24">
        <f>IF(I24&lt;&gt;"",I24,J24)</f>
        <v>522061</v>
      </c>
      <c r="L24">
        <v>5</v>
      </c>
    </row>
    <row r="25" spans="1:17" x14ac:dyDescent="0.25">
      <c r="A25">
        <v>24</v>
      </c>
      <c r="B25" s="4" t="s">
        <v>9</v>
      </c>
      <c r="C25">
        <v>9</v>
      </c>
      <c r="D25" s="1" t="s">
        <v>33</v>
      </c>
      <c r="E25" s="1">
        <f>IF(K25&lt;&gt;"",FLOOR((K25-MIN(K:K))/2,1),"")</f>
        <v>593</v>
      </c>
      <c r="F25" s="1">
        <f>IF(MOD(K25,2)=1,8+L25,L25)</f>
        <v>4</v>
      </c>
      <c r="G25" t="str">
        <f>DEC2HEX(B$1*HEX2DEC(1000000) +F25*HEX2DEC(10000) +E25)</f>
        <v>1040251</v>
      </c>
      <c r="H25">
        <f>HEX2DEC(G25)</f>
        <v>17039953</v>
      </c>
      <c r="I25">
        <v>522192</v>
      </c>
      <c r="J25" t="str">
        <f>IF(P25&lt;&gt;"",P25*136+$B$2,IF(Q25&lt;&gt;"",Q25*136+$B$2,IF(S25&lt;&gt;"",S25*80+$B$4,"")))</f>
        <v/>
      </c>
      <c r="K25">
        <f>IF(I25&lt;&gt;"",I25,J25)</f>
        <v>522192</v>
      </c>
      <c r="L25">
        <v>4</v>
      </c>
    </row>
    <row r="26" spans="1:17" x14ac:dyDescent="0.25">
      <c r="A26">
        <v>25</v>
      </c>
      <c r="B26" s="4" t="s">
        <v>9</v>
      </c>
      <c r="C26">
        <v>10</v>
      </c>
      <c r="D26" s="1" t="s">
        <v>34</v>
      </c>
      <c r="E26" s="1">
        <f>IF(K26&lt;&gt;"",FLOOR((K26-MIN(K:K))/2,1),"")</f>
        <v>593</v>
      </c>
      <c r="F26" s="1">
        <f>IF(MOD(K26,2)=1,8+L26,L26)</f>
        <v>5</v>
      </c>
      <c r="G26" t="str">
        <f>DEC2HEX(B$1*HEX2DEC(1000000) +F26*HEX2DEC(10000) +E26)</f>
        <v>1050251</v>
      </c>
      <c r="H26">
        <f>HEX2DEC(G26)</f>
        <v>17105489</v>
      </c>
      <c r="I26">
        <v>522192</v>
      </c>
      <c r="J26" t="str">
        <f>IF(P26&lt;&gt;"",P26*136+$B$2,IF(Q26&lt;&gt;"",Q26*136+$B$2,IF(S26&lt;&gt;"",S26*80+$B$4,"")))</f>
        <v/>
      </c>
      <c r="K26">
        <f>IF(I26&lt;&gt;"",I26,J26)</f>
        <v>522192</v>
      </c>
      <c r="L26">
        <v>5</v>
      </c>
    </row>
    <row r="27" spans="1:17" x14ac:dyDescent="0.25">
      <c r="A27">
        <v>26</v>
      </c>
      <c r="B27" s="4" t="s">
        <v>9</v>
      </c>
      <c r="C27">
        <v>11</v>
      </c>
      <c r="D27" s="1" t="s">
        <v>35</v>
      </c>
      <c r="E27" s="1">
        <f>IF(K27&lt;&gt;"",FLOOR((K27-MIN(K:K))/2,1),"")</f>
        <v>593</v>
      </c>
      <c r="F27" s="1">
        <f>IF(MOD(K27,2)=1,8+L27,L27)</f>
        <v>6</v>
      </c>
      <c r="G27" t="str">
        <f>DEC2HEX(B$1*HEX2DEC(1000000) +F27*HEX2DEC(10000) +E27)</f>
        <v>1060251</v>
      </c>
      <c r="H27">
        <f>HEX2DEC(G27)</f>
        <v>17171025</v>
      </c>
      <c r="I27">
        <v>522192</v>
      </c>
      <c r="J27" t="str">
        <f>IF(P27&lt;&gt;"",P27*136+$B$2,IF(Q27&lt;&gt;"",Q27*136+$B$2,IF(S27&lt;&gt;"",S27*80+$B$4,"")))</f>
        <v/>
      </c>
      <c r="K27">
        <f>IF(I27&lt;&gt;"",I27,J27)</f>
        <v>522192</v>
      </c>
      <c r="L27">
        <v>6</v>
      </c>
    </row>
    <row r="28" spans="1:17" x14ac:dyDescent="0.25">
      <c r="A28">
        <v>27</v>
      </c>
      <c r="B28" s="4" t="s">
        <v>9</v>
      </c>
      <c r="C28">
        <v>12</v>
      </c>
      <c r="D28" s="1" t="s">
        <v>36</v>
      </c>
      <c r="E28" s="1">
        <f>IF(K28&lt;&gt;"",FLOOR((K28-MIN(K:K))/2,1),"")</f>
        <v>593</v>
      </c>
      <c r="F28" s="1">
        <f>IF(MOD(K28,2)=1,8+L28,L28)</f>
        <v>7</v>
      </c>
      <c r="G28" t="str">
        <f>DEC2HEX(B$1*HEX2DEC(1000000) +F28*HEX2DEC(10000) +E28)</f>
        <v>1070251</v>
      </c>
      <c r="H28">
        <f>HEX2DEC(G28)</f>
        <v>17236561</v>
      </c>
      <c r="I28">
        <v>522192</v>
      </c>
      <c r="J28" t="str">
        <f>IF(P28&lt;&gt;"",P28*136+$B$2,IF(Q28&lt;&gt;"",Q28*136+$B$2,IF(S28&lt;&gt;"",S28*80+$B$4,"")))</f>
        <v/>
      </c>
      <c r="K28">
        <f>IF(I28&lt;&gt;"",I28,J28)</f>
        <v>522192</v>
      </c>
      <c r="L28">
        <v>7</v>
      </c>
    </row>
    <row r="29" spans="1:17" x14ac:dyDescent="0.25">
      <c r="A29">
        <v>28</v>
      </c>
      <c r="B29" s="4" t="s">
        <v>9</v>
      </c>
      <c r="C29">
        <v>13</v>
      </c>
      <c r="D29" s="1" t="s">
        <v>37</v>
      </c>
      <c r="E29" s="1">
        <f>IF(K29&lt;&gt;"",FLOOR((K29-MIN(K:K))/2,1),"")</f>
        <v>593</v>
      </c>
      <c r="F29" s="1">
        <f>IF(MOD(K29,2)=1,8+L29,L29)</f>
        <v>8</v>
      </c>
      <c r="G29" t="str">
        <f>DEC2HEX(B$1*HEX2DEC(1000000) +F29*HEX2DEC(10000) +E29)</f>
        <v>1080251</v>
      </c>
      <c r="H29">
        <f>HEX2DEC(G29)</f>
        <v>17302097</v>
      </c>
      <c r="I29">
        <v>522193</v>
      </c>
      <c r="J29" t="str">
        <f>IF(P29&lt;&gt;"",P29*136+$B$2,IF(Q29&lt;&gt;"",Q29*136+$B$2,IF(S29&lt;&gt;"",S29*80+$B$4,"")))</f>
        <v/>
      </c>
      <c r="K29">
        <f>IF(I29&lt;&gt;"",I29,J29)</f>
        <v>522193</v>
      </c>
      <c r="L29">
        <v>0</v>
      </c>
    </row>
    <row r="30" spans="1:17" x14ac:dyDescent="0.25">
      <c r="A30">
        <v>29</v>
      </c>
      <c r="B30" s="4" t="s">
        <v>9</v>
      </c>
      <c r="C30">
        <v>14</v>
      </c>
      <c r="D30" s="1" t="s">
        <v>38</v>
      </c>
      <c r="E30" s="1">
        <f>IF(K30&lt;&gt;"",FLOOR((K30-MIN(K:K))/2,1),"")</f>
        <v>593</v>
      </c>
      <c r="F30" s="1">
        <f>IF(MOD(K30,2)=1,8+L30,L30)</f>
        <v>9</v>
      </c>
      <c r="G30" t="str">
        <f>DEC2HEX(B$1*HEX2DEC(1000000) +F30*HEX2DEC(10000) +E30)</f>
        <v>1090251</v>
      </c>
      <c r="H30">
        <f>HEX2DEC(G30)</f>
        <v>17367633</v>
      </c>
      <c r="I30">
        <v>522193</v>
      </c>
      <c r="J30" t="str">
        <f>IF(P30&lt;&gt;"",P30*136+$B$2,IF(Q30&lt;&gt;"",Q30*136+$B$2,IF(S30&lt;&gt;"",S30*80+$B$4,"")))</f>
        <v/>
      </c>
      <c r="K30">
        <f>IF(I30&lt;&gt;"",I30,J30)</f>
        <v>522193</v>
      </c>
      <c r="L30">
        <v>1</v>
      </c>
    </row>
    <row r="31" spans="1:17" x14ac:dyDescent="0.25">
      <c r="A31">
        <v>8</v>
      </c>
      <c r="B31" s="2" t="s">
        <v>8</v>
      </c>
      <c r="C31">
        <v>9</v>
      </c>
      <c r="D31" s="1" t="s">
        <v>18</v>
      </c>
      <c r="E31" s="1">
        <f>IF(K31&lt;&gt;"",FLOOR((K31-MIN(K:K))/2,1),"")</f>
        <v>607</v>
      </c>
      <c r="F31" s="1">
        <f>IF(MOD(K31,2)=1,8+L31,L31)</f>
        <v>0</v>
      </c>
      <c r="G31" t="str">
        <f>DEC2HEX(B$1*HEX2DEC(1000000) +F31*HEX2DEC(10000) +E31)</f>
        <v>100025F</v>
      </c>
      <c r="H31">
        <f>HEX2DEC(G31)</f>
        <v>16777823</v>
      </c>
      <c r="J31">
        <f>IF(P31&lt;&gt;"",P31*136+$B$2,IF(Q31&lt;&gt;"",Q31*136+$B$2,IF(S31&lt;&gt;"",S31*80+$B$4,"")))</f>
        <v>522220</v>
      </c>
      <c r="K31">
        <f>IF(I31&lt;&gt;"",I31,J31)</f>
        <v>522220</v>
      </c>
      <c r="O31" t="s">
        <v>113</v>
      </c>
      <c r="Q31">
        <v>0</v>
      </c>
    </row>
    <row r="32" spans="1:17" x14ac:dyDescent="0.25">
      <c r="A32">
        <v>9</v>
      </c>
      <c r="B32" s="2" t="s">
        <v>8</v>
      </c>
      <c r="C32">
        <v>10</v>
      </c>
      <c r="D32" s="1" t="s">
        <v>19</v>
      </c>
      <c r="E32" s="1">
        <f>IF(K32&lt;&gt;"",FLOOR((K32-MIN(K:K))/2,1),"")</f>
        <v>675</v>
      </c>
      <c r="F32" s="1">
        <f>IF(MOD(K32,2)=1,8+L32,L32)</f>
        <v>0</v>
      </c>
      <c r="G32" t="str">
        <f>DEC2HEX(B$1*HEX2DEC(1000000) +F32*HEX2DEC(10000) +E32)</f>
        <v>10002A3</v>
      </c>
      <c r="H32">
        <f>HEX2DEC(G32)</f>
        <v>16777891</v>
      </c>
      <c r="J32">
        <f>IF(P32&lt;&gt;"",P32*136+$B$2,IF(Q32&lt;&gt;"",Q32*136+$B$2,IF(S32&lt;&gt;"",S32*80+$B$4,"")))</f>
        <v>522356</v>
      </c>
      <c r="K32">
        <f>IF(I32&lt;&gt;"",I32,J32)</f>
        <v>522356</v>
      </c>
      <c r="O32" t="s">
        <v>113</v>
      </c>
      <c r="P32">
        <v>1</v>
      </c>
      <c r="Q32" t="s">
        <v>119</v>
      </c>
    </row>
    <row r="33" spans="1:17" x14ac:dyDescent="0.25">
      <c r="A33">
        <v>10</v>
      </c>
      <c r="B33" s="2" t="s">
        <v>8</v>
      </c>
      <c r="C33">
        <v>11</v>
      </c>
      <c r="D33" s="1" t="s">
        <v>20</v>
      </c>
      <c r="E33" s="1">
        <f>IF(K33&lt;&gt;"",FLOOR((K33-MIN(K:K))/2,1),"")</f>
        <v>675</v>
      </c>
      <c r="F33" s="1">
        <f>IF(MOD(K33,2)=1,8+L33,L33)</f>
        <v>0</v>
      </c>
      <c r="G33" t="str">
        <f>DEC2HEX(B$1*HEX2DEC(1000000) +F33*HEX2DEC(10000) +E33)</f>
        <v>10002A3</v>
      </c>
      <c r="H33">
        <f>HEX2DEC(G33)</f>
        <v>16777891</v>
      </c>
      <c r="J33">
        <f>IF(P33&lt;&gt;"",P33*136+$B$2,IF(Q33&lt;&gt;"",Q33*136+$B$2,IF(S33&lt;&gt;"",S33*80+$B$4,"")))</f>
        <v>522356</v>
      </c>
      <c r="K33">
        <f>IF(I33&lt;&gt;"",I33,J33)</f>
        <v>522356</v>
      </c>
      <c r="O33" t="s">
        <v>113</v>
      </c>
      <c r="Q33">
        <v>1</v>
      </c>
    </row>
    <row r="34" spans="1:17" x14ac:dyDescent="0.25">
      <c r="A34">
        <v>11</v>
      </c>
      <c r="B34" s="2" t="s">
        <v>8</v>
      </c>
      <c r="C34">
        <v>12</v>
      </c>
      <c r="D34" s="1" t="s">
        <v>21</v>
      </c>
      <c r="E34" s="1">
        <f>IF(K34&lt;&gt;"",FLOOR((K34-MIN(K:K))/2,1),"")</f>
        <v>743</v>
      </c>
      <c r="F34" s="1">
        <f>IF(MOD(K34,2)=1,8+L34,L34)</f>
        <v>0</v>
      </c>
      <c r="G34" t="str">
        <f>DEC2HEX(B$1*HEX2DEC(1000000) +F34*HEX2DEC(10000) +E34)</f>
        <v>10002E7</v>
      </c>
      <c r="H34">
        <f>HEX2DEC(G34)</f>
        <v>16777959</v>
      </c>
      <c r="J34">
        <f>IF(P34&lt;&gt;"",P34*136+$B$2,IF(Q34&lt;&gt;"",Q34*136+$B$2,IF(S34&lt;&gt;"",S34*80+$B$4,"")))</f>
        <v>522492</v>
      </c>
      <c r="K34">
        <f>IF(I34&lt;&gt;"",I34,J34)</f>
        <v>522492</v>
      </c>
      <c r="O34" t="s">
        <v>113</v>
      </c>
      <c r="Q34">
        <v>2</v>
      </c>
    </row>
    <row r="35" spans="1:17" x14ac:dyDescent="0.25">
      <c r="A35">
        <v>57</v>
      </c>
      <c r="B35" s="6" t="s">
        <v>11</v>
      </c>
      <c r="C35">
        <v>10</v>
      </c>
      <c r="D35" s="1" t="s">
        <v>44</v>
      </c>
      <c r="E35" s="1">
        <f>IF(K35&lt;&gt;"",FLOOR((K35-MIN(K:K))/2,1),"")</f>
        <v>811</v>
      </c>
      <c r="F35" s="1">
        <f>IF(MOD(K35,2)=1,8+L35,L35)</f>
        <v>0</v>
      </c>
      <c r="G35" t="str">
        <f>DEC2HEX(B$1*HEX2DEC(1000000) +F35*HEX2DEC(10000) +E35)</f>
        <v>100032B</v>
      </c>
      <c r="H35">
        <f>HEX2DEC(G35)</f>
        <v>16778027</v>
      </c>
      <c r="J35">
        <f>IF(P35&lt;&gt;"",P35*136+$B$2,IF(Q35&lt;&gt;"",Q35*136+$B$2,IF(S35&lt;&gt;"",S35*80+$B$4,"")))</f>
        <v>522628</v>
      </c>
      <c r="K35">
        <f>IF(I35&lt;&gt;"",I35,J35)</f>
        <v>522628</v>
      </c>
      <c r="O35" t="s">
        <v>113</v>
      </c>
      <c r="Q35">
        <v>3</v>
      </c>
    </row>
    <row r="36" spans="1:17" x14ac:dyDescent="0.25">
      <c r="A36">
        <v>58</v>
      </c>
      <c r="B36" s="6" t="s">
        <v>11</v>
      </c>
      <c r="C36">
        <v>11</v>
      </c>
      <c r="D36" s="1" t="s">
        <v>45</v>
      </c>
      <c r="E36" s="1">
        <f>IF(K36&lt;&gt;"",FLOOR((K36-MIN(K:K))/2,1),"")</f>
        <v>879</v>
      </c>
      <c r="F36" s="1">
        <f>IF(MOD(K36,2)=1,8+L36,L36)</f>
        <v>0</v>
      </c>
      <c r="G36" t="str">
        <f>DEC2HEX(B$1*HEX2DEC(1000000) +F36*HEX2DEC(10000) +E36)</f>
        <v>100036F</v>
      </c>
      <c r="H36">
        <f>HEX2DEC(G36)</f>
        <v>16778095</v>
      </c>
      <c r="J36">
        <f>IF(P36&lt;&gt;"",P36*136+$B$2,IF(Q36&lt;&gt;"",Q36*136+$B$2,IF(S36&lt;&gt;"",S36*80+$B$4,"")))</f>
        <v>522764</v>
      </c>
      <c r="K36">
        <f>IF(I36&lt;&gt;"",I36,J36)</f>
        <v>522764</v>
      </c>
      <c r="O36" t="s">
        <v>113</v>
      </c>
      <c r="P36">
        <v>4</v>
      </c>
      <c r="Q36" t="s">
        <v>119</v>
      </c>
    </row>
    <row r="37" spans="1:17" hidden="1" x14ac:dyDescent="0.25">
      <c r="A37">
        <v>30</v>
      </c>
      <c r="B37" s="4" t="s">
        <v>9</v>
      </c>
      <c r="C37">
        <v>15</v>
      </c>
      <c r="E37" s="1" t="str">
        <f>IF(K37&lt;&gt;"",FLOOR((K37-MIN(K:K))/2,1),"")</f>
        <v/>
      </c>
      <c r="F37" s="1" t="e">
        <f>IF(MOD(K37,2)=1,8+L37,L37)</f>
        <v>#VALUE!</v>
      </c>
      <c r="G37" t="e">
        <f>DEC2HEX(B$1*HEX2DEC(1000000) +F37*HEX2DEC(10000) +E37)</f>
        <v>#VALUE!</v>
      </c>
      <c r="H37" t="e">
        <f>HEX2DEC(G37)</f>
        <v>#VALUE!</v>
      </c>
      <c r="J37" t="str">
        <f>IF(P37&lt;&gt;"",P37*136+$B$2,IF(Q37&lt;&gt;"",Q37*136+$B$2,IF(S37&lt;&gt;"",S37*80+$B$4,"")))</f>
        <v/>
      </c>
      <c r="K37" t="str">
        <f>IF(I37&lt;&gt;"",I37,J37)</f>
        <v/>
      </c>
    </row>
    <row r="38" spans="1:17" x14ac:dyDescent="0.25">
      <c r="A38">
        <v>59</v>
      </c>
      <c r="B38" s="6" t="s">
        <v>11</v>
      </c>
      <c r="C38">
        <v>12</v>
      </c>
      <c r="D38" s="1" t="s">
        <v>46</v>
      </c>
      <c r="E38" s="1">
        <f>IF(K38&lt;&gt;"",FLOOR((K38-MIN(K:K))/2,1),"")</f>
        <v>879</v>
      </c>
      <c r="F38" s="1">
        <f>IF(MOD(K38,2)=1,8+L38,L38)</f>
        <v>0</v>
      </c>
      <c r="G38" t="str">
        <f>DEC2HEX(B$1*HEX2DEC(1000000) +F38*HEX2DEC(10000) +E38)</f>
        <v>100036F</v>
      </c>
      <c r="H38">
        <f>HEX2DEC(G38)</f>
        <v>16778095</v>
      </c>
      <c r="J38">
        <f>IF(P38&lt;&gt;"",P38*136+$B$2,IF(Q38&lt;&gt;"",Q38*136+$B$2,IF(S38&lt;&gt;"",S38*80+$B$4,"")))</f>
        <v>522764</v>
      </c>
      <c r="K38">
        <f>IF(I38&lt;&gt;"",I38,J38)</f>
        <v>522764</v>
      </c>
      <c r="O38" t="s">
        <v>113</v>
      </c>
      <c r="Q38">
        <v>4</v>
      </c>
    </row>
    <row r="39" spans="1:17" x14ac:dyDescent="0.25">
      <c r="A39">
        <v>60</v>
      </c>
      <c r="B39" s="6" t="s">
        <v>11</v>
      </c>
      <c r="C39">
        <v>13</v>
      </c>
      <c r="D39" s="1" t="s">
        <v>47</v>
      </c>
      <c r="E39" s="1">
        <f>IF(K39&lt;&gt;"",FLOOR((K39-MIN(K:K))/2,1),"")</f>
        <v>947</v>
      </c>
      <c r="F39" s="1">
        <f>IF(MOD(K39,2)=1,8+L39,L39)</f>
        <v>0</v>
      </c>
      <c r="G39" t="str">
        <f>DEC2HEX(B$1*HEX2DEC(1000000) +F39*HEX2DEC(10000) +E39)</f>
        <v>10003B3</v>
      </c>
      <c r="H39">
        <f>HEX2DEC(G39)</f>
        <v>16778163</v>
      </c>
      <c r="J39">
        <f>IF(P39&lt;&gt;"",P39*136+$B$2,IF(Q39&lt;&gt;"",Q39*136+$B$2,IF(S39&lt;&gt;"",S39*80+$B$4,"")))</f>
        <v>522900</v>
      </c>
      <c r="K39">
        <f>IF(I39&lt;&gt;"",I39,J39)</f>
        <v>522900</v>
      </c>
      <c r="O39" t="s">
        <v>113</v>
      </c>
      <c r="P39">
        <v>5</v>
      </c>
      <c r="Q39" t="s">
        <v>119</v>
      </c>
    </row>
    <row r="40" spans="1:17" x14ac:dyDescent="0.25">
      <c r="A40">
        <v>61</v>
      </c>
      <c r="B40" s="6" t="s">
        <v>11</v>
      </c>
      <c r="C40">
        <v>14</v>
      </c>
      <c r="D40" s="1" t="s">
        <v>48</v>
      </c>
      <c r="E40" s="1">
        <f>IF(K40&lt;&gt;"",FLOOR((K40-MIN(K:K))/2,1),"")</f>
        <v>947</v>
      </c>
      <c r="F40" s="1">
        <f>IF(MOD(K40,2)=1,8+L40,L40)</f>
        <v>0</v>
      </c>
      <c r="G40" t="str">
        <f>DEC2HEX(B$1*HEX2DEC(1000000) +F40*HEX2DEC(10000) +E40)</f>
        <v>10003B3</v>
      </c>
      <c r="H40">
        <f>HEX2DEC(G40)</f>
        <v>16778163</v>
      </c>
      <c r="J40">
        <f>IF(P40&lt;&gt;"",P40*136+$B$2,IF(Q40&lt;&gt;"",Q40*136+$B$2,IF(S40&lt;&gt;"",S40*80+$B$4,"")))</f>
        <v>522900</v>
      </c>
      <c r="K40">
        <f>IF(I40&lt;&gt;"",I40,J40)</f>
        <v>522900</v>
      </c>
      <c r="O40" t="s">
        <v>113</v>
      </c>
      <c r="Q40">
        <v>5</v>
      </c>
    </row>
    <row r="41" spans="1:17" hidden="1" x14ac:dyDescent="0.25">
      <c r="A41">
        <v>34</v>
      </c>
      <c r="B41" s="5" t="s">
        <v>10</v>
      </c>
      <c r="C41">
        <v>3</v>
      </c>
      <c r="E41" s="1" t="str">
        <f>IF(K41&lt;&gt;"",FLOOR((K41-MIN(K:K))/2,1),"")</f>
        <v/>
      </c>
      <c r="F41" s="1" t="e">
        <f>IF(MOD(K41,2)=1,8+L41,L41)</f>
        <v>#VALUE!</v>
      </c>
      <c r="G41" t="e">
        <f>DEC2HEX(B$1*HEX2DEC(1000000) +F41*HEX2DEC(10000) +E41)</f>
        <v>#VALUE!</v>
      </c>
      <c r="H41" t="e">
        <f>HEX2DEC(G41)</f>
        <v>#VALUE!</v>
      </c>
      <c r="J41" t="str">
        <f>IF(P41&lt;&gt;"",P41*136+$B$2,IF(Q41&lt;&gt;"",Q41*136+$B$2,IF(S41&lt;&gt;"",S41*80+$B$4,"")))</f>
        <v/>
      </c>
      <c r="K41" t="str">
        <f>IF(I41&lt;&gt;"",I41,J41)</f>
        <v/>
      </c>
    </row>
    <row r="42" spans="1:17" hidden="1" x14ac:dyDescent="0.25">
      <c r="A42">
        <v>35</v>
      </c>
      <c r="B42" s="5" t="s">
        <v>10</v>
      </c>
      <c r="C42">
        <v>4</v>
      </c>
      <c r="E42" s="1" t="str">
        <f>IF(K42&lt;&gt;"",FLOOR((K42-MIN(K:K))/2,1),"")</f>
        <v/>
      </c>
      <c r="F42" s="1" t="e">
        <f>IF(MOD(K42,2)=1,8+L42,L42)</f>
        <v>#VALUE!</v>
      </c>
      <c r="G42" t="e">
        <f>DEC2HEX(B$1*HEX2DEC(1000000) +F42*HEX2DEC(10000) +E42)</f>
        <v>#VALUE!</v>
      </c>
      <c r="H42" t="e">
        <f>HEX2DEC(G42)</f>
        <v>#VALUE!</v>
      </c>
      <c r="J42" t="str">
        <f>IF(P42&lt;&gt;"",P42*136+$B$2,IF(Q42&lt;&gt;"",Q42*136+$B$2,IF(S42&lt;&gt;"",S42*80+$B$4,"")))</f>
        <v/>
      </c>
      <c r="K42" t="str">
        <f>IF(I42&lt;&gt;"",I42,J42)</f>
        <v/>
      </c>
    </row>
    <row r="43" spans="1:17" hidden="1" x14ac:dyDescent="0.25">
      <c r="A43">
        <v>36</v>
      </c>
      <c r="B43" s="5" t="s">
        <v>10</v>
      </c>
      <c r="C43">
        <v>5</v>
      </c>
      <c r="E43" s="1" t="str">
        <f>IF(K43&lt;&gt;"",FLOOR((K43-MIN(K:K))/2,1),"")</f>
        <v/>
      </c>
      <c r="F43" s="1" t="e">
        <f>IF(MOD(K43,2)=1,8+L43,L43)</f>
        <v>#VALUE!</v>
      </c>
      <c r="G43" t="e">
        <f>DEC2HEX(B$1*HEX2DEC(1000000) +F43*HEX2DEC(10000) +E43)</f>
        <v>#VALUE!</v>
      </c>
      <c r="H43" t="e">
        <f>HEX2DEC(G43)</f>
        <v>#VALUE!</v>
      </c>
      <c r="J43" t="str">
        <f>IF(P43&lt;&gt;"",P43*136+$B$2,IF(Q43&lt;&gt;"",Q43*136+$B$2,IF(S43&lt;&gt;"",S43*80+$B$4,"")))</f>
        <v/>
      </c>
      <c r="K43" t="str">
        <f>IF(I43&lt;&gt;"",I43,J43)</f>
        <v/>
      </c>
    </row>
    <row r="44" spans="1:17" hidden="1" x14ac:dyDescent="0.25">
      <c r="A44">
        <v>37</v>
      </c>
      <c r="B44" s="5" t="s">
        <v>10</v>
      </c>
      <c r="C44">
        <v>6</v>
      </c>
      <c r="E44" s="1" t="str">
        <f>IF(K44&lt;&gt;"",FLOOR((K44-MIN(K:K))/2,1),"")</f>
        <v/>
      </c>
      <c r="F44" s="1" t="e">
        <f>IF(MOD(K44,2)=1,8+L44,L44)</f>
        <v>#VALUE!</v>
      </c>
      <c r="G44" t="e">
        <f>DEC2HEX(B$1*HEX2DEC(1000000) +F44*HEX2DEC(10000) +E44)</f>
        <v>#VALUE!</v>
      </c>
      <c r="H44" t="e">
        <f>HEX2DEC(G44)</f>
        <v>#VALUE!</v>
      </c>
      <c r="J44" t="str">
        <f>IF(P44&lt;&gt;"",P44*136+$B$2,IF(Q44&lt;&gt;"",Q44*136+$B$2,IF(S44&lt;&gt;"",S44*80+$B$4,"")))</f>
        <v/>
      </c>
      <c r="K44" t="str">
        <f>IF(I44&lt;&gt;"",I44,J44)</f>
        <v/>
      </c>
    </row>
    <row r="45" spans="1:17" hidden="1" x14ac:dyDescent="0.25">
      <c r="A45">
        <v>38</v>
      </c>
      <c r="B45" s="5" t="s">
        <v>10</v>
      </c>
      <c r="C45">
        <v>7</v>
      </c>
      <c r="E45" s="1" t="str">
        <f>IF(K45&lt;&gt;"",FLOOR((K45-MIN(K:K))/2,1),"")</f>
        <v/>
      </c>
      <c r="F45" s="1" t="e">
        <f>IF(MOD(K45,2)=1,8+L45,L45)</f>
        <v>#VALUE!</v>
      </c>
      <c r="G45" t="e">
        <f>DEC2HEX(B$1*HEX2DEC(1000000) +F45*HEX2DEC(10000) +E45)</f>
        <v>#VALUE!</v>
      </c>
      <c r="H45" t="e">
        <f>HEX2DEC(G45)</f>
        <v>#VALUE!</v>
      </c>
      <c r="J45" t="str">
        <f>IF(P45&lt;&gt;"",P45*136+$B$2,IF(Q45&lt;&gt;"",Q45*136+$B$2,IF(S45&lt;&gt;"",S45*80+$B$4,"")))</f>
        <v/>
      </c>
      <c r="K45" t="str">
        <f>IF(I45&lt;&gt;"",I45,J45)</f>
        <v/>
      </c>
    </row>
    <row r="46" spans="1:17" hidden="1" x14ac:dyDescent="0.25">
      <c r="A46">
        <v>39</v>
      </c>
      <c r="B46" s="5" t="s">
        <v>10</v>
      </c>
      <c r="C46">
        <v>8</v>
      </c>
      <c r="E46" s="1" t="str">
        <f>IF(K46&lt;&gt;"",FLOOR((K46-MIN(K:K))/2,1),"")</f>
        <v/>
      </c>
      <c r="F46" s="1" t="e">
        <f>IF(MOD(K46,2)=1,8+L46,L46)</f>
        <v>#VALUE!</v>
      </c>
      <c r="G46" t="e">
        <f>DEC2HEX(B$1*HEX2DEC(1000000) +F46*HEX2DEC(10000) +E46)</f>
        <v>#VALUE!</v>
      </c>
      <c r="H46" t="e">
        <f>HEX2DEC(G46)</f>
        <v>#VALUE!</v>
      </c>
      <c r="J46" t="str">
        <f>IF(P46&lt;&gt;"",P46*136+$B$2,IF(Q46&lt;&gt;"",Q46*136+$B$2,IF(S46&lt;&gt;"",S46*80+$B$4,"")))</f>
        <v/>
      </c>
      <c r="K46" t="str">
        <f>IF(I46&lt;&gt;"",I46,J46)</f>
        <v/>
      </c>
    </row>
    <row r="47" spans="1:17" hidden="1" x14ac:dyDescent="0.25">
      <c r="A47">
        <v>40</v>
      </c>
      <c r="B47" s="5" t="s">
        <v>10</v>
      </c>
      <c r="C47">
        <v>9</v>
      </c>
      <c r="E47" s="1" t="str">
        <f>IF(K47&lt;&gt;"",FLOOR((K47-MIN(K:K))/2,1),"")</f>
        <v/>
      </c>
      <c r="F47" s="1" t="e">
        <f>IF(MOD(K47,2)=1,8+L47,L47)</f>
        <v>#VALUE!</v>
      </c>
      <c r="G47" t="e">
        <f>DEC2HEX(B$1*HEX2DEC(1000000) +F47*HEX2DEC(10000) +E47)</f>
        <v>#VALUE!</v>
      </c>
      <c r="H47" t="e">
        <f>HEX2DEC(G47)</f>
        <v>#VALUE!</v>
      </c>
      <c r="J47" t="str">
        <f>IF(P47&lt;&gt;"",P47*136+$B$2,IF(Q47&lt;&gt;"",Q47*136+$B$2,IF(S47&lt;&gt;"",S47*80+$B$4,"")))</f>
        <v/>
      </c>
      <c r="K47" t="str">
        <f>IF(I47&lt;&gt;"",I47,J47)</f>
        <v/>
      </c>
    </row>
    <row r="48" spans="1:17" hidden="1" x14ac:dyDescent="0.25">
      <c r="A48">
        <v>41</v>
      </c>
      <c r="B48" s="5" t="s">
        <v>10</v>
      </c>
      <c r="C48">
        <v>10</v>
      </c>
      <c r="E48" s="1" t="str">
        <f>IF(K48&lt;&gt;"",FLOOR((K48-MIN(K:K))/2,1),"")</f>
        <v/>
      </c>
      <c r="F48" s="1" t="e">
        <f>IF(MOD(K48,2)=1,8+L48,L48)</f>
        <v>#VALUE!</v>
      </c>
      <c r="G48" t="e">
        <f>DEC2HEX(B$1*HEX2DEC(1000000) +F48*HEX2DEC(10000) +E48)</f>
        <v>#VALUE!</v>
      </c>
      <c r="H48" t="e">
        <f>HEX2DEC(G48)</f>
        <v>#VALUE!</v>
      </c>
      <c r="J48" t="str">
        <f>IF(P48&lt;&gt;"",P48*136+$B$2,IF(Q48&lt;&gt;"",Q48*136+$B$2,IF(S48&lt;&gt;"",S48*80+$B$4,"")))</f>
        <v/>
      </c>
      <c r="K48" t="str">
        <f>IF(I48&lt;&gt;"",I48,J48)</f>
        <v/>
      </c>
    </row>
    <row r="49" spans="1:17" hidden="1" x14ac:dyDescent="0.25">
      <c r="A49">
        <v>42</v>
      </c>
      <c r="B49" s="5" t="s">
        <v>10</v>
      </c>
      <c r="C49">
        <v>11</v>
      </c>
      <c r="E49" s="1" t="str">
        <f>IF(K49&lt;&gt;"",FLOOR((K49-MIN(K:K))/2,1),"")</f>
        <v/>
      </c>
      <c r="F49" s="1" t="e">
        <f>IF(MOD(K49,2)=1,8+L49,L49)</f>
        <v>#VALUE!</v>
      </c>
      <c r="G49" t="e">
        <f>DEC2HEX(B$1*HEX2DEC(1000000) +F49*HEX2DEC(10000) +E49)</f>
        <v>#VALUE!</v>
      </c>
      <c r="H49" t="e">
        <f>HEX2DEC(G49)</f>
        <v>#VALUE!</v>
      </c>
      <c r="J49" t="str">
        <f>IF(P49&lt;&gt;"",P49*136+$B$2,IF(Q49&lt;&gt;"",Q49*136+$B$2,IF(S49&lt;&gt;"",S49*80+$B$4,"")))</f>
        <v/>
      </c>
      <c r="K49" t="str">
        <f>IF(I49&lt;&gt;"",I49,J49)</f>
        <v/>
      </c>
    </row>
    <row r="50" spans="1:17" hidden="1" x14ac:dyDescent="0.25">
      <c r="A50">
        <v>43</v>
      </c>
      <c r="B50" s="5" t="s">
        <v>10</v>
      </c>
      <c r="C50">
        <v>12</v>
      </c>
      <c r="E50" s="1" t="str">
        <f>IF(K50&lt;&gt;"",FLOOR((K50-MIN(K:K))/2,1),"")</f>
        <v/>
      </c>
      <c r="F50" s="1" t="e">
        <f>IF(MOD(K50,2)=1,8+L50,L50)</f>
        <v>#VALUE!</v>
      </c>
      <c r="G50" t="e">
        <f>DEC2HEX(B$1*HEX2DEC(1000000) +F50*HEX2DEC(10000) +E50)</f>
        <v>#VALUE!</v>
      </c>
      <c r="H50" t="e">
        <f>HEX2DEC(G50)</f>
        <v>#VALUE!</v>
      </c>
      <c r="J50" t="str">
        <f>IF(P50&lt;&gt;"",P50*136+$B$2,IF(Q50&lt;&gt;"",Q50*136+$B$2,IF(S50&lt;&gt;"",S50*80+$B$4,"")))</f>
        <v/>
      </c>
      <c r="K50" t="str">
        <f>IF(I50&lt;&gt;"",I50,J50)</f>
        <v/>
      </c>
    </row>
    <row r="51" spans="1:17" hidden="1" x14ac:dyDescent="0.25">
      <c r="A51">
        <v>44</v>
      </c>
      <c r="B51" s="5" t="s">
        <v>10</v>
      </c>
      <c r="C51">
        <v>13</v>
      </c>
      <c r="E51" s="1" t="str">
        <f>IF(K51&lt;&gt;"",FLOOR((K51-MIN(K:K))/2,1),"")</f>
        <v/>
      </c>
      <c r="F51" s="1" t="e">
        <f>IF(MOD(K51,2)=1,8+L51,L51)</f>
        <v>#VALUE!</v>
      </c>
      <c r="G51" t="e">
        <f>DEC2HEX(B$1*HEX2DEC(1000000) +F51*HEX2DEC(10000) +E51)</f>
        <v>#VALUE!</v>
      </c>
      <c r="H51" t="e">
        <f>HEX2DEC(G51)</f>
        <v>#VALUE!</v>
      </c>
      <c r="J51" t="str">
        <f>IF(P51&lt;&gt;"",P51*136+$B$2,IF(Q51&lt;&gt;"",Q51*136+$B$2,IF(S51&lt;&gt;"",S51*80+$B$4,"")))</f>
        <v/>
      </c>
      <c r="K51" t="str">
        <f>IF(I51&lt;&gt;"",I51,J51)</f>
        <v/>
      </c>
    </row>
    <row r="52" spans="1:17" hidden="1" x14ac:dyDescent="0.25">
      <c r="A52">
        <v>45</v>
      </c>
      <c r="B52" s="5" t="s">
        <v>10</v>
      </c>
      <c r="C52">
        <v>14</v>
      </c>
      <c r="E52" s="1" t="str">
        <f>IF(K52&lt;&gt;"",FLOOR((K52-MIN(K:K))/2,1),"")</f>
        <v/>
      </c>
      <c r="F52" s="1" t="e">
        <f>IF(MOD(K52,2)=1,8+L52,L52)</f>
        <v>#VALUE!</v>
      </c>
      <c r="G52" t="e">
        <f>DEC2HEX(B$1*HEX2DEC(1000000) +F52*HEX2DEC(10000) +E52)</f>
        <v>#VALUE!</v>
      </c>
      <c r="H52" t="e">
        <f>HEX2DEC(G52)</f>
        <v>#VALUE!</v>
      </c>
      <c r="J52" t="str">
        <f>IF(P52&lt;&gt;"",P52*136+$B$2,IF(Q52&lt;&gt;"",Q52*136+$B$2,IF(S52&lt;&gt;"",S52*80+$B$4,"")))</f>
        <v/>
      </c>
      <c r="K52" t="str">
        <f>IF(I52&lt;&gt;"",I52,J52)</f>
        <v/>
      </c>
    </row>
    <row r="53" spans="1:17" hidden="1" x14ac:dyDescent="0.25">
      <c r="A53">
        <v>46</v>
      </c>
      <c r="B53" s="5" t="s">
        <v>10</v>
      </c>
      <c r="C53">
        <v>15</v>
      </c>
      <c r="E53" s="1" t="str">
        <f>IF(K53&lt;&gt;"",FLOOR((K53-MIN(K:K))/2,1),"")</f>
        <v/>
      </c>
      <c r="F53" s="1" t="e">
        <f>IF(MOD(K53,2)=1,8+L53,L53)</f>
        <v>#VALUE!</v>
      </c>
      <c r="G53" t="e">
        <f>DEC2HEX(B$1*HEX2DEC(1000000) +F53*HEX2DEC(10000) +E53)</f>
        <v>#VALUE!</v>
      </c>
      <c r="H53" t="e">
        <f>HEX2DEC(G53)</f>
        <v>#VALUE!</v>
      </c>
      <c r="J53" t="str">
        <f>IF(P53&lt;&gt;"",P53*136+$B$2,IF(Q53&lt;&gt;"",Q53*136+$B$2,IF(S53&lt;&gt;"",S53*80+$B$4,"")))</f>
        <v/>
      </c>
      <c r="K53" t="str">
        <f>IF(I53&lt;&gt;"",I53,J53)</f>
        <v/>
      </c>
    </row>
    <row r="54" spans="1:17" hidden="1" x14ac:dyDescent="0.25">
      <c r="A54">
        <v>47</v>
      </c>
      <c r="B54" s="5" t="s">
        <v>10</v>
      </c>
      <c r="C54">
        <v>16</v>
      </c>
      <c r="E54" s="1" t="str">
        <f>IF(K54&lt;&gt;"",FLOOR((K54-MIN(K:K))/2,1),"")</f>
        <v/>
      </c>
      <c r="F54" s="1" t="e">
        <f>IF(MOD(K54,2)=1,8+L54,L54)</f>
        <v>#VALUE!</v>
      </c>
      <c r="G54" t="e">
        <f>DEC2HEX(B$1*HEX2DEC(1000000) +F54*HEX2DEC(10000) +E54)</f>
        <v>#VALUE!</v>
      </c>
      <c r="H54" t="e">
        <f>HEX2DEC(G54)</f>
        <v>#VALUE!</v>
      </c>
      <c r="J54" t="str">
        <f>IF(P54&lt;&gt;"",P54*136+$B$2,IF(Q54&lt;&gt;"",Q54*136+$B$2,IF(S54&lt;&gt;"",S54*80+$B$4,"")))</f>
        <v/>
      </c>
      <c r="K54" t="str">
        <f>IF(I54&lt;&gt;"",I54,J54)</f>
        <v/>
      </c>
    </row>
    <row r="55" spans="1:17" x14ac:dyDescent="0.25">
      <c r="A55">
        <v>62</v>
      </c>
      <c r="B55" s="6" t="s">
        <v>11</v>
      </c>
      <c r="C55">
        <v>15</v>
      </c>
      <c r="D55" s="1" t="s">
        <v>49</v>
      </c>
      <c r="E55" s="1">
        <f>IF(K55&lt;&gt;"",FLOOR((K55-MIN(K:K))/2,1),"")</f>
        <v>1015</v>
      </c>
      <c r="F55" s="1">
        <f>IF(MOD(K55,2)=1,8+L55,L55)</f>
        <v>0</v>
      </c>
      <c r="G55" t="str">
        <f>DEC2HEX(B$1*HEX2DEC(1000000) +F55*HEX2DEC(10000) +E55)</f>
        <v>10003F7</v>
      </c>
      <c r="H55">
        <f>HEX2DEC(G55)</f>
        <v>16778231</v>
      </c>
      <c r="J55">
        <f>IF(P55&lt;&gt;"",P55*136+$B$2,IF(Q55&lt;&gt;"",Q55*136+$B$2,IF(S55&lt;&gt;"",S55*80+$B$4,"")))</f>
        <v>523036</v>
      </c>
      <c r="K55">
        <f>IF(I55&lt;&gt;"",I55,J55)</f>
        <v>523036</v>
      </c>
      <c r="O55" t="s">
        <v>113</v>
      </c>
      <c r="P55">
        <v>6</v>
      </c>
      <c r="Q55" t="s">
        <v>119</v>
      </c>
    </row>
    <row r="56" spans="1:17" hidden="1" x14ac:dyDescent="0.25">
      <c r="A56">
        <v>49</v>
      </c>
      <c r="B56" s="6" t="s">
        <v>11</v>
      </c>
      <c r="C56">
        <v>2</v>
      </c>
      <c r="E56" s="1" t="str">
        <f>IF(K56&lt;&gt;"",FLOOR((K56-MIN(K:K))/2,1),"")</f>
        <v/>
      </c>
      <c r="F56" s="1" t="e">
        <f>IF(MOD(K56,2)=1,8+L56,L56)</f>
        <v>#VALUE!</v>
      </c>
      <c r="G56" t="e">
        <f>DEC2HEX(B$1*HEX2DEC(1000000) +F56*HEX2DEC(10000) +E56)</f>
        <v>#VALUE!</v>
      </c>
      <c r="H56" t="e">
        <f>HEX2DEC(G56)</f>
        <v>#VALUE!</v>
      </c>
      <c r="J56" t="str">
        <f>IF(P56&lt;&gt;"",P56*136+$B$2,IF(Q56&lt;&gt;"",Q56*136+$B$2,IF(S56&lt;&gt;"",S56*80+$B$4,"")))</f>
        <v/>
      </c>
      <c r="K56" t="str">
        <f>IF(I56&lt;&gt;"",I56,J56)</f>
        <v/>
      </c>
    </row>
    <row r="57" spans="1:17" hidden="1" x14ac:dyDescent="0.25">
      <c r="A57">
        <v>50</v>
      </c>
      <c r="B57" s="6" t="s">
        <v>11</v>
      </c>
      <c r="C57">
        <v>3</v>
      </c>
      <c r="E57" s="1" t="str">
        <f>IF(K57&lt;&gt;"",FLOOR((K57-MIN(K:K))/2,1),"")</f>
        <v/>
      </c>
      <c r="F57" s="1" t="e">
        <f>IF(MOD(K57,2)=1,8+L57,L57)</f>
        <v>#VALUE!</v>
      </c>
      <c r="G57" t="e">
        <f>DEC2HEX(B$1*HEX2DEC(1000000) +F57*HEX2DEC(10000) +E57)</f>
        <v>#VALUE!</v>
      </c>
      <c r="H57" t="e">
        <f>HEX2DEC(G57)</f>
        <v>#VALUE!</v>
      </c>
      <c r="J57" t="str">
        <f>IF(P57&lt;&gt;"",P57*136+$B$2,IF(Q57&lt;&gt;"",Q57*136+$B$2,IF(S57&lt;&gt;"",S57*80+$B$4,"")))</f>
        <v/>
      </c>
      <c r="K57" t="str">
        <f>IF(I57&lt;&gt;"",I57,J57)</f>
        <v/>
      </c>
    </row>
    <row r="58" spans="1:17" hidden="1" x14ac:dyDescent="0.25">
      <c r="A58">
        <v>51</v>
      </c>
      <c r="B58" s="6" t="s">
        <v>11</v>
      </c>
      <c r="C58">
        <v>4</v>
      </c>
      <c r="E58" s="1" t="str">
        <f>IF(K58&lt;&gt;"",FLOOR((K58-MIN(K:K))/2,1),"")</f>
        <v/>
      </c>
      <c r="F58" s="1" t="e">
        <f>IF(MOD(K58,2)=1,8+L58,L58)</f>
        <v>#VALUE!</v>
      </c>
      <c r="G58" t="e">
        <f>DEC2HEX(B$1*HEX2DEC(1000000) +F58*HEX2DEC(10000) +E58)</f>
        <v>#VALUE!</v>
      </c>
      <c r="H58" t="e">
        <f>HEX2DEC(G58)</f>
        <v>#VALUE!</v>
      </c>
      <c r="J58" t="str">
        <f>IF(P58&lt;&gt;"",P58*136+$B$2,IF(Q58&lt;&gt;"",Q58*136+$B$2,IF(S58&lt;&gt;"",S58*80+$B$4,"")))</f>
        <v/>
      </c>
      <c r="K58" t="str">
        <f>IF(I58&lt;&gt;"",I58,J58)</f>
        <v/>
      </c>
    </row>
    <row r="59" spans="1:17" hidden="1" x14ac:dyDescent="0.25">
      <c r="A59">
        <v>52</v>
      </c>
      <c r="B59" s="6" t="s">
        <v>11</v>
      </c>
      <c r="C59">
        <v>5</v>
      </c>
      <c r="E59" s="1" t="str">
        <f>IF(K59&lt;&gt;"",FLOOR((K59-MIN(K:K))/2,1),"")</f>
        <v/>
      </c>
      <c r="F59" s="1" t="e">
        <f>IF(MOD(K59,2)=1,8+L59,L59)</f>
        <v>#VALUE!</v>
      </c>
      <c r="G59" t="e">
        <f>DEC2HEX(B$1*HEX2DEC(1000000) +F59*HEX2DEC(10000) +E59)</f>
        <v>#VALUE!</v>
      </c>
      <c r="H59" t="e">
        <f>HEX2DEC(G59)</f>
        <v>#VALUE!</v>
      </c>
      <c r="J59" t="str">
        <f>IF(P59&lt;&gt;"",P59*136+$B$2,IF(Q59&lt;&gt;"",Q59*136+$B$2,IF(S59&lt;&gt;"",S59*80+$B$4,"")))</f>
        <v/>
      </c>
      <c r="K59" t="str">
        <f>IF(I59&lt;&gt;"",I59,J59)</f>
        <v/>
      </c>
    </row>
    <row r="60" spans="1:17" hidden="1" x14ac:dyDescent="0.25">
      <c r="A60">
        <v>53</v>
      </c>
      <c r="B60" s="6" t="s">
        <v>11</v>
      </c>
      <c r="C60">
        <v>6</v>
      </c>
      <c r="E60" s="1" t="str">
        <f>IF(K60&lt;&gt;"",FLOOR((K60-MIN(K:K))/2,1),"")</f>
        <v/>
      </c>
      <c r="F60" s="1" t="e">
        <f>IF(MOD(K60,2)=1,8+L60,L60)</f>
        <v>#VALUE!</v>
      </c>
      <c r="G60" t="e">
        <f>DEC2HEX(B$1*HEX2DEC(1000000) +F60*HEX2DEC(10000) +E60)</f>
        <v>#VALUE!</v>
      </c>
      <c r="H60" t="e">
        <f>HEX2DEC(G60)</f>
        <v>#VALUE!</v>
      </c>
      <c r="J60" t="str">
        <f>IF(P60&lt;&gt;"",P60*136+$B$2,IF(Q60&lt;&gt;"",Q60*136+$B$2,IF(S60&lt;&gt;"",S60*80+$B$4,"")))</f>
        <v/>
      </c>
      <c r="K60" t="str">
        <f>IF(I60&lt;&gt;"",I60,J60)</f>
        <v/>
      </c>
    </row>
    <row r="61" spans="1:17" hidden="1" x14ac:dyDescent="0.25">
      <c r="A61">
        <v>54</v>
      </c>
      <c r="B61" s="6" t="s">
        <v>11</v>
      </c>
      <c r="C61">
        <v>7</v>
      </c>
      <c r="E61" s="1" t="str">
        <f>IF(K61&lt;&gt;"",FLOOR((K61-MIN(K:K))/2,1),"")</f>
        <v/>
      </c>
      <c r="F61" s="1" t="e">
        <f>IF(MOD(K61,2)=1,8+L61,L61)</f>
        <v>#VALUE!</v>
      </c>
      <c r="G61" t="e">
        <f>DEC2HEX(B$1*HEX2DEC(1000000) +F61*HEX2DEC(10000) +E61)</f>
        <v>#VALUE!</v>
      </c>
      <c r="H61" t="e">
        <f>HEX2DEC(G61)</f>
        <v>#VALUE!</v>
      </c>
      <c r="J61" t="str">
        <f>IF(P61&lt;&gt;"",P61*136+$B$2,IF(Q61&lt;&gt;"",Q61*136+$B$2,IF(S61&lt;&gt;"",S61*80+$B$4,"")))</f>
        <v/>
      </c>
      <c r="K61" t="str">
        <f>IF(I61&lt;&gt;"",I61,J61)</f>
        <v/>
      </c>
    </row>
    <row r="62" spans="1:17" hidden="1" x14ac:dyDescent="0.25">
      <c r="A62">
        <v>55</v>
      </c>
      <c r="B62" s="6" t="s">
        <v>11</v>
      </c>
      <c r="C62">
        <v>8</v>
      </c>
      <c r="E62" s="1" t="str">
        <f>IF(K62&lt;&gt;"",FLOOR((K62-MIN(K:K))/2,1),"")</f>
        <v/>
      </c>
      <c r="F62" s="1" t="e">
        <f>IF(MOD(K62,2)=1,8+L62,L62)</f>
        <v>#VALUE!</v>
      </c>
      <c r="G62" t="e">
        <f>DEC2HEX(B$1*HEX2DEC(1000000) +F62*HEX2DEC(10000) +E62)</f>
        <v>#VALUE!</v>
      </c>
      <c r="H62" t="e">
        <f>HEX2DEC(G62)</f>
        <v>#VALUE!</v>
      </c>
      <c r="J62" t="str">
        <f>IF(P62&lt;&gt;"",P62*136+$B$2,IF(Q62&lt;&gt;"",Q62*136+$B$2,IF(S62&lt;&gt;"",S62*80+$B$4,"")))</f>
        <v/>
      </c>
      <c r="K62" t="str">
        <f>IF(I62&lt;&gt;"",I62,J62)</f>
        <v/>
      </c>
    </row>
    <row r="63" spans="1:17" x14ac:dyDescent="0.25">
      <c r="A63">
        <v>63</v>
      </c>
      <c r="B63" s="6" t="s">
        <v>11</v>
      </c>
      <c r="C63">
        <v>16</v>
      </c>
      <c r="D63" s="1" t="s">
        <v>50</v>
      </c>
      <c r="E63" s="1">
        <f>IF(K63&lt;&gt;"",FLOOR((K63-MIN(K:K))/2,1),"")</f>
        <v>1015</v>
      </c>
      <c r="F63" s="1">
        <f>IF(MOD(K63,2)=1,8+L63,L63)</f>
        <v>0</v>
      </c>
      <c r="G63" t="str">
        <f>DEC2HEX(B$1*HEX2DEC(1000000) +F63*HEX2DEC(10000) +E63)</f>
        <v>10003F7</v>
      </c>
      <c r="H63">
        <f>HEX2DEC(G63)</f>
        <v>16778231</v>
      </c>
      <c r="J63">
        <f>IF(P63&lt;&gt;"",P63*136+$B$2,IF(Q63&lt;&gt;"",Q63*136+$B$2,IF(S63&lt;&gt;"",S63*80+$B$4,"")))</f>
        <v>523036</v>
      </c>
      <c r="K63">
        <f>IF(I63&lt;&gt;"",I63,J63)</f>
        <v>523036</v>
      </c>
      <c r="O63" t="s">
        <v>113</v>
      </c>
      <c r="Q63">
        <v>6</v>
      </c>
    </row>
    <row r="64" spans="1:17" x14ac:dyDescent="0.25">
      <c r="A64">
        <v>16</v>
      </c>
      <c r="B64" s="4" t="s">
        <v>9</v>
      </c>
      <c r="C64">
        <v>1</v>
      </c>
      <c r="D64" s="1" t="s">
        <v>24</v>
      </c>
      <c r="E64" s="1">
        <f>IF(K64&lt;&gt;"",FLOOR((K64-MIN(K:K))/2,1),"")</f>
        <v>1083</v>
      </c>
      <c r="F64" s="1">
        <f>IF(MOD(K64,2)=1,8+L64,L64)</f>
        <v>0</v>
      </c>
      <c r="G64" t="str">
        <f>DEC2HEX(B$1*HEX2DEC(1000000) +F64*HEX2DEC(10000) +E64)</f>
        <v>100043B</v>
      </c>
      <c r="H64">
        <f>HEX2DEC(G64)</f>
        <v>16778299</v>
      </c>
      <c r="J64">
        <f>IF(P64&lt;&gt;"",P64*136+$B$2,IF(Q64&lt;&gt;"",Q64*136+$B$2,IF(S64&lt;&gt;"",S64*80+$B$4,"")))</f>
        <v>523172</v>
      </c>
      <c r="K64">
        <f>IF(I64&lt;&gt;"",I64,J64)</f>
        <v>523172</v>
      </c>
      <c r="O64" t="s">
        <v>113</v>
      </c>
      <c r="Q64">
        <v>7</v>
      </c>
    </row>
    <row r="65" spans="1:19" x14ac:dyDescent="0.25">
      <c r="A65">
        <v>17</v>
      </c>
      <c r="B65" s="4" t="s">
        <v>9</v>
      </c>
      <c r="C65">
        <v>2</v>
      </c>
      <c r="D65" s="1" t="s">
        <v>25</v>
      </c>
      <c r="E65" s="1">
        <f>IF(K65&lt;&gt;"",FLOOR((K65-MIN(K:K))/2,1),"")</f>
        <v>1151</v>
      </c>
      <c r="F65" s="1">
        <f>IF(MOD(K65,2)=1,8+L65,L65)</f>
        <v>0</v>
      </c>
      <c r="G65" t="str">
        <f>DEC2HEX(B$1*HEX2DEC(1000000) +F65*HEX2DEC(10000) +E65)</f>
        <v>100047F</v>
      </c>
      <c r="H65">
        <f>HEX2DEC(G65)</f>
        <v>16778367</v>
      </c>
      <c r="J65">
        <f>IF(P65&lt;&gt;"",P65*136+$B$2,IF(Q65&lt;&gt;"",Q65*136+$B$2,IF(S65&lt;&gt;"",S65*80+$B$4,"")))</f>
        <v>523308</v>
      </c>
      <c r="K65">
        <f>IF(I65&lt;&gt;"",I65,J65)</f>
        <v>523308</v>
      </c>
      <c r="O65" t="s">
        <v>113</v>
      </c>
      <c r="Q65">
        <v>8</v>
      </c>
    </row>
    <row r="66" spans="1:19" x14ac:dyDescent="0.25">
      <c r="A66">
        <v>18</v>
      </c>
      <c r="B66" s="4" t="s">
        <v>9</v>
      </c>
      <c r="C66">
        <v>3</v>
      </c>
      <c r="D66" s="1" t="s">
        <v>26</v>
      </c>
      <c r="E66" s="1">
        <f>IF(K66&lt;&gt;"",FLOOR((K66-MIN(K:K))/2,1),"")</f>
        <v>1219</v>
      </c>
      <c r="F66" s="1">
        <f>IF(MOD(K66,2)=1,8+L66,L66)</f>
        <v>0</v>
      </c>
      <c r="G66" t="str">
        <f>DEC2HEX(B$1*HEX2DEC(1000000) +F66*HEX2DEC(10000) +E66)</f>
        <v>10004C3</v>
      </c>
      <c r="H66">
        <f>HEX2DEC(G66)</f>
        <v>16778435</v>
      </c>
      <c r="J66">
        <f>IF(P66&lt;&gt;"",P66*136+$B$2,IF(Q66&lt;&gt;"",Q66*136+$B$2,IF(S66&lt;&gt;"",S66*80+$B$4,"")))</f>
        <v>523444</v>
      </c>
      <c r="K66">
        <f>IF(I66&lt;&gt;"",I66,J66)</f>
        <v>523444</v>
      </c>
      <c r="O66" t="s">
        <v>113</v>
      </c>
      <c r="Q66">
        <v>9</v>
      </c>
    </row>
    <row r="67" spans="1:19" x14ac:dyDescent="0.25">
      <c r="A67">
        <v>19</v>
      </c>
      <c r="B67" s="4" t="s">
        <v>9</v>
      </c>
      <c r="C67">
        <v>4</v>
      </c>
      <c r="D67" s="1" t="s">
        <v>27</v>
      </c>
      <c r="E67" s="1">
        <f>IF(K67&lt;&gt;"",FLOOR((K67-MIN(K:K))/2,1),"")</f>
        <v>1287</v>
      </c>
      <c r="F67" s="1">
        <f>IF(MOD(K67,2)=1,8+L67,L67)</f>
        <v>0</v>
      </c>
      <c r="G67" t="str">
        <f>DEC2HEX(B$1*HEX2DEC(1000000) +F67*HEX2DEC(10000) +E67)</f>
        <v>1000507</v>
      </c>
      <c r="H67">
        <f>HEX2DEC(G67)</f>
        <v>16778503</v>
      </c>
      <c r="J67">
        <f>IF(P67&lt;&gt;"",P67*136+$B$2,IF(Q67&lt;&gt;"",Q67*136+$B$2,IF(S67&lt;&gt;"",S67*80+$B$4,"")))</f>
        <v>523580</v>
      </c>
      <c r="K67">
        <f>IF(I67&lt;&gt;"",I67,J67)</f>
        <v>523580</v>
      </c>
      <c r="O67" t="s">
        <v>113</v>
      </c>
      <c r="Q67">
        <v>10</v>
      </c>
    </row>
    <row r="68" spans="1:19" x14ac:dyDescent="0.25">
      <c r="A68">
        <v>20</v>
      </c>
      <c r="B68" s="4" t="s">
        <v>9</v>
      </c>
      <c r="C68">
        <v>5</v>
      </c>
      <c r="D68" s="1" t="s">
        <v>31</v>
      </c>
      <c r="E68" s="1">
        <f>IF(K68&lt;&gt;"",FLOOR((K68-MIN(K:K))/2,1),"")</f>
        <v>1355</v>
      </c>
      <c r="F68" s="1">
        <f>IF(MOD(K68,2)=1,8+L68,L68)</f>
        <v>0</v>
      </c>
      <c r="G68" t="str">
        <f>DEC2HEX(B$1*HEX2DEC(1000000) +F68*HEX2DEC(10000) +E68)</f>
        <v>100054B</v>
      </c>
      <c r="H68">
        <f>HEX2DEC(G68)</f>
        <v>16778571</v>
      </c>
      <c r="J68">
        <f>IF(P68&lt;&gt;"",P68*136+$B$2,IF(Q68&lt;&gt;"",Q68*136+$B$2,IF(S68&lt;&gt;"",S68*80+$B$4,"")))</f>
        <v>523716</v>
      </c>
      <c r="K68">
        <f>IF(I68&lt;&gt;"",I68,J68)</f>
        <v>523716</v>
      </c>
      <c r="O68" t="s">
        <v>113</v>
      </c>
      <c r="P68">
        <v>11</v>
      </c>
      <c r="Q68" t="s">
        <v>119</v>
      </c>
    </row>
    <row r="69" spans="1:19" x14ac:dyDescent="0.25">
      <c r="A69">
        <v>21</v>
      </c>
      <c r="B69" s="4" t="s">
        <v>9</v>
      </c>
      <c r="C69">
        <v>6</v>
      </c>
      <c r="D69" s="1" t="s">
        <v>28</v>
      </c>
      <c r="E69" s="1">
        <f>IF(K69&lt;&gt;"",FLOOR((K69-MIN(K:K))/2,1),"")</f>
        <v>1355</v>
      </c>
      <c r="F69" s="1">
        <f>IF(MOD(K69,2)=1,8+L69,L69)</f>
        <v>0</v>
      </c>
      <c r="G69" t="str">
        <f>DEC2HEX(B$1*HEX2DEC(1000000) +F69*HEX2DEC(10000) +E69)</f>
        <v>100054B</v>
      </c>
      <c r="H69">
        <f>HEX2DEC(G69)</f>
        <v>16778571</v>
      </c>
      <c r="J69">
        <f>IF(P69&lt;&gt;"",P69*136+$B$2,IF(Q69&lt;&gt;"",Q69*136+$B$2,IF(S69&lt;&gt;"",S69*80+$B$4,"")))</f>
        <v>523716</v>
      </c>
      <c r="K69">
        <f>IF(I69&lt;&gt;"",I69,J69)</f>
        <v>523716</v>
      </c>
      <c r="O69" t="s">
        <v>113</v>
      </c>
      <c r="Q69">
        <v>11</v>
      </c>
    </row>
    <row r="70" spans="1:19" x14ac:dyDescent="0.25">
      <c r="A70">
        <v>22</v>
      </c>
      <c r="B70" s="4" t="s">
        <v>9</v>
      </c>
      <c r="C70">
        <v>7</v>
      </c>
      <c r="D70" s="1" t="s">
        <v>32</v>
      </c>
      <c r="E70" s="1">
        <f>IF(K70&lt;&gt;"",FLOOR((K70-MIN(K:K))/2,1),"")</f>
        <v>1559</v>
      </c>
      <c r="F70" s="1">
        <f>IF(MOD(K70,2)=1,8+L70,L70)</f>
        <v>0</v>
      </c>
      <c r="G70" t="str">
        <f>DEC2HEX(B$1*HEX2DEC(1000000) +F70*HEX2DEC(10000) +E70)</f>
        <v>1000617</v>
      </c>
      <c r="H70">
        <f>HEX2DEC(G70)</f>
        <v>16778775</v>
      </c>
      <c r="J70">
        <f>IF(P70&lt;&gt;"",P70*136+$B$2,IF(Q70&lt;&gt;"",Q70*136+$B$2,IF(S70&lt;&gt;"",S70*80+$B$4,"")))</f>
        <v>524124</v>
      </c>
      <c r="K70">
        <f>IF(I70&lt;&gt;"",I70,J70)</f>
        <v>524124</v>
      </c>
      <c r="O70" t="s">
        <v>113</v>
      </c>
      <c r="P70">
        <v>14</v>
      </c>
      <c r="Q70" t="s">
        <v>119</v>
      </c>
    </row>
    <row r="71" spans="1:19" x14ac:dyDescent="0.25">
      <c r="A71">
        <v>23</v>
      </c>
      <c r="B71" s="4" t="s">
        <v>9</v>
      </c>
      <c r="C71">
        <v>8</v>
      </c>
      <c r="D71" s="1" t="s">
        <v>29</v>
      </c>
      <c r="E71" s="1">
        <f>IF(K71&lt;&gt;"",FLOOR((K71-MIN(K:K))/2,1),"")</f>
        <v>1559</v>
      </c>
      <c r="F71" s="1">
        <f>IF(MOD(K71,2)=1,8+L71,L71)</f>
        <v>0</v>
      </c>
      <c r="G71" t="str">
        <f>DEC2HEX(B$1*HEX2DEC(1000000) +F71*HEX2DEC(10000) +E71)</f>
        <v>1000617</v>
      </c>
      <c r="H71">
        <f>HEX2DEC(G71)</f>
        <v>16778775</v>
      </c>
      <c r="J71">
        <f>IF(P71&lt;&gt;"",P71*136+$B$2,IF(Q71&lt;&gt;"",Q71*136+$B$2,IF(S71&lt;&gt;"",S71*80+$B$4,"")))</f>
        <v>524124</v>
      </c>
      <c r="K71">
        <f>IF(I71&lt;&gt;"",I71,J71)</f>
        <v>524124</v>
      </c>
      <c r="O71" t="s">
        <v>113</v>
      </c>
      <c r="Q71">
        <v>14</v>
      </c>
    </row>
    <row r="72" spans="1:19" x14ac:dyDescent="0.25">
      <c r="A72">
        <v>32</v>
      </c>
      <c r="B72" s="5" t="s">
        <v>10</v>
      </c>
      <c r="C72">
        <v>1</v>
      </c>
      <c r="D72" s="1" t="s">
        <v>39</v>
      </c>
      <c r="E72" s="1">
        <f>IF(K72&lt;&gt;"",FLOOR((K72-MIN(K:K))/2,1),"")</f>
        <v>1627</v>
      </c>
      <c r="F72" s="1">
        <f>IF(MOD(K72,2)=1,8+L72,L72)</f>
        <v>0</v>
      </c>
      <c r="G72" t="str">
        <f>DEC2HEX(B$1*HEX2DEC(1000000) +F72*HEX2DEC(10000) +E72)</f>
        <v>100065B</v>
      </c>
      <c r="H72">
        <f>HEX2DEC(G72)</f>
        <v>16778843</v>
      </c>
      <c r="J72">
        <f>IF(P72&lt;&gt;"",P72*136+$B$2,IF(Q72&lt;&gt;"",Q72*136+$B$2,IF(S72&lt;&gt;"",S72*80+$B$4,"")))</f>
        <v>524260</v>
      </c>
      <c r="K72">
        <f>IF(I72&lt;&gt;"",I72,J72)</f>
        <v>524260</v>
      </c>
      <c r="O72" t="s">
        <v>113</v>
      </c>
      <c r="P72">
        <v>15</v>
      </c>
      <c r="Q72" t="s">
        <v>119</v>
      </c>
    </row>
    <row r="73" spans="1:19" x14ac:dyDescent="0.25">
      <c r="A73">
        <v>33</v>
      </c>
      <c r="B73" s="5" t="s">
        <v>10</v>
      </c>
      <c r="C73">
        <v>2</v>
      </c>
      <c r="D73" s="1" t="s">
        <v>30</v>
      </c>
      <c r="E73" s="1">
        <f>IF(K73&lt;&gt;"",FLOOR((K73-MIN(K:K))/2,1),"")</f>
        <v>1627</v>
      </c>
      <c r="F73" s="1">
        <f>IF(MOD(K73,2)=1,8+L73,L73)</f>
        <v>0</v>
      </c>
      <c r="G73" t="str">
        <f>DEC2HEX(B$1*HEX2DEC(1000000) +F73*HEX2DEC(10000) +E73)</f>
        <v>100065B</v>
      </c>
      <c r="H73">
        <f>HEX2DEC(G73)</f>
        <v>16778843</v>
      </c>
      <c r="J73">
        <f>IF(P73&lt;&gt;"",P73*136+$B$2,IF(Q73&lt;&gt;"",Q73*136+$B$2,IF(S73&lt;&gt;"",S73*80+$B$4,"")))</f>
        <v>524260</v>
      </c>
      <c r="K73">
        <f>IF(I73&lt;&gt;"",I73,J73)</f>
        <v>524260</v>
      </c>
      <c r="O73" t="s">
        <v>113</v>
      </c>
      <c r="Q73">
        <v>15</v>
      </c>
    </row>
    <row r="74" spans="1:19" x14ac:dyDescent="0.25">
      <c r="A74">
        <v>48</v>
      </c>
      <c r="B74" s="6" t="s">
        <v>11</v>
      </c>
      <c r="C74">
        <v>1</v>
      </c>
      <c r="D74" s="1" t="s">
        <v>42</v>
      </c>
      <c r="E74" s="1">
        <f>IF(K74&lt;&gt;"",FLOOR((K74-MIN(K:K))/2,1),"")</f>
        <v>1692</v>
      </c>
      <c r="F74" s="1">
        <f>IF(MOD(K74,2)=1,8+L74,L74)</f>
        <v>8</v>
      </c>
      <c r="G74" t="str">
        <f>DEC2HEX(B$1*HEX2DEC(1000000) +F74*HEX2DEC(10000) +E74)</f>
        <v>108069C</v>
      </c>
      <c r="H74">
        <f>HEX2DEC(G74)</f>
        <v>17303196</v>
      </c>
      <c r="J74">
        <f>IF(P74&lt;&gt;"",P74*136+$B$2,IF(Q74&lt;&gt;"",Q74*136+$B$2,IF(S74&lt;&gt;"",S74*80+$B$4,"")))</f>
        <v>524391</v>
      </c>
      <c r="K74">
        <f>IF(I74&lt;&gt;"",I74,J74)</f>
        <v>524391</v>
      </c>
      <c r="R74" t="s">
        <v>113</v>
      </c>
      <c r="S74">
        <v>0</v>
      </c>
    </row>
    <row r="75" spans="1:19" x14ac:dyDescent="0.25">
      <c r="A75">
        <v>56</v>
      </c>
      <c r="B75" s="6" t="s">
        <v>11</v>
      </c>
      <c r="C75">
        <v>9</v>
      </c>
      <c r="D75" s="1" t="s">
        <v>43</v>
      </c>
      <c r="E75" s="1">
        <f>IF(K75&lt;&gt;"",FLOOR((K75-MIN(K:K))/2,1),"")</f>
        <v>1732</v>
      </c>
      <c r="F75" s="1">
        <f>IF(MOD(K75,2)=1,8+L75,L75)</f>
        <v>8</v>
      </c>
      <c r="G75" t="str">
        <f>DEC2HEX(B$1*HEX2DEC(1000000) +F75*HEX2DEC(10000) +E75)</f>
        <v>10806C4</v>
      </c>
      <c r="H75">
        <f>HEX2DEC(G75)</f>
        <v>17303236</v>
      </c>
      <c r="J75">
        <f>IF(P75&lt;&gt;"",P75*136+$B$2,IF(Q75&lt;&gt;"",Q75*136+$B$2,IF(S75&lt;&gt;"",S75*80+$B$4,"")))</f>
        <v>524471</v>
      </c>
      <c r="K75">
        <f>IF(I75&lt;&gt;"",I75,J75)</f>
        <v>524471</v>
      </c>
      <c r="R75" t="s">
        <v>113</v>
      </c>
      <c r="S75">
        <v>1</v>
      </c>
    </row>
    <row r="76" spans="1:19" x14ac:dyDescent="0.25">
      <c r="A76">
        <v>13</v>
      </c>
      <c r="B76" s="2" t="s">
        <v>8</v>
      </c>
      <c r="C76">
        <v>14</v>
      </c>
      <c r="D76" s="1" t="s">
        <v>22</v>
      </c>
      <c r="E76" s="1">
        <f>IF(K76&lt;&gt;"",FLOOR((K76-MIN(K:K))/2,1),"")</f>
        <v>1772</v>
      </c>
      <c r="F76" s="1">
        <f>IF(MOD(K76,2)=1,8+L76,L76)</f>
        <v>8</v>
      </c>
      <c r="G76" t="str">
        <f>DEC2HEX(B$1*HEX2DEC(1000000) +F76*HEX2DEC(10000) +E76)</f>
        <v>10806EC</v>
      </c>
      <c r="H76">
        <f>HEX2DEC(G76)</f>
        <v>17303276</v>
      </c>
      <c r="J76">
        <f>IF(P76&lt;&gt;"",P76*136+$B$2,IF(Q76&lt;&gt;"",Q76*136+$B$2,IF(S76&lt;&gt;"",S76*80+$B$4,"")))</f>
        <v>524551</v>
      </c>
      <c r="K76">
        <f>IF(I76&lt;&gt;"",I76,J76)</f>
        <v>524551</v>
      </c>
      <c r="R76" t="s">
        <v>113</v>
      </c>
      <c r="S76">
        <v>2</v>
      </c>
    </row>
    <row r="77" spans="1:19" x14ac:dyDescent="0.25">
      <c r="A77">
        <v>31</v>
      </c>
      <c r="B77" s="4" t="s">
        <v>9</v>
      </c>
      <c r="C77">
        <v>16</v>
      </c>
      <c r="D77" s="1" t="s">
        <v>40</v>
      </c>
      <c r="E77" s="1">
        <f>IF(K77&lt;&gt;"",FLOOR((K77-MIN(K:K))/2,1),"")</f>
        <v>1812</v>
      </c>
      <c r="F77" s="1">
        <f>IF(MOD(K77,2)=1,8+L77,L77)</f>
        <v>8</v>
      </c>
      <c r="G77" t="str">
        <f>DEC2HEX(B$1*HEX2DEC(1000000) +F77*HEX2DEC(10000) +E77)</f>
        <v>1080714</v>
      </c>
      <c r="H77">
        <f>HEX2DEC(G77)</f>
        <v>17303316</v>
      </c>
      <c r="J77">
        <f>IF(P77&lt;&gt;"",P77*136+$B$2,IF(Q77&lt;&gt;"",Q77*136+$B$2,IF(S77&lt;&gt;"",S77*80+$B$4,"")))</f>
        <v>524631</v>
      </c>
      <c r="K77">
        <f>IF(I77&lt;&gt;"",I77,J77)</f>
        <v>524631</v>
      </c>
      <c r="N77" t="s">
        <v>41</v>
      </c>
      <c r="R77" t="s">
        <v>113</v>
      </c>
      <c r="S77">
        <v>3</v>
      </c>
    </row>
    <row r="78" spans="1:19" x14ac:dyDescent="0.25">
      <c r="A78">
        <v>4</v>
      </c>
      <c r="B78" s="2" t="s">
        <v>8</v>
      </c>
      <c r="C78">
        <v>5</v>
      </c>
      <c r="D78" s="1" t="s">
        <v>17</v>
      </c>
      <c r="E78" s="1">
        <f>IF(K78&lt;&gt;"",FLOOR((K78-MIN(K:K))/2,1),"")</f>
        <v>1852</v>
      </c>
      <c r="F78" s="1">
        <f>IF(MOD(K78,2)=1,8+L78,L78)</f>
        <v>8</v>
      </c>
      <c r="G78" t="str">
        <f>DEC2HEX(B$1*HEX2DEC(1000000) +F78*HEX2DEC(10000) +E78)</f>
        <v>108073C</v>
      </c>
      <c r="H78">
        <f>HEX2DEC(G78)</f>
        <v>17303356</v>
      </c>
      <c r="J78">
        <f>IF(P78&lt;&gt;"",P78*136+$B$2,IF(Q78&lt;&gt;"",Q78*136+$B$2,IF(S78&lt;&gt;"",S78*80+$B$4,"")))</f>
        <v>524711</v>
      </c>
      <c r="K78">
        <f>IF(I78&lt;&gt;"",I78,J78)</f>
        <v>524711</v>
      </c>
      <c r="R78" t="s">
        <v>113</v>
      </c>
      <c r="S78">
        <v>4</v>
      </c>
    </row>
    <row r="79" spans="1:19" x14ac:dyDescent="0.25">
      <c r="A79">
        <v>0</v>
      </c>
      <c r="B79" s="2" t="s">
        <v>8</v>
      </c>
      <c r="C79">
        <v>1</v>
      </c>
      <c r="D79" s="1" t="s">
        <v>13</v>
      </c>
      <c r="E79" s="1">
        <f>IF(K79&lt;&gt;"",FLOOR((K79-MIN(K:K))/2,1),"")</f>
        <v>1892</v>
      </c>
      <c r="F79" s="1">
        <f>IF(MOD(K79,2)=1,8+L79,L79)</f>
        <v>8</v>
      </c>
      <c r="G79" t="str">
        <f>DEC2HEX(B$1*HEX2DEC(1000000) +F79*HEX2DEC(10000) +E79)</f>
        <v>1080764</v>
      </c>
      <c r="H79">
        <f>HEX2DEC(G79)</f>
        <v>17303396</v>
      </c>
      <c r="J79">
        <f>IF(P79&lt;&gt;"",P79*136+$B$2,IF(Q79&lt;&gt;"",Q79*136+$B$2,IF(S79&lt;&gt;"",S79*80+$B$4,"")))</f>
        <v>524791</v>
      </c>
      <c r="K79">
        <f>IF(I79&lt;&gt;"",I79,J79)</f>
        <v>524791</v>
      </c>
      <c r="R79" t="s">
        <v>113</v>
      </c>
      <c r="S79">
        <v>5</v>
      </c>
    </row>
    <row r="80" spans="1:19" x14ac:dyDescent="0.25">
      <c r="A80">
        <v>1</v>
      </c>
      <c r="B80" s="2" t="s">
        <v>8</v>
      </c>
      <c r="C80">
        <v>2</v>
      </c>
      <c r="D80" s="1" t="s">
        <v>14</v>
      </c>
      <c r="E80" s="1">
        <f>IF(K80&lt;&gt;"",FLOOR((K80-MIN(K:K))/2,1),"")</f>
        <v>1932</v>
      </c>
      <c r="F80" s="1">
        <f>IF(MOD(K80,2)=1,8+L80,L80)</f>
        <v>8</v>
      </c>
      <c r="G80" t="str">
        <f>DEC2HEX(B$1*HEX2DEC(1000000) +F80*HEX2DEC(10000) +E80)</f>
        <v>108078C</v>
      </c>
      <c r="H80">
        <f>HEX2DEC(G80)</f>
        <v>17303436</v>
      </c>
      <c r="J80">
        <f>IF(P80&lt;&gt;"",P80*136+$B$2,IF(Q80&lt;&gt;"",Q80*136+$B$2,IF(S80&lt;&gt;"",S80*80+$B$4,"")))</f>
        <v>524871</v>
      </c>
      <c r="K80">
        <f>IF(I80&lt;&gt;"",I80,J80)</f>
        <v>524871</v>
      </c>
      <c r="R80" t="s">
        <v>113</v>
      </c>
      <c r="S80">
        <v>6</v>
      </c>
    </row>
    <row r="81" spans="1:19" x14ac:dyDescent="0.25">
      <c r="A81">
        <v>2</v>
      </c>
      <c r="B81" s="2" t="s">
        <v>8</v>
      </c>
      <c r="C81">
        <v>3</v>
      </c>
      <c r="D81" s="1" t="s">
        <v>15</v>
      </c>
      <c r="E81" s="1">
        <f>IF(K81&lt;&gt;"",FLOOR((K81-MIN(K:K))/2,1),"")</f>
        <v>1972</v>
      </c>
      <c r="F81" s="1">
        <f>IF(MOD(K81,2)=1,8+L81,L81)</f>
        <v>8</v>
      </c>
      <c r="G81" t="str">
        <f>DEC2HEX(B$1*HEX2DEC(1000000) +F81*HEX2DEC(10000) +E81)</f>
        <v>10807B4</v>
      </c>
      <c r="H81">
        <f>HEX2DEC(G81)</f>
        <v>17303476</v>
      </c>
      <c r="J81">
        <f>IF(P81&lt;&gt;"",P81*136+$B$2,IF(Q81&lt;&gt;"",Q81*136+$B$2,IF(S81&lt;&gt;"",S81*80+$B$4,"")))</f>
        <v>524951</v>
      </c>
      <c r="K81">
        <f>IF(I81&lt;&gt;"",I81,J81)</f>
        <v>524951</v>
      </c>
      <c r="R81" t="s">
        <v>113</v>
      </c>
      <c r="S81">
        <v>7</v>
      </c>
    </row>
    <row r="82" spans="1:19" x14ac:dyDescent="0.25">
      <c r="A82">
        <v>3</v>
      </c>
      <c r="B82" s="2" t="s">
        <v>8</v>
      </c>
      <c r="C82">
        <v>4</v>
      </c>
      <c r="D82" s="1" t="s">
        <v>16</v>
      </c>
      <c r="E82" s="1">
        <f>IF(K82&lt;&gt;"",FLOOR((K82-MIN(K:K))/2,1),"")</f>
        <v>2012</v>
      </c>
      <c r="F82" s="1">
        <f>IF(MOD(K82,2)=1,8+L82,L82)</f>
        <v>8</v>
      </c>
      <c r="G82" t="str">
        <f>DEC2HEX(B$1*HEX2DEC(1000000) +F82*HEX2DEC(10000) +E82)</f>
        <v>10807DC</v>
      </c>
      <c r="H82">
        <f>HEX2DEC(G82)</f>
        <v>17303516</v>
      </c>
      <c r="J82">
        <f>IF(P82&lt;&gt;"",P82*136+$B$2,IF(Q82&lt;&gt;"",Q82*136+$B$2,IF(S82&lt;&gt;"",S82*80+$B$4,"")))</f>
        <v>525031</v>
      </c>
      <c r="K82">
        <f>IF(I82&lt;&gt;"",I82,J82)</f>
        <v>525031</v>
      </c>
      <c r="R82" t="s">
        <v>113</v>
      </c>
      <c r="S82">
        <v>8</v>
      </c>
    </row>
  </sheetData>
  <autoFilter ref="A6:S82" xr:uid="{39ED0021-5E2A-4DF1-81B3-2053C7857DD9}">
    <filterColumn colId="3">
      <customFilters>
        <customFilter operator="notEqual" val=" "/>
      </customFilters>
    </filterColumn>
    <sortState ref="A7:S82">
      <sortCondition ref="K6:K8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P49"/>
  <sheetViews>
    <sheetView tabSelected="1" workbookViewId="0">
      <selection activeCell="F5" sqref="F5:F49"/>
    </sheetView>
  </sheetViews>
  <sheetFormatPr defaultRowHeight="15" x14ac:dyDescent="0.25"/>
  <cols>
    <col min="1" max="1" width="23.5703125" customWidth="1"/>
    <col min="2" max="2" width="10.28515625" bestFit="1" customWidth="1"/>
    <col min="3" max="3" width="16.5703125" bestFit="1" customWidth="1"/>
    <col min="4" max="4" width="11.42578125" style="1" bestFit="1" customWidth="1"/>
    <col min="5" max="6" width="11.42578125" style="1" customWidth="1"/>
    <col min="7" max="7" width="13.7109375" bestFit="1" customWidth="1"/>
    <col min="8" max="8" width="13.85546875" bestFit="1" customWidth="1"/>
    <col min="9" max="9" width="18.7109375" bestFit="1" customWidth="1"/>
    <col min="10" max="10" width="15.85546875" bestFit="1" customWidth="1"/>
    <col min="11" max="11" width="21.85546875" customWidth="1"/>
    <col min="12" max="12" width="5.42578125" bestFit="1" customWidth="1"/>
    <col min="13" max="13" width="8.42578125" bestFit="1" customWidth="1"/>
    <col min="14" max="14" width="15.140625" bestFit="1" customWidth="1"/>
    <col min="15" max="15" width="9.7109375" bestFit="1" customWidth="1"/>
    <col min="16" max="16" width="14.42578125" bestFit="1" customWidth="1"/>
  </cols>
  <sheetData>
    <row r="1" spans="1:16" x14ac:dyDescent="0.25">
      <c r="A1" t="s">
        <v>0</v>
      </c>
      <c r="B1">
        <v>2</v>
      </c>
    </row>
    <row r="2" spans="1:16" x14ac:dyDescent="0.25">
      <c r="A2" t="s">
        <v>146</v>
      </c>
      <c r="B2">
        <v>522218</v>
      </c>
    </row>
    <row r="3" spans="1:16" x14ac:dyDescent="0.25">
      <c r="A3" t="s">
        <v>139</v>
      </c>
      <c r="B3">
        <f>MIN(K:K)</f>
        <v>513417</v>
      </c>
      <c r="E3" s="1" t="s">
        <v>136</v>
      </c>
      <c r="I3" t="s">
        <v>137</v>
      </c>
    </row>
    <row r="4" spans="1:16" x14ac:dyDescent="0.25">
      <c r="A4" t="s">
        <v>1</v>
      </c>
      <c r="B4" t="s">
        <v>7</v>
      </c>
      <c r="C4" t="s">
        <v>2</v>
      </c>
      <c r="D4" s="1" t="s">
        <v>12</v>
      </c>
      <c r="E4" s="1" t="s">
        <v>138</v>
      </c>
      <c r="F4" s="1" t="s">
        <v>105</v>
      </c>
      <c r="G4" t="s">
        <v>5</v>
      </c>
      <c r="H4" t="s">
        <v>6</v>
      </c>
      <c r="I4" t="s">
        <v>123</v>
      </c>
      <c r="J4" t="s">
        <v>118</v>
      </c>
      <c r="K4" t="s">
        <v>111</v>
      </c>
      <c r="L4" t="s">
        <v>105</v>
      </c>
      <c r="M4" t="s">
        <v>3</v>
      </c>
      <c r="N4" t="s">
        <v>4</v>
      </c>
      <c r="O4" t="s">
        <v>112</v>
      </c>
      <c r="P4" t="s">
        <v>140</v>
      </c>
    </row>
    <row r="5" spans="1:16" x14ac:dyDescent="0.25">
      <c r="A5">
        <v>8</v>
      </c>
      <c r="B5" s="2" t="s">
        <v>51</v>
      </c>
      <c r="C5">
        <v>9</v>
      </c>
      <c r="D5" s="1" t="s">
        <v>13</v>
      </c>
      <c r="E5" s="1">
        <f>IF(K5&lt;&gt;"",FLOOR((K5-MIN(K:K))/2,1),"")</f>
        <v>0</v>
      </c>
      <c r="F5" s="1">
        <f t="shared" ref="F5:F13" si="0">IF(MOD(K5-$B$3,2)=1,8+L5,L5)</f>
        <v>0</v>
      </c>
      <c r="G5" t="str">
        <f>DEC2HEX(B$1*HEX2DEC(1000000) +F5*HEX2DEC(10000) +E5)</f>
        <v>2000000</v>
      </c>
      <c r="H5">
        <f>HEX2DEC(G5)</f>
        <v>33554432</v>
      </c>
      <c r="I5">
        <v>513417</v>
      </c>
      <c r="J5" t="str">
        <f>IF(P5&lt;&gt;"",$B$2+P5*136,"")</f>
        <v/>
      </c>
      <c r="K5">
        <f>IF(I5&lt;&gt;"",I5,J5)</f>
        <v>513417</v>
      </c>
      <c r="L5">
        <v>0</v>
      </c>
    </row>
    <row r="6" spans="1:16" x14ac:dyDescent="0.25">
      <c r="A6">
        <v>9</v>
      </c>
      <c r="B6" s="2" t="s">
        <v>51</v>
      </c>
      <c r="C6">
        <v>10</v>
      </c>
      <c r="D6" s="1" t="s">
        <v>14</v>
      </c>
      <c r="E6" s="1">
        <f>IF(K6&lt;&gt;"",FLOOR((K6-MIN(K:K))/2,1),"")</f>
        <v>0</v>
      </c>
      <c r="F6" s="1">
        <f t="shared" si="0"/>
        <v>1</v>
      </c>
      <c r="G6" t="str">
        <f>DEC2HEX(B$1*HEX2DEC(1000000) +F6*HEX2DEC(10000) +E6)</f>
        <v>2010000</v>
      </c>
      <c r="H6">
        <f t="shared" ref="H6:H49" si="1">HEX2DEC(G6)</f>
        <v>33619968</v>
      </c>
      <c r="I6">
        <v>513417</v>
      </c>
      <c r="J6" t="str">
        <f>IF(P6&lt;&gt;"",$B$2+P6*136,"")</f>
        <v/>
      </c>
      <c r="K6">
        <f>IF(I6&lt;&gt;"",I6,J6)</f>
        <v>513417</v>
      </c>
      <c r="L6">
        <v>1</v>
      </c>
    </row>
    <row r="7" spans="1:16" x14ac:dyDescent="0.25">
      <c r="A7">
        <v>10</v>
      </c>
      <c r="B7" s="2" t="s">
        <v>51</v>
      </c>
      <c r="C7">
        <v>11</v>
      </c>
      <c r="D7" s="1" t="s">
        <v>15</v>
      </c>
      <c r="E7" s="1">
        <f>IF(K7&lt;&gt;"",FLOOR((K7-MIN(K:K))/2,1),"")</f>
        <v>0</v>
      </c>
      <c r="F7" s="1">
        <f t="shared" si="0"/>
        <v>2</v>
      </c>
      <c r="G7" t="str">
        <f>DEC2HEX(B$1*HEX2DEC(1000000) +F7*HEX2DEC(10000) +E7)</f>
        <v>2020000</v>
      </c>
      <c r="H7">
        <f t="shared" si="1"/>
        <v>33685504</v>
      </c>
      <c r="I7">
        <v>513417</v>
      </c>
      <c r="J7" t="str">
        <f>IF(P7&lt;&gt;"",$B$2+P7*136,"")</f>
        <v/>
      </c>
      <c r="K7">
        <f>IF(I7&lt;&gt;"",I7,J7)</f>
        <v>513417</v>
      </c>
      <c r="L7">
        <v>2</v>
      </c>
    </row>
    <row r="8" spans="1:16" x14ac:dyDescent="0.25">
      <c r="A8">
        <v>11</v>
      </c>
      <c r="B8" s="2" t="s">
        <v>51</v>
      </c>
      <c r="C8">
        <v>12</v>
      </c>
      <c r="D8" s="1" t="s">
        <v>16</v>
      </c>
      <c r="E8" s="1">
        <f>IF(K8&lt;&gt;"",FLOOR((K8-MIN(K:K))/2,1),"")</f>
        <v>0</v>
      </c>
      <c r="F8" s="1">
        <f t="shared" si="0"/>
        <v>3</v>
      </c>
      <c r="G8" t="str">
        <f>DEC2HEX(B$1*HEX2DEC(1000000) +F8*HEX2DEC(10000) +E8)</f>
        <v>2030000</v>
      </c>
      <c r="H8">
        <f t="shared" si="1"/>
        <v>33751040</v>
      </c>
      <c r="I8">
        <v>513417</v>
      </c>
      <c r="J8" t="str">
        <f>IF(P8&lt;&gt;"",$B$2+P8*136,"")</f>
        <v/>
      </c>
      <c r="K8">
        <f>IF(I8&lt;&gt;"",I8,J8)</f>
        <v>513417</v>
      </c>
      <c r="L8">
        <v>3</v>
      </c>
    </row>
    <row r="9" spans="1:16" x14ac:dyDescent="0.25">
      <c r="A9">
        <v>12</v>
      </c>
      <c r="B9" s="2" t="s">
        <v>51</v>
      </c>
      <c r="C9">
        <v>13</v>
      </c>
      <c r="D9" s="1" t="s">
        <v>66</v>
      </c>
      <c r="E9" s="1">
        <f>IF(K9&lt;&gt;"",FLOOR((K9-MIN(K:K))/2,1),"")</f>
        <v>0</v>
      </c>
      <c r="F9" s="1">
        <f t="shared" si="0"/>
        <v>4</v>
      </c>
      <c r="G9" t="str">
        <f>DEC2HEX(B$1*HEX2DEC(1000000) +F9*HEX2DEC(10000) +E9)</f>
        <v>2040000</v>
      </c>
      <c r="H9">
        <f t="shared" si="1"/>
        <v>33816576</v>
      </c>
      <c r="I9">
        <v>513417</v>
      </c>
      <c r="J9" t="str">
        <f>IF(P9&lt;&gt;"",$B$2+P9*136,"")</f>
        <v/>
      </c>
      <c r="K9">
        <f>IF(I9&lt;&gt;"",I9,J9)</f>
        <v>513417</v>
      </c>
      <c r="L9">
        <v>4</v>
      </c>
    </row>
    <row r="10" spans="1:16" x14ac:dyDescent="0.25">
      <c r="A10">
        <v>13</v>
      </c>
      <c r="B10" s="2" t="s">
        <v>51</v>
      </c>
      <c r="C10">
        <v>14</v>
      </c>
      <c r="D10" s="1" t="s">
        <v>67</v>
      </c>
      <c r="E10" s="1">
        <f>IF(K10&lt;&gt;"",FLOOR((K10-MIN(K:K))/2,1),"")</f>
        <v>0</v>
      </c>
      <c r="F10" s="1">
        <f t="shared" si="0"/>
        <v>5</v>
      </c>
      <c r="G10" t="str">
        <f>DEC2HEX(B$1*HEX2DEC(1000000) +F10*HEX2DEC(10000) +E10)</f>
        <v>2050000</v>
      </c>
      <c r="H10">
        <f t="shared" si="1"/>
        <v>33882112</v>
      </c>
      <c r="I10">
        <v>513417</v>
      </c>
      <c r="J10" t="str">
        <f>IF(P10&lt;&gt;"",$B$2+P10*136,"")</f>
        <v/>
      </c>
      <c r="K10">
        <f>IF(I10&lt;&gt;"",I10,J10)</f>
        <v>513417</v>
      </c>
      <c r="L10">
        <v>5</v>
      </c>
    </row>
    <row r="11" spans="1:16" x14ac:dyDescent="0.25">
      <c r="A11">
        <v>14</v>
      </c>
      <c r="B11" s="2" t="s">
        <v>51</v>
      </c>
      <c r="C11">
        <v>15</v>
      </c>
      <c r="D11" s="1" t="s">
        <v>68</v>
      </c>
      <c r="E11" s="1">
        <f>IF(K11&lt;&gt;"",FLOOR((K11-MIN(K:K))/2,1),"")</f>
        <v>0</v>
      </c>
      <c r="F11" s="1">
        <f t="shared" si="0"/>
        <v>6</v>
      </c>
      <c r="G11" t="str">
        <f>DEC2HEX(B$1*HEX2DEC(1000000) +F11*HEX2DEC(10000) +E11)</f>
        <v>2060000</v>
      </c>
      <c r="H11">
        <f t="shared" si="1"/>
        <v>33947648</v>
      </c>
      <c r="I11">
        <v>513417</v>
      </c>
      <c r="J11" t="str">
        <f>IF(P11&lt;&gt;"",$B$2+P11*136,"")</f>
        <v/>
      </c>
      <c r="K11">
        <f>IF(I11&lt;&gt;"",I11,J11)</f>
        <v>513417</v>
      </c>
      <c r="L11">
        <v>6</v>
      </c>
    </row>
    <row r="12" spans="1:16" x14ac:dyDescent="0.25">
      <c r="A12">
        <v>15</v>
      </c>
      <c r="B12" s="2" t="s">
        <v>51</v>
      </c>
      <c r="C12">
        <v>16</v>
      </c>
      <c r="D12" s="1" t="s">
        <v>69</v>
      </c>
      <c r="E12" s="1">
        <f>IF(K12&lt;&gt;"",FLOOR((K12-MIN(K:K))/2,1),"")</f>
        <v>0</v>
      </c>
      <c r="F12" s="1">
        <f t="shared" si="0"/>
        <v>7</v>
      </c>
      <c r="G12" t="str">
        <f>DEC2HEX(B$1*HEX2DEC(1000000) +F12*HEX2DEC(10000) +E12)</f>
        <v>2070000</v>
      </c>
      <c r="H12">
        <f t="shared" si="1"/>
        <v>34013184</v>
      </c>
      <c r="I12">
        <v>513417</v>
      </c>
      <c r="J12" t="str">
        <f>IF(P12&lt;&gt;"",$B$2+P12*136,"")</f>
        <v/>
      </c>
      <c r="K12">
        <f>IF(I12&lt;&gt;"",I12,J12)</f>
        <v>513417</v>
      </c>
      <c r="L12">
        <v>7</v>
      </c>
    </row>
    <row r="13" spans="1:16" x14ac:dyDescent="0.25">
      <c r="B13" s="2" t="s">
        <v>51</v>
      </c>
      <c r="C13">
        <v>7</v>
      </c>
      <c r="D13" s="1" t="s">
        <v>148</v>
      </c>
      <c r="E13" s="1">
        <f>IF(K13&lt;&gt;"",FLOOR((K13-MIN(K:K))/2,1),"")</f>
        <v>3794</v>
      </c>
      <c r="F13" s="1">
        <f t="shared" si="0"/>
        <v>0</v>
      </c>
      <c r="G13" t="str">
        <f>DEC2HEX(B$1*HEX2DEC(1000000) +F13*HEX2DEC(10000) +E13)</f>
        <v>2000ED2</v>
      </c>
      <c r="H13">
        <f t="shared" si="1"/>
        <v>33558226</v>
      </c>
      <c r="I13">
        <v>521005</v>
      </c>
      <c r="J13" t="str">
        <f>IF(P13&lt;&gt;"",$B$2+P13*136,"")</f>
        <v/>
      </c>
      <c r="K13">
        <f>IF(I13&lt;&gt;"",I13,J13)</f>
        <v>521005</v>
      </c>
    </row>
    <row r="14" spans="1:16" hidden="1" x14ac:dyDescent="0.25">
      <c r="A14">
        <v>24</v>
      </c>
      <c r="B14" s="4" t="s">
        <v>52</v>
      </c>
      <c r="C14">
        <v>9</v>
      </c>
      <c r="E14" s="1">
        <f>IF(K14&lt;&gt;"",FLOOR((K14-MIN(K:K))/2,1),"")</f>
        <v>4318</v>
      </c>
      <c r="F14" s="1">
        <f>IF(MOD(K14,2)=1,8+L14,L14)</f>
        <v>4</v>
      </c>
      <c r="G14" t="str">
        <f>DEC2HEX(B$1*HEX2DEC(1000000) +F14*HEX2DEC(10000) +E14)</f>
        <v>20410DE</v>
      </c>
      <c r="H14">
        <f t="shared" si="1"/>
        <v>33820894</v>
      </c>
      <c r="I14">
        <v>522054</v>
      </c>
      <c r="J14" t="str">
        <f>IF(P14&lt;&gt;"",$B$2+P14*136,"")</f>
        <v/>
      </c>
      <c r="K14">
        <f>IF(I14&lt;&gt;"",I14,J14)</f>
        <v>522054</v>
      </c>
      <c r="L14">
        <v>4</v>
      </c>
    </row>
    <row r="15" spans="1:16" hidden="1" x14ac:dyDescent="0.25">
      <c r="A15">
        <v>25</v>
      </c>
      <c r="B15" s="4" t="s">
        <v>52</v>
      </c>
      <c r="C15">
        <v>10</v>
      </c>
      <c r="E15" s="1">
        <f>IF(K15&lt;&gt;"",FLOOR((K15-MIN(K:K))/2,1),"")</f>
        <v>4318</v>
      </c>
      <c r="F15" s="1">
        <f>IF(MOD(K15,2)=1,8+L15,L15)</f>
        <v>5</v>
      </c>
      <c r="G15" t="str">
        <f>DEC2HEX(B$1*HEX2DEC(1000000) +F15*HEX2DEC(10000) +E15)</f>
        <v>20510DE</v>
      </c>
      <c r="H15">
        <f t="shared" si="1"/>
        <v>33886430</v>
      </c>
      <c r="I15">
        <v>522054</v>
      </c>
      <c r="J15" t="str">
        <f>IF(P15&lt;&gt;"",$B$2+P15*136,"")</f>
        <v/>
      </c>
      <c r="K15">
        <f>IF(I15&lt;&gt;"",I15,J15)</f>
        <v>522054</v>
      </c>
      <c r="L15">
        <v>5</v>
      </c>
    </row>
    <row r="16" spans="1:16" hidden="1" x14ac:dyDescent="0.25">
      <c r="A16">
        <v>26</v>
      </c>
      <c r="B16" s="4" t="s">
        <v>52</v>
      </c>
      <c r="C16">
        <v>11</v>
      </c>
      <c r="E16" s="1">
        <f>IF(K16&lt;&gt;"",FLOOR((K16-MIN(K:K))/2,1),"")</f>
        <v>4318</v>
      </c>
      <c r="F16" s="1">
        <f>IF(MOD(K16,2)=1,8+L16,L16)</f>
        <v>6</v>
      </c>
      <c r="G16" t="str">
        <f>DEC2HEX(B$1*HEX2DEC(1000000) +F16*HEX2DEC(10000) +E16)</f>
        <v>20610DE</v>
      </c>
      <c r="H16">
        <f t="shared" si="1"/>
        <v>33951966</v>
      </c>
      <c r="I16">
        <v>522054</v>
      </c>
      <c r="J16" t="str">
        <f>IF(P16&lt;&gt;"",$B$2+P16*136,"")</f>
        <v/>
      </c>
      <c r="K16">
        <f>IF(I16&lt;&gt;"",I16,J16)</f>
        <v>522054</v>
      </c>
      <c r="L16">
        <v>6</v>
      </c>
    </row>
    <row r="17" spans="1:12" hidden="1" x14ac:dyDescent="0.25">
      <c r="A17">
        <v>27</v>
      </c>
      <c r="B17" s="4" t="s">
        <v>52</v>
      </c>
      <c r="C17">
        <v>12</v>
      </c>
      <c r="E17" s="1">
        <f>IF(K17&lt;&gt;"",FLOOR((K17-MIN(K:K))/2,1),"")</f>
        <v>4318</v>
      </c>
      <c r="F17" s="1">
        <f>IF(MOD(K17,2)=1,8+L17,L17)</f>
        <v>7</v>
      </c>
      <c r="G17" t="str">
        <f>DEC2HEX(B$1*HEX2DEC(1000000) +F17*HEX2DEC(10000) +E17)</f>
        <v>20710DE</v>
      </c>
      <c r="H17">
        <f t="shared" si="1"/>
        <v>34017502</v>
      </c>
      <c r="I17">
        <v>522054</v>
      </c>
      <c r="J17" t="str">
        <f>IF(P17&lt;&gt;"",$B$2+P17*136,"")</f>
        <v/>
      </c>
      <c r="K17">
        <f>IF(I17&lt;&gt;"",I17,J17)</f>
        <v>522054</v>
      </c>
      <c r="L17">
        <v>7</v>
      </c>
    </row>
    <row r="18" spans="1:12" hidden="1" x14ac:dyDescent="0.25">
      <c r="A18">
        <v>28</v>
      </c>
      <c r="B18" s="4" t="s">
        <v>52</v>
      </c>
      <c r="C18">
        <v>13</v>
      </c>
      <c r="E18" s="1">
        <f>IF(K18&lt;&gt;"",FLOOR((K18-MIN(K:K))/2,1),"")</f>
        <v>4318</v>
      </c>
      <c r="F18" s="1">
        <f>IF(MOD(K18,2)=1,8+L18,L18)</f>
        <v>0</v>
      </c>
      <c r="G18" t="str">
        <f>DEC2HEX(B$1*HEX2DEC(1000000) +F18*HEX2DEC(10000) +E18)</f>
        <v>20010DE</v>
      </c>
      <c r="H18">
        <f t="shared" si="1"/>
        <v>33558750</v>
      </c>
      <c r="I18">
        <v>522054</v>
      </c>
      <c r="J18" t="str">
        <f>IF(P18&lt;&gt;"",$B$2+P18*136,"")</f>
        <v/>
      </c>
      <c r="K18">
        <f>IF(I18&lt;&gt;"",I18,J18)</f>
        <v>522054</v>
      </c>
      <c r="L18">
        <v>0</v>
      </c>
    </row>
    <row r="19" spans="1:12" hidden="1" x14ac:dyDescent="0.25">
      <c r="A19">
        <v>29</v>
      </c>
      <c r="B19" s="4" t="s">
        <v>52</v>
      </c>
      <c r="C19">
        <v>14</v>
      </c>
      <c r="E19" s="1">
        <f>IF(K19&lt;&gt;"",FLOOR((K19-MIN(K:K))/2,1),"")</f>
        <v>4318</v>
      </c>
      <c r="F19" s="1">
        <f>IF(MOD(K19,2)=1,8+L19,L19)</f>
        <v>1</v>
      </c>
      <c r="G19" t="str">
        <f>DEC2HEX(B$1*HEX2DEC(1000000) +F19*HEX2DEC(10000) +E19)</f>
        <v>20110DE</v>
      </c>
      <c r="H19">
        <f t="shared" si="1"/>
        <v>33624286</v>
      </c>
      <c r="I19">
        <v>522054</v>
      </c>
      <c r="J19" t="str">
        <f>IF(P19&lt;&gt;"",$B$2+P19*136,"")</f>
        <v/>
      </c>
      <c r="K19">
        <f>IF(I19&lt;&gt;"",I19,J19)</f>
        <v>522054</v>
      </c>
      <c r="L19">
        <v>1</v>
      </c>
    </row>
    <row r="20" spans="1:12" x14ac:dyDescent="0.25">
      <c r="A20">
        <v>128</v>
      </c>
      <c r="B20" s="7" t="s">
        <v>147</v>
      </c>
      <c r="D20" s="1" t="s">
        <v>141</v>
      </c>
      <c r="E20" s="1">
        <f>IF(K20&lt;&gt;"",FLOOR((K20-MIN(K:K))/2,1),"")</f>
        <v>4321</v>
      </c>
      <c r="F20" s="1">
        <f t="shared" ref="F20:F48" si="2">IF(MOD(K20-$B$3,2)=1,8+L20,L20)</f>
        <v>8</v>
      </c>
      <c r="G20" t="str">
        <f>DEC2HEX(B$1*HEX2DEC(1000000) +F20*HEX2DEC(10000) +E20)</f>
        <v>20810E1</v>
      </c>
      <c r="H20">
        <f t="shared" si="1"/>
        <v>34083041</v>
      </c>
      <c r="I20">
        <v>522060</v>
      </c>
      <c r="J20" t="str">
        <f>IF(P20&lt;&gt;"",$B$2+P20*136,"")</f>
        <v/>
      </c>
      <c r="K20">
        <f>IF(I20&lt;&gt;"",I20,J20)</f>
        <v>522060</v>
      </c>
      <c r="L20">
        <v>0</v>
      </c>
    </row>
    <row r="21" spans="1:12" x14ac:dyDescent="0.25">
      <c r="A21">
        <v>129</v>
      </c>
      <c r="B21" s="7" t="s">
        <v>147</v>
      </c>
      <c r="D21" s="1" t="s">
        <v>142</v>
      </c>
      <c r="E21" s="1">
        <f>IF(K21&lt;&gt;"",FLOOR((K21-MIN(K:K))/2,1),"")</f>
        <v>4321</v>
      </c>
      <c r="F21" s="1">
        <f t="shared" si="2"/>
        <v>9</v>
      </c>
      <c r="G21" t="str">
        <f>DEC2HEX(B$1*HEX2DEC(1000000) +F21*HEX2DEC(10000) +E21)</f>
        <v>20910E1</v>
      </c>
      <c r="H21">
        <f t="shared" si="1"/>
        <v>34148577</v>
      </c>
      <c r="I21">
        <v>522060</v>
      </c>
      <c r="J21" t="str">
        <f>IF(P21&lt;&gt;"",$B$2+P21*136,"")</f>
        <v/>
      </c>
      <c r="K21">
        <f>IF(I21&lt;&gt;"",I21,J21)</f>
        <v>522060</v>
      </c>
      <c r="L21">
        <v>1</v>
      </c>
    </row>
    <row r="22" spans="1:12" x14ac:dyDescent="0.25">
      <c r="A22">
        <v>130</v>
      </c>
      <c r="B22" s="7" t="s">
        <v>147</v>
      </c>
      <c r="D22" s="1" t="s">
        <v>143</v>
      </c>
      <c r="E22" s="1">
        <f>IF(K22&lt;&gt;"",FLOOR((K22-MIN(K:K))/2,1),"")</f>
        <v>4322</v>
      </c>
      <c r="F22" s="1">
        <f t="shared" si="2"/>
        <v>6</v>
      </c>
      <c r="G22" t="str">
        <f>DEC2HEX(B$1*HEX2DEC(1000000) +F22*HEX2DEC(10000) +E22)</f>
        <v>20610E2</v>
      </c>
      <c r="H22">
        <f t="shared" si="1"/>
        <v>33951970</v>
      </c>
      <c r="I22">
        <v>522061</v>
      </c>
      <c r="J22" t="str">
        <f>IF(P22&lt;&gt;"",$B$2+P22*136,"")</f>
        <v/>
      </c>
      <c r="K22">
        <f>IF(I22&lt;&gt;"",I22,J22)</f>
        <v>522061</v>
      </c>
      <c r="L22">
        <v>6</v>
      </c>
    </row>
    <row r="23" spans="1:12" x14ac:dyDescent="0.25">
      <c r="A23">
        <v>131</v>
      </c>
      <c r="B23" s="7" t="s">
        <v>147</v>
      </c>
      <c r="D23" s="1" t="s">
        <v>144</v>
      </c>
      <c r="E23" s="1">
        <f>IF(K23&lt;&gt;"",FLOOR((K23-MIN(K:K))/2,1),"")</f>
        <v>4322</v>
      </c>
      <c r="F23" s="1">
        <f t="shared" si="2"/>
        <v>7</v>
      </c>
      <c r="G23" t="str">
        <f>DEC2HEX(B$1*HEX2DEC(1000000) +F23*HEX2DEC(10000) +E23)</f>
        <v>20710E2</v>
      </c>
      <c r="H23">
        <f t="shared" si="1"/>
        <v>34017506</v>
      </c>
      <c r="I23">
        <v>522061</v>
      </c>
      <c r="J23" t="str">
        <f>IF(P23&lt;&gt;"",$B$2+P23*136,"")</f>
        <v/>
      </c>
      <c r="K23">
        <f>IF(I23&lt;&gt;"",I23,J23)</f>
        <v>522061</v>
      </c>
      <c r="L23">
        <v>7</v>
      </c>
    </row>
    <row r="24" spans="1:12" x14ac:dyDescent="0.25">
      <c r="A24">
        <v>132</v>
      </c>
      <c r="B24" s="7" t="s">
        <v>147</v>
      </c>
      <c r="D24" s="1" t="s">
        <v>145</v>
      </c>
      <c r="E24" s="1">
        <f>IF(K24&lt;&gt;"",FLOOR((K24-MIN(K:K))/2,1),"")</f>
        <v>4322</v>
      </c>
      <c r="F24" s="1">
        <f t="shared" si="2"/>
        <v>8</v>
      </c>
      <c r="G24" t="str">
        <f>DEC2HEX(B$1*HEX2DEC(1000000) +F24*HEX2DEC(10000) +E24)</f>
        <v>20810E2</v>
      </c>
      <c r="H24">
        <f t="shared" si="1"/>
        <v>34083042</v>
      </c>
      <c r="I24">
        <v>522062</v>
      </c>
      <c r="J24" t="str">
        <f>IF(P24&lt;&gt;"",$B$2+P24*136,"")</f>
        <v/>
      </c>
      <c r="K24">
        <f>IF(I24&lt;&gt;"",I24,J24)</f>
        <v>522062</v>
      </c>
      <c r="L24">
        <v>0</v>
      </c>
    </row>
    <row r="25" spans="1:12" x14ac:dyDescent="0.25">
      <c r="A25">
        <v>44</v>
      </c>
      <c r="B25" s="5" t="s">
        <v>53</v>
      </c>
      <c r="C25">
        <v>13</v>
      </c>
      <c r="D25" s="1" t="s">
        <v>149</v>
      </c>
      <c r="E25" s="1">
        <f>IF(K25&lt;&gt;"",FLOOR((K25-MIN(K:K))/2,1),"")</f>
        <v>4323</v>
      </c>
      <c r="F25" s="1">
        <f t="shared" si="2"/>
        <v>2</v>
      </c>
      <c r="G25" t="str">
        <f>DEC2HEX(B$1*HEX2DEC(1000000) +F25*HEX2DEC(10000) +E25)</f>
        <v>20210E3</v>
      </c>
      <c r="H25">
        <f t="shared" si="1"/>
        <v>33689827</v>
      </c>
      <c r="I25">
        <v>522063</v>
      </c>
      <c r="J25" t="str">
        <f>IF(P25&lt;&gt;"",$B$2+P25*136,"")</f>
        <v/>
      </c>
      <c r="K25">
        <f>IF(I25&lt;&gt;"",I25,J25)</f>
        <v>522063</v>
      </c>
      <c r="L25">
        <v>2</v>
      </c>
    </row>
    <row r="26" spans="1:12" x14ac:dyDescent="0.25">
      <c r="A26">
        <v>45</v>
      </c>
      <c r="B26" s="5" t="s">
        <v>53</v>
      </c>
      <c r="C26">
        <v>14</v>
      </c>
      <c r="D26" s="1" t="s">
        <v>150</v>
      </c>
      <c r="E26" s="1">
        <f>IF(K26&lt;&gt;"",FLOOR((K26-MIN(K:K))/2,1),"")</f>
        <v>4323</v>
      </c>
      <c r="F26" s="1">
        <f t="shared" si="2"/>
        <v>3</v>
      </c>
      <c r="G26" t="str">
        <f>DEC2HEX(B$1*HEX2DEC(1000000) +F26*HEX2DEC(10000) +E26)</f>
        <v>20310E3</v>
      </c>
      <c r="H26">
        <f t="shared" si="1"/>
        <v>33755363</v>
      </c>
      <c r="I26">
        <v>522063</v>
      </c>
      <c r="J26" t="str">
        <f>IF(P26&lt;&gt;"",$B$2+P26*136,"")</f>
        <v/>
      </c>
      <c r="K26">
        <f>IF(I26&lt;&gt;"",I26,J26)</f>
        <v>522063</v>
      </c>
      <c r="L26">
        <v>3</v>
      </c>
    </row>
    <row r="27" spans="1:12" x14ac:dyDescent="0.25">
      <c r="A27">
        <v>46</v>
      </c>
      <c r="B27" s="5" t="s">
        <v>53</v>
      </c>
      <c r="C27">
        <v>15</v>
      </c>
      <c r="D27" s="1" t="s">
        <v>85</v>
      </c>
      <c r="E27" s="1">
        <f>IF(K27&lt;&gt;"",FLOOR((K27-MIN(K:K))/2,1),"")</f>
        <v>4323</v>
      </c>
      <c r="F27" s="1">
        <f t="shared" si="2"/>
        <v>0</v>
      </c>
      <c r="G27" t="str">
        <f>DEC2HEX(B$1*HEX2DEC(1000000) +F27*HEX2DEC(10000) +E27)</f>
        <v>20010E3</v>
      </c>
      <c r="H27">
        <f t="shared" si="1"/>
        <v>33558755</v>
      </c>
      <c r="I27">
        <v>522063</v>
      </c>
      <c r="J27" t="str">
        <f>IF(P27&lt;&gt;"",$B$2+P27*136,"")</f>
        <v/>
      </c>
      <c r="K27">
        <f>IF(I27&lt;&gt;"",I27,J27)</f>
        <v>522063</v>
      </c>
      <c r="L27">
        <v>0</v>
      </c>
    </row>
    <row r="28" spans="1:12" x14ac:dyDescent="0.25">
      <c r="A28">
        <v>47</v>
      </c>
      <c r="B28" s="5" t="s">
        <v>53</v>
      </c>
      <c r="C28">
        <v>16</v>
      </c>
      <c r="D28" s="1" t="s">
        <v>86</v>
      </c>
      <c r="E28" s="1">
        <f>IF(K28&lt;&gt;"",FLOOR((K28-MIN(K:K))/2,1),"")</f>
        <v>4323</v>
      </c>
      <c r="F28" s="1">
        <f t="shared" si="2"/>
        <v>1</v>
      </c>
      <c r="G28" t="str">
        <f>DEC2HEX(B$1*HEX2DEC(1000000) +F28*HEX2DEC(10000) +E28)</f>
        <v>20110E3</v>
      </c>
      <c r="H28">
        <f t="shared" si="1"/>
        <v>33624291</v>
      </c>
      <c r="I28">
        <v>522063</v>
      </c>
      <c r="J28" t="str">
        <f>IF(P28&lt;&gt;"",$B$2+P28*136,"")</f>
        <v/>
      </c>
      <c r="K28">
        <f>IF(I28&lt;&gt;"",I28,J28)</f>
        <v>522063</v>
      </c>
      <c r="L28">
        <v>1</v>
      </c>
    </row>
    <row r="29" spans="1:12" x14ac:dyDescent="0.25">
      <c r="A29">
        <v>40</v>
      </c>
      <c r="B29" s="5" t="s">
        <v>53</v>
      </c>
      <c r="C29">
        <v>9</v>
      </c>
      <c r="D29" s="1" t="s">
        <v>87</v>
      </c>
      <c r="E29" s="1">
        <f>IF(K29&lt;&gt;"",FLOOR((K29-MIN(K:K))/2,1),"")</f>
        <v>4387</v>
      </c>
      <c r="F29" s="1">
        <f t="shared" si="2"/>
        <v>8</v>
      </c>
      <c r="G29" t="str">
        <f>DEC2HEX(B$1*HEX2DEC(1000000) +F29*HEX2DEC(10000) +E29)</f>
        <v>2081123</v>
      </c>
      <c r="H29">
        <f t="shared" si="1"/>
        <v>34083107</v>
      </c>
      <c r="I29">
        <v>522192</v>
      </c>
      <c r="J29" t="str">
        <f>IF(P29&lt;&gt;"",$B$2+P29*136,"")</f>
        <v/>
      </c>
      <c r="K29">
        <f>IF(I29&lt;&gt;"",I29,J29)</f>
        <v>522192</v>
      </c>
      <c r="L29">
        <v>0</v>
      </c>
    </row>
    <row r="30" spans="1:12" x14ac:dyDescent="0.25">
      <c r="A30">
        <v>41</v>
      </c>
      <c r="B30" s="5" t="s">
        <v>53</v>
      </c>
      <c r="C30">
        <v>10</v>
      </c>
      <c r="D30" s="1" t="s">
        <v>88</v>
      </c>
      <c r="E30" s="1">
        <f>IF(K30&lt;&gt;"",FLOOR((K30-MIN(K:K))/2,1),"")</f>
        <v>4387</v>
      </c>
      <c r="F30" s="1">
        <f t="shared" si="2"/>
        <v>9</v>
      </c>
      <c r="G30" t="str">
        <f>DEC2HEX(B$1*HEX2DEC(1000000) +F30*HEX2DEC(10000) +E30)</f>
        <v>2091123</v>
      </c>
      <c r="H30">
        <f t="shared" si="1"/>
        <v>34148643</v>
      </c>
      <c r="I30">
        <v>522192</v>
      </c>
      <c r="J30" t="str">
        <f>IF(P30&lt;&gt;"",$B$2+P30*136,"")</f>
        <v/>
      </c>
      <c r="K30">
        <f>IF(I30&lt;&gt;"",I30,J30)</f>
        <v>522192</v>
      </c>
      <c r="L30">
        <v>1</v>
      </c>
    </row>
    <row r="31" spans="1:12" x14ac:dyDescent="0.25">
      <c r="A31">
        <v>42</v>
      </c>
      <c r="B31" s="5" t="s">
        <v>53</v>
      </c>
      <c r="C31">
        <v>11</v>
      </c>
      <c r="D31" s="1" t="s">
        <v>89</v>
      </c>
      <c r="E31" s="1">
        <f>IF(K31&lt;&gt;"",FLOOR((K31-MIN(K:K))/2,1),"")</f>
        <v>4387</v>
      </c>
      <c r="F31" s="1">
        <f t="shared" si="2"/>
        <v>10</v>
      </c>
      <c r="G31" t="str">
        <f>DEC2HEX(B$1*HEX2DEC(1000000) +F31*HEX2DEC(10000) +E31)</f>
        <v>20A1123</v>
      </c>
      <c r="H31">
        <f t="shared" si="1"/>
        <v>34214179</v>
      </c>
      <c r="I31">
        <v>522192</v>
      </c>
      <c r="J31" t="str">
        <f>IF(P31&lt;&gt;"",$B$2+P31*136,"")</f>
        <v/>
      </c>
      <c r="K31">
        <f>IF(I31&lt;&gt;"",I31,J31)</f>
        <v>522192</v>
      </c>
      <c r="L31">
        <v>2</v>
      </c>
    </row>
    <row r="32" spans="1:12" x14ac:dyDescent="0.25">
      <c r="A32">
        <v>43</v>
      </c>
      <c r="B32" s="5" t="s">
        <v>53</v>
      </c>
      <c r="C32">
        <v>12</v>
      </c>
      <c r="D32" s="1" t="s">
        <v>90</v>
      </c>
      <c r="E32" s="1">
        <f>IF(K32&lt;&gt;"",FLOOR((K32-MIN(K:K))/2,1),"")</f>
        <v>4387</v>
      </c>
      <c r="F32" s="1">
        <f t="shared" si="2"/>
        <v>11</v>
      </c>
      <c r="G32" t="str">
        <f>DEC2HEX(B$1*HEX2DEC(1000000) +F32*HEX2DEC(10000) +E32)</f>
        <v>20B1123</v>
      </c>
      <c r="H32">
        <f t="shared" si="1"/>
        <v>34279715</v>
      </c>
      <c r="I32">
        <v>522192</v>
      </c>
      <c r="J32" t="str">
        <f>IF(P32&lt;&gt;"",$B$2+P32*136,"")</f>
        <v/>
      </c>
      <c r="K32">
        <f>IF(I32&lt;&gt;"",I32,J32)</f>
        <v>522192</v>
      </c>
      <c r="L32">
        <v>3</v>
      </c>
    </row>
    <row r="33" spans="1:16" x14ac:dyDescent="0.25">
      <c r="A33">
        <v>0</v>
      </c>
      <c r="B33" s="2" t="s">
        <v>51</v>
      </c>
      <c r="C33">
        <v>1</v>
      </c>
      <c r="D33" s="1" t="s">
        <v>54</v>
      </c>
      <c r="E33" s="1">
        <f>IF(K33&lt;&gt;"",FLOOR((K33-MIN(K:K))/2,1),"")</f>
        <v>4400</v>
      </c>
      <c r="F33" s="1">
        <f t="shared" si="2"/>
        <v>8</v>
      </c>
      <c r="G33" t="str">
        <f>DEC2HEX(B$1*HEX2DEC(1000000) +F33*HEX2DEC(10000) +E33)</f>
        <v>2081130</v>
      </c>
      <c r="H33">
        <f t="shared" si="1"/>
        <v>34083120</v>
      </c>
      <c r="J33">
        <f>IF(P33&lt;&gt;"",$B$2+P33*136,"")</f>
        <v>522218</v>
      </c>
      <c r="K33">
        <f>IF(I33&lt;&gt;"",I33,J33)</f>
        <v>522218</v>
      </c>
      <c r="M33" t="s">
        <v>60</v>
      </c>
      <c r="O33" t="s">
        <v>113</v>
      </c>
      <c r="P33">
        <v>0</v>
      </c>
    </row>
    <row r="34" spans="1:16" x14ac:dyDescent="0.25">
      <c r="A34">
        <v>1</v>
      </c>
      <c r="B34" s="2" t="s">
        <v>51</v>
      </c>
      <c r="C34">
        <v>2</v>
      </c>
      <c r="D34" s="1" t="s">
        <v>55</v>
      </c>
      <c r="E34" s="1">
        <f>IF(K34&lt;&gt;"",FLOOR((K34-MIN(K:K))/2,1),"")</f>
        <v>4468</v>
      </c>
      <c r="F34" s="1">
        <f t="shared" si="2"/>
        <v>8</v>
      </c>
      <c r="G34" t="str">
        <f>DEC2HEX(B$1*HEX2DEC(1000000) +F34*HEX2DEC(10000) +E34)</f>
        <v>2081174</v>
      </c>
      <c r="H34">
        <f t="shared" si="1"/>
        <v>34083188</v>
      </c>
      <c r="J34">
        <f>IF(P34&lt;&gt;"",$B$2+P34*136,"")</f>
        <v>522354</v>
      </c>
      <c r="K34">
        <f>IF(I34&lt;&gt;"",I34,J34)</f>
        <v>522354</v>
      </c>
      <c r="M34" t="s">
        <v>61</v>
      </c>
      <c r="O34" t="s">
        <v>113</v>
      </c>
      <c r="P34">
        <v>1</v>
      </c>
    </row>
    <row r="35" spans="1:16" x14ac:dyDescent="0.25">
      <c r="A35">
        <v>2</v>
      </c>
      <c r="B35" s="2" t="s">
        <v>51</v>
      </c>
      <c r="C35">
        <v>3</v>
      </c>
      <c r="D35" s="1" t="s">
        <v>56</v>
      </c>
      <c r="E35" s="1">
        <f>IF(K35&lt;&gt;"",FLOOR((K35-MIN(K:K))/2,1),"")</f>
        <v>4536</v>
      </c>
      <c r="F35" s="1">
        <f t="shared" si="2"/>
        <v>8</v>
      </c>
      <c r="G35" t="str">
        <f>DEC2HEX(B$1*HEX2DEC(1000000) +F35*HEX2DEC(10000) +E35)</f>
        <v>20811B8</v>
      </c>
      <c r="H35">
        <f t="shared" si="1"/>
        <v>34083256</v>
      </c>
      <c r="J35">
        <f>IF(P35&lt;&gt;"",$B$2+P35*136,"")</f>
        <v>522490</v>
      </c>
      <c r="K35">
        <f>IF(I35&lt;&gt;"",I35,J35)</f>
        <v>522490</v>
      </c>
      <c r="M35" t="s">
        <v>62</v>
      </c>
      <c r="O35" t="s">
        <v>113</v>
      </c>
      <c r="P35">
        <v>2</v>
      </c>
    </row>
    <row r="36" spans="1:16" x14ac:dyDescent="0.25">
      <c r="A36">
        <v>3</v>
      </c>
      <c r="B36" s="2" t="s">
        <v>51</v>
      </c>
      <c r="C36">
        <v>4</v>
      </c>
      <c r="D36" s="1" t="s">
        <v>57</v>
      </c>
      <c r="E36" s="1">
        <f>IF(K36&lt;&gt;"",FLOOR((K36-MIN(K:K))/2,1),"")</f>
        <v>4604</v>
      </c>
      <c r="F36" s="1">
        <f t="shared" si="2"/>
        <v>8</v>
      </c>
      <c r="G36" t="str">
        <f>DEC2HEX(B$1*HEX2DEC(1000000) +F36*HEX2DEC(10000) +E36)</f>
        <v>20811FC</v>
      </c>
      <c r="H36">
        <f t="shared" si="1"/>
        <v>34083324</v>
      </c>
      <c r="J36">
        <f>IF(P36&lt;&gt;"",$B$2+P36*136,"")</f>
        <v>522626</v>
      </c>
      <c r="K36">
        <f>IF(I36&lt;&gt;"",I36,J36)</f>
        <v>522626</v>
      </c>
      <c r="M36" t="s">
        <v>63</v>
      </c>
      <c r="O36" t="s">
        <v>113</v>
      </c>
      <c r="P36">
        <v>3</v>
      </c>
    </row>
    <row r="37" spans="1:16" x14ac:dyDescent="0.25">
      <c r="A37">
        <v>4</v>
      </c>
      <c r="B37" s="2" t="s">
        <v>51</v>
      </c>
      <c r="C37">
        <v>5</v>
      </c>
      <c r="D37" s="1" t="s">
        <v>58</v>
      </c>
      <c r="E37" s="1">
        <f>IF(K37&lt;&gt;"",FLOOR((K37-MIN(K:K))/2,1),"")</f>
        <v>4672</v>
      </c>
      <c r="F37" s="1">
        <f t="shared" si="2"/>
        <v>8</v>
      </c>
      <c r="G37" t="str">
        <f>DEC2HEX(B$1*HEX2DEC(1000000) +F37*HEX2DEC(10000) +E37)</f>
        <v>2081240</v>
      </c>
      <c r="H37">
        <f t="shared" si="1"/>
        <v>34083392</v>
      </c>
      <c r="J37">
        <f>IF(P37&lt;&gt;"",$B$2+P37*136,"")</f>
        <v>522762</v>
      </c>
      <c r="K37">
        <f>IF(I37&lt;&gt;"",I37,J37)</f>
        <v>522762</v>
      </c>
      <c r="M37" t="s">
        <v>64</v>
      </c>
      <c r="O37" t="s">
        <v>113</v>
      </c>
      <c r="P37">
        <v>4</v>
      </c>
    </row>
    <row r="38" spans="1:16" x14ac:dyDescent="0.25">
      <c r="A38">
        <v>5</v>
      </c>
      <c r="B38" s="2" t="s">
        <v>51</v>
      </c>
      <c r="C38">
        <v>6</v>
      </c>
      <c r="D38" s="1" t="s">
        <v>59</v>
      </c>
      <c r="E38" s="1">
        <f>IF(K38&lt;&gt;"",FLOOR((K38-MIN(K:K))/2,1),"")</f>
        <v>4740</v>
      </c>
      <c r="F38" s="1">
        <f t="shared" si="2"/>
        <v>8</v>
      </c>
      <c r="G38" t="str">
        <f>DEC2HEX(B$1*HEX2DEC(1000000) +F38*HEX2DEC(10000) +E38)</f>
        <v>2081284</v>
      </c>
      <c r="H38">
        <f t="shared" si="1"/>
        <v>34083460</v>
      </c>
      <c r="J38">
        <f>IF(P38&lt;&gt;"",$B$2+P38*136,"")</f>
        <v>522898</v>
      </c>
      <c r="K38">
        <f>IF(I38&lt;&gt;"",I38,J38)</f>
        <v>522898</v>
      </c>
      <c r="M38" t="s">
        <v>65</v>
      </c>
      <c r="O38" t="s">
        <v>113</v>
      </c>
      <c r="P38">
        <v>5</v>
      </c>
    </row>
    <row r="39" spans="1:16" x14ac:dyDescent="0.25">
      <c r="A39">
        <v>61</v>
      </c>
      <c r="B39" s="4" t="s">
        <v>52</v>
      </c>
      <c r="C39">
        <v>5</v>
      </c>
      <c r="D39" s="1" t="s">
        <v>74</v>
      </c>
      <c r="E39" s="1">
        <f>IF(K39&lt;&gt;"",FLOOR((K39-MIN(K:K))/2,1),"")</f>
        <v>4808</v>
      </c>
      <c r="F39" s="1">
        <f t="shared" si="2"/>
        <v>8</v>
      </c>
      <c r="G39" t="str">
        <f>DEC2HEX(B$1*HEX2DEC(1000000) +F39*HEX2DEC(10000) +E39)</f>
        <v>20812C8</v>
      </c>
      <c r="H39">
        <f t="shared" si="1"/>
        <v>34083528</v>
      </c>
      <c r="J39">
        <f>IF(P39&lt;&gt;"",$B$2+P39*136,"")</f>
        <v>523034</v>
      </c>
      <c r="K39">
        <f>IF(I39&lt;&gt;"",I39,J39)</f>
        <v>523034</v>
      </c>
      <c r="M39" t="s">
        <v>79</v>
      </c>
      <c r="O39" t="s">
        <v>113</v>
      </c>
      <c r="P39">
        <v>6</v>
      </c>
    </row>
    <row r="40" spans="1:16" x14ac:dyDescent="0.25">
      <c r="A40">
        <v>17</v>
      </c>
      <c r="B40" s="5" t="s">
        <v>53</v>
      </c>
      <c r="C40">
        <v>1</v>
      </c>
      <c r="D40" s="1" t="s">
        <v>80</v>
      </c>
      <c r="E40" s="1">
        <f>IF(K40&lt;&gt;"",FLOOR((K40-MIN(K:K))/2,1),"")</f>
        <v>4876</v>
      </c>
      <c r="F40" s="1">
        <f t="shared" si="2"/>
        <v>8</v>
      </c>
      <c r="G40" t="str">
        <f>DEC2HEX(B$1*HEX2DEC(1000000) +F40*HEX2DEC(10000) +E40)</f>
        <v>208130C</v>
      </c>
      <c r="H40">
        <f t="shared" si="1"/>
        <v>34083596</v>
      </c>
      <c r="J40">
        <f>IF(P40&lt;&gt;"",$B$2+P40*136,"")</f>
        <v>523170</v>
      </c>
      <c r="K40">
        <f>IF(I40&lt;&gt;"",I40,J40)</f>
        <v>523170</v>
      </c>
      <c r="M40" t="s">
        <v>91</v>
      </c>
      <c r="O40" t="s">
        <v>113</v>
      </c>
      <c r="P40">
        <v>7</v>
      </c>
    </row>
    <row r="41" spans="1:16" x14ac:dyDescent="0.25">
      <c r="A41">
        <v>18</v>
      </c>
      <c r="B41" s="5" t="s">
        <v>53</v>
      </c>
      <c r="C41">
        <v>2</v>
      </c>
      <c r="D41" s="1" t="s">
        <v>81</v>
      </c>
      <c r="E41" s="1">
        <f>IF(K41&lt;&gt;"",FLOOR((K41-MIN(K:K))/2,1),"")</f>
        <v>4944</v>
      </c>
      <c r="F41" s="1">
        <f t="shared" si="2"/>
        <v>8</v>
      </c>
      <c r="G41" t="str">
        <f>DEC2HEX(B$1*HEX2DEC(1000000) +F41*HEX2DEC(10000) +E41)</f>
        <v>2081350</v>
      </c>
      <c r="H41">
        <f t="shared" si="1"/>
        <v>34083664</v>
      </c>
      <c r="J41">
        <f>IF(P41&lt;&gt;"",$B$2+P41*136,"")</f>
        <v>523306</v>
      </c>
      <c r="K41">
        <f>IF(I41&lt;&gt;"",I41,J41)</f>
        <v>523306</v>
      </c>
      <c r="M41" t="s">
        <v>92</v>
      </c>
      <c r="O41" t="s">
        <v>113</v>
      </c>
      <c r="P41">
        <v>8</v>
      </c>
    </row>
    <row r="42" spans="1:16" x14ac:dyDescent="0.25">
      <c r="A42">
        <v>34</v>
      </c>
      <c r="B42" s="5" t="s">
        <v>53</v>
      </c>
      <c r="C42">
        <v>3</v>
      </c>
      <c r="D42" s="1" t="s">
        <v>82</v>
      </c>
      <c r="E42" s="1">
        <f>IF(K42&lt;&gt;"",FLOOR((K42-MIN(K:K))/2,1),"")</f>
        <v>5012</v>
      </c>
      <c r="F42" s="1">
        <f t="shared" si="2"/>
        <v>8</v>
      </c>
      <c r="G42" t="str">
        <f>DEC2HEX(B$1*HEX2DEC(1000000) +F42*HEX2DEC(10000) +E42)</f>
        <v>2081394</v>
      </c>
      <c r="H42">
        <f t="shared" si="1"/>
        <v>34083732</v>
      </c>
      <c r="J42">
        <f>IF(P42&lt;&gt;"",$B$2+P42*136,"")</f>
        <v>523442</v>
      </c>
      <c r="K42">
        <f>IF(I42&lt;&gt;"",I42,J42)</f>
        <v>523442</v>
      </c>
      <c r="M42" t="s">
        <v>93</v>
      </c>
      <c r="O42" t="s">
        <v>113</v>
      </c>
      <c r="P42">
        <v>9</v>
      </c>
    </row>
    <row r="43" spans="1:16" x14ac:dyDescent="0.25">
      <c r="A43">
        <v>35</v>
      </c>
      <c r="B43" s="5" t="s">
        <v>53</v>
      </c>
      <c r="C43">
        <v>4</v>
      </c>
      <c r="D43" s="1" t="s">
        <v>83</v>
      </c>
      <c r="E43" s="1">
        <f>IF(K43&lt;&gt;"",FLOOR((K43-MIN(K:K))/2,1),"")</f>
        <v>5080</v>
      </c>
      <c r="F43" s="1">
        <f t="shared" si="2"/>
        <v>8</v>
      </c>
      <c r="G43" t="str">
        <f>DEC2HEX(B$1*HEX2DEC(1000000) +F43*HEX2DEC(10000) +E43)</f>
        <v>20813D8</v>
      </c>
      <c r="H43">
        <f t="shared" si="1"/>
        <v>34083800</v>
      </c>
      <c r="J43">
        <f>IF(P43&lt;&gt;"",$B$2+P43*136,"")</f>
        <v>523578</v>
      </c>
      <c r="K43">
        <f>IF(I43&lt;&gt;"",I43,J43)</f>
        <v>523578</v>
      </c>
      <c r="M43" t="s">
        <v>94</v>
      </c>
      <c r="O43" t="s">
        <v>113</v>
      </c>
      <c r="P43">
        <v>10</v>
      </c>
    </row>
    <row r="44" spans="1:16" x14ac:dyDescent="0.25">
      <c r="A44">
        <v>36</v>
      </c>
      <c r="B44" s="5" t="s">
        <v>53</v>
      </c>
      <c r="C44">
        <v>5</v>
      </c>
      <c r="D44" s="1" t="s">
        <v>84</v>
      </c>
      <c r="E44" s="1">
        <f>IF(K44&lt;&gt;"",FLOOR((K44-MIN(K:K))/2,1),"")</f>
        <v>5148</v>
      </c>
      <c r="F44" s="1">
        <f t="shared" si="2"/>
        <v>8</v>
      </c>
      <c r="G44" t="str">
        <f>DEC2HEX(B$1*HEX2DEC(1000000) +F44*HEX2DEC(10000) +E44)</f>
        <v>208141C</v>
      </c>
      <c r="H44">
        <f t="shared" si="1"/>
        <v>34083868</v>
      </c>
      <c r="J44">
        <f>IF(P44&lt;&gt;"",$B$2+P44*136,"")</f>
        <v>523714</v>
      </c>
      <c r="K44">
        <f>IF(I44&lt;&gt;"",I44,J44)</f>
        <v>523714</v>
      </c>
      <c r="M44" t="s">
        <v>95</v>
      </c>
      <c r="O44" t="s">
        <v>113</v>
      </c>
      <c r="P44">
        <v>11</v>
      </c>
    </row>
    <row r="45" spans="1:16" x14ac:dyDescent="0.25">
      <c r="A45">
        <v>57</v>
      </c>
      <c r="B45" s="4" t="s">
        <v>52</v>
      </c>
      <c r="C45">
        <v>1</v>
      </c>
      <c r="D45" s="1" t="s">
        <v>70</v>
      </c>
      <c r="E45" s="1">
        <f>IF(K45&lt;&gt;"",FLOOR((K45-MIN(K:K))/2,1),"")</f>
        <v>5216</v>
      </c>
      <c r="F45" s="1">
        <f t="shared" si="2"/>
        <v>8</v>
      </c>
      <c r="G45" t="str">
        <f>DEC2HEX(B$1*HEX2DEC(1000000) +F45*HEX2DEC(10000) +E45)</f>
        <v>2081460</v>
      </c>
      <c r="H45">
        <f t="shared" si="1"/>
        <v>34083936</v>
      </c>
      <c r="J45">
        <f>IF(P45&lt;&gt;"",$B$2+P45*136,"")</f>
        <v>523850</v>
      </c>
      <c r="K45">
        <f>IF(I45&lt;&gt;"",I45,J45)</f>
        <v>523850</v>
      </c>
      <c r="M45" t="s">
        <v>75</v>
      </c>
      <c r="O45" t="s">
        <v>113</v>
      </c>
      <c r="P45">
        <v>12</v>
      </c>
    </row>
    <row r="46" spans="1:16" x14ac:dyDescent="0.25">
      <c r="A46">
        <v>58</v>
      </c>
      <c r="B46" s="4" t="s">
        <v>52</v>
      </c>
      <c r="C46">
        <v>2</v>
      </c>
      <c r="D46" s="1" t="s">
        <v>71</v>
      </c>
      <c r="E46" s="1">
        <f>IF(K46&lt;&gt;"",FLOOR((K46-MIN(K:K))/2,1),"")</f>
        <v>5284</v>
      </c>
      <c r="F46" s="1">
        <f t="shared" si="2"/>
        <v>8</v>
      </c>
      <c r="G46" t="str">
        <f>DEC2HEX(B$1*HEX2DEC(1000000) +F46*HEX2DEC(10000) +E46)</f>
        <v>20814A4</v>
      </c>
      <c r="H46">
        <f t="shared" si="1"/>
        <v>34084004</v>
      </c>
      <c r="J46">
        <f>IF(P46&lt;&gt;"",$B$2+P46*136,"")</f>
        <v>523986</v>
      </c>
      <c r="K46">
        <f>IF(I46&lt;&gt;"",I46,J46)</f>
        <v>523986</v>
      </c>
      <c r="M46" t="s">
        <v>76</v>
      </c>
      <c r="O46" t="s">
        <v>113</v>
      </c>
      <c r="P46">
        <v>13</v>
      </c>
    </row>
    <row r="47" spans="1:16" x14ac:dyDescent="0.25">
      <c r="A47">
        <v>59</v>
      </c>
      <c r="B47" s="4" t="s">
        <v>52</v>
      </c>
      <c r="C47">
        <v>3</v>
      </c>
      <c r="D47" s="1" t="s">
        <v>72</v>
      </c>
      <c r="E47" s="1">
        <f>IF(K47&lt;&gt;"",FLOOR((K47-MIN(K:K))/2,1),"")</f>
        <v>5352</v>
      </c>
      <c r="F47" s="1">
        <f t="shared" si="2"/>
        <v>8</v>
      </c>
      <c r="G47" t="str">
        <f>DEC2HEX(B$1*HEX2DEC(1000000) +F47*HEX2DEC(10000) +E47)</f>
        <v>20814E8</v>
      </c>
      <c r="H47">
        <f t="shared" si="1"/>
        <v>34084072</v>
      </c>
      <c r="J47">
        <f>IF(P47&lt;&gt;"",$B$2+P47*136,"")</f>
        <v>524122</v>
      </c>
      <c r="K47">
        <f>IF(I47&lt;&gt;"",I47,J47)</f>
        <v>524122</v>
      </c>
      <c r="M47" t="s">
        <v>77</v>
      </c>
      <c r="O47" t="s">
        <v>113</v>
      </c>
      <c r="P47">
        <v>14</v>
      </c>
    </row>
    <row r="48" spans="1:16" x14ac:dyDescent="0.25">
      <c r="A48">
        <v>60</v>
      </c>
      <c r="B48" s="4" t="s">
        <v>52</v>
      </c>
      <c r="C48">
        <v>4</v>
      </c>
      <c r="D48" s="1" t="s">
        <v>73</v>
      </c>
      <c r="E48" s="1">
        <f>IF(K48&lt;&gt;"",FLOOR((K48-MIN(K:K))/2,1),"")</f>
        <v>5420</v>
      </c>
      <c r="F48" s="1">
        <f t="shared" si="2"/>
        <v>8</v>
      </c>
      <c r="G48" t="str">
        <f>DEC2HEX(B$1*HEX2DEC(1000000) +F48*HEX2DEC(10000) +E48)</f>
        <v>208152C</v>
      </c>
      <c r="H48">
        <f t="shared" si="1"/>
        <v>34084140</v>
      </c>
      <c r="J48">
        <f>IF(P48&lt;&gt;"",$B$2+P48*136,"")</f>
        <v>524258</v>
      </c>
      <c r="K48">
        <f>IF(I48&lt;&gt;"",I48,J48)</f>
        <v>524258</v>
      </c>
      <c r="M48" t="s">
        <v>78</v>
      </c>
      <c r="O48" t="s">
        <v>113</v>
      </c>
      <c r="P48">
        <v>15</v>
      </c>
    </row>
    <row r="49" spans="2:11" hidden="1" x14ac:dyDescent="0.25">
      <c r="B49" s="2" t="s">
        <v>51</v>
      </c>
      <c r="C49">
        <v>8</v>
      </c>
      <c r="E49" s="1" t="str">
        <f>IF(K49&lt;&gt;"",FLOOR((K49-MIN(K:K))/2,1),"")</f>
        <v/>
      </c>
      <c r="F49" s="1" t="e">
        <f>IF(MOD(K49,2)=1,8+L49,L49)</f>
        <v>#VALUE!</v>
      </c>
      <c r="G49" t="e">
        <f>DEC2HEX(B$1*HEX2DEC(1000000) +F49*HEX2DEC(10000) +E49)</f>
        <v>#VALUE!</v>
      </c>
      <c r="H49" t="e">
        <f t="shared" si="1"/>
        <v>#VALUE!</v>
      </c>
      <c r="J49" t="str">
        <f>IF(P49&lt;&gt;"",$B$2+P49*136,"")</f>
        <v/>
      </c>
      <c r="K49" t="str">
        <f>IF(I49&lt;&gt;"",I49,J49)</f>
        <v/>
      </c>
    </row>
  </sheetData>
  <autoFilter ref="A4:P49" xr:uid="{39ED0021-5E2A-4DF1-81B3-2053C7857DD9}">
    <filterColumn colId="3">
      <customFilters>
        <customFilter operator="notEqual" val=" "/>
      </customFilters>
    </filterColumn>
    <sortState ref="A5:P49">
      <sortCondition ref="K4:K4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C1" t="s">
        <v>101</v>
      </c>
    </row>
    <row r="2" spans="1:3" x14ac:dyDescent="0.25">
      <c r="A2" t="s">
        <v>96</v>
      </c>
      <c r="B2" t="s">
        <v>100</v>
      </c>
      <c r="C2">
        <v>1</v>
      </c>
    </row>
    <row r="3" spans="1:3" x14ac:dyDescent="0.25">
      <c r="A3" t="s">
        <v>97</v>
      </c>
      <c r="B3" t="s">
        <v>102</v>
      </c>
      <c r="C3">
        <v>40</v>
      </c>
    </row>
    <row r="4" spans="1:3" x14ac:dyDescent="0.25">
      <c r="A4" t="s">
        <v>98</v>
      </c>
      <c r="B4" t="s">
        <v>103</v>
      </c>
    </row>
    <row r="5" spans="1:3" x14ac:dyDescent="0.25">
      <c r="A5" t="s">
        <v>99</v>
      </c>
      <c r="B5" t="s">
        <v>104</v>
      </c>
      <c r="C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107</v>
      </c>
      <c r="B1">
        <v>525231</v>
      </c>
    </row>
    <row r="2" spans="1:3" x14ac:dyDescent="0.25">
      <c r="A2" t="s">
        <v>106</v>
      </c>
      <c r="B2">
        <v>80</v>
      </c>
    </row>
    <row r="3" spans="1:3" x14ac:dyDescent="0.25">
      <c r="A3" t="s">
        <v>108</v>
      </c>
      <c r="B3" t="s">
        <v>109</v>
      </c>
      <c r="C3" t="s">
        <v>110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107</v>
      </c>
      <c r="B1">
        <v>530284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107</v>
      </c>
      <c r="B1">
        <v>530288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107</v>
      </c>
      <c r="B1">
        <v>530282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Output</vt:lpstr>
      <vt:lpstr>Motion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2018-10-12T03:31:38Z</dcterms:modified>
</cp:coreProperties>
</file>