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Raw" sheetId="1" r:id="rId1"/>
    <sheet name="2nd" sheetId="3" r:id="rId2"/>
    <sheet name="3rd" sheetId="4" r:id="rId3"/>
    <sheet name="4th" sheetId="2" r:id="rId4"/>
    <sheet name="工作表2" sheetId="5" r:id="rId5"/>
  </sheets>
  <calcPr calcId="144525"/>
</workbook>
</file>

<file path=xl/calcChain.xml><?xml version="1.0" encoding="utf-8"?>
<calcChain xmlns="http://schemas.openxmlformats.org/spreadsheetml/2006/main">
  <c r="C12" i="4" l="1"/>
  <c r="C11" i="4"/>
  <c r="E12" i="1"/>
  <c r="D18" i="2" l="1"/>
  <c r="D18" i="4"/>
  <c r="D18" i="3"/>
  <c r="D18" i="1"/>
  <c r="D17" i="4"/>
  <c r="D16" i="4"/>
  <c r="D15" i="4"/>
  <c r="D14" i="4"/>
  <c r="E11" i="4"/>
  <c r="O10" i="4"/>
  <c r="N10" i="4"/>
  <c r="M10" i="4"/>
  <c r="L10" i="4"/>
  <c r="J10" i="4"/>
  <c r="O9" i="4"/>
  <c r="N9" i="4"/>
  <c r="M9" i="4"/>
  <c r="J9" i="4"/>
  <c r="O8" i="4"/>
  <c r="N8" i="4"/>
  <c r="M8" i="4"/>
  <c r="J8" i="4"/>
  <c r="O7" i="4"/>
  <c r="N7" i="4"/>
  <c r="M7" i="4"/>
  <c r="J7" i="4"/>
  <c r="O6" i="4"/>
  <c r="N6" i="4"/>
  <c r="M6" i="4"/>
  <c r="J6" i="4"/>
  <c r="O5" i="4"/>
  <c r="N5" i="4"/>
  <c r="M5" i="4"/>
  <c r="J5" i="4"/>
  <c r="O4" i="4"/>
  <c r="N4" i="4"/>
  <c r="M4" i="4"/>
  <c r="J4" i="4"/>
  <c r="O3" i="4"/>
  <c r="N3" i="4"/>
  <c r="M3" i="4"/>
  <c r="J3" i="4"/>
  <c r="E11" i="1"/>
  <c r="E11" i="3"/>
  <c r="D17" i="3"/>
  <c r="D16" i="3"/>
  <c r="D15" i="3"/>
  <c r="D14" i="3"/>
  <c r="O10" i="3"/>
  <c r="N10" i="3"/>
  <c r="M10" i="3"/>
  <c r="L10" i="3"/>
  <c r="J10" i="3"/>
  <c r="O9" i="3"/>
  <c r="N9" i="3"/>
  <c r="M9" i="3"/>
  <c r="J9" i="3"/>
  <c r="O8" i="3"/>
  <c r="N8" i="3"/>
  <c r="M8" i="3"/>
  <c r="J8" i="3"/>
  <c r="O7" i="3"/>
  <c r="N7" i="3"/>
  <c r="M7" i="3"/>
  <c r="J7" i="3"/>
  <c r="O6" i="3"/>
  <c r="N6" i="3"/>
  <c r="M6" i="3"/>
  <c r="J6" i="3"/>
  <c r="O5" i="3"/>
  <c r="N5" i="3"/>
  <c r="M5" i="3"/>
  <c r="J5" i="3"/>
  <c r="O4" i="3"/>
  <c r="N4" i="3"/>
  <c r="M4" i="3"/>
  <c r="J4" i="3"/>
  <c r="O3" i="3"/>
  <c r="N3" i="3"/>
  <c r="M3" i="3"/>
  <c r="J3" i="3"/>
  <c r="M11" i="1"/>
  <c r="M10" i="2"/>
  <c r="N10" i="2"/>
  <c r="O10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N9" i="2"/>
  <c r="O9" i="2"/>
  <c r="M9" i="2"/>
  <c r="L10" i="2"/>
  <c r="D17" i="2"/>
  <c r="D16" i="2"/>
  <c r="D15" i="2"/>
  <c r="D14" i="2"/>
  <c r="J10" i="2"/>
  <c r="J9" i="2"/>
  <c r="J8" i="2"/>
  <c r="J7" i="2"/>
  <c r="J6" i="2"/>
  <c r="J5" i="2"/>
  <c r="J4" i="2"/>
  <c r="J3" i="2"/>
  <c r="D17" i="1" l="1"/>
  <c r="D16" i="1"/>
  <c r="D15" i="1"/>
  <c r="D14" i="1"/>
  <c r="J4" i="1"/>
  <c r="J5" i="1"/>
  <c r="J6" i="1"/>
  <c r="J7" i="1"/>
  <c r="J8" i="1"/>
  <c r="J9" i="1"/>
  <c r="J10" i="1"/>
  <c r="J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P10" i="1"/>
  <c r="P3" i="1"/>
  <c r="P4" i="1"/>
  <c r="P5" i="1"/>
  <c r="P6" i="1"/>
  <c r="P7" i="1"/>
  <c r="P8" i="1"/>
  <c r="P9" i="1"/>
  <c r="O10" i="1"/>
</calcChain>
</file>

<file path=xl/sharedStrings.xml><?xml version="1.0" encoding="utf-8"?>
<sst xmlns="http://schemas.openxmlformats.org/spreadsheetml/2006/main" count="181" uniqueCount="28">
  <si>
    <t>R1</t>
    <phoneticPr fontId="1" type="noConversion"/>
  </si>
  <si>
    <t>R2</t>
    <phoneticPr fontId="1" type="noConversion"/>
  </si>
  <si>
    <t>R3</t>
    <phoneticPr fontId="1" type="noConversion"/>
  </si>
  <si>
    <t>R3</t>
    <phoneticPr fontId="1" type="noConversion"/>
  </si>
  <si>
    <t>H1</t>
    <phoneticPr fontId="1" type="noConversion"/>
  </si>
  <si>
    <t>H2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</si>
  <si>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</si>
  <si>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</si>
  <si>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</si>
  <si>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</si>
  <si>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</si>
  <si>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Remark</t>
    <phoneticPr fontId="1" type="noConversion"/>
  </si>
  <si>
    <t>H1-H2連線長度</t>
    <phoneticPr fontId="1" type="noConversion"/>
  </si>
  <si>
    <t>Real</t>
    <phoneticPr fontId="1" type="noConversion"/>
  </si>
  <si>
    <t>Ideal</t>
    <phoneticPr fontId="1" type="noConversion"/>
  </si>
  <si>
    <t>Error</t>
    <phoneticPr fontId="1" type="noConversion"/>
  </si>
  <si>
    <t>Length-Origin</t>
    <phoneticPr fontId="1" type="noConversion"/>
  </si>
  <si>
    <t>Item</t>
    <phoneticPr fontId="1" type="noConversion"/>
  </si>
  <si>
    <t>Camera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</si>
  <si>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</si>
  <si>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</si>
  <si>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</si>
  <si>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</si>
  <si>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C3</t>
    <phoneticPr fontId="1" type="noConversion"/>
  </si>
  <si>
    <t>C3-C1</t>
    <phoneticPr fontId="1" type="noConversion"/>
  </si>
  <si>
    <t>C3-C2</t>
    <phoneticPr fontId="1" type="noConversion"/>
  </si>
  <si>
    <t>C2-C1</t>
    <phoneticPr fontId="1" type="noConversion"/>
  </si>
  <si>
    <t>C2-C1，R2Z值越來越不一致，影像部分問題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</si>
</sst>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2" sqref="E12"/>
    </sheetView>
  </sheetViews>
  <sheetFormatPr defaultRowHeight="16.5" x14ac:dyDescent="0.25"/>
  <cols>
    <col min="2" max="2" width="3.875" bestFit="1" customWidth="1"/>
    <col min="3" max="4" width="9.5" bestFit="1" customWidth="1"/>
    <col min="5" max="6" width="9.5" customWidth="1"/>
    <col min="7" max="8" width="7.125" bestFit="1" customWidth="1"/>
    <col min="9" max="9" width="2.625" bestFit="1" customWidth="1"/>
    <col min="10" max="10" width="12.875" customWidth="1"/>
    <col min="11" max="11" width="11.25" bestFit="1" customWidth="1"/>
    <col min="12" max="13" width="10.125" bestFit="1" customWidth="1"/>
    <col min="14" max="14" width="15.375" bestFit="1" customWidth="1"/>
    <col min="15" max="15" width="12.75" bestFit="1" customWidth="1"/>
    <col min="16" max="17" width="10.125" bestFit="1" customWidth="1"/>
    <col min="18" max="18" width="9.5" bestFit="1" customWidth="1"/>
  </cols>
  <sheetData>
    <row r="1" spans="1:18" x14ac:dyDescent="0.25">
      <c r="A1" t="s">
        <v>18</v>
      </c>
      <c r="B1" t="s">
        <v>17</v>
      </c>
      <c r="C1" t="s">
        <v>13</v>
      </c>
      <c r="G1" t="s">
        <v>14</v>
      </c>
      <c r="K1" t="s">
        <v>15</v>
      </c>
      <c r="N1" t="s">
        <v>11</v>
      </c>
    </row>
    <row r="2" spans="1:18" x14ac:dyDescent="0.25">
      <c r="C2" t="s">
        <v>6</v>
      </c>
      <c r="D2" t="s">
        <v>7</v>
      </c>
      <c r="E2" t="s">
        <v>8</v>
      </c>
      <c r="G2" t="s">
        <v>6</v>
      </c>
      <c r="H2" t="s">
        <v>7</v>
      </c>
      <c r="I2" t="s">
        <v>9</v>
      </c>
      <c r="J2" t="s">
        <v>16</v>
      </c>
      <c r="K2" t="s">
        <v>6</v>
      </c>
      <c r="L2" t="s">
        <v>7</v>
      </c>
      <c r="M2" t="s">
        <v>10</v>
      </c>
      <c r="P2" t="s">
        <v>6</v>
      </c>
      <c r="Q2" t="s">
        <v>7</v>
      </c>
      <c r="R2" t="s">
        <v>10</v>
      </c>
    </row>
    <row r="3" spans="1:18" x14ac:dyDescent="0.25">
      <c r="A3" t="s">
        <v>19</v>
      </c>
      <c r="B3" t="s">
        <v>0</v>
      </c>
      <c r="D3">
        <v>1.3255300000000001</v>
      </c>
      <c r="E3">
        <v>0.96790299999999996</v>
      </c>
      <c r="G3">
        <v>-2.7250000000000001</v>
      </c>
      <c r="H3">
        <v>0.96</v>
      </c>
      <c r="I3">
        <v>0</v>
      </c>
      <c r="J3">
        <f>SQRT(G3^2+H3^2+I3^2)</f>
        <v>2.8891564512846997</v>
      </c>
      <c r="L3">
        <v>-0.36552800000000002</v>
      </c>
      <c r="M3">
        <v>-0.96790299999999996</v>
      </c>
      <c r="P3">
        <f t="shared" ref="P3:P10" si="0">C3-C$9</f>
        <v>-0.15445900000000001</v>
      </c>
      <c r="Q3">
        <f t="shared" ref="Q3:Q10" si="1">D3-D$9</f>
        <v>0.99565100000000006</v>
      </c>
      <c r="R3">
        <f t="shared" ref="R3:R10" si="2">E3-E$9</f>
        <v>0.96790299999999996</v>
      </c>
    </row>
    <row r="4" spans="1:18" x14ac:dyDescent="0.25">
      <c r="A4" t="s">
        <v>20</v>
      </c>
      <c r="B4" t="s">
        <v>1</v>
      </c>
      <c r="D4" s="3">
        <v>-1.17767</v>
      </c>
      <c r="E4" s="4">
        <v>0.98743499999999995</v>
      </c>
      <c r="G4">
        <v>-2.7250000000000001</v>
      </c>
      <c r="H4">
        <v>-1.5780000000000001</v>
      </c>
      <c r="I4">
        <v>0</v>
      </c>
      <c r="J4">
        <f t="shared" ref="J4:J10" si="3">SQRT(G4^2+H4^2+I4^2)</f>
        <v>3.1489218789928719</v>
      </c>
      <c r="L4">
        <v>-0.40032699999999999</v>
      </c>
      <c r="M4">
        <v>-0.98743499999999995</v>
      </c>
      <c r="P4">
        <f t="shared" si="0"/>
        <v>-0.15445900000000001</v>
      </c>
      <c r="Q4">
        <f t="shared" si="1"/>
        <v>-1.507549</v>
      </c>
      <c r="R4">
        <f t="shared" si="2"/>
        <v>0.98743499999999995</v>
      </c>
    </row>
    <row r="5" spans="1:18" x14ac:dyDescent="0.25">
      <c r="A5" t="s">
        <v>21</v>
      </c>
      <c r="B5" t="s">
        <v>1</v>
      </c>
      <c r="C5" s="1">
        <v>-2.6345000000000001</v>
      </c>
      <c r="E5" s="4">
        <v>1.00586</v>
      </c>
      <c r="G5">
        <v>-2.7250000000000001</v>
      </c>
      <c r="H5">
        <v>-1.5780000000000001</v>
      </c>
      <c r="I5">
        <v>0</v>
      </c>
      <c r="J5">
        <f t="shared" si="3"/>
        <v>3.1489218789928719</v>
      </c>
      <c r="K5">
        <v>-9.0496300000000002E-2</v>
      </c>
      <c r="M5">
        <v>-1.00586</v>
      </c>
      <c r="P5">
        <f t="shared" si="0"/>
        <v>-2.7889590000000002</v>
      </c>
      <c r="Q5">
        <f t="shared" si="1"/>
        <v>-0.32987899999999998</v>
      </c>
      <c r="R5">
        <f t="shared" si="2"/>
        <v>1.00586</v>
      </c>
    </row>
    <row r="6" spans="1:18" x14ac:dyDescent="0.25">
      <c r="A6" t="s">
        <v>21</v>
      </c>
      <c r="B6" t="s">
        <v>2</v>
      </c>
      <c r="C6" s="2">
        <v>0.96041900000000002</v>
      </c>
      <c r="E6">
        <v>1.0378400000000001</v>
      </c>
      <c r="G6">
        <v>0.95</v>
      </c>
      <c r="H6">
        <v>-1.5780000000000001</v>
      </c>
      <c r="I6">
        <v>0</v>
      </c>
      <c r="J6">
        <f t="shared" si="3"/>
        <v>1.841896848360407</v>
      </c>
      <c r="K6">
        <v>-1.0418699999999999E-2</v>
      </c>
      <c r="M6">
        <v>-1.0378400000000001</v>
      </c>
      <c r="P6">
        <f t="shared" si="0"/>
        <v>0.80596000000000001</v>
      </c>
      <c r="Q6">
        <f t="shared" si="1"/>
        <v>-0.32987899999999998</v>
      </c>
      <c r="R6">
        <f t="shared" si="2"/>
        <v>1.0378400000000001</v>
      </c>
    </row>
    <row r="7" spans="1:18" x14ac:dyDescent="0.25">
      <c r="A7" t="s">
        <v>22</v>
      </c>
      <c r="B7" t="s">
        <v>1</v>
      </c>
      <c r="C7" s="1">
        <v>-2.5645899999999999</v>
      </c>
      <c r="D7" s="3">
        <v>-1.1976800000000001</v>
      </c>
      <c r="G7">
        <v>-2.7250000000000001</v>
      </c>
      <c r="H7">
        <v>-1.5780000000000001</v>
      </c>
      <c r="I7">
        <v>0</v>
      </c>
      <c r="J7">
        <f t="shared" si="3"/>
        <v>3.1489218789928719</v>
      </c>
      <c r="K7">
        <v>-0.160413</v>
      </c>
      <c r="L7">
        <v>-0.38032500000000002</v>
      </c>
      <c r="P7">
        <f t="shared" si="0"/>
        <v>-2.719049</v>
      </c>
      <c r="Q7">
        <f t="shared" si="1"/>
        <v>-1.5275590000000001</v>
      </c>
      <c r="R7">
        <f t="shared" si="2"/>
        <v>0</v>
      </c>
    </row>
    <row r="8" spans="1:18" x14ac:dyDescent="0.25">
      <c r="A8" t="s">
        <v>23</v>
      </c>
      <c r="B8" t="s">
        <v>3</v>
      </c>
      <c r="C8" s="2">
        <v>1.02796</v>
      </c>
      <c r="D8">
        <v>-1.2650699999999999</v>
      </c>
      <c r="G8">
        <v>0.95</v>
      </c>
      <c r="H8">
        <v>-1.5780000000000001</v>
      </c>
      <c r="I8">
        <v>0</v>
      </c>
      <c r="J8">
        <f t="shared" si="3"/>
        <v>1.841896848360407</v>
      </c>
      <c r="K8">
        <v>-7.7962199999999995E-2</v>
      </c>
      <c r="L8">
        <v>-0.31293300000000002</v>
      </c>
      <c r="P8">
        <f t="shared" si="0"/>
        <v>0.87350099999999997</v>
      </c>
      <c r="Q8">
        <f t="shared" si="1"/>
        <v>-1.594949</v>
      </c>
      <c r="R8">
        <f t="shared" si="2"/>
        <v>0</v>
      </c>
    </row>
    <row r="9" spans="1:18" x14ac:dyDescent="0.25">
      <c r="A9" t="s">
        <v>23</v>
      </c>
      <c r="B9" t="s">
        <v>4</v>
      </c>
      <c r="C9">
        <v>0.15445900000000001</v>
      </c>
      <c r="D9">
        <v>0.32987899999999998</v>
      </c>
      <c r="G9">
        <v>0</v>
      </c>
      <c r="H9">
        <v>0</v>
      </c>
      <c r="I9">
        <v>0</v>
      </c>
      <c r="J9">
        <f t="shared" si="3"/>
        <v>0</v>
      </c>
      <c r="K9">
        <v>-0.15445900000000001</v>
      </c>
      <c r="L9">
        <v>-0.32987899999999998</v>
      </c>
      <c r="P9">
        <f>C9-C$9</f>
        <v>0</v>
      </c>
      <c r="Q9">
        <f t="shared" si="1"/>
        <v>0</v>
      </c>
      <c r="R9">
        <f t="shared" si="2"/>
        <v>0</v>
      </c>
    </row>
    <row r="10" spans="1:18" x14ac:dyDescent="0.25">
      <c r="A10" t="s">
        <v>22</v>
      </c>
      <c r="B10" t="s">
        <v>5</v>
      </c>
      <c r="C10">
        <v>-1.5923099999999999</v>
      </c>
      <c r="D10">
        <v>0.35245799999999999</v>
      </c>
      <c r="G10">
        <v>-1.75</v>
      </c>
      <c r="H10">
        <v>0</v>
      </c>
      <c r="I10">
        <v>0</v>
      </c>
      <c r="J10">
        <f t="shared" si="3"/>
        <v>1.75</v>
      </c>
      <c r="K10">
        <v>-0.157692</v>
      </c>
      <c r="L10">
        <v>-0.35245799999999999</v>
      </c>
      <c r="N10" t="s">
        <v>12</v>
      </c>
      <c r="O10">
        <f>SQRT((C10-C9)^2+(D10-D9)^2)</f>
        <v>1.7469149236874701</v>
      </c>
      <c r="P10">
        <f t="shared" si="0"/>
        <v>-1.746769</v>
      </c>
      <c r="Q10">
        <f t="shared" si="1"/>
        <v>2.2579000000000016E-2</v>
      </c>
      <c r="R10">
        <f t="shared" si="2"/>
        <v>0</v>
      </c>
    </row>
    <row r="11" spans="1:18" x14ac:dyDescent="0.25">
      <c r="E11">
        <f>MAX(E3:E6)-MIN(E3:E6)</f>
        <v>6.9937000000000138E-2</v>
      </c>
      <c r="M11">
        <f>AVERAGE(M3:M6)</f>
        <v>-0.99975949999999991</v>
      </c>
    </row>
    <row r="12" spans="1:18" x14ac:dyDescent="0.25">
      <c r="E12">
        <f>E6-E3</f>
        <v>6.9937000000000138E-2</v>
      </c>
    </row>
    <row r="14" spans="1:18" x14ac:dyDescent="0.25">
      <c r="A14" t="s">
        <v>7</v>
      </c>
      <c r="B14" t="s">
        <v>1</v>
      </c>
      <c r="C14" s="3"/>
      <c r="D14">
        <f>D7-D4</f>
        <v>-2.0010000000000083E-2</v>
      </c>
      <c r="E14" t="s">
        <v>24</v>
      </c>
    </row>
    <row r="15" spans="1:18" x14ac:dyDescent="0.25">
      <c r="A15" t="s">
        <v>6</v>
      </c>
      <c r="B15" t="s">
        <v>3</v>
      </c>
      <c r="C15" s="2"/>
      <c r="D15">
        <f>C8-C6</f>
        <v>6.7540999999999962E-2</v>
      </c>
      <c r="E15" t="s">
        <v>25</v>
      </c>
    </row>
    <row r="16" spans="1:18" x14ac:dyDescent="0.25">
      <c r="A16" t="s">
        <v>6</v>
      </c>
      <c r="B16" t="s">
        <v>1</v>
      </c>
      <c r="C16" s="1"/>
      <c r="D16">
        <f>C7-C5</f>
        <v>6.9910000000000139E-2</v>
      </c>
      <c r="E16" t="s">
        <v>25</v>
      </c>
    </row>
    <row r="17" spans="1:5" x14ac:dyDescent="0.25">
      <c r="A17" t="s">
        <v>10</v>
      </c>
      <c r="B17" t="s">
        <v>1</v>
      </c>
      <c r="C17" s="4"/>
      <c r="D17">
        <f>E5-E4</f>
        <v>1.8425000000000025E-2</v>
      </c>
      <c r="E17" t="s">
        <v>26</v>
      </c>
    </row>
    <row r="18" spans="1:5" x14ac:dyDescent="0.25">
      <c r="D18">
        <f>SUM(D14:D17)</f>
        <v>0.13586600000000004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5" sqref="K5"/>
    </sheetView>
  </sheetViews>
  <sheetFormatPr defaultRowHeight="16.5" x14ac:dyDescent="0.25"/>
  <cols>
    <col min="1" max="1" width="11.25" bestFit="1" customWidth="1"/>
    <col min="2" max="2" width="11.625" bestFit="1" customWidth="1"/>
    <col min="3" max="4" width="9.5" bestFit="1" customWidth="1"/>
    <col min="5" max="5" width="9.5" customWidth="1"/>
    <col min="6" max="6" width="2.5" bestFit="1" customWidth="1"/>
    <col min="7" max="7" width="11.25" bestFit="1" customWidth="1"/>
    <col min="8" max="8" width="12.375" bestFit="1" customWidth="1"/>
    <col min="9" max="9" width="2.625" bestFit="1" customWidth="1"/>
    <col min="10" max="10" width="12.875" customWidth="1"/>
    <col min="11" max="11" width="15.375" bestFit="1" customWidth="1"/>
    <col min="12" max="12" width="12.75" bestFit="1" customWidth="1"/>
    <col min="13" max="14" width="10.125" bestFit="1" customWidth="1"/>
    <col min="15" max="15" width="9.5" bestFit="1" customWidth="1"/>
  </cols>
  <sheetData>
    <row r="1" spans="1:15" x14ac:dyDescent="0.25">
      <c r="A1" t="s">
        <v>18</v>
      </c>
      <c r="B1" t="s">
        <v>17</v>
      </c>
      <c r="C1" t="s">
        <v>13</v>
      </c>
      <c r="G1" t="s">
        <v>14</v>
      </c>
      <c r="K1" t="s">
        <v>11</v>
      </c>
    </row>
    <row r="2" spans="1:15" x14ac:dyDescent="0.25">
      <c r="C2" t="s">
        <v>6</v>
      </c>
      <c r="D2" t="s">
        <v>7</v>
      </c>
      <c r="E2" t="s">
        <v>8</v>
      </c>
      <c r="G2" t="s">
        <v>6</v>
      </c>
      <c r="H2" t="s">
        <v>7</v>
      </c>
      <c r="I2" t="s">
        <v>8</v>
      </c>
      <c r="J2" t="s">
        <v>16</v>
      </c>
      <c r="M2" t="s">
        <v>6</v>
      </c>
      <c r="N2" t="s">
        <v>7</v>
      </c>
      <c r="O2" t="s">
        <v>8</v>
      </c>
    </row>
    <row r="3" spans="1:15" x14ac:dyDescent="0.25">
      <c r="A3" t="s">
        <v>19</v>
      </c>
      <c r="B3" t="s">
        <v>0</v>
      </c>
      <c r="D3">
        <v>0.95331900000000003</v>
      </c>
      <c r="E3">
        <v>-1.7183500000000001E-2</v>
      </c>
      <c r="G3">
        <v>-2.7250000000000001</v>
      </c>
      <c r="H3">
        <v>0.96</v>
      </c>
      <c r="I3">
        <v>0</v>
      </c>
      <c r="J3">
        <f>SQRT(G3^2+H3^2+I3^2)</f>
        <v>2.8891564512846997</v>
      </c>
      <c r="M3">
        <f t="shared" ref="M3:O10" si="0">C3-C$9</f>
        <v>6.7137699999999995E-2</v>
      </c>
      <c r="N3">
        <f>D3-D$9</f>
        <v>0.94329320000000005</v>
      </c>
      <c r="O3">
        <f>E3-E$9</f>
        <v>-1.7183500000000001E-2</v>
      </c>
    </row>
    <row r="4" spans="1:15" x14ac:dyDescent="0.25">
      <c r="A4" t="s">
        <v>19</v>
      </c>
      <c r="B4" t="s">
        <v>1</v>
      </c>
      <c r="D4" s="3">
        <v>-1.4854400000000001</v>
      </c>
      <c r="E4" s="4">
        <v>-2.7174899999999998E-2</v>
      </c>
      <c r="G4">
        <v>-2.7250000000000001</v>
      </c>
      <c r="H4">
        <v>-1.5780000000000001</v>
      </c>
      <c r="I4">
        <v>0</v>
      </c>
      <c r="J4">
        <f t="shared" ref="J4:J10" si="1">SQRT(G4^2+H4^2+I4^2)</f>
        <v>3.1489218789928719</v>
      </c>
      <c r="M4">
        <f t="shared" si="0"/>
        <v>6.7137699999999995E-2</v>
      </c>
      <c r="N4">
        <f>D4-D$9</f>
        <v>-1.4954658000000001</v>
      </c>
      <c r="O4">
        <f>E4-E$9</f>
        <v>-2.7174899999999998E-2</v>
      </c>
    </row>
    <row r="5" spans="1:15" x14ac:dyDescent="0.25">
      <c r="A5" t="s">
        <v>21</v>
      </c>
      <c r="B5" t="s">
        <v>1</v>
      </c>
      <c r="C5" s="1">
        <v>-2.8358099999999999</v>
      </c>
      <c r="E5" s="4">
        <v>3.9768700000000004E-3</v>
      </c>
      <c r="G5">
        <v>-2.7250000000000001</v>
      </c>
      <c r="H5">
        <v>-1.5780000000000001</v>
      </c>
      <c r="I5">
        <v>0</v>
      </c>
      <c r="J5">
        <f t="shared" si="1"/>
        <v>3.1489218789928719</v>
      </c>
      <c r="M5">
        <f t="shared" si="0"/>
        <v>-2.7686723</v>
      </c>
      <c r="N5">
        <f t="shared" si="0"/>
        <v>-1.00258E-2</v>
      </c>
      <c r="O5">
        <f t="shared" si="0"/>
        <v>3.9768700000000004E-3</v>
      </c>
    </row>
    <row r="6" spans="1:15" x14ac:dyDescent="0.25">
      <c r="A6" t="s">
        <v>21</v>
      </c>
      <c r="B6" t="s">
        <v>2</v>
      </c>
      <c r="C6" s="2">
        <v>0.77788599999999997</v>
      </c>
      <c r="E6">
        <v>3.0861400000000001E-2</v>
      </c>
      <c r="G6">
        <v>0.95</v>
      </c>
      <c r="H6">
        <v>-1.5780000000000001</v>
      </c>
      <c r="I6">
        <v>0</v>
      </c>
      <c r="J6">
        <f t="shared" si="1"/>
        <v>1.841896848360407</v>
      </c>
      <c r="M6">
        <f t="shared" si="0"/>
        <v>0.84502369999999993</v>
      </c>
      <c r="N6">
        <f t="shared" si="0"/>
        <v>-1.00258E-2</v>
      </c>
      <c r="O6">
        <f t="shared" si="0"/>
        <v>3.0861400000000001E-2</v>
      </c>
    </row>
    <row r="7" spans="1:15" x14ac:dyDescent="0.25">
      <c r="A7" t="s">
        <v>22</v>
      </c>
      <c r="B7" t="s">
        <v>1</v>
      </c>
      <c r="C7" s="1">
        <v>-2.7512500000000002</v>
      </c>
      <c r="D7" s="3">
        <v>-1.56314</v>
      </c>
      <c r="G7">
        <v>-2.7250000000000001</v>
      </c>
      <c r="H7">
        <v>-1.5780000000000001</v>
      </c>
      <c r="I7">
        <v>0</v>
      </c>
      <c r="J7">
        <f t="shared" si="1"/>
        <v>3.1489218789928719</v>
      </c>
      <c r="M7">
        <f t="shared" si="0"/>
        <v>-2.6841123000000002</v>
      </c>
      <c r="N7">
        <f t="shared" si="0"/>
        <v>-1.5731657999999999</v>
      </c>
      <c r="O7">
        <f t="shared" si="0"/>
        <v>0</v>
      </c>
    </row>
    <row r="8" spans="1:15" x14ac:dyDescent="0.25">
      <c r="A8" t="s">
        <v>22</v>
      </c>
      <c r="B8" t="s">
        <v>2</v>
      </c>
      <c r="C8" s="2">
        <v>0.838256</v>
      </c>
      <c r="D8">
        <v>-1.53932</v>
      </c>
      <c r="G8">
        <v>0.95</v>
      </c>
      <c r="H8">
        <v>-1.5780000000000001</v>
      </c>
      <c r="I8">
        <v>0</v>
      </c>
      <c r="J8">
        <f t="shared" si="1"/>
        <v>1.841896848360407</v>
      </c>
      <c r="M8">
        <f t="shared" si="0"/>
        <v>0.90539369999999997</v>
      </c>
      <c r="N8">
        <f t="shared" si="0"/>
        <v>-1.5493458</v>
      </c>
      <c r="O8">
        <f t="shared" si="0"/>
        <v>0</v>
      </c>
    </row>
    <row r="9" spans="1:15" x14ac:dyDescent="0.25">
      <c r="A9" t="s">
        <v>22</v>
      </c>
      <c r="B9" t="s">
        <v>4</v>
      </c>
      <c r="C9">
        <v>-6.7137699999999995E-2</v>
      </c>
      <c r="D9">
        <v>1.00258E-2</v>
      </c>
      <c r="G9">
        <v>0</v>
      </c>
      <c r="H9">
        <v>0</v>
      </c>
      <c r="I9">
        <v>0</v>
      </c>
      <c r="J9">
        <f t="shared" si="1"/>
        <v>0</v>
      </c>
      <c r="M9">
        <f>C9-C$9</f>
        <v>0</v>
      </c>
      <c r="N9">
        <f t="shared" si="0"/>
        <v>0</v>
      </c>
      <c r="O9">
        <f t="shared" si="0"/>
        <v>0</v>
      </c>
    </row>
    <row r="10" spans="1:15" x14ac:dyDescent="0.25">
      <c r="A10" t="s">
        <v>22</v>
      </c>
      <c r="B10" t="s">
        <v>5</v>
      </c>
      <c r="C10">
        <v>-1.81169</v>
      </c>
      <c r="D10">
        <v>3.1021900000000002E-2</v>
      </c>
      <c r="G10">
        <v>-1.75</v>
      </c>
      <c r="H10">
        <v>0</v>
      </c>
      <c r="I10">
        <v>0</v>
      </c>
      <c r="J10">
        <f t="shared" si="1"/>
        <v>1.75</v>
      </c>
      <c r="K10" t="s">
        <v>12</v>
      </c>
      <c r="L10">
        <f>SQRT((C10-C9)^2+(D10-D9)^2)</f>
        <v>1.74467864194255</v>
      </c>
      <c r="M10">
        <f t="shared" si="0"/>
        <v>-1.7445523000000001</v>
      </c>
      <c r="N10">
        <f t="shared" si="0"/>
        <v>2.0996100000000004E-2</v>
      </c>
      <c r="O10">
        <f t="shared" si="0"/>
        <v>0</v>
      </c>
    </row>
    <row r="11" spans="1:15" x14ac:dyDescent="0.25">
      <c r="E11">
        <f>MAX(E3:E6)-MIN(E3:E6)</f>
        <v>5.8036299999999999E-2</v>
      </c>
    </row>
    <row r="14" spans="1:15" x14ac:dyDescent="0.25">
      <c r="A14" t="s">
        <v>7</v>
      </c>
      <c r="B14" t="s">
        <v>1</v>
      </c>
      <c r="C14" s="3"/>
      <c r="D14">
        <f>D7-D4</f>
        <v>-7.769999999999988E-2</v>
      </c>
      <c r="E14" t="s">
        <v>24</v>
      </c>
    </row>
    <row r="15" spans="1:15" x14ac:dyDescent="0.25">
      <c r="A15" t="s">
        <v>6</v>
      </c>
      <c r="B15" t="s">
        <v>2</v>
      </c>
      <c r="C15" s="2"/>
      <c r="D15">
        <f>C8-C6</f>
        <v>6.0370000000000035E-2</v>
      </c>
      <c r="E15" t="s">
        <v>25</v>
      </c>
    </row>
    <row r="16" spans="1:15" x14ac:dyDescent="0.25">
      <c r="A16" t="s">
        <v>6</v>
      </c>
      <c r="B16" t="s">
        <v>1</v>
      </c>
      <c r="C16" s="1"/>
      <c r="D16">
        <f>C7-C5</f>
        <v>8.4559999999999746E-2</v>
      </c>
      <c r="E16" t="s">
        <v>25</v>
      </c>
    </row>
    <row r="17" spans="1:5" x14ac:dyDescent="0.25">
      <c r="A17" t="s">
        <v>8</v>
      </c>
      <c r="B17" t="s">
        <v>1</v>
      </c>
      <c r="C17" s="4"/>
      <c r="D17">
        <f>E5-E4</f>
        <v>3.1151769999999999E-2</v>
      </c>
      <c r="E17" t="s">
        <v>26</v>
      </c>
    </row>
    <row r="18" spans="1:5" x14ac:dyDescent="0.25">
      <c r="D18">
        <f>SUM(D14:D17)</f>
        <v>9.8381769999999896E-2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E11" sqref="E11"/>
    </sheetView>
  </sheetViews>
  <sheetFormatPr defaultRowHeight="16.5" x14ac:dyDescent="0.25"/>
  <cols>
    <col min="1" max="1" width="11.25" bestFit="1" customWidth="1"/>
    <col min="2" max="2" width="11.625" bestFit="1" customWidth="1"/>
    <col min="3" max="4" width="9.5" bestFit="1" customWidth="1"/>
    <col min="5" max="5" width="9.5" customWidth="1"/>
    <col min="6" max="6" width="2.5" bestFit="1" customWidth="1"/>
    <col min="7" max="7" width="11.25" bestFit="1" customWidth="1"/>
    <col min="8" max="8" width="12.375" bestFit="1" customWidth="1"/>
    <col min="9" max="9" width="2.625" bestFit="1" customWidth="1"/>
    <col min="10" max="10" width="12.875" customWidth="1"/>
    <col min="11" max="11" width="15.375" bestFit="1" customWidth="1"/>
    <col min="12" max="12" width="12.75" bestFit="1" customWidth="1"/>
    <col min="13" max="14" width="10.125" bestFit="1" customWidth="1"/>
    <col min="15" max="15" width="9.5" bestFit="1" customWidth="1"/>
  </cols>
  <sheetData>
    <row r="1" spans="1:15" x14ac:dyDescent="0.25">
      <c r="A1" t="s">
        <v>18</v>
      </c>
      <c r="B1" t="s">
        <v>17</v>
      </c>
      <c r="C1" t="s">
        <v>13</v>
      </c>
      <c r="G1" t="s">
        <v>14</v>
      </c>
      <c r="K1" t="s">
        <v>11</v>
      </c>
    </row>
    <row r="2" spans="1:15" x14ac:dyDescent="0.25">
      <c r="C2" t="s">
        <v>6</v>
      </c>
      <c r="D2" t="s">
        <v>7</v>
      </c>
      <c r="E2" t="s">
        <v>8</v>
      </c>
      <c r="G2" t="s">
        <v>6</v>
      </c>
      <c r="H2" t="s">
        <v>7</v>
      </c>
      <c r="I2" t="s">
        <v>8</v>
      </c>
      <c r="J2" t="s">
        <v>16</v>
      </c>
      <c r="M2" t="s">
        <v>6</v>
      </c>
      <c r="N2" t="s">
        <v>7</v>
      </c>
      <c r="O2" t="s">
        <v>8</v>
      </c>
    </row>
    <row r="3" spans="1:15" x14ac:dyDescent="0.25">
      <c r="A3" t="s">
        <v>19</v>
      </c>
      <c r="B3" t="s">
        <v>0</v>
      </c>
      <c r="D3">
        <v>0.90888899999999995</v>
      </c>
      <c r="E3">
        <v>-4.8422800000000002E-2</v>
      </c>
      <c r="G3">
        <v>-2.7250000000000001</v>
      </c>
      <c r="H3">
        <v>0.96</v>
      </c>
      <c r="I3">
        <v>0</v>
      </c>
      <c r="J3">
        <f>SQRT(G3^2+H3^2+I3^2)</f>
        <v>2.8891564512846997</v>
      </c>
      <c r="M3">
        <f t="shared" ref="M3:O10" si="0">C3-C$9</f>
        <v>2.89419E-2</v>
      </c>
      <c r="N3">
        <f>D3-D$9</f>
        <v>0.94210139999999998</v>
      </c>
      <c r="O3">
        <f>E3-E$9</f>
        <v>-4.8422800000000002E-2</v>
      </c>
    </row>
    <row r="4" spans="1:15" x14ac:dyDescent="0.25">
      <c r="A4" t="s">
        <v>19</v>
      </c>
      <c r="B4" t="s">
        <v>1</v>
      </c>
      <c r="D4" s="3">
        <v>-1.5240100000000001</v>
      </c>
      <c r="E4" s="4">
        <v>-6.67402E-2</v>
      </c>
      <c r="G4">
        <v>-2.7250000000000001</v>
      </c>
      <c r="H4">
        <v>-1.5780000000000001</v>
      </c>
      <c r="I4">
        <v>0</v>
      </c>
      <c r="J4">
        <f t="shared" ref="J4:J10" si="1">SQRT(G4^2+H4^2+I4^2)</f>
        <v>3.1489218789928719</v>
      </c>
      <c r="M4">
        <f t="shared" si="0"/>
        <v>2.89419E-2</v>
      </c>
      <c r="N4">
        <f>D4-D$9</f>
        <v>-1.4907976000000001</v>
      </c>
      <c r="O4">
        <f>E4-E$9</f>
        <v>-6.67402E-2</v>
      </c>
    </row>
    <row r="5" spans="1:15" x14ac:dyDescent="0.25">
      <c r="A5" t="s">
        <v>21</v>
      </c>
      <c r="B5" t="s">
        <v>1</v>
      </c>
      <c r="C5" s="1">
        <v>-2.8003999999999998</v>
      </c>
      <c r="E5" s="4">
        <v>2.3951799999999998E-3</v>
      </c>
      <c r="G5">
        <v>-2.7250000000000001</v>
      </c>
      <c r="H5">
        <v>-1.5780000000000001</v>
      </c>
      <c r="I5">
        <v>0</v>
      </c>
      <c r="J5">
        <f t="shared" si="1"/>
        <v>3.1489218789928719</v>
      </c>
      <c r="M5">
        <f t="shared" si="0"/>
        <v>-2.7714580999999998</v>
      </c>
      <c r="N5">
        <f t="shared" si="0"/>
        <v>3.3212400000000003E-2</v>
      </c>
      <c r="O5">
        <f t="shared" si="0"/>
        <v>2.3951799999999998E-3</v>
      </c>
    </row>
    <row r="6" spans="1:15" x14ac:dyDescent="0.25">
      <c r="A6" t="s">
        <v>21</v>
      </c>
      <c r="B6" t="s">
        <v>2</v>
      </c>
      <c r="C6" s="2">
        <v>0.81725599999999998</v>
      </c>
      <c r="E6">
        <v>-1.2683399999999999E-2</v>
      </c>
      <c r="G6">
        <v>0.95</v>
      </c>
      <c r="H6">
        <v>-1.5780000000000001</v>
      </c>
      <c r="I6">
        <v>0</v>
      </c>
      <c r="J6">
        <f t="shared" si="1"/>
        <v>1.841896848360407</v>
      </c>
      <c r="M6">
        <f t="shared" si="0"/>
        <v>0.84619789999999995</v>
      </c>
      <c r="N6">
        <f t="shared" si="0"/>
        <v>3.3212400000000003E-2</v>
      </c>
      <c r="O6">
        <f t="shared" si="0"/>
        <v>-1.2683399999999999E-2</v>
      </c>
    </row>
    <row r="7" spans="1:15" x14ac:dyDescent="0.25">
      <c r="A7" t="s">
        <v>22</v>
      </c>
      <c r="B7" t="s">
        <v>1</v>
      </c>
      <c r="C7" s="1">
        <v>-2.7067299999999999</v>
      </c>
      <c r="D7" s="3">
        <v>-1.6172200000000001</v>
      </c>
      <c r="G7">
        <v>-2.7250000000000001</v>
      </c>
      <c r="H7">
        <v>-1.5780000000000001</v>
      </c>
      <c r="I7">
        <v>0</v>
      </c>
      <c r="J7">
        <f t="shared" si="1"/>
        <v>3.1489218789928719</v>
      </c>
      <c r="M7">
        <f t="shared" si="0"/>
        <v>-2.6777880999999999</v>
      </c>
      <c r="N7">
        <f t="shared" si="0"/>
        <v>-1.5840076000000001</v>
      </c>
      <c r="O7">
        <f t="shared" si="0"/>
        <v>0</v>
      </c>
    </row>
    <row r="8" spans="1:15" x14ac:dyDescent="0.25">
      <c r="A8" t="s">
        <v>22</v>
      </c>
      <c r="B8" t="s">
        <v>2</v>
      </c>
      <c r="C8" s="2">
        <v>0.88056299999999998</v>
      </c>
      <c r="D8">
        <v>-1.56732</v>
      </c>
      <c r="G8">
        <v>0.95</v>
      </c>
      <c r="H8">
        <v>-1.5780000000000001</v>
      </c>
      <c r="I8">
        <v>0</v>
      </c>
      <c r="J8">
        <f t="shared" si="1"/>
        <v>1.841896848360407</v>
      </c>
      <c r="M8">
        <f t="shared" si="0"/>
        <v>0.90950489999999995</v>
      </c>
      <c r="N8">
        <f t="shared" si="0"/>
        <v>-1.5341076</v>
      </c>
      <c r="O8">
        <f t="shared" si="0"/>
        <v>0</v>
      </c>
    </row>
    <row r="9" spans="1:15" x14ac:dyDescent="0.25">
      <c r="A9" t="s">
        <v>22</v>
      </c>
      <c r="B9" t="s">
        <v>4</v>
      </c>
      <c r="C9">
        <v>-2.89419E-2</v>
      </c>
      <c r="D9">
        <v>-3.3212400000000003E-2</v>
      </c>
      <c r="G9">
        <v>0</v>
      </c>
      <c r="H9">
        <v>0</v>
      </c>
      <c r="I9">
        <v>0</v>
      </c>
      <c r="J9">
        <f t="shared" si="1"/>
        <v>0</v>
      </c>
      <c r="M9">
        <f>C9-C$9</f>
        <v>0</v>
      </c>
      <c r="N9">
        <f t="shared" si="0"/>
        <v>0</v>
      </c>
      <c r="O9">
        <f t="shared" si="0"/>
        <v>0</v>
      </c>
    </row>
    <row r="10" spans="1:15" x14ac:dyDescent="0.25">
      <c r="A10" t="s">
        <v>22</v>
      </c>
      <c r="B10" t="s">
        <v>5</v>
      </c>
      <c r="C10">
        <v>-1.7783500000000001</v>
      </c>
      <c r="D10">
        <v>-6.5627400000000001E-3</v>
      </c>
      <c r="G10">
        <v>-1.75</v>
      </c>
      <c r="H10">
        <v>0</v>
      </c>
      <c r="I10">
        <v>0</v>
      </c>
      <c r="J10">
        <f t="shared" si="1"/>
        <v>1.75</v>
      </c>
      <c r="K10" t="s">
        <v>12</v>
      </c>
      <c r="L10">
        <f>SQRT((C10-C9)^2+(D10-D9)^2)</f>
        <v>1.7496110724168745</v>
      </c>
      <c r="M10">
        <f t="shared" si="0"/>
        <v>-1.7494081000000001</v>
      </c>
      <c r="N10">
        <f t="shared" si="0"/>
        <v>2.6649660000000002E-2</v>
      </c>
      <c r="O10">
        <f t="shared" si="0"/>
        <v>0</v>
      </c>
    </row>
    <row r="11" spans="1:15" x14ac:dyDescent="0.25">
      <c r="C11">
        <f>SQRT(C9^2+D9^2)</f>
        <v>4.405334367979348E-2</v>
      </c>
      <c r="E11">
        <f>MAX(E3:E6)-MIN(E3:E6)</f>
        <v>6.9135379999999996E-2</v>
      </c>
    </row>
    <row r="12" spans="1:15" x14ac:dyDescent="0.25">
      <c r="C12">
        <f>SQRT(D10^2+(C10-G10)^2)</f>
        <v>2.9099691687500838E-2</v>
      </c>
    </row>
    <row r="14" spans="1:15" x14ac:dyDescent="0.25">
      <c r="A14" t="s">
        <v>7</v>
      </c>
      <c r="B14" t="s">
        <v>1</v>
      </c>
      <c r="C14" s="3"/>
      <c r="D14">
        <f>D7-D4</f>
        <v>-9.3210000000000015E-2</v>
      </c>
      <c r="E14" t="s">
        <v>24</v>
      </c>
    </row>
    <row r="15" spans="1:15" x14ac:dyDescent="0.25">
      <c r="A15" t="s">
        <v>6</v>
      </c>
      <c r="B15" t="s">
        <v>2</v>
      </c>
      <c r="C15" s="2"/>
      <c r="D15">
        <f>C8-C6</f>
        <v>6.3307000000000002E-2</v>
      </c>
      <c r="E15" t="s">
        <v>25</v>
      </c>
    </row>
    <row r="16" spans="1:15" x14ac:dyDescent="0.25">
      <c r="A16" t="s">
        <v>6</v>
      </c>
      <c r="B16" t="s">
        <v>1</v>
      </c>
      <c r="C16" s="1"/>
      <c r="D16">
        <f>C7-C5</f>
        <v>9.366999999999992E-2</v>
      </c>
      <c r="E16" t="s">
        <v>25</v>
      </c>
    </row>
    <row r="17" spans="1:5" x14ac:dyDescent="0.25">
      <c r="A17" t="s">
        <v>8</v>
      </c>
      <c r="B17" t="s">
        <v>1</v>
      </c>
      <c r="C17" s="4"/>
      <c r="D17">
        <f>E5-E4</f>
        <v>6.9135379999999996E-2</v>
      </c>
      <c r="E17" t="s">
        <v>26</v>
      </c>
    </row>
    <row r="18" spans="1:5" x14ac:dyDescent="0.25">
      <c r="D18">
        <f>SUM(D14:D17)</f>
        <v>0.1329023799999999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E6" sqref="E6"/>
    </sheetView>
  </sheetViews>
  <sheetFormatPr defaultRowHeight="16.5" x14ac:dyDescent="0.25"/>
  <cols>
    <col min="1" max="1" width="7.5" bestFit="1" customWidth="1"/>
    <col min="2" max="2" width="12.375" bestFit="1" customWidth="1"/>
    <col min="3" max="3" width="11.25" bestFit="1" customWidth="1"/>
    <col min="4" max="4" width="9.5" bestFit="1" customWidth="1"/>
    <col min="5" max="5" width="9.5" customWidth="1"/>
    <col min="6" max="6" width="2.5" bestFit="1" customWidth="1"/>
    <col min="7" max="7" width="7.125" bestFit="1" customWidth="1"/>
    <col min="8" max="8" width="12.375" bestFit="1" customWidth="1"/>
    <col min="9" max="9" width="10.5" bestFit="1" customWidth="1"/>
    <col min="10" max="10" width="12.875" customWidth="1"/>
    <col min="11" max="11" width="15.375" bestFit="1" customWidth="1"/>
    <col min="12" max="12" width="12.75" bestFit="1" customWidth="1"/>
    <col min="13" max="14" width="10.125" bestFit="1" customWidth="1"/>
    <col min="15" max="15" width="9.5" bestFit="1" customWidth="1"/>
  </cols>
  <sheetData>
    <row r="1" spans="1:15" x14ac:dyDescent="0.25">
      <c r="A1" t="s">
        <v>18</v>
      </c>
      <c r="B1" t="s">
        <v>17</v>
      </c>
      <c r="C1" t="s">
        <v>13</v>
      </c>
      <c r="G1" t="s">
        <v>14</v>
      </c>
      <c r="K1" t="s">
        <v>11</v>
      </c>
    </row>
    <row r="2" spans="1:15" x14ac:dyDescent="0.25">
      <c r="C2" t="s">
        <v>6</v>
      </c>
      <c r="D2" t="s">
        <v>7</v>
      </c>
      <c r="E2" t="s">
        <v>8</v>
      </c>
      <c r="G2" t="s">
        <v>6</v>
      </c>
      <c r="H2" t="s">
        <v>7</v>
      </c>
      <c r="I2" t="s">
        <v>8</v>
      </c>
      <c r="J2" t="s">
        <v>16</v>
      </c>
      <c r="M2" t="s">
        <v>6</v>
      </c>
      <c r="N2" t="s">
        <v>7</v>
      </c>
      <c r="O2" t="s">
        <v>8</v>
      </c>
    </row>
    <row r="3" spans="1:15" x14ac:dyDescent="0.25">
      <c r="A3" t="s">
        <v>19</v>
      </c>
      <c r="B3" t="s">
        <v>0</v>
      </c>
      <c r="D3">
        <v>0.927176</v>
      </c>
      <c r="E3">
        <v>-3.3603599999999997E-2</v>
      </c>
      <c r="G3">
        <v>-2.7250000000000001</v>
      </c>
      <c r="H3">
        <v>0.96</v>
      </c>
      <c r="I3">
        <v>0</v>
      </c>
      <c r="J3">
        <f>SQRT(G3^2+H3^2+I3^2)</f>
        <v>2.8891564512846997</v>
      </c>
      <c r="M3">
        <f t="shared" ref="M3:M8" si="0">C3-C$9</f>
        <v>4.8292300000000003E-3</v>
      </c>
      <c r="N3">
        <f t="shared" ref="N3:N8" si="1">D3-D$9</f>
        <v>1.1271580000000001</v>
      </c>
      <c r="O3">
        <f t="shared" ref="O3:O8" si="2">E3-E$9</f>
        <v>-3.3603599999999997E-2</v>
      </c>
    </row>
    <row r="4" spans="1:15" x14ac:dyDescent="0.25">
      <c r="A4" t="s">
        <v>19</v>
      </c>
      <c r="B4" t="s">
        <v>1</v>
      </c>
      <c r="D4" s="3">
        <v>-1.5654600000000001</v>
      </c>
      <c r="E4" s="6">
        <v>-6.3705899999999996E-2</v>
      </c>
      <c r="G4">
        <v>-2.7250000000000001</v>
      </c>
      <c r="H4">
        <v>-1.5780000000000001</v>
      </c>
      <c r="I4">
        <v>0</v>
      </c>
      <c r="J4">
        <f t="shared" ref="J4:J10" si="3">SQRT(G4^2+H4^2+I4^2)</f>
        <v>3.1489218789928719</v>
      </c>
      <c r="M4">
        <f t="shared" si="0"/>
        <v>4.8292300000000003E-3</v>
      </c>
      <c r="N4">
        <f t="shared" si="1"/>
        <v>-1.365478</v>
      </c>
      <c r="O4">
        <f t="shared" si="2"/>
        <v>-6.3705899999999996E-2</v>
      </c>
    </row>
    <row r="5" spans="1:15" x14ac:dyDescent="0.25">
      <c r="A5" t="s">
        <v>21</v>
      </c>
      <c r="B5" t="s">
        <v>1</v>
      </c>
      <c r="C5" s="1">
        <v>-2.7830699999999999</v>
      </c>
      <c r="E5" s="6">
        <v>0.25820399999999999</v>
      </c>
      <c r="G5">
        <v>-2.7250000000000001</v>
      </c>
      <c r="H5">
        <v>-1.5780000000000001</v>
      </c>
      <c r="I5">
        <v>0</v>
      </c>
      <c r="J5">
        <f t="shared" si="3"/>
        <v>3.1489218789928719</v>
      </c>
      <c r="M5">
        <f t="shared" si="0"/>
        <v>-2.77824077</v>
      </c>
      <c r="N5">
        <f t="shared" si="1"/>
        <v>0.19998199999999999</v>
      </c>
      <c r="O5">
        <f t="shared" si="2"/>
        <v>0.25820399999999999</v>
      </c>
    </row>
    <row r="6" spans="1:15" x14ac:dyDescent="0.25">
      <c r="A6" t="s">
        <v>21</v>
      </c>
      <c r="B6" t="s">
        <v>2</v>
      </c>
      <c r="C6" s="5">
        <v>0.85772599999999999</v>
      </c>
      <c r="E6">
        <v>0.31026399999999998</v>
      </c>
      <c r="G6">
        <v>0.95</v>
      </c>
      <c r="H6">
        <v>-1.5780000000000001</v>
      </c>
      <c r="I6">
        <v>0</v>
      </c>
      <c r="J6">
        <f t="shared" si="3"/>
        <v>1.841896848360407</v>
      </c>
      <c r="M6">
        <f t="shared" si="0"/>
        <v>0.86255523000000001</v>
      </c>
      <c r="N6">
        <f t="shared" si="1"/>
        <v>0.19998199999999999</v>
      </c>
      <c r="O6">
        <f t="shared" si="2"/>
        <v>0.31026399999999998</v>
      </c>
    </row>
    <row r="7" spans="1:15" x14ac:dyDescent="0.25">
      <c r="A7" t="s">
        <v>22</v>
      </c>
      <c r="B7" t="s">
        <v>1</v>
      </c>
      <c r="C7" s="1">
        <v>-2.6753999999999998</v>
      </c>
      <c r="D7" s="3">
        <v>-1.7798799999999999</v>
      </c>
      <c r="G7">
        <v>-2.7250000000000001</v>
      </c>
      <c r="H7">
        <v>-1.5780000000000001</v>
      </c>
      <c r="I7">
        <v>0</v>
      </c>
      <c r="J7">
        <f t="shared" si="3"/>
        <v>3.1489218789928719</v>
      </c>
      <c r="M7">
        <f t="shared" si="0"/>
        <v>-2.6705707699999999</v>
      </c>
      <c r="N7">
        <f t="shared" si="1"/>
        <v>-1.579898</v>
      </c>
      <c r="O7">
        <f t="shared" si="2"/>
        <v>0</v>
      </c>
    </row>
    <row r="8" spans="1:15" x14ac:dyDescent="0.25">
      <c r="A8" t="s">
        <v>22</v>
      </c>
      <c r="B8" t="s">
        <v>2</v>
      </c>
      <c r="C8" s="5">
        <v>0.91544899999999996</v>
      </c>
      <c r="D8">
        <v>-1.7095899999999999</v>
      </c>
      <c r="G8">
        <v>0.95</v>
      </c>
      <c r="H8">
        <v>-1.5780000000000001</v>
      </c>
      <c r="I8">
        <v>0</v>
      </c>
      <c r="J8">
        <f t="shared" si="3"/>
        <v>1.841896848360407</v>
      </c>
      <c r="M8">
        <f t="shared" si="0"/>
        <v>0.92027822999999997</v>
      </c>
      <c r="N8">
        <f t="shared" si="1"/>
        <v>-1.5096080000000001</v>
      </c>
      <c r="O8">
        <f t="shared" si="2"/>
        <v>0</v>
      </c>
    </row>
    <row r="9" spans="1:15" x14ac:dyDescent="0.25">
      <c r="A9" t="s">
        <v>22</v>
      </c>
      <c r="B9" t="s">
        <v>4</v>
      </c>
      <c r="C9">
        <v>-4.8292300000000003E-3</v>
      </c>
      <c r="D9">
        <v>-0.19998199999999999</v>
      </c>
      <c r="G9">
        <v>0</v>
      </c>
      <c r="H9">
        <v>0</v>
      </c>
      <c r="I9">
        <v>0</v>
      </c>
      <c r="J9">
        <f t="shared" si="3"/>
        <v>0</v>
      </c>
      <c r="M9">
        <f>C9-C$9</f>
        <v>0</v>
      </c>
      <c r="N9">
        <f t="shared" ref="N9:N10" si="4">D9-D$9</f>
        <v>0</v>
      </c>
      <c r="O9">
        <f>E9-E$9</f>
        <v>0</v>
      </c>
    </row>
    <row r="10" spans="1:15" x14ac:dyDescent="0.25">
      <c r="A10" t="s">
        <v>22</v>
      </c>
      <c r="B10" t="s">
        <v>5</v>
      </c>
      <c r="C10">
        <v>-1.7485999999999999</v>
      </c>
      <c r="D10">
        <v>-0.17233100000000001</v>
      </c>
      <c r="G10">
        <v>-1.75</v>
      </c>
      <c r="H10">
        <v>0</v>
      </c>
      <c r="I10">
        <v>0</v>
      </c>
      <c r="J10">
        <f t="shared" si="3"/>
        <v>1.75</v>
      </c>
      <c r="K10" t="s">
        <v>12</v>
      </c>
      <c r="L10">
        <f>SQRT((C10-C9)^2+(D10-D9)^2)</f>
        <v>1.7439899873873683</v>
      </c>
      <c r="M10">
        <f t="shared" ref="M10" si="5">C10-C$9</f>
        <v>-1.74377077</v>
      </c>
      <c r="N10">
        <f t="shared" si="4"/>
        <v>2.7650999999999981E-2</v>
      </c>
      <c r="O10">
        <f>E10-E$9</f>
        <v>0</v>
      </c>
    </row>
    <row r="14" spans="1:15" x14ac:dyDescent="0.25">
      <c r="A14" t="s">
        <v>7</v>
      </c>
      <c r="B14" t="s">
        <v>1</v>
      </c>
      <c r="C14" s="3"/>
      <c r="D14">
        <f>D7-D4</f>
        <v>-0.21441999999999983</v>
      </c>
      <c r="E14" t="s">
        <v>24</v>
      </c>
    </row>
    <row r="15" spans="1:15" x14ac:dyDescent="0.25">
      <c r="A15" t="s">
        <v>6</v>
      </c>
      <c r="B15" t="s">
        <v>2</v>
      </c>
      <c r="C15" s="2"/>
      <c r="D15">
        <f>C8-C6</f>
        <v>5.7722999999999969E-2</v>
      </c>
      <c r="E15" t="s">
        <v>25</v>
      </c>
    </row>
    <row r="16" spans="1:15" x14ac:dyDescent="0.25">
      <c r="A16" t="s">
        <v>6</v>
      </c>
      <c r="B16" t="s">
        <v>1</v>
      </c>
      <c r="C16" s="1"/>
      <c r="D16">
        <f>C7-C5</f>
        <v>0.10767000000000015</v>
      </c>
      <c r="E16" t="s">
        <v>25</v>
      </c>
    </row>
    <row r="17" spans="1:5" x14ac:dyDescent="0.25">
      <c r="A17" t="s">
        <v>8</v>
      </c>
      <c r="B17" t="s">
        <v>1</v>
      </c>
      <c r="C17" s="4"/>
      <c r="D17">
        <f>E5-E4</f>
        <v>0.32190989999999997</v>
      </c>
      <c r="E17" t="s">
        <v>26</v>
      </c>
    </row>
    <row r="18" spans="1:5" x14ac:dyDescent="0.25">
      <c r="D18">
        <f>SUM(D14:D17)</f>
        <v>0.27288290000000026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defaultRowHeight="16.5" x14ac:dyDescent="0.25"/>
  <cols>
    <col min="1" max="1" width="43.25" bestFit="1" customWidth="1"/>
  </cols>
  <sheetData>
    <row r="1" spans="1:1" x14ac:dyDescent="0.25">
      <c r="A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2nd</vt:lpstr>
      <vt:lpstr>3rd</vt:lpstr>
      <vt:lpstr>4th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2017-04-25T06:06:00Z</dcterms:modified>
</cp:coreProperties>
</file>