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oud\Dropbox\Carpetas_compartidas\Universidad\TFG\go-bees\docs\rst\anexos\"/>
    </mc:Choice>
  </mc:AlternateContent>
  <bookViews>
    <workbookView xWindow="0" yWindow="0" windowWidth="15330" windowHeight="463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9" i="1" l="1"/>
  <c r="L270" i="1"/>
  <c r="L271" i="1"/>
  <c r="L272" i="1"/>
  <c r="L268" i="1"/>
  <c r="J4" i="1"/>
  <c r="J3" i="1"/>
  <c r="K269" i="1"/>
  <c r="K270" i="1"/>
  <c r="K271" i="1"/>
  <c r="K272" i="1"/>
  <c r="K268" i="1"/>
  <c r="C273" i="1"/>
  <c r="G263" i="1"/>
  <c r="C263" i="1"/>
  <c r="E263" i="1" s="1"/>
  <c r="E262" i="1"/>
  <c r="C262" i="1"/>
  <c r="G262" i="1" s="1"/>
  <c r="G261" i="1"/>
  <c r="E261" i="1"/>
  <c r="G260" i="1"/>
  <c r="E260" i="1"/>
  <c r="G259" i="1"/>
  <c r="E259" i="1"/>
  <c r="G258" i="1"/>
  <c r="E258" i="1"/>
  <c r="G257" i="1"/>
  <c r="E257" i="1"/>
  <c r="G256" i="1"/>
  <c r="E256" i="1"/>
  <c r="G249" i="1"/>
  <c r="E249" i="1"/>
  <c r="C249" i="1"/>
  <c r="G248" i="1"/>
  <c r="E248" i="1"/>
  <c r="C248" i="1"/>
  <c r="G247" i="1"/>
  <c r="E247" i="1"/>
  <c r="G246" i="1"/>
  <c r="E246" i="1"/>
  <c r="G245" i="1"/>
  <c r="E245" i="1"/>
  <c r="G244" i="1"/>
  <c r="E244" i="1"/>
  <c r="G243" i="1"/>
  <c r="E243" i="1"/>
  <c r="G242" i="1"/>
  <c r="G250" i="1" s="1"/>
  <c r="E242" i="1"/>
  <c r="K273" i="1" l="1"/>
  <c r="G264" i="1"/>
  <c r="E264" i="1"/>
  <c r="E250" i="1"/>
  <c r="G228" i="1"/>
  <c r="G229" i="1"/>
  <c r="C235" i="1"/>
  <c r="G235" i="1" s="1"/>
  <c r="G234" i="1"/>
  <c r="E234" i="1"/>
  <c r="C234" i="1"/>
  <c r="G233" i="1"/>
  <c r="E233" i="1"/>
  <c r="G232" i="1"/>
  <c r="E232" i="1"/>
  <c r="G231" i="1"/>
  <c r="E231" i="1"/>
  <c r="G230" i="1"/>
  <c r="E230" i="1"/>
  <c r="E229" i="1"/>
  <c r="E228" i="1"/>
  <c r="G236" i="1" l="1"/>
  <c r="E236" i="1"/>
  <c r="E235" i="1"/>
  <c r="C221" i="1" l="1"/>
  <c r="G221" i="1" s="1"/>
  <c r="G220" i="1"/>
  <c r="E220" i="1"/>
  <c r="C220" i="1"/>
  <c r="G219" i="1"/>
  <c r="E219" i="1"/>
  <c r="G218" i="1"/>
  <c r="E218" i="1"/>
  <c r="G217" i="1"/>
  <c r="E217" i="1"/>
  <c r="G216" i="1"/>
  <c r="E216" i="1"/>
  <c r="G215" i="1"/>
  <c r="E215" i="1"/>
  <c r="G214" i="1"/>
  <c r="E214" i="1"/>
  <c r="G222" i="1" l="1"/>
  <c r="E221" i="1"/>
  <c r="E222" i="1" s="1"/>
  <c r="C207" i="1"/>
  <c r="G207" i="1" s="1"/>
  <c r="C206" i="1"/>
  <c r="E206" i="1" s="1"/>
  <c r="G205" i="1"/>
  <c r="E205" i="1"/>
  <c r="G204" i="1"/>
  <c r="E204" i="1"/>
  <c r="G203" i="1"/>
  <c r="E203" i="1"/>
  <c r="G202" i="1"/>
  <c r="E202" i="1"/>
  <c r="G201" i="1"/>
  <c r="E201" i="1"/>
  <c r="G200" i="1"/>
  <c r="E200" i="1"/>
  <c r="G206" i="1" l="1"/>
  <c r="G208" i="1" s="1"/>
  <c r="E207" i="1"/>
  <c r="E208" i="1" s="1"/>
  <c r="C193" i="1"/>
  <c r="G193" i="1" s="1"/>
  <c r="C192" i="1"/>
  <c r="G192" i="1" s="1"/>
  <c r="G191" i="1"/>
  <c r="E191" i="1"/>
  <c r="G190" i="1"/>
  <c r="E190" i="1"/>
  <c r="G189" i="1"/>
  <c r="E189" i="1"/>
  <c r="G188" i="1"/>
  <c r="E188" i="1"/>
  <c r="G187" i="1"/>
  <c r="E187" i="1"/>
  <c r="G186" i="1"/>
  <c r="E186" i="1"/>
  <c r="G194" i="1" l="1"/>
  <c r="E192" i="1"/>
  <c r="E194" i="1" s="1"/>
  <c r="E193" i="1"/>
  <c r="C179" i="1"/>
  <c r="G179" i="1" s="1"/>
  <c r="G178" i="1"/>
  <c r="C178" i="1"/>
  <c r="E178" i="1" s="1"/>
  <c r="G177" i="1"/>
  <c r="E177" i="1"/>
  <c r="G176" i="1"/>
  <c r="E176" i="1"/>
  <c r="G175" i="1"/>
  <c r="E175" i="1"/>
  <c r="G174" i="1"/>
  <c r="E174" i="1"/>
  <c r="G173" i="1"/>
  <c r="E173" i="1"/>
  <c r="G172" i="1"/>
  <c r="E172" i="1"/>
  <c r="E179" i="1" l="1"/>
  <c r="G180" i="1"/>
  <c r="E180" i="1"/>
  <c r="C165" i="1"/>
  <c r="G165" i="1" s="1"/>
  <c r="G164" i="1"/>
  <c r="E164" i="1"/>
  <c r="C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E165" i="1" l="1"/>
  <c r="G166" i="1"/>
  <c r="E166" i="1"/>
  <c r="C151" i="1"/>
  <c r="G151" i="1" s="1"/>
  <c r="G150" i="1"/>
  <c r="C150" i="1"/>
  <c r="E150" i="1" s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52" i="1" l="1"/>
  <c r="E151" i="1"/>
  <c r="E152" i="1" s="1"/>
  <c r="C137" i="1"/>
  <c r="G137" i="1" s="1"/>
  <c r="C136" i="1"/>
  <c r="G136" i="1" s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38" i="1" l="1"/>
  <c r="E136" i="1"/>
  <c r="E138" i="1" s="1"/>
  <c r="E137" i="1"/>
  <c r="C123" i="1"/>
  <c r="G123" i="1" s="1"/>
  <c r="C122" i="1"/>
  <c r="G122" i="1" s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24" i="1" l="1"/>
  <c r="E122" i="1"/>
  <c r="E124" i="1" s="1"/>
  <c r="E123" i="1"/>
  <c r="C109" i="1"/>
  <c r="E109" i="1" s="1"/>
  <c r="G108" i="1"/>
  <c r="C108" i="1"/>
  <c r="E108" i="1" s="1"/>
  <c r="G107" i="1"/>
  <c r="E107" i="1"/>
  <c r="G106" i="1"/>
  <c r="E106" i="1"/>
  <c r="G105" i="1"/>
  <c r="E105" i="1"/>
  <c r="G104" i="1"/>
  <c r="E104" i="1"/>
  <c r="G103" i="1"/>
  <c r="E103" i="1"/>
  <c r="G102" i="1"/>
  <c r="E102" i="1"/>
  <c r="G109" i="1" l="1"/>
  <c r="E110" i="1"/>
  <c r="G110" i="1"/>
  <c r="C95" i="1"/>
  <c r="E95" i="1" s="1"/>
  <c r="E94" i="1"/>
  <c r="C94" i="1"/>
  <c r="G94" i="1" s="1"/>
  <c r="G93" i="1"/>
  <c r="E93" i="1"/>
  <c r="G92" i="1"/>
  <c r="E92" i="1"/>
  <c r="G91" i="1"/>
  <c r="E91" i="1"/>
  <c r="G90" i="1"/>
  <c r="E90" i="1"/>
  <c r="G89" i="1"/>
  <c r="E89" i="1"/>
  <c r="G88" i="1"/>
  <c r="E88" i="1"/>
  <c r="C81" i="1"/>
  <c r="G81" i="1" s="1"/>
  <c r="C80" i="1"/>
  <c r="E80" i="1" s="1"/>
  <c r="G79" i="1"/>
  <c r="E79" i="1"/>
  <c r="G78" i="1"/>
  <c r="E78" i="1"/>
  <c r="G77" i="1"/>
  <c r="E77" i="1"/>
  <c r="G76" i="1"/>
  <c r="E76" i="1"/>
  <c r="G75" i="1"/>
  <c r="E75" i="1"/>
  <c r="G74" i="1"/>
  <c r="E74" i="1"/>
  <c r="G80" i="1" l="1"/>
  <c r="G82" i="1" s="1"/>
  <c r="E81" i="1"/>
  <c r="E96" i="1"/>
  <c r="G95" i="1"/>
  <c r="G96" i="1" s="1"/>
  <c r="E82" i="1"/>
  <c r="G67" i="1"/>
  <c r="E67" i="1"/>
  <c r="C67" i="1"/>
  <c r="C66" i="1"/>
  <c r="G66" i="1" s="1"/>
  <c r="G65" i="1"/>
  <c r="E65" i="1"/>
  <c r="G64" i="1"/>
  <c r="E64" i="1"/>
  <c r="G63" i="1"/>
  <c r="E63" i="1"/>
  <c r="G62" i="1"/>
  <c r="E62" i="1"/>
  <c r="G61" i="1"/>
  <c r="E61" i="1"/>
  <c r="G60" i="1"/>
  <c r="E60" i="1"/>
  <c r="E66" i="1" l="1"/>
  <c r="E68" i="1" s="1"/>
  <c r="G68" i="1"/>
  <c r="E53" i="1"/>
  <c r="C53" i="1"/>
  <c r="G53" i="1" s="1"/>
  <c r="C52" i="1"/>
  <c r="G52" i="1" s="1"/>
  <c r="G51" i="1"/>
  <c r="E51" i="1"/>
  <c r="G50" i="1"/>
  <c r="E50" i="1"/>
  <c r="G49" i="1"/>
  <c r="E49" i="1"/>
  <c r="G48" i="1"/>
  <c r="E48" i="1"/>
  <c r="G47" i="1"/>
  <c r="E47" i="1"/>
  <c r="G46" i="1"/>
  <c r="E46" i="1"/>
  <c r="C39" i="1"/>
  <c r="G39" i="1" s="1"/>
  <c r="C38" i="1"/>
  <c r="G38" i="1" s="1"/>
  <c r="G37" i="1"/>
  <c r="E37" i="1"/>
  <c r="G36" i="1"/>
  <c r="E36" i="1"/>
  <c r="G35" i="1"/>
  <c r="E35" i="1"/>
  <c r="G34" i="1"/>
  <c r="E34" i="1"/>
  <c r="G33" i="1"/>
  <c r="E33" i="1"/>
  <c r="G32" i="1"/>
  <c r="E32" i="1"/>
  <c r="C11" i="1"/>
  <c r="G11" i="1" s="1"/>
  <c r="C10" i="1"/>
  <c r="G10" i="1" s="1"/>
  <c r="G9" i="1"/>
  <c r="E9" i="1"/>
  <c r="G8" i="1"/>
  <c r="E8" i="1"/>
  <c r="G7" i="1"/>
  <c r="E7" i="1"/>
  <c r="G6" i="1"/>
  <c r="E6" i="1"/>
  <c r="G5" i="1"/>
  <c r="E5" i="1"/>
  <c r="G4" i="1"/>
  <c r="E4" i="1"/>
  <c r="G19" i="1"/>
  <c r="G20" i="1"/>
  <c r="G21" i="1"/>
  <c r="G22" i="1"/>
  <c r="G23" i="1"/>
  <c r="G18" i="1"/>
  <c r="E25" i="1"/>
  <c r="C25" i="1"/>
  <c r="G25" i="1" s="1"/>
  <c r="C24" i="1"/>
  <c r="E24" i="1" s="1"/>
  <c r="E23" i="1"/>
  <c r="E22" i="1"/>
  <c r="E21" i="1"/>
  <c r="E20" i="1"/>
  <c r="E19" i="1"/>
  <c r="E18" i="1"/>
  <c r="G24" i="1" l="1"/>
  <c r="G54" i="1"/>
  <c r="E52" i="1"/>
  <c r="E54" i="1" s="1"/>
  <c r="G40" i="1"/>
  <c r="E38" i="1"/>
  <c r="E40" i="1" s="1"/>
  <c r="E39" i="1"/>
  <c r="E26" i="1"/>
  <c r="G12" i="1"/>
  <c r="E10" i="1"/>
  <c r="E12" i="1" s="1"/>
  <c r="E11" i="1"/>
  <c r="G26" i="1"/>
</calcChain>
</file>

<file path=xl/sharedStrings.xml><?xml version="1.0" encoding="utf-8"?>
<sst xmlns="http://schemas.openxmlformats.org/spreadsheetml/2006/main" count="180" uniqueCount="35">
  <si>
    <t xml:space="preserve">Story points </t>
  </si>
  <si>
    <t>Total</t>
  </si>
  <si>
    <t>Sprint 0</t>
  </si>
  <si>
    <t>TOTAL (h):</t>
  </si>
  <si>
    <t>Sprint 1</t>
  </si>
  <si>
    <t>Total3</t>
  </si>
  <si>
    <t>Estimado</t>
  </si>
  <si>
    <t>Real</t>
  </si>
  <si>
    <t>Min.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</si>
  <si>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</si>
  <si>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</si>
  <si>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</si>
  <si>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</si>
  <si>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</si>
  <si>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</si>
  <si>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</si>
  <si>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</si>
  <si>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</si>
  <si>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</si>
  <si>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</si>
  <si>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Sprint 13</t>
  </si>
  <si>
    <t>Sprint 14</t>
  </si>
  <si>
    <t>Sprint 15</t>
  </si>
  <si>
    <t>Total horas estimadas</t>
  </si>
  <si>
    <t>Total horas reales</t>
  </si>
  <si>
    <t>Sprint 16</t>
  </si>
  <si>
    <t>Sprint 17</t>
  </si>
  <si>
    <t>Sprint 18</t>
  </si>
  <si>
    <t>Bug</t>
  </si>
  <si>
    <t>Issues</t>
  </si>
  <si>
    <t>Tiempo</t>
  </si>
  <si>
    <t>Documentation</t>
  </si>
  <si>
    <t>Feature</t>
  </si>
  <si>
    <t>Research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</si>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</sst>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9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3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0" borderId="0" xfId="0" applyFont="1"/>
    <xf numFmtId="0" fontId="6" fillId="4" borderId="1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66"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Hoja1!$B$268:$B$272</c:f>
              <c:strCache>
                <c:ptCount val="5"/>
                <c:pt idx="0">
                  <c:v>Bug</c:v>
                </c:pt>
                <c:pt idx="1">
                  <c:v>Documentation</c:v>
                </c:pt>
                <c:pt idx="2">
                  <c:v>Feature</c:v>
                </c:pt>
                <c:pt idx="3">
                  <c:v>Research</c:v>
                </c:pt>
                <c:pt idx="4">
                  <c:v>Testing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Hoja1!$B$268:$B$272</c:f>
              <c:strCache>
                <c:ptCount val="5"/>
                <c:pt idx="0">
                  <c:v>Bug</c:v>
                </c:pt>
                <c:pt idx="1">
                  <c:v>Documentation</c:v>
                </c:pt>
                <c:pt idx="2">
                  <c:v>Feature</c:v>
                </c:pt>
                <c:pt idx="3">
                  <c:v>Research</c:v>
                </c:pt>
                <c:pt idx="4">
                  <c:v>Testing</c:v>
                </c:pt>
              </c:strCache>
            </c:strRef>
          </c:cat>
          <c:val>
            <c:numRef>
              <c:f>Hoja1!$L$268:$L$272</c:f>
              <c:numCache>
                <c:formatCode>0.00%</c:formatCode>
                <c:ptCount val="5"/>
                <c:pt idx="0">
                  <c:v>5.1322418136020148E-2</c:v>
                </c:pt>
                <c:pt idx="1">
                  <c:v>0.20906801007556675</c:v>
                </c:pt>
                <c:pt idx="2">
                  <c:v>0.51668765743073053</c:v>
                </c:pt>
                <c:pt idx="3">
                  <c:v>0.16120906801007556</c:v>
                </c:pt>
                <c:pt idx="4">
                  <c:v>6.1712846347607056E-2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C-42D0-BE7C-F4A654DE0DA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348533</xdr:colOff>
      <xdr:row>274</xdr:row>
      <xdr:rowOff>31648</xdr:rowOff>
    </xdr:from>
    <xdr:to>
      <xdr:col>9</xdr:col>
      <xdr:colOff>515886</xdr:colOff>
      <xdr:row>288</xdr:row>
      <xdr:rowOff>111945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7" name="Tabla18" displayName="Tabla18" ref="B17:G26" headerRowDxfId="265" headerRowBorderDxfId="264">
  <autoFilter ref="B17:G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263" totalsRowDxfId="262"/>
    <tableColumn id="2" name="Min." dataDxfId="261" totalsRowDxfId="260"/>
    <tableColumn id="3" name="Estimado" dataDxfId="259" totalsRowDxfId="258"/>
    <tableColumn id="4" name="Total" dataDxfId="257" totalsRowDxfId="256"/>
    <tableColumn id="5" name="Real" dataDxfId="255" totalsRowDxfId="254"/>
    <tableColumn id="6" name="Total3" totalsRowFunction="sum" dataDxfId="253" totalsRowDxfId="252"/>
  </tableColumns>
  <tableStyleInfo name="TableStyleMedium16" showFirstColumn="0" showLastColumn="0" showRowStripes="0" showColumnStripes="1"/>
</table>
</file>

<file path=xl/tables/table10.xml><?xml version="1.0" encoding="utf-8"?>
<table xmlns="http://schemas.openxmlformats.org/spreadsheetml/2006/main" id="6" name="Tabla181011234567" displayName="Tabla181011234567" ref="B129:G138" headerRowDxfId="139" headerRowBorderDxfId="138">
  <autoFilter ref="B129:G138"/>
  <tableColumns count="6">
    <tableColumn id="1" name="Story points " totalsRowLabel="Total" dataDxfId="137" totalsRowDxfId="136"/>
    <tableColumn id="2" name="Min." dataDxfId="135" totalsRowDxfId="134"/>
    <tableColumn id="3" name="Estimado" dataDxfId="133" totalsRowDxfId="132"/>
    <tableColumn id="4" name="Total" dataDxfId="131" totalsRowDxfId="130"/>
    <tableColumn id="5" name="Real" dataDxfId="129" totalsRowDxfId="128"/>
    <tableColumn id="6" name="Total3" totalsRowFunction="sum" dataDxfId="127" totalsRowDxfId="126"/>
  </tableColumns>
  <tableStyleInfo name="TableStyleMedium16" showFirstColumn="0" showLastColumn="0" showRowStripes="0" showColumnStripes="1"/>
</table>
</file>

<file path=xl/tables/table11.xml><?xml version="1.0" encoding="utf-8"?>
<table xmlns="http://schemas.openxmlformats.org/spreadsheetml/2006/main" id="11" name="Tabla18101123456712" displayName="Tabla18101123456712" ref="B143:G152" headerRowDxfId="125" headerRowBorderDxfId="124">
  <autoFilter ref="B143:G152"/>
  <tableColumns count="6">
    <tableColumn id="1" name="Story points " totalsRowLabel="Total" dataDxfId="123" totalsRowDxfId="122"/>
    <tableColumn id="2" name="Min." dataDxfId="121" totalsRowDxfId="120"/>
    <tableColumn id="3" name="Estimado" dataDxfId="119" totalsRowDxfId="118"/>
    <tableColumn id="4" name="Total" dataDxfId="117" totalsRowDxfId="116"/>
    <tableColumn id="5" name="Real" dataDxfId="115" totalsRowDxfId="114"/>
    <tableColumn id="6" name="Total3" totalsRowFunction="sum" dataDxfId="113" totalsRowDxfId="112"/>
  </tableColumns>
  <tableStyleInfo name="TableStyleMedium16" showFirstColumn="0" showLastColumn="0" showRowStripes="0" showColumnStripes="1"/>
</table>
</file>

<file path=xl/tables/table12.xml><?xml version="1.0" encoding="utf-8"?>
<table xmlns="http://schemas.openxmlformats.org/spreadsheetml/2006/main" id="12" name="Tabla1810112345671213" displayName="Tabla1810112345671213" ref="B157:G166" headerRowDxfId="111" headerRowBorderDxfId="110">
  <autoFilter ref="B157:G166"/>
  <tableColumns count="6">
    <tableColumn id="1" name="Story points " totalsRowLabel="Total" dataDxfId="109" totalsRowDxfId="108"/>
    <tableColumn id="2" name="Min." dataDxfId="107" totalsRowDxfId="106"/>
    <tableColumn id="3" name="Estimado" dataDxfId="105" totalsRowDxfId="104"/>
    <tableColumn id="4" name="Total" dataDxfId="103" totalsRowDxfId="102"/>
    <tableColumn id="5" name="Real" dataDxfId="101" totalsRowDxfId="100"/>
    <tableColumn id="6" name="Total3" totalsRowFunction="sum" dataDxfId="99" totalsRowDxfId="98"/>
  </tableColumns>
  <tableStyleInfo name="TableStyleMedium16" showFirstColumn="0" showLastColumn="0" showRowStripes="0" showColumnStripes="1"/>
</table>
</file>

<file path=xl/tables/table13.xml><?xml version="1.0" encoding="utf-8"?>
<table xmlns="http://schemas.openxmlformats.org/spreadsheetml/2006/main" id="13" name="Tabla181011234567121314" displayName="Tabla181011234567121314" ref="B171:G180" headerRowDxfId="97" headerRowBorderDxfId="96">
  <autoFilter ref="B171:G180"/>
  <tableColumns count="6">
    <tableColumn id="1" name="Story points " totalsRowLabel="Total" dataDxfId="95" totalsRowDxfId="94"/>
    <tableColumn id="2" name="Min." dataDxfId="93" totalsRowDxfId="92"/>
    <tableColumn id="3" name="Estimado" dataDxfId="91" totalsRowDxfId="90"/>
    <tableColumn id="4" name="Total" dataDxfId="89" totalsRowDxfId="88"/>
    <tableColumn id="5" name="Real" dataDxfId="87" totalsRowDxfId="86"/>
    <tableColumn id="6" name="Total3" totalsRowFunction="sum" dataDxfId="85" totalsRowDxfId="84"/>
  </tableColumns>
  <tableStyleInfo name="TableStyleMedium16" showFirstColumn="0" showLastColumn="0" showRowStripes="0" showColumnStripes="1"/>
</table>
</file>

<file path=xl/tables/table14.xml><?xml version="1.0" encoding="utf-8"?>
<table xmlns="http://schemas.openxmlformats.org/spreadsheetml/2006/main" id="14" name="Tabla18101123456712131415" displayName="Tabla18101123456712131415" ref="B185:G194" headerRowDxfId="83" headerRowBorderDxfId="82">
  <autoFilter ref="B185:G194"/>
  <tableColumns count="6">
    <tableColumn id="1" name="Story points " totalsRowLabel="Total" dataDxfId="81" totalsRowDxfId="80"/>
    <tableColumn id="2" name="Min." dataDxfId="79" totalsRowDxfId="78"/>
    <tableColumn id="3" name="Estimado" dataDxfId="77" totalsRowDxfId="76"/>
    <tableColumn id="4" name="Total" dataDxfId="75" totalsRowDxfId="74"/>
    <tableColumn id="5" name="Real" dataDxfId="73" totalsRowDxfId="72"/>
    <tableColumn id="6" name="Total3" totalsRowFunction="sum" dataDxfId="71" totalsRowDxfId="70"/>
  </tableColumns>
  <tableStyleInfo name="TableStyleMedium16" showFirstColumn="0" showLastColumn="0" showRowStripes="0" showColumnStripes="1"/>
</table>
</file>

<file path=xl/tables/table15.xml><?xml version="1.0" encoding="utf-8"?>
<table xmlns="http://schemas.openxmlformats.org/spreadsheetml/2006/main" id="15" name="Tabla1810112345671213141516" displayName="Tabla1810112345671213141516" ref="B199:G208" headerRowDxfId="69" headerRowBorderDxfId="68">
  <autoFilter ref="B199:G208"/>
  <tableColumns count="6">
    <tableColumn id="1" name="Story points " totalsRowLabel="Total" dataDxfId="67" totalsRowDxfId="66"/>
    <tableColumn id="2" name="Min." dataDxfId="65" totalsRowDxfId="64"/>
    <tableColumn id="3" name="Estimado" dataDxfId="63" totalsRowDxfId="62"/>
    <tableColumn id="4" name="Total" dataDxfId="61" totalsRowDxfId="60"/>
    <tableColumn id="5" name="Real" dataDxfId="59" totalsRowDxfId="58"/>
    <tableColumn id="6" name="Total3" totalsRowFunction="sum" dataDxfId="57" totalsRowDxfId="56"/>
  </tableColumns>
  <tableStyleInfo name="TableStyleMedium16" showFirstColumn="0" showLastColumn="0" showRowStripes="0" showColumnStripes="1"/>
</table>
</file>

<file path=xl/tables/table16.xml><?xml version="1.0" encoding="utf-8"?>
<table xmlns="http://schemas.openxmlformats.org/spreadsheetml/2006/main" id="16" name="Tabla181011234567121314151617" displayName="Tabla181011234567121314151617" ref="B213:G222" headerRowDxfId="55" headerRowBorderDxfId="54">
  <autoFilter ref="B213:G222"/>
  <tableColumns count="6">
    <tableColumn id="1" name="Story points " totalsRowLabel="Total" dataDxfId="53" totalsRowDxfId="52"/>
    <tableColumn id="2" name="Min." dataDxfId="51" totalsRowDxfId="50"/>
    <tableColumn id="3" name="Estimado" dataDxfId="49" totalsRowDxfId="48"/>
    <tableColumn id="4" name="Total" dataDxfId="47" totalsRowDxfId="46"/>
    <tableColumn id="5" name="Real" dataDxfId="45" totalsRowDxfId="44"/>
    <tableColumn id="6" name="Total3" totalsRowFunction="sum" dataDxfId="43" totalsRowDxfId="42"/>
  </tableColumns>
  <tableStyleInfo name="TableStyleMedium16" showFirstColumn="0" showLastColumn="0" showRowStripes="0" showColumnStripes="1"/>
</table>
</file>

<file path=xl/tables/table17.xml><?xml version="1.0" encoding="utf-8"?>
<table xmlns="http://schemas.openxmlformats.org/spreadsheetml/2006/main" id="17" name="Tabla18101123456712131415161718" displayName="Tabla18101123456712131415161718" ref="B227:G236" headerRowDxfId="41" headerRowBorderDxfId="40">
  <autoFilter ref="B227:G236"/>
  <tableColumns count="6">
    <tableColumn id="1" name="Story points " totalsRowLabel="Total" dataDxfId="39" totalsRowDxfId="38"/>
    <tableColumn id="2" name="Min." dataDxfId="37" totalsRowDxfId="36"/>
    <tableColumn id="3" name="Estimado" dataDxfId="35" totalsRowDxfId="34"/>
    <tableColumn id="4" name="Total" dataDxfId="33" totalsRowDxfId="32"/>
    <tableColumn id="5" name="Real" dataDxfId="31" totalsRowDxfId="30"/>
    <tableColumn id="6" name="Total3" totalsRowFunction="sum" dataDxfId="29" totalsRowDxfId="28"/>
  </tableColumns>
  <tableStyleInfo name="TableStyleMedium16" showFirstColumn="0" showLastColumn="0" showRowStripes="0" showColumnStripes="1"/>
</table>
</file>

<file path=xl/tables/table18.xml><?xml version="1.0" encoding="utf-8"?>
<table xmlns="http://schemas.openxmlformats.org/spreadsheetml/2006/main" id="18" name="Tabla1810112345671213141516171819" displayName="Tabla1810112345671213141516171819" ref="B241:G250" headerRowDxfId="27" headerRowBorderDxfId="26">
  <autoFilter ref="B241:G250"/>
  <tableColumns count="6">
    <tableColumn id="1" name="Story points " totalsRowLabel="Total" dataDxfId="24" totalsRowDxfId="25"/>
    <tableColumn id="2" name="Min." dataDxfId="22" totalsRowDxfId="23"/>
    <tableColumn id="3" name="Estimado" dataDxfId="20" totalsRowDxfId="21"/>
    <tableColumn id="4" name="Total" dataDxfId="18" totalsRowDxfId="19"/>
    <tableColumn id="5" name="Real" dataDxfId="16" totalsRowDxfId="17"/>
    <tableColumn id="6" name="Total3" totalsRowFunction="sum" dataDxfId="14" totalsRowDxfId="15"/>
  </tableColumns>
  <tableStyleInfo name="TableStyleMedium16" showFirstColumn="0" showLastColumn="0" showRowStripes="0" showColumnStripes="1"/>
</table>
</file>

<file path=xl/tables/table19.xml><?xml version="1.0" encoding="utf-8"?>
<table xmlns="http://schemas.openxmlformats.org/spreadsheetml/2006/main" id="19" name="Tabla181011234567121314151617181920" displayName="Tabla181011234567121314151617181920" ref="B255:G264" headerRowDxfId="13" headerRowBorderDxfId="12">
  <autoFilter ref="B255:G264"/>
  <tableColumns count="6">
    <tableColumn id="1" name="Story points " totalsRowLabel="Total" dataDxfId="10" totalsRowDxfId="11"/>
    <tableColumn id="2" name="Min." dataDxfId="8" totalsRowDxfId="9"/>
    <tableColumn id="3" name="Estimado" dataDxfId="6" totalsRowDxfId="7"/>
    <tableColumn id="4" name="Total" dataDxfId="4" totalsRowDxfId="5"/>
    <tableColumn id="5" name="Real" dataDxfId="2" totalsRowDxfId="3"/>
    <tableColumn id="6" name="Total3" totalsRowFunction="sum" dataDxfId="0" totalsRowDxfId="1"/>
  </tableColumns>
  <tableStyleInfo name="TableStyleMedium16" showFirstColumn="0" showLastColumn="0" showRowStripes="0" showColumnStripes="1"/>
</table>
</file>

<file path=xl/tables/table2.xml><?xml version="1.0" encoding="utf-8"?>
<table xmlns="http://schemas.openxmlformats.org/spreadsheetml/2006/main" id="8" name="Tabla189" displayName="Tabla189" ref="B3:G12" headerRowDxfId="251" headerRowBorderDxfId="250">
  <autoFilter ref="B3:G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249" totalsRowDxfId="248"/>
    <tableColumn id="2" name="Min." dataDxfId="247" totalsRowDxfId="246"/>
    <tableColumn id="3" name="Estimado" dataDxfId="245" totalsRowDxfId="244"/>
    <tableColumn id="4" name="Total" dataDxfId="243" totalsRowDxfId="242"/>
    <tableColumn id="5" name="Real" dataDxfId="241" totalsRowDxfId="240"/>
    <tableColumn id="6" name="Total3" totalsRowFunction="sum" dataDxfId="239" totalsRowDxfId="238"/>
  </tableColumns>
  <tableStyleInfo name="TableStyleMedium16" showFirstColumn="0" showLastColumn="0" showRowStripes="0" showColumnStripes="1"/>
</table>
</file>

<file path=xl/tables/table3.xml><?xml version="1.0" encoding="utf-8"?>
<table xmlns="http://schemas.openxmlformats.org/spreadsheetml/2006/main" id="9" name="Tabla1810" displayName="Tabla1810" ref="B31:G40" headerRowDxfId="237" headerRowBorderDxfId="236">
  <autoFilter ref="B31:G4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235" totalsRowDxfId="234"/>
    <tableColumn id="2" name="Min." dataDxfId="233" totalsRowDxfId="232"/>
    <tableColumn id="3" name="Estimado" dataDxfId="231" totalsRowDxfId="230"/>
    <tableColumn id="4" name="Total" dataDxfId="229" totalsRowDxfId="228"/>
    <tableColumn id="5" name="Real" dataDxfId="227" totalsRowDxfId="226"/>
    <tableColumn id="6" name="Total3" totalsRowFunction="sum" dataDxfId="225" totalsRowDxfId="224"/>
  </tableColumns>
  <tableStyleInfo name="TableStyleMedium16" showFirstColumn="0" showLastColumn="0" showRowStripes="0" showColumnStripes="1"/>
</table>
</file>

<file path=xl/tables/table4.xml><?xml version="1.0" encoding="utf-8"?>
<table xmlns="http://schemas.openxmlformats.org/spreadsheetml/2006/main" id="10" name="Tabla181011" displayName="Tabla181011" ref="B45:G54" headerRowDxfId="223" headerRowBorderDxfId="222">
  <autoFilter ref="B45:G5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221" totalsRowDxfId="220"/>
    <tableColumn id="2" name="Min." dataDxfId="219" totalsRowDxfId="218"/>
    <tableColumn id="3" name="Estimado" dataDxfId="217" totalsRowDxfId="216"/>
    <tableColumn id="4" name="Total" dataDxfId="215" totalsRowDxfId="214"/>
    <tableColumn id="5" name="Real" dataDxfId="213" totalsRowDxfId="212"/>
    <tableColumn id="6" name="Total3" totalsRowFunction="sum" dataDxfId="211" totalsRowDxfId="210"/>
  </tableColumns>
  <tableStyleInfo name="TableStyleMedium16" showFirstColumn="0" showLastColumn="0" showRowStripes="0" showColumnStripes="1"/>
</table>
</file>

<file path=xl/tables/table5.xml><?xml version="1.0" encoding="utf-8"?>
<table xmlns="http://schemas.openxmlformats.org/spreadsheetml/2006/main" id="1" name="Tabla1810112" displayName="Tabla1810112" ref="B59:G68" headerRowDxfId="209" headerRowBorderDxfId="208">
  <autoFilter ref="B59:G68"/>
  <tableColumns count="6">
    <tableColumn id="1" name="Story points " totalsRowLabel="Total" dataDxfId="207" totalsRowDxfId="206"/>
    <tableColumn id="2" name="Min." dataDxfId="205" totalsRowDxfId="204"/>
    <tableColumn id="3" name="Estimado" dataDxfId="203" totalsRowDxfId="202"/>
    <tableColumn id="4" name="Total" dataDxfId="201" totalsRowDxfId="200"/>
    <tableColumn id="5" name="Real" dataDxfId="199" totalsRowDxfId="198"/>
    <tableColumn id="6" name="Total3" totalsRowFunction="sum" dataDxfId="197" totalsRowDxfId="196"/>
  </tableColumns>
  <tableStyleInfo name="TableStyleMedium16" showFirstColumn="0" showLastColumn="0" showRowStripes="0" showColumnStripes="1"/>
</table>
</file>

<file path=xl/tables/table6.xml><?xml version="1.0" encoding="utf-8"?>
<table xmlns="http://schemas.openxmlformats.org/spreadsheetml/2006/main" id="2" name="Tabla18101123" displayName="Tabla18101123" ref="B73:G82" headerRowDxfId="195" headerRowBorderDxfId="194">
  <autoFilter ref="B73:G82"/>
  <tableColumns count="6">
    <tableColumn id="1" name="Story points " totalsRowLabel="Total" dataDxfId="193" totalsRowDxfId="192"/>
    <tableColumn id="2" name="Min." dataDxfId="191" totalsRowDxfId="190"/>
    <tableColumn id="3" name="Estimado" dataDxfId="189" totalsRowDxfId="188"/>
    <tableColumn id="4" name="Total" dataDxfId="187" totalsRowDxfId="186"/>
    <tableColumn id="5" name="Real" dataDxfId="185" totalsRowDxfId="184"/>
    <tableColumn id="6" name="Total3" totalsRowFunction="sum" dataDxfId="183" totalsRowDxfId="182"/>
  </tableColumns>
  <tableStyleInfo name="TableStyleMedium16" showFirstColumn="0" showLastColumn="0" showRowStripes="0" showColumnStripes="1"/>
</table>
</file>

<file path=xl/tables/table7.xml><?xml version="1.0" encoding="utf-8"?>
<table xmlns="http://schemas.openxmlformats.org/spreadsheetml/2006/main" id="3" name="Tabla181011234" displayName="Tabla181011234" ref="B87:G96" headerRowDxfId="181" headerRowBorderDxfId="180">
  <autoFilter ref="B87:G96"/>
  <tableColumns count="6">
    <tableColumn id="1" name="Story points " totalsRowLabel="Total" dataDxfId="179" totalsRowDxfId="178"/>
    <tableColumn id="2" name="Min." dataDxfId="177" totalsRowDxfId="176"/>
    <tableColumn id="3" name="Estimado" dataDxfId="175" totalsRowDxfId="174"/>
    <tableColumn id="4" name="Total" dataDxfId="173" totalsRowDxfId="172"/>
    <tableColumn id="5" name="Real" dataDxfId="171" totalsRowDxfId="170"/>
    <tableColumn id="6" name="Total3" totalsRowFunction="sum" dataDxfId="169" totalsRowDxfId="168"/>
  </tableColumns>
  <tableStyleInfo name="TableStyleMedium16" showFirstColumn="0" showLastColumn="0" showRowStripes="0" showColumnStripes="1"/>
</table>
</file>

<file path=xl/tables/table8.xml><?xml version="1.0" encoding="utf-8"?>
<table xmlns="http://schemas.openxmlformats.org/spreadsheetml/2006/main" id="4" name="Tabla1810112345" displayName="Tabla1810112345" ref="B101:G110" headerRowDxfId="167" headerRowBorderDxfId="166">
  <autoFilter ref="B101:G110"/>
  <tableColumns count="6">
    <tableColumn id="1" name="Story points " totalsRowLabel="Total" dataDxfId="165" totalsRowDxfId="164"/>
    <tableColumn id="2" name="Min." dataDxfId="163" totalsRowDxfId="162"/>
    <tableColumn id="3" name="Estimado" dataDxfId="161" totalsRowDxfId="160"/>
    <tableColumn id="4" name="Total" dataDxfId="159" totalsRowDxfId="158"/>
    <tableColumn id="5" name="Real" dataDxfId="157" totalsRowDxfId="156"/>
    <tableColumn id="6" name="Total3" totalsRowFunction="sum" dataDxfId="155" totalsRowDxfId="154"/>
  </tableColumns>
  <tableStyleInfo name="TableStyleMedium16" showFirstColumn="0" showLastColumn="0" showRowStripes="0" showColumnStripes="1"/>
</table>
</file>

<file path=xl/tables/table9.xml><?xml version="1.0" encoding="utf-8"?>
<table xmlns="http://schemas.openxmlformats.org/spreadsheetml/2006/main" id="5" name="Tabla18101123456" displayName="Tabla18101123456" ref="B115:G124" headerRowDxfId="153" headerRowBorderDxfId="152">
  <autoFilter ref="B115:G124"/>
  <tableColumns count="6">
    <tableColumn id="1" name="Story points " totalsRowLabel="Total" dataDxfId="151" totalsRowDxfId="150"/>
    <tableColumn id="2" name="Min." dataDxfId="149" totalsRowDxfId="148"/>
    <tableColumn id="3" name="Estimado" dataDxfId="147" totalsRowDxfId="146"/>
    <tableColumn id="4" name="Total" dataDxfId="145" totalsRowDxfId="144"/>
    <tableColumn id="5" name="Real" dataDxfId="143" totalsRowDxfId="142"/>
    <tableColumn id="6" name="Total3" totalsRowFunction="sum" dataDxfId="141" totalsRowDxfId="140"/>
  </tableColumns>
  <tableStyleInfo name="TableStyleMedium16" showFirstColumn="0" showLastColumn="0" showRowStripes="0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3"/>
  <sheetViews>
    <sheetView tabSelected="1" topLeftCell="B263" zoomScale="130" zoomScaleNormal="130" workbookViewId="0">
      <selection activeCell="F269" sqref="F269"/>
    </sheetView>
  </sheetViews>
  <sheetFormatPr baseColWidth="10" defaultRowHeight="15" x14ac:dyDescent="0.25"/>
  <cols>
    <col min="2" max="2" width="14.140625" customWidth="1"/>
    <col min="3" max="3" width="12.7109375" customWidth="1"/>
    <col min="4" max="4" width="13.28515625" customWidth="1"/>
    <col min="9" max="9" width="20.28515625" bestFit="1" customWidth="1"/>
  </cols>
  <sheetData>
    <row r="1" spans="2:10" ht="15" customHeight="1" x14ac:dyDescent="0.25">
      <c r="B1" s="26" t="s">
        <v>2</v>
      </c>
      <c r="C1" s="26"/>
      <c r="D1" s="26"/>
      <c r="E1" s="26"/>
      <c r="F1" s="26"/>
      <c r="G1" s="26"/>
    </row>
    <row r="2" spans="2:10" ht="15.75" customHeight="1" thickBot="1" x14ac:dyDescent="0.3">
      <c r="B2" s="27"/>
      <c r="C2" s="27"/>
      <c r="D2" s="27"/>
      <c r="E2" s="27"/>
      <c r="F2" s="27"/>
      <c r="G2" s="27"/>
    </row>
    <row r="3" spans="2:10" ht="15.75" thickBot="1" x14ac:dyDescent="0.3">
      <c r="B3" s="5" t="s">
        <v>0</v>
      </c>
      <c r="C3" s="2" t="s">
        <v>8</v>
      </c>
      <c r="D3" s="2" t="s">
        <v>6</v>
      </c>
      <c r="E3" s="2" t="s">
        <v>1</v>
      </c>
      <c r="F3" s="2" t="s">
        <v>7</v>
      </c>
      <c r="G3" s="8" t="s">
        <v>5</v>
      </c>
      <c r="I3" s="24" t="s">
        <v>23</v>
      </c>
      <c r="J3" s="25">
        <f>E12+E26+E40+E54+E68+E82+E96+E110+E124+E138+E152+E166+E180+E194+E208+E222+E236+E250+E264</f>
        <v>661.75</v>
      </c>
    </row>
    <row r="4" spans="2:10" ht="15.75" thickBot="1" x14ac:dyDescent="0.3">
      <c r="B4" s="14">
        <v>1</v>
      </c>
      <c r="C4" s="8">
        <v>15</v>
      </c>
      <c r="D4" s="7">
        <v>0</v>
      </c>
      <c r="E4" s="8">
        <f>D4*C4</f>
        <v>0</v>
      </c>
      <c r="F4" s="11">
        <v>0</v>
      </c>
      <c r="G4" s="18">
        <f>F4*C4</f>
        <v>0</v>
      </c>
      <c r="I4" s="24" t="s">
        <v>24</v>
      </c>
      <c r="J4" s="25">
        <f>G12+G40+G54+G68+G82+G96+G110+G124+G138+G152+G166+G180+G194+G208+G222+G236+G250+G264</f>
        <v>794.5</v>
      </c>
    </row>
    <row r="5" spans="2:10" x14ac:dyDescent="0.25">
      <c r="B5" s="15">
        <v>2</v>
      </c>
      <c r="C5" s="10">
        <v>45</v>
      </c>
      <c r="D5" s="9">
        <v>8</v>
      </c>
      <c r="E5" s="10">
        <f t="shared" ref="E5:E11" si="0">D5*C5</f>
        <v>360</v>
      </c>
      <c r="F5" s="12">
        <v>7</v>
      </c>
      <c r="G5" s="19">
        <f t="shared" ref="G5:G11" si="1">F5*C5</f>
        <v>315</v>
      </c>
    </row>
    <row r="6" spans="2:10" x14ac:dyDescent="0.25">
      <c r="B6" s="15">
        <v>3</v>
      </c>
      <c r="C6" s="10">
        <v>120</v>
      </c>
      <c r="D6" s="9">
        <v>1</v>
      </c>
      <c r="E6" s="10">
        <f t="shared" si="0"/>
        <v>120</v>
      </c>
      <c r="F6" s="12">
        <v>2</v>
      </c>
      <c r="G6" s="19">
        <f t="shared" si="1"/>
        <v>240</v>
      </c>
    </row>
    <row r="7" spans="2:10" x14ac:dyDescent="0.25">
      <c r="B7" s="15">
        <v>5</v>
      </c>
      <c r="C7" s="10">
        <v>300</v>
      </c>
      <c r="D7" s="9">
        <v>0</v>
      </c>
      <c r="E7" s="10">
        <f t="shared" si="0"/>
        <v>0</v>
      </c>
      <c r="F7" s="12">
        <v>0</v>
      </c>
      <c r="G7" s="19">
        <f t="shared" si="1"/>
        <v>0</v>
      </c>
    </row>
    <row r="8" spans="2:10" x14ac:dyDescent="0.25">
      <c r="B8" s="15">
        <v>8</v>
      </c>
      <c r="C8" s="10">
        <v>720</v>
      </c>
      <c r="D8" s="9">
        <v>0</v>
      </c>
      <c r="E8" s="10">
        <f t="shared" si="0"/>
        <v>0</v>
      </c>
      <c r="F8" s="12">
        <v>0</v>
      </c>
      <c r="G8" s="19">
        <f t="shared" si="1"/>
        <v>0</v>
      </c>
    </row>
    <row r="9" spans="2:10" x14ac:dyDescent="0.25">
      <c r="B9" s="15">
        <v>13</v>
      </c>
      <c r="C9" s="10">
        <v>1440</v>
      </c>
      <c r="D9" s="9">
        <v>0</v>
      </c>
      <c r="E9" s="10">
        <f t="shared" si="0"/>
        <v>0</v>
      </c>
      <c r="F9" s="12">
        <v>0</v>
      </c>
      <c r="G9" s="19">
        <f t="shared" si="1"/>
        <v>0</v>
      </c>
    </row>
    <row r="10" spans="2:10" x14ac:dyDescent="0.25">
      <c r="B10" s="15">
        <v>21</v>
      </c>
      <c r="C10" s="10">
        <f>2.5*24*60</f>
        <v>3600</v>
      </c>
      <c r="D10" s="9">
        <v>0</v>
      </c>
      <c r="E10" s="10">
        <f t="shared" si="0"/>
        <v>0</v>
      </c>
      <c r="F10" s="12">
        <v>0</v>
      </c>
      <c r="G10" s="19">
        <f t="shared" si="1"/>
        <v>0</v>
      </c>
    </row>
    <row r="11" spans="2:10" ht="15.75" thickBot="1" x14ac:dyDescent="0.3">
      <c r="B11" s="15">
        <v>40</v>
      </c>
      <c r="C11" s="10">
        <f>7*24*60</f>
        <v>10080</v>
      </c>
      <c r="D11" s="9">
        <v>0</v>
      </c>
      <c r="E11" s="10">
        <f t="shared" si="0"/>
        <v>0</v>
      </c>
      <c r="F11" s="12">
        <v>0</v>
      </c>
      <c r="G11" s="20">
        <f t="shared" si="1"/>
        <v>0</v>
      </c>
    </row>
    <row r="12" spans="2:10" ht="15.75" thickBot="1" x14ac:dyDescent="0.3">
      <c r="B12" s="3"/>
      <c r="C12" s="16"/>
      <c r="D12" s="6" t="s">
        <v>3</v>
      </c>
      <c r="E12" s="4">
        <f>SUM(E4:E11)/60</f>
        <v>8</v>
      </c>
      <c r="F12" s="13" t="s">
        <v>3</v>
      </c>
      <c r="G12" s="17">
        <f>SUM(G4:G11)/60</f>
        <v>9.25</v>
      </c>
    </row>
    <row r="13" spans="2:10" x14ac:dyDescent="0.25">
      <c r="B13" s="1"/>
      <c r="C13" s="1"/>
    </row>
    <row r="15" spans="2:10" ht="15" customHeight="1" x14ac:dyDescent="0.25">
      <c r="B15" s="26" t="s">
        <v>4</v>
      </c>
      <c r="C15" s="26"/>
      <c r="D15" s="26"/>
      <c r="E15" s="26"/>
      <c r="F15" s="26"/>
      <c r="G15" s="26"/>
    </row>
    <row r="16" spans="2:10" ht="15" customHeight="1" thickBot="1" x14ac:dyDescent="0.3">
      <c r="B16" s="27"/>
      <c r="C16" s="27"/>
      <c r="D16" s="27"/>
      <c r="E16" s="27"/>
      <c r="F16" s="27"/>
      <c r="G16" s="27"/>
    </row>
    <row r="17" spans="2:7" ht="15.75" thickBot="1" x14ac:dyDescent="0.3">
      <c r="B17" s="5" t="s">
        <v>0</v>
      </c>
      <c r="C17" s="2" t="s">
        <v>8</v>
      </c>
      <c r="D17" s="2" t="s">
        <v>6</v>
      </c>
      <c r="E17" s="2" t="s">
        <v>1</v>
      </c>
      <c r="F17" s="2" t="s">
        <v>7</v>
      </c>
      <c r="G17" s="8" t="s">
        <v>5</v>
      </c>
    </row>
    <row r="18" spans="2:7" x14ac:dyDescent="0.25">
      <c r="B18" s="14">
        <v>1</v>
      </c>
      <c r="C18" s="8">
        <v>15</v>
      </c>
      <c r="D18" s="7">
        <v>1</v>
      </c>
      <c r="E18" s="8">
        <f>D18*C18</f>
        <v>15</v>
      </c>
      <c r="F18" s="11">
        <v>0</v>
      </c>
      <c r="G18" s="18">
        <f>F18*C18</f>
        <v>0</v>
      </c>
    </row>
    <row r="19" spans="2:7" x14ac:dyDescent="0.25">
      <c r="B19" s="15">
        <v>2</v>
      </c>
      <c r="C19" s="10">
        <v>45</v>
      </c>
      <c r="D19" s="9">
        <v>4</v>
      </c>
      <c r="E19" s="10">
        <f t="shared" ref="E19:E25" si="2">D19*C19</f>
        <v>180</v>
      </c>
      <c r="F19" s="12">
        <v>3</v>
      </c>
      <c r="G19" s="19">
        <f t="shared" ref="G19:G25" si="3">F19*C19</f>
        <v>135</v>
      </c>
    </row>
    <row r="20" spans="2:7" x14ac:dyDescent="0.25">
      <c r="B20" s="15">
        <v>3</v>
      </c>
      <c r="C20" s="10">
        <v>120</v>
      </c>
      <c r="D20" s="9">
        <v>2</v>
      </c>
      <c r="E20" s="10">
        <f t="shared" si="2"/>
        <v>240</v>
      </c>
      <c r="F20" s="12">
        <v>3</v>
      </c>
      <c r="G20" s="19">
        <f t="shared" si="3"/>
        <v>360</v>
      </c>
    </row>
    <row r="21" spans="2:7" x14ac:dyDescent="0.25">
      <c r="B21" s="15">
        <v>5</v>
      </c>
      <c r="C21" s="10">
        <v>300</v>
      </c>
      <c r="D21" s="9">
        <v>0</v>
      </c>
      <c r="E21" s="10">
        <f t="shared" si="2"/>
        <v>0</v>
      </c>
      <c r="F21" s="12">
        <v>1</v>
      </c>
      <c r="G21" s="19">
        <f t="shared" si="3"/>
        <v>300</v>
      </c>
    </row>
    <row r="22" spans="2:7" x14ac:dyDescent="0.25">
      <c r="B22" s="15">
        <v>8</v>
      </c>
      <c r="C22" s="10">
        <v>720</v>
      </c>
      <c r="D22" s="9">
        <v>0</v>
      </c>
      <c r="E22" s="10">
        <f t="shared" si="2"/>
        <v>0</v>
      </c>
      <c r="F22" s="12">
        <v>0</v>
      </c>
      <c r="G22" s="19">
        <f t="shared" si="3"/>
        <v>0</v>
      </c>
    </row>
    <row r="23" spans="2:7" x14ac:dyDescent="0.25">
      <c r="B23" s="15">
        <v>13</v>
      </c>
      <c r="C23" s="10">
        <v>1440</v>
      </c>
      <c r="D23" s="9">
        <v>0</v>
      </c>
      <c r="E23" s="10">
        <f t="shared" si="2"/>
        <v>0</v>
      </c>
      <c r="F23" s="12">
        <v>0</v>
      </c>
      <c r="G23" s="19">
        <f t="shared" si="3"/>
        <v>0</v>
      </c>
    </row>
    <row r="24" spans="2:7" x14ac:dyDescent="0.25">
      <c r="B24" s="15">
        <v>21</v>
      </c>
      <c r="C24" s="10">
        <f>2.5*24*60</f>
        <v>3600</v>
      </c>
      <c r="D24" s="9">
        <v>0</v>
      </c>
      <c r="E24" s="10">
        <f t="shared" si="2"/>
        <v>0</v>
      </c>
      <c r="F24" s="12">
        <v>0</v>
      </c>
      <c r="G24" s="19">
        <f t="shared" si="3"/>
        <v>0</v>
      </c>
    </row>
    <row r="25" spans="2:7" ht="15.75" thickBot="1" x14ac:dyDescent="0.3">
      <c r="B25" s="15">
        <v>40</v>
      </c>
      <c r="C25" s="10">
        <f>7*24*60</f>
        <v>10080</v>
      </c>
      <c r="D25" s="9">
        <v>0</v>
      </c>
      <c r="E25" s="10">
        <f t="shared" si="2"/>
        <v>0</v>
      </c>
      <c r="F25" s="12">
        <v>0</v>
      </c>
      <c r="G25" s="20">
        <f t="shared" si="3"/>
        <v>0</v>
      </c>
    </row>
    <row r="26" spans="2:7" ht="15.75" thickBot="1" x14ac:dyDescent="0.3">
      <c r="B26" s="3"/>
      <c r="C26" s="16"/>
      <c r="D26" s="6" t="s">
        <v>3</v>
      </c>
      <c r="E26" s="4">
        <f>SUM(E18:E25)/60</f>
        <v>7.25</v>
      </c>
      <c r="F26" s="13" t="s">
        <v>3</v>
      </c>
      <c r="G26" s="17">
        <f>SUM(G18:G25)/60</f>
        <v>13.25</v>
      </c>
    </row>
    <row r="29" spans="2:7" ht="15" customHeight="1" x14ac:dyDescent="0.25">
      <c r="B29" s="26" t="s">
        <v>9</v>
      </c>
      <c r="C29" s="26"/>
      <c r="D29" s="26"/>
      <c r="E29" s="26"/>
      <c r="F29" s="26"/>
      <c r="G29" s="26"/>
    </row>
    <row r="30" spans="2:7" ht="15.75" customHeight="1" thickBot="1" x14ac:dyDescent="0.3">
      <c r="B30" s="27"/>
      <c r="C30" s="27"/>
      <c r="D30" s="27"/>
      <c r="E30" s="27"/>
      <c r="F30" s="27"/>
      <c r="G30" s="27"/>
    </row>
    <row r="31" spans="2:7" ht="15.75" thickBot="1" x14ac:dyDescent="0.3">
      <c r="B31" s="5" t="s">
        <v>0</v>
      </c>
      <c r="C31" s="2" t="s">
        <v>8</v>
      </c>
      <c r="D31" s="2" t="s">
        <v>6</v>
      </c>
      <c r="E31" s="2" t="s">
        <v>1</v>
      </c>
      <c r="F31" s="2" t="s">
        <v>7</v>
      </c>
      <c r="G31" s="8" t="s">
        <v>5</v>
      </c>
    </row>
    <row r="32" spans="2:7" x14ac:dyDescent="0.25">
      <c r="B32" s="14">
        <v>1</v>
      </c>
      <c r="C32" s="8">
        <v>15</v>
      </c>
      <c r="D32" s="7">
        <v>0</v>
      </c>
      <c r="E32" s="8">
        <f>D32*C32</f>
        <v>0</v>
      </c>
      <c r="F32" s="11">
        <v>0</v>
      </c>
      <c r="G32" s="18">
        <f>F32*C32</f>
        <v>0</v>
      </c>
    </row>
    <row r="33" spans="2:7" x14ac:dyDescent="0.25">
      <c r="B33" s="15">
        <v>2</v>
      </c>
      <c r="C33" s="10">
        <v>45</v>
      </c>
      <c r="D33" s="9">
        <v>1</v>
      </c>
      <c r="E33" s="10">
        <f t="shared" ref="E33:E39" si="4">D33*C33</f>
        <v>45</v>
      </c>
      <c r="F33" s="12">
        <v>0</v>
      </c>
      <c r="G33" s="19">
        <f t="shared" ref="G33:G39" si="5">F33*C33</f>
        <v>0</v>
      </c>
    </row>
    <row r="34" spans="2:7" x14ac:dyDescent="0.25">
      <c r="B34" s="15">
        <v>3</v>
      </c>
      <c r="C34" s="10">
        <v>120</v>
      </c>
      <c r="D34" s="9">
        <v>3</v>
      </c>
      <c r="E34" s="10">
        <f t="shared" si="4"/>
        <v>360</v>
      </c>
      <c r="F34" s="12">
        <v>2</v>
      </c>
      <c r="G34" s="19">
        <f t="shared" si="5"/>
        <v>240</v>
      </c>
    </row>
    <row r="35" spans="2:7" x14ac:dyDescent="0.25">
      <c r="B35" s="15">
        <v>5</v>
      </c>
      <c r="C35" s="10">
        <v>300</v>
      </c>
      <c r="D35" s="9">
        <v>1</v>
      </c>
      <c r="E35" s="10">
        <f t="shared" si="4"/>
        <v>300</v>
      </c>
      <c r="F35" s="12">
        <v>1</v>
      </c>
      <c r="G35" s="19">
        <f t="shared" si="5"/>
        <v>300</v>
      </c>
    </row>
    <row r="36" spans="2:7" x14ac:dyDescent="0.25">
      <c r="B36" s="15">
        <v>8</v>
      </c>
      <c r="C36" s="10">
        <v>720</v>
      </c>
      <c r="D36" s="9">
        <v>0</v>
      </c>
      <c r="E36" s="10">
        <f t="shared" si="4"/>
        <v>0</v>
      </c>
      <c r="F36" s="12">
        <v>2</v>
      </c>
      <c r="G36" s="19">
        <f t="shared" si="5"/>
        <v>1440</v>
      </c>
    </row>
    <row r="37" spans="2:7" x14ac:dyDescent="0.25">
      <c r="B37" s="15">
        <v>13</v>
      </c>
      <c r="C37" s="10">
        <v>1440</v>
      </c>
      <c r="D37" s="9">
        <v>0</v>
      </c>
      <c r="E37" s="10">
        <f t="shared" si="4"/>
        <v>0</v>
      </c>
      <c r="F37" s="12">
        <v>0</v>
      </c>
      <c r="G37" s="19">
        <f t="shared" si="5"/>
        <v>0</v>
      </c>
    </row>
    <row r="38" spans="2:7" x14ac:dyDescent="0.25">
      <c r="B38" s="15">
        <v>21</v>
      </c>
      <c r="C38" s="10">
        <f>2.5*24*60</f>
        <v>3600</v>
      </c>
      <c r="D38" s="9">
        <v>0</v>
      </c>
      <c r="E38" s="10">
        <f t="shared" si="4"/>
        <v>0</v>
      </c>
      <c r="F38" s="12">
        <v>0</v>
      </c>
      <c r="G38" s="19">
        <f t="shared" si="5"/>
        <v>0</v>
      </c>
    </row>
    <row r="39" spans="2:7" ht="15.75" thickBot="1" x14ac:dyDescent="0.3">
      <c r="B39" s="15">
        <v>40</v>
      </c>
      <c r="C39" s="10">
        <f>7*24*60</f>
        <v>10080</v>
      </c>
      <c r="D39" s="9">
        <v>0</v>
      </c>
      <c r="E39" s="10">
        <f t="shared" si="4"/>
        <v>0</v>
      </c>
      <c r="F39" s="12">
        <v>0</v>
      </c>
      <c r="G39" s="20">
        <f t="shared" si="5"/>
        <v>0</v>
      </c>
    </row>
    <row r="40" spans="2:7" ht="15.75" thickBot="1" x14ac:dyDescent="0.3">
      <c r="B40" s="3"/>
      <c r="C40" s="16"/>
      <c r="D40" s="6" t="s">
        <v>3</v>
      </c>
      <c r="E40" s="4">
        <f>SUM(E32:E39)/60</f>
        <v>11.75</v>
      </c>
      <c r="F40" s="13" t="s">
        <v>3</v>
      </c>
      <c r="G40" s="17">
        <f>SUM(G32:G39)/60</f>
        <v>33</v>
      </c>
    </row>
    <row r="43" spans="2:7" ht="15" customHeight="1" x14ac:dyDescent="0.25">
      <c r="B43" s="26" t="s">
        <v>10</v>
      </c>
      <c r="C43" s="26"/>
      <c r="D43" s="26"/>
      <c r="E43" s="26"/>
      <c r="F43" s="26"/>
      <c r="G43" s="26"/>
    </row>
    <row r="44" spans="2:7" ht="15.75" customHeight="1" thickBot="1" x14ac:dyDescent="0.3">
      <c r="B44" s="27"/>
      <c r="C44" s="27"/>
      <c r="D44" s="27"/>
      <c r="E44" s="27"/>
      <c r="F44" s="27"/>
      <c r="G44" s="27"/>
    </row>
    <row r="45" spans="2:7" ht="15.75" thickBot="1" x14ac:dyDescent="0.3">
      <c r="B45" s="5" t="s">
        <v>0</v>
      </c>
      <c r="C45" s="2" t="s">
        <v>8</v>
      </c>
      <c r="D45" s="2" t="s">
        <v>6</v>
      </c>
      <c r="E45" s="2" t="s">
        <v>1</v>
      </c>
      <c r="F45" s="2" t="s">
        <v>7</v>
      </c>
      <c r="G45" s="8" t="s">
        <v>5</v>
      </c>
    </row>
    <row r="46" spans="2:7" x14ac:dyDescent="0.25">
      <c r="B46" s="14">
        <v>1</v>
      </c>
      <c r="C46" s="8">
        <v>15</v>
      </c>
      <c r="D46" s="7">
        <v>0</v>
      </c>
      <c r="E46" s="8">
        <f>D46*C46</f>
        <v>0</v>
      </c>
      <c r="F46" s="11">
        <v>0</v>
      </c>
      <c r="G46" s="18">
        <f>F46*C46</f>
        <v>0</v>
      </c>
    </row>
    <row r="47" spans="2:7" x14ac:dyDescent="0.25">
      <c r="B47" s="15">
        <v>2</v>
      </c>
      <c r="C47" s="10">
        <v>45</v>
      </c>
      <c r="D47" s="9">
        <v>1</v>
      </c>
      <c r="E47" s="10">
        <f t="shared" ref="E47:E53" si="6">D47*C47</f>
        <v>45</v>
      </c>
      <c r="F47" s="12">
        <v>0</v>
      </c>
      <c r="G47" s="19">
        <f t="shared" ref="G47:G53" si="7">F47*C47</f>
        <v>0</v>
      </c>
    </row>
    <row r="48" spans="2:7" x14ac:dyDescent="0.25">
      <c r="B48" s="15">
        <v>3</v>
      </c>
      <c r="C48" s="10">
        <v>120</v>
      </c>
      <c r="D48" s="9">
        <v>4</v>
      </c>
      <c r="E48" s="10">
        <f t="shared" si="6"/>
        <v>480</v>
      </c>
      <c r="F48" s="12">
        <v>2</v>
      </c>
      <c r="G48" s="19">
        <f t="shared" si="7"/>
        <v>240</v>
      </c>
    </row>
    <row r="49" spans="2:7" x14ac:dyDescent="0.25">
      <c r="B49" s="15">
        <v>5</v>
      </c>
      <c r="C49" s="10">
        <v>300</v>
      </c>
      <c r="D49" s="9">
        <v>0</v>
      </c>
      <c r="E49" s="10">
        <f t="shared" si="6"/>
        <v>0</v>
      </c>
      <c r="F49" s="12">
        <v>3</v>
      </c>
      <c r="G49" s="19">
        <f t="shared" si="7"/>
        <v>900</v>
      </c>
    </row>
    <row r="50" spans="2:7" x14ac:dyDescent="0.25">
      <c r="B50" s="15">
        <v>8</v>
      </c>
      <c r="C50" s="10">
        <v>720</v>
      </c>
      <c r="D50" s="9">
        <v>1</v>
      </c>
      <c r="E50" s="10">
        <f t="shared" si="6"/>
        <v>720</v>
      </c>
      <c r="F50" s="12">
        <v>1</v>
      </c>
      <c r="G50" s="19">
        <f t="shared" si="7"/>
        <v>720</v>
      </c>
    </row>
    <row r="51" spans="2:7" x14ac:dyDescent="0.25">
      <c r="B51" s="15">
        <v>13</v>
      </c>
      <c r="C51" s="10">
        <v>1440</v>
      </c>
      <c r="D51" s="9">
        <v>0</v>
      </c>
      <c r="E51" s="10">
        <f t="shared" si="6"/>
        <v>0</v>
      </c>
      <c r="F51" s="12">
        <v>0</v>
      </c>
      <c r="G51" s="19">
        <f t="shared" si="7"/>
        <v>0</v>
      </c>
    </row>
    <row r="52" spans="2:7" x14ac:dyDescent="0.25">
      <c r="B52" s="15">
        <v>21</v>
      </c>
      <c r="C52" s="10">
        <f>2.5*24*60</f>
        <v>3600</v>
      </c>
      <c r="D52" s="9">
        <v>0</v>
      </c>
      <c r="E52" s="10">
        <f t="shared" si="6"/>
        <v>0</v>
      </c>
      <c r="F52" s="12">
        <v>0</v>
      </c>
      <c r="G52" s="19">
        <f t="shared" si="7"/>
        <v>0</v>
      </c>
    </row>
    <row r="53" spans="2:7" ht="15.75" thickBot="1" x14ac:dyDescent="0.3">
      <c r="B53" s="15">
        <v>40</v>
      </c>
      <c r="C53" s="10">
        <f>7*24*60</f>
        <v>10080</v>
      </c>
      <c r="D53" s="9">
        <v>0</v>
      </c>
      <c r="E53" s="10">
        <f t="shared" si="6"/>
        <v>0</v>
      </c>
      <c r="F53" s="12">
        <v>0</v>
      </c>
      <c r="G53" s="20">
        <f t="shared" si="7"/>
        <v>0</v>
      </c>
    </row>
    <row r="54" spans="2:7" ht="15.75" thickBot="1" x14ac:dyDescent="0.3">
      <c r="B54" s="3"/>
      <c r="C54" s="16"/>
      <c r="D54" s="6" t="s">
        <v>3</v>
      </c>
      <c r="E54" s="4">
        <f>SUM(E46:E53)/60</f>
        <v>20.75</v>
      </c>
      <c r="F54" s="13" t="s">
        <v>3</v>
      </c>
      <c r="G54" s="17">
        <f>SUM(G46:G53)/60</f>
        <v>31</v>
      </c>
    </row>
    <row r="57" spans="2:7" x14ac:dyDescent="0.25">
      <c r="B57" s="26" t="s">
        <v>11</v>
      </c>
      <c r="C57" s="26"/>
      <c r="D57" s="26"/>
      <c r="E57" s="26"/>
      <c r="F57" s="26"/>
      <c r="G57" s="26"/>
    </row>
    <row r="58" spans="2:7" ht="15.75" thickBot="1" x14ac:dyDescent="0.3">
      <c r="B58" s="27"/>
      <c r="C58" s="27"/>
      <c r="D58" s="27"/>
      <c r="E58" s="27"/>
      <c r="F58" s="27"/>
      <c r="G58" s="27"/>
    </row>
    <row r="59" spans="2:7" ht="15.75" thickBot="1" x14ac:dyDescent="0.3">
      <c r="B59" s="5" t="s">
        <v>0</v>
      </c>
      <c r="C59" s="2" t="s">
        <v>8</v>
      </c>
      <c r="D59" s="2" t="s">
        <v>6</v>
      </c>
      <c r="E59" s="2" t="s">
        <v>1</v>
      </c>
      <c r="F59" s="2" t="s">
        <v>7</v>
      </c>
      <c r="G59" s="8" t="s">
        <v>5</v>
      </c>
    </row>
    <row r="60" spans="2:7" x14ac:dyDescent="0.25">
      <c r="B60" s="14">
        <v>1</v>
      </c>
      <c r="C60" s="8">
        <v>15</v>
      </c>
      <c r="D60" s="7">
        <v>1</v>
      </c>
      <c r="E60" s="8">
        <f>D60*C60</f>
        <v>15</v>
      </c>
      <c r="F60" s="11">
        <v>1</v>
      </c>
      <c r="G60" s="18">
        <f>F60*C60</f>
        <v>15</v>
      </c>
    </row>
    <row r="61" spans="2:7" x14ac:dyDescent="0.25">
      <c r="B61" s="15">
        <v>2</v>
      </c>
      <c r="C61" s="10">
        <v>45</v>
      </c>
      <c r="D61" s="9">
        <v>5</v>
      </c>
      <c r="E61" s="10">
        <f t="shared" ref="E61:E67" si="8">D61*C61</f>
        <v>225</v>
      </c>
      <c r="F61" s="12">
        <v>3</v>
      </c>
      <c r="G61" s="19">
        <f t="shared" ref="G61:G67" si="9">F61*C61</f>
        <v>135</v>
      </c>
    </row>
    <row r="62" spans="2:7" x14ac:dyDescent="0.25">
      <c r="B62" s="15">
        <v>3</v>
      </c>
      <c r="C62" s="10">
        <v>120</v>
      </c>
      <c r="D62" s="9">
        <v>2</v>
      </c>
      <c r="E62" s="10">
        <f t="shared" si="8"/>
        <v>240</v>
      </c>
      <c r="F62" s="12">
        <v>4</v>
      </c>
      <c r="G62" s="19">
        <f t="shared" si="9"/>
        <v>480</v>
      </c>
    </row>
    <row r="63" spans="2:7" x14ac:dyDescent="0.25">
      <c r="B63" s="15">
        <v>5</v>
      </c>
      <c r="C63" s="10">
        <v>300</v>
      </c>
      <c r="D63" s="9">
        <v>1</v>
      </c>
      <c r="E63" s="10">
        <f t="shared" si="8"/>
        <v>300</v>
      </c>
      <c r="F63" s="12">
        <v>1</v>
      </c>
      <c r="G63" s="19">
        <f t="shared" si="9"/>
        <v>300</v>
      </c>
    </row>
    <row r="64" spans="2:7" x14ac:dyDescent="0.25">
      <c r="B64" s="15">
        <v>8</v>
      </c>
      <c r="C64" s="10">
        <v>720</v>
      </c>
      <c r="D64" s="9">
        <v>2</v>
      </c>
      <c r="E64" s="10">
        <f t="shared" si="8"/>
        <v>1440</v>
      </c>
      <c r="F64" s="12">
        <v>2</v>
      </c>
      <c r="G64" s="19">
        <f t="shared" si="9"/>
        <v>1440</v>
      </c>
    </row>
    <row r="65" spans="2:7" x14ac:dyDescent="0.25">
      <c r="B65" s="15">
        <v>13</v>
      </c>
      <c r="C65" s="10">
        <v>1440</v>
      </c>
      <c r="D65" s="9">
        <v>0</v>
      </c>
      <c r="E65" s="10">
        <f t="shared" si="8"/>
        <v>0</v>
      </c>
      <c r="F65" s="12">
        <v>0</v>
      </c>
      <c r="G65" s="19">
        <f t="shared" si="9"/>
        <v>0</v>
      </c>
    </row>
    <row r="66" spans="2:7" x14ac:dyDescent="0.25">
      <c r="B66" s="15">
        <v>21</v>
      </c>
      <c r="C66" s="10">
        <f>2.5*24*60</f>
        <v>3600</v>
      </c>
      <c r="D66" s="9">
        <v>0</v>
      </c>
      <c r="E66" s="10">
        <f t="shared" si="8"/>
        <v>0</v>
      </c>
      <c r="F66" s="12">
        <v>0</v>
      </c>
      <c r="G66" s="19">
        <f t="shared" si="9"/>
        <v>0</v>
      </c>
    </row>
    <row r="67" spans="2:7" ht="15.75" thickBot="1" x14ac:dyDescent="0.3">
      <c r="B67" s="15">
        <v>40</v>
      </c>
      <c r="C67" s="10">
        <f>7*24*60</f>
        <v>10080</v>
      </c>
      <c r="D67" s="9">
        <v>0</v>
      </c>
      <c r="E67" s="10">
        <f t="shared" si="8"/>
        <v>0</v>
      </c>
      <c r="F67" s="12">
        <v>0</v>
      </c>
      <c r="G67" s="20">
        <f t="shared" si="9"/>
        <v>0</v>
      </c>
    </row>
    <row r="68" spans="2:7" ht="15.75" thickBot="1" x14ac:dyDescent="0.3">
      <c r="B68" s="3"/>
      <c r="C68" s="16"/>
      <c r="D68" s="6" t="s">
        <v>3</v>
      </c>
      <c r="E68" s="4">
        <f>SUM(E60:E67)/60</f>
        <v>37</v>
      </c>
      <c r="F68" s="13" t="s">
        <v>3</v>
      </c>
      <c r="G68" s="17">
        <f>SUM(G60:G67)/60</f>
        <v>39.5</v>
      </c>
    </row>
    <row r="71" spans="2:7" x14ac:dyDescent="0.25">
      <c r="B71" s="26" t="s">
        <v>12</v>
      </c>
      <c r="C71" s="26"/>
      <c r="D71" s="26"/>
      <c r="E71" s="26"/>
      <c r="F71" s="26"/>
      <c r="G71" s="26"/>
    </row>
    <row r="72" spans="2:7" ht="15.75" thickBot="1" x14ac:dyDescent="0.3">
      <c r="B72" s="27"/>
      <c r="C72" s="27"/>
      <c r="D72" s="27"/>
      <c r="E72" s="27"/>
      <c r="F72" s="27"/>
      <c r="G72" s="27"/>
    </row>
    <row r="73" spans="2:7" ht="15.75" thickBot="1" x14ac:dyDescent="0.3">
      <c r="B73" s="5" t="s">
        <v>0</v>
      </c>
      <c r="C73" s="2" t="s">
        <v>8</v>
      </c>
      <c r="D73" s="2" t="s">
        <v>6</v>
      </c>
      <c r="E73" s="2" t="s">
        <v>1</v>
      </c>
      <c r="F73" s="2" t="s">
        <v>7</v>
      </c>
      <c r="G73" s="8" t="s">
        <v>5</v>
      </c>
    </row>
    <row r="74" spans="2:7" x14ac:dyDescent="0.25">
      <c r="B74" s="14">
        <v>1</v>
      </c>
      <c r="C74" s="8">
        <v>15</v>
      </c>
      <c r="D74" s="7">
        <v>1</v>
      </c>
      <c r="E74" s="8">
        <f>D74*C74</f>
        <v>15</v>
      </c>
      <c r="F74" s="11">
        <v>1</v>
      </c>
      <c r="G74" s="18">
        <f>F74*C74</f>
        <v>15</v>
      </c>
    </row>
    <row r="75" spans="2:7" x14ac:dyDescent="0.25">
      <c r="B75" s="15">
        <v>2</v>
      </c>
      <c r="C75" s="10">
        <v>45</v>
      </c>
      <c r="D75" s="9">
        <v>1</v>
      </c>
      <c r="E75" s="10">
        <f t="shared" ref="E75:E81" si="10">D75*C75</f>
        <v>45</v>
      </c>
      <c r="F75" s="12">
        <v>1</v>
      </c>
      <c r="G75" s="19">
        <f t="shared" ref="G75:G81" si="11">F75*C75</f>
        <v>45</v>
      </c>
    </row>
    <row r="76" spans="2:7" x14ac:dyDescent="0.25">
      <c r="B76" s="15">
        <v>3</v>
      </c>
      <c r="C76" s="10">
        <v>120</v>
      </c>
      <c r="D76" s="9">
        <v>2</v>
      </c>
      <c r="E76" s="10">
        <f t="shared" si="10"/>
        <v>240</v>
      </c>
      <c r="F76" s="12">
        <v>2</v>
      </c>
      <c r="G76" s="19">
        <f t="shared" si="11"/>
        <v>240</v>
      </c>
    </row>
    <row r="77" spans="2:7" x14ac:dyDescent="0.25">
      <c r="B77" s="15">
        <v>5</v>
      </c>
      <c r="C77" s="10">
        <v>300</v>
      </c>
      <c r="D77" s="9">
        <v>2</v>
      </c>
      <c r="E77" s="10">
        <f t="shared" si="10"/>
        <v>600</v>
      </c>
      <c r="F77" s="12">
        <v>1</v>
      </c>
      <c r="G77" s="19">
        <f t="shared" si="11"/>
        <v>300</v>
      </c>
    </row>
    <row r="78" spans="2:7" x14ac:dyDescent="0.25">
      <c r="B78" s="15">
        <v>8</v>
      </c>
      <c r="C78" s="10">
        <v>720</v>
      </c>
      <c r="D78" s="9">
        <v>1</v>
      </c>
      <c r="E78" s="10">
        <f t="shared" si="10"/>
        <v>720</v>
      </c>
      <c r="F78" s="12">
        <v>2</v>
      </c>
      <c r="G78" s="19">
        <f t="shared" si="11"/>
        <v>1440</v>
      </c>
    </row>
    <row r="79" spans="2:7" x14ac:dyDescent="0.25">
      <c r="B79" s="15">
        <v>13</v>
      </c>
      <c r="C79" s="10">
        <v>1440</v>
      </c>
      <c r="D79" s="9">
        <v>0</v>
      </c>
      <c r="E79" s="10">
        <f t="shared" si="10"/>
        <v>0</v>
      </c>
      <c r="F79" s="12">
        <v>0</v>
      </c>
      <c r="G79" s="19">
        <f t="shared" si="11"/>
        <v>0</v>
      </c>
    </row>
    <row r="80" spans="2:7" x14ac:dyDescent="0.25">
      <c r="B80" s="15">
        <v>21</v>
      </c>
      <c r="C80" s="10">
        <f>2.5*24*60</f>
        <v>3600</v>
      </c>
      <c r="D80" s="9">
        <v>0</v>
      </c>
      <c r="E80" s="10">
        <f t="shared" si="10"/>
        <v>0</v>
      </c>
      <c r="F80" s="12">
        <v>0</v>
      </c>
      <c r="G80" s="19">
        <f t="shared" si="11"/>
        <v>0</v>
      </c>
    </row>
    <row r="81" spans="2:7" ht="15.75" thickBot="1" x14ac:dyDescent="0.3">
      <c r="B81" s="15">
        <v>40</v>
      </c>
      <c r="C81" s="10">
        <f>7*24*60</f>
        <v>10080</v>
      </c>
      <c r="D81" s="9">
        <v>0</v>
      </c>
      <c r="E81" s="10">
        <f t="shared" si="10"/>
        <v>0</v>
      </c>
      <c r="F81" s="12">
        <v>0</v>
      </c>
      <c r="G81" s="20">
        <f t="shared" si="11"/>
        <v>0</v>
      </c>
    </row>
    <row r="82" spans="2:7" ht="15.75" thickBot="1" x14ac:dyDescent="0.3">
      <c r="B82" s="3"/>
      <c r="C82" s="16"/>
      <c r="D82" s="6" t="s">
        <v>3</v>
      </c>
      <c r="E82" s="4">
        <f>SUM(E74:E81)/60</f>
        <v>27</v>
      </c>
      <c r="F82" s="13" t="s">
        <v>3</v>
      </c>
      <c r="G82" s="17">
        <f>SUM(G74:G81)/60</f>
        <v>34</v>
      </c>
    </row>
    <row r="85" spans="2:7" x14ac:dyDescent="0.25">
      <c r="B85" s="26" t="s">
        <v>13</v>
      </c>
      <c r="C85" s="26"/>
      <c r="D85" s="26"/>
      <c r="E85" s="26"/>
      <c r="F85" s="26"/>
      <c r="G85" s="26"/>
    </row>
    <row r="86" spans="2:7" ht="15.75" thickBot="1" x14ac:dyDescent="0.3">
      <c r="B86" s="27"/>
      <c r="C86" s="27"/>
      <c r="D86" s="27"/>
      <c r="E86" s="27"/>
      <c r="F86" s="27"/>
      <c r="G86" s="27"/>
    </row>
    <row r="87" spans="2:7" ht="15.75" thickBot="1" x14ac:dyDescent="0.3">
      <c r="B87" s="5" t="s">
        <v>0</v>
      </c>
      <c r="C87" s="2" t="s">
        <v>8</v>
      </c>
      <c r="D87" s="2" t="s">
        <v>6</v>
      </c>
      <c r="E87" s="2" t="s">
        <v>1</v>
      </c>
      <c r="F87" s="2" t="s">
        <v>7</v>
      </c>
      <c r="G87" s="8" t="s">
        <v>5</v>
      </c>
    </row>
    <row r="88" spans="2:7" x14ac:dyDescent="0.25">
      <c r="B88" s="14">
        <v>1</v>
      </c>
      <c r="C88" s="8">
        <v>15</v>
      </c>
      <c r="D88" s="7">
        <v>1</v>
      </c>
      <c r="E88" s="8">
        <f>D88*C88</f>
        <v>15</v>
      </c>
      <c r="F88" s="11">
        <v>1</v>
      </c>
      <c r="G88" s="18">
        <f>F88*C88</f>
        <v>15</v>
      </c>
    </row>
    <row r="89" spans="2:7" x14ac:dyDescent="0.25">
      <c r="B89" s="15">
        <v>2</v>
      </c>
      <c r="C89" s="10">
        <v>45</v>
      </c>
      <c r="D89" s="9">
        <v>2</v>
      </c>
      <c r="E89" s="10">
        <f t="shared" ref="E89:E95" si="12">D89*C89</f>
        <v>90</v>
      </c>
      <c r="F89" s="12">
        <v>1</v>
      </c>
      <c r="G89" s="19">
        <f t="shared" ref="G89:G95" si="13">F89*C89</f>
        <v>45</v>
      </c>
    </row>
    <row r="90" spans="2:7" x14ac:dyDescent="0.25">
      <c r="B90" s="15">
        <v>3</v>
      </c>
      <c r="C90" s="10">
        <v>120</v>
      </c>
      <c r="D90" s="9">
        <v>1</v>
      </c>
      <c r="E90" s="10">
        <f t="shared" si="12"/>
        <v>120</v>
      </c>
      <c r="F90" s="12">
        <v>2</v>
      </c>
      <c r="G90" s="19">
        <f t="shared" si="13"/>
        <v>240</v>
      </c>
    </row>
    <row r="91" spans="2:7" x14ac:dyDescent="0.25">
      <c r="B91" s="15">
        <v>5</v>
      </c>
      <c r="C91" s="10">
        <v>300</v>
      </c>
      <c r="D91" s="9">
        <v>1</v>
      </c>
      <c r="E91" s="10">
        <f t="shared" si="12"/>
        <v>300</v>
      </c>
      <c r="F91" s="12">
        <v>0</v>
      </c>
      <c r="G91" s="19">
        <f t="shared" si="13"/>
        <v>0</v>
      </c>
    </row>
    <row r="92" spans="2:7" x14ac:dyDescent="0.25">
      <c r="B92" s="15">
        <v>8</v>
      </c>
      <c r="C92" s="10">
        <v>720</v>
      </c>
      <c r="D92" s="9">
        <v>1</v>
      </c>
      <c r="E92" s="10">
        <f t="shared" si="12"/>
        <v>720</v>
      </c>
      <c r="F92" s="12">
        <v>1</v>
      </c>
      <c r="G92" s="19">
        <f t="shared" si="13"/>
        <v>720</v>
      </c>
    </row>
    <row r="93" spans="2:7" x14ac:dyDescent="0.25">
      <c r="B93" s="15">
        <v>13</v>
      </c>
      <c r="C93" s="10">
        <v>1440</v>
      </c>
      <c r="D93" s="9">
        <v>0</v>
      </c>
      <c r="E93" s="10">
        <f t="shared" si="12"/>
        <v>0</v>
      </c>
      <c r="F93" s="12">
        <v>1</v>
      </c>
      <c r="G93" s="19">
        <f t="shared" si="13"/>
        <v>1440</v>
      </c>
    </row>
    <row r="94" spans="2:7" x14ac:dyDescent="0.25">
      <c r="B94" s="15">
        <v>21</v>
      </c>
      <c r="C94" s="10">
        <f>2.5*24*60</f>
        <v>3600</v>
      </c>
      <c r="D94" s="9">
        <v>0</v>
      </c>
      <c r="E94" s="10">
        <f t="shared" si="12"/>
        <v>0</v>
      </c>
      <c r="F94" s="12">
        <v>0</v>
      </c>
      <c r="G94" s="19">
        <f t="shared" si="13"/>
        <v>0</v>
      </c>
    </row>
    <row r="95" spans="2:7" ht="15.75" thickBot="1" x14ac:dyDescent="0.3">
      <c r="B95" s="15">
        <v>40</v>
      </c>
      <c r="C95" s="10">
        <f>7*24*60</f>
        <v>10080</v>
      </c>
      <c r="D95" s="9">
        <v>0</v>
      </c>
      <c r="E95" s="10">
        <f t="shared" si="12"/>
        <v>0</v>
      </c>
      <c r="F95" s="12">
        <v>0</v>
      </c>
      <c r="G95" s="20">
        <f t="shared" si="13"/>
        <v>0</v>
      </c>
    </row>
    <row r="96" spans="2:7" ht="15.75" thickBot="1" x14ac:dyDescent="0.3">
      <c r="B96" s="3"/>
      <c r="C96" s="16"/>
      <c r="D96" s="6" t="s">
        <v>3</v>
      </c>
      <c r="E96" s="4">
        <f>SUM(E88:E95)/60</f>
        <v>20.75</v>
      </c>
      <c r="F96" s="13" t="s">
        <v>3</v>
      </c>
      <c r="G96" s="17">
        <f>SUM(G88:G95)/60</f>
        <v>41</v>
      </c>
    </row>
    <row r="99" spans="2:7" x14ac:dyDescent="0.25">
      <c r="B99" s="26" t="s">
        <v>14</v>
      </c>
      <c r="C99" s="26"/>
      <c r="D99" s="26"/>
      <c r="E99" s="26"/>
      <c r="F99" s="26"/>
      <c r="G99" s="26"/>
    </row>
    <row r="100" spans="2:7" ht="15.75" thickBot="1" x14ac:dyDescent="0.3">
      <c r="B100" s="27"/>
      <c r="C100" s="27"/>
      <c r="D100" s="27"/>
      <c r="E100" s="27"/>
      <c r="F100" s="27"/>
      <c r="G100" s="27"/>
    </row>
    <row r="101" spans="2:7" ht="15.75" thickBot="1" x14ac:dyDescent="0.3">
      <c r="B101" s="5" t="s">
        <v>0</v>
      </c>
      <c r="C101" s="2" t="s">
        <v>8</v>
      </c>
      <c r="D101" s="2" t="s">
        <v>6</v>
      </c>
      <c r="E101" s="2" t="s">
        <v>1</v>
      </c>
      <c r="F101" s="2" t="s">
        <v>7</v>
      </c>
      <c r="G101" s="8" t="s">
        <v>5</v>
      </c>
    </row>
    <row r="102" spans="2:7" x14ac:dyDescent="0.25">
      <c r="B102" s="14">
        <v>1</v>
      </c>
      <c r="C102" s="8">
        <v>15</v>
      </c>
      <c r="D102" s="7">
        <v>0</v>
      </c>
      <c r="E102" s="8">
        <f>D102*C102</f>
        <v>0</v>
      </c>
      <c r="F102" s="11">
        <v>0</v>
      </c>
      <c r="G102" s="18">
        <f>F102*C102</f>
        <v>0</v>
      </c>
    </row>
    <row r="103" spans="2:7" x14ac:dyDescent="0.25">
      <c r="B103" s="15">
        <v>2</v>
      </c>
      <c r="C103" s="10">
        <v>45</v>
      </c>
      <c r="D103" s="9">
        <v>0</v>
      </c>
      <c r="E103" s="10">
        <f t="shared" ref="E103:E109" si="14">D103*C103</f>
        <v>0</v>
      </c>
      <c r="F103" s="12">
        <v>0</v>
      </c>
      <c r="G103" s="19">
        <f t="shared" ref="G103:G109" si="15">F103*C103</f>
        <v>0</v>
      </c>
    </row>
    <row r="104" spans="2:7" x14ac:dyDescent="0.25">
      <c r="B104" s="15">
        <v>3</v>
      </c>
      <c r="C104" s="10">
        <v>120</v>
      </c>
      <c r="D104" s="9">
        <v>3</v>
      </c>
      <c r="E104" s="10">
        <f t="shared" si="14"/>
        <v>360</v>
      </c>
      <c r="F104" s="12">
        <v>3</v>
      </c>
      <c r="G104" s="19">
        <f t="shared" si="15"/>
        <v>360</v>
      </c>
    </row>
    <row r="105" spans="2:7" x14ac:dyDescent="0.25">
      <c r="B105" s="15">
        <v>5</v>
      </c>
      <c r="C105" s="10">
        <v>300</v>
      </c>
      <c r="D105" s="9">
        <v>2</v>
      </c>
      <c r="E105" s="10">
        <f t="shared" si="14"/>
        <v>600</v>
      </c>
      <c r="F105" s="12">
        <v>1</v>
      </c>
      <c r="G105" s="19">
        <f t="shared" si="15"/>
        <v>300</v>
      </c>
    </row>
    <row r="106" spans="2:7" x14ac:dyDescent="0.25">
      <c r="B106" s="15">
        <v>8</v>
      </c>
      <c r="C106" s="10">
        <v>720</v>
      </c>
      <c r="D106" s="9">
        <v>0</v>
      </c>
      <c r="E106" s="10">
        <f t="shared" si="14"/>
        <v>0</v>
      </c>
      <c r="F106" s="12">
        <v>1</v>
      </c>
      <c r="G106" s="19">
        <f t="shared" si="15"/>
        <v>720</v>
      </c>
    </row>
    <row r="107" spans="2:7" x14ac:dyDescent="0.25">
      <c r="B107" s="15">
        <v>13</v>
      </c>
      <c r="C107" s="10">
        <v>1440</v>
      </c>
      <c r="D107" s="9">
        <v>0</v>
      </c>
      <c r="E107" s="10">
        <f t="shared" si="14"/>
        <v>0</v>
      </c>
      <c r="F107" s="12">
        <v>0</v>
      </c>
      <c r="G107" s="19">
        <f t="shared" si="15"/>
        <v>0</v>
      </c>
    </row>
    <row r="108" spans="2:7" x14ac:dyDescent="0.25">
      <c r="B108" s="15">
        <v>21</v>
      </c>
      <c r="C108" s="10">
        <f>2.5*24*60</f>
        <v>3600</v>
      </c>
      <c r="D108" s="9">
        <v>0</v>
      </c>
      <c r="E108" s="10">
        <f t="shared" si="14"/>
        <v>0</v>
      </c>
      <c r="F108" s="12">
        <v>0</v>
      </c>
      <c r="G108" s="19">
        <f t="shared" si="15"/>
        <v>0</v>
      </c>
    </row>
    <row r="109" spans="2:7" ht="15.75" thickBot="1" x14ac:dyDescent="0.3">
      <c r="B109" s="15">
        <v>40</v>
      </c>
      <c r="C109" s="10">
        <f>7*24*60</f>
        <v>10080</v>
      </c>
      <c r="D109" s="9">
        <v>0</v>
      </c>
      <c r="E109" s="10">
        <f t="shared" si="14"/>
        <v>0</v>
      </c>
      <c r="F109" s="12">
        <v>0</v>
      </c>
      <c r="G109" s="20">
        <f t="shared" si="15"/>
        <v>0</v>
      </c>
    </row>
    <row r="110" spans="2:7" ht="15.75" thickBot="1" x14ac:dyDescent="0.3">
      <c r="B110" s="3"/>
      <c r="C110" s="16"/>
      <c r="D110" s="6" t="s">
        <v>3</v>
      </c>
      <c r="E110" s="4">
        <f>SUM(E102:E109)/60</f>
        <v>16</v>
      </c>
      <c r="F110" s="13" t="s">
        <v>3</v>
      </c>
      <c r="G110" s="17">
        <f>SUM(G102:G109)/60</f>
        <v>23</v>
      </c>
    </row>
    <row r="113" spans="2:7" x14ac:dyDescent="0.25">
      <c r="B113" s="26" t="s">
        <v>15</v>
      </c>
      <c r="C113" s="26"/>
      <c r="D113" s="26"/>
      <c r="E113" s="26"/>
      <c r="F113" s="26"/>
      <c r="G113" s="26"/>
    </row>
    <row r="114" spans="2:7" ht="15.75" thickBot="1" x14ac:dyDescent="0.3">
      <c r="B114" s="27"/>
      <c r="C114" s="27"/>
      <c r="D114" s="27"/>
      <c r="E114" s="27"/>
      <c r="F114" s="27"/>
      <c r="G114" s="27"/>
    </row>
    <row r="115" spans="2:7" ht="15.75" thickBot="1" x14ac:dyDescent="0.3">
      <c r="B115" s="5" t="s">
        <v>0</v>
      </c>
      <c r="C115" s="2" t="s">
        <v>8</v>
      </c>
      <c r="D115" s="2" t="s">
        <v>6</v>
      </c>
      <c r="E115" s="2" t="s">
        <v>1</v>
      </c>
      <c r="F115" s="2" t="s">
        <v>7</v>
      </c>
      <c r="G115" s="8" t="s">
        <v>5</v>
      </c>
    </row>
    <row r="116" spans="2:7" x14ac:dyDescent="0.25">
      <c r="B116" s="14">
        <v>1</v>
      </c>
      <c r="C116" s="8">
        <v>15</v>
      </c>
      <c r="D116" s="7">
        <v>0</v>
      </c>
      <c r="E116" s="8">
        <f>D116*C116</f>
        <v>0</v>
      </c>
      <c r="F116" s="11">
        <v>0</v>
      </c>
      <c r="G116" s="18">
        <f>F116*C116</f>
        <v>0</v>
      </c>
    </row>
    <row r="117" spans="2:7" x14ac:dyDescent="0.25">
      <c r="B117" s="15">
        <v>2</v>
      </c>
      <c r="C117" s="10">
        <v>45</v>
      </c>
      <c r="D117" s="9">
        <v>0</v>
      </c>
      <c r="E117" s="10">
        <f t="shared" ref="E117:E123" si="16">D117*C117</f>
        <v>0</v>
      </c>
      <c r="F117" s="12">
        <v>0</v>
      </c>
      <c r="G117" s="19">
        <f t="shared" ref="G117:G123" si="17">F117*C117</f>
        <v>0</v>
      </c>
    </row>
    <row r="118" spans="2:7" x14ac:dyDescent="0.25">
      <c r="B118" s="15">
        <v>3</v>
      </c>
      <c r="C118" s="10">
        <v>120</v>
      </c>
      <c r="D118" s="9">
        <v>0</v>
      </c>
      <c r="E118" s="10">
        <f t="shared" si="16"/>
        <v>0</v>
      </c>
      <c r="F118" s="12">
        <v>0</v>
      </c>
      <c r="G118" s="19">
        <f t="shared" si="17"/>
        <v>0</v>
      </c>
    </row>
    <row r="119" spans="2:7" x14ac:dyDescent="0.25">
      <c r="B119" s="15">
        <v>5</v>
      </c>
      <c r="C119" s="10">
        <v>300</v>
      </c>
      <c r="D119" s="9">
        <v>2</v>
      </c>
      <c r="E119" s="10">
        <f t="shared" si="16"/>
        <v>600</v>
      </c>
      <c r="F119" s="12">
        <v>1</v>
      </c>
      <c r="G119" s="19">
        <f t="shared" si="17"/>
        <v>300</v>
      </c>
    </row>
    <row r="120" spans="2:7" x14ac:dyDescent="0.25">
      <c r="B120" s="15">
        <v>8</v>
      </c>
      <c r="C120" s="10">
        <v>720</v>
      </c>
      <c r="D120" s="9">
        <v>3</v>
      </c>
      <c r="E120" s="10">
        <f t="shared" si="16"/>
        <v>2160</v>
      </c>
      <c r="F120" s="12">
        <v>4</v>
      </c>
      <c r="G120" s="19">
        <f t="shared" si="17"/>
        <v>2880</v>
      </c>
    </row>
    <row r="121" spans="2:7" x14ac:dyDescent="0.25">
      <c r="B121" s="15">
        <v>13</v>
      </c>
      <c r="C121" s="10">
        <v>1440</v>
      </c>
      <c r="D121" s="9">
        <v>0</v>
      </c>
      <c r="E121" s="10">
        <f t="shared" si="16"/>
        <v>0</v>
      </c>
      <c r="F121" s="12">
        <v>0</v>
      </c>
      <c r="G121" s="19">
        <f t="shared" si="17"/>
        <v>0</v>
      </c>
    </row>
    <row r="122" spans="2:7" x14ac:dyDescent="0.25">
      <c r="B122" s="15">
        <v>21</v>
      </c>
      <c r="C122" s="10">
        <f>2.5*24*60</f>
        <v>3600</v>
      </c>
      <c r="D122" s="9">
        <v>0</v>
      </c>
      <c r="E122" s="10">
        <f t="shared" si="16"/>
        <v>0</v>
      </c>
      <c r="F122" s="12">
        <v>0</v>
      </c>
      <c r="G122" s="19">
        <f t="shared" si="17"/>
        <v>0</v>
      </c>
    </row>
    <row r="123" spans="2:7" ht="15.75" thickBot="1" x14ac:dyDescent="0.3">
      <c r="B123" s="15">
        <v>40</v>
      </c>
      <c r="C123" s="10">
        <f>7*24*60</f>
        <v>10080</v>
      </c>
      <c r="D123" s="9">
        <v>0</v>
      </c>
      <c r="E123" s="10">
        <f t="shared" si="16"/>
        <v>0</v>
      </c>
      <c r="F123" s="12">
        <v>0</v>
      </c>
      <c r="G123" s="20">
        <f t="shared" si="17"/>
        <v>0</v>
      </c>
    </row>
    <row r="124" spans="2:7" ht="15.75" thickBot="1" x14ac:dyDescent="0.3">
      <c r="B124" s="3"/>
      <c r="C124" s="16"/>
      <c r="D124" s="6" t="s">
        <v>3</v>
      </c>
      <c r="E124" s="4">
        <f>SUM(E116:E123)/60</f>
        <v>46</v>
      </c>
      <c r="F124" s="13" t="s">
        <v>3</v>
      </c>
      <c r="G124" s="17">
        <f>SUM(G116:G123)/60</f>
        <v>53</v>
      </c>
    </row>
    <row r="127" spans="2:7" x14ac:dyDescent="0.25">
      <c r="B127" s="26" t="s">
        <v>16</v>
      </c>
      <c r="C127" s="26"/>
      <c r="D127" s="26"/>
      <c r="E127" s="26"/>
      <c r="F127" s="26"/>
      <c r="G127" s="26"/>
    </row>
    <row r="128" spans="2:7" ht="15.75" thickBot="1" x14ac:dyDescent="0.3">
      <c r="B128" s="27"/>
      <c r="C128" s="27"/>
      <c r="D128" s="27"/>
      <c r="E128" s="27"/>
      <c r="F128" s="27"/>
      <c r="G128" s="27"/>
    </row>
    <row r="129" spans="2:7" ht="15.75" thickBot="1" x14ac:dyDescent="0.3">
      <c r="B129" s="5" t="s">
        <v>0</v>
      </c>
      <c r="C129" s="2" t="s">
        <v>8</v>
      </c>
      <c r="D129" s="2" t="s">
        <v>6</v>
      </c>
      <c r="E129" s="2" t="s">
        <v>1</v>
      </c>
      <c r="F129" s="2" t="s">
        <v>7</v>
      </c>
      <c r="G129" s="8" t="s">
        <v>5</v>
      </c>
    </row>
    <row r="130" spans="2:7" x14ac:dyDescent="0.25">
      <c r="B130" s="14">
        <v>1</v>
      </c>
      <c r="C130" s="8">
        <v>15</v>
      </c>
      <c r="D130" s="7">
        <v>1</v>
      </c>
      <c r="E130" s="8">
        <f>D130*C130</f>
        <v>15</v>
      </c>
      <c r="F130" s="11">
        <v>1</v>
      </c>
      <c r="G130" s="18">
        <f>F130*C130</f>
        <v>15</v>
      </c>
    </row>
    <row r="131" spans="2:7" x14ac:dyDescent="0.25">
      <c r="B131" s="15">
        <v>2</v>
      </c>
      <c r="C131" s="10">
        <v>45</v>
      </c>
      <c r="D131" s="9">
        <v>1</v>
      </c>
      <c r="E131" s="10">
        <f t="shared" ref="E131:E137" si="18">D131*C131</f>
        <v>45</v>
      </c>
      <c r="F131" s="12">
        <v>0</v>
      </c>
      <c r="G131" s="19">
        <f t="shared" ref="G131:G137" si="19">F131*C131</f>
        <v>0</v>
      </c>
    </row>
    <row r="132" spans="2:7" x14ac:dyDescent="0.25">
      <c r="B132" s="15">
        <v>3</v>
      </c>
      <c r="C132" s="10">
        <v>120</v>
      </c>
      <c r="D132" s="9">
        <v>0</v>
      </c>
      <c r="E132" s="10">
        <f t="shared" si="18"/>
        <v>0</v>
      </c>
      <c r="F132" s="12">
        <v>1</v>
      </c>
      <c r="G132" s="19">
        <f t="shared" si="19"/>
        <v>120</v>
      </c>
    </row>
    <row r="133" spans="2:7" x14ac:dyDescent="0.25">
      <c r="B133" s="15">
        <v>5</v>
      </c>
      <c r="C133" s="10">
        <v>300</v>
      </c>
      <c r="D133" s="9">
        <v>2</v>
      </c>
      <c r="E133" s="10">
        <f t="shared" si="18"/>
        <v>600</v>
      </c>
      <c r="F133" s="12">
        <v>2</v>
      </c>
      <c r="G133" s="19">
        <f t="shared" si="19"/>
        <v>600</v>
      </c>
    </row>
    <row r="134" spans="2:7" x14ac:dyDescent="0.25">
      <c r="B134" s="15">
        <v>8</v>
      </c>
      <c r="C134" s="10">
        <v>720</v>
      </c>
      <c r="D134" s="9">
        <v>1</v>
      </c>
      <c r="E134" s="10">
        <f t="shared" si="18"/>
        <v>720</v>
      </c>
      <c r="F134" s="12">
        <v>1</v>
      </c>
      <c r="G134" s="19">
        <f t="shared" si="19"/>
        <v>720</v>
      </c>
    </row>
    <row r="135" spans="2:7" x14ac:dyDescent="0.25">
      <c r="B135" s="15">
        <v>13</v>
      </c>
      <c r="C135" s="10">
        <v>1440</v>
      </c>
      <c r="D135" s="9">
        <v>0</v>
      </c>
      <c r="E135" s="10">
        <f t="shared" si="18"/>
        <v>0</v>
      </c>
      <c r="F135" s="12">
        <v>0</v>
      </c>
      <c r="G135" s="19">
        <f t="shared" si="19"/>
        <v>0</v>
      </c>
    </row>
    <row r="136" spans="2:7" x14ac:dyDescent="0.25">
      <c r="B136" s="15">
        <v>21</v>
      </c>
      <c r="C136" s="10">
        <f>2.5*24*60</f>
        <v>3600</v>
      </c>
      <c r="D136" s="9">
        <v>0</v>
      </c>
      <c r="E136" s="10">
        <f t="shared" si="18"/>
        <v>0</v>
      </c>
      <c r="F136" s="12">
        <v>0</v>
      </c>
      <c r="G136" s="19">
        <f t="shared" si="19"/>
        <v>0</v>
      </c>
    </row>
    <row r="137" spans="2:7" ht="15.75" thickBot="1" x14ac:dyDescent="0.3">
      <c r="B137" s="15">
        <v>40</v>
      </c>
      <c r="C137" s="10">
        <f>7*24*60</f>
        <v>10080</v>
      </c>
      <c r="D137" s="9">
        <v>0</v>
      </c>
      <c r="E137" s="10">
        <f t="shared" si="18"/>
        <v>0</v>
      </c>
      <c r="F137" s="12">
        <v>0</v>
      </c>
      <c r="G137" s="20">
        <f t="shared" si="19"/>
        <v>0</v>
      </c>
    </row>
    <row r="138" spans="2:7" ht="15.75" thickBot="1" x14ac:dyDescent="0.3">
      <c r="B138" s="3"/>
      <c r="C138" s="16"/>
      <c r="D138" s="6" t="s">
        <v>3</v>
      </c>
      <c r="E138" s="4">
        <f>SUM(E130:E137)/60</f>
        <v>23</v>
      </c>
      <c r="F138" s="13" t="s">
        <v>3</v>
      </c>
      <c r="G138" s="17">
        <f>SUM(G130:G137)/60</f>
        <v>24.25</v>
      </c>
    </row>
    <row r="141" spans="2:7" x14ac:dyDescent="0.25">
      <c r="B141" s="26" t="s">
        <v>17</v>
      </c>
      <c r="C141" s="26"/>
      <c r="D141" s="26"/>
      <c r="E141" s="26"/>
      <c r="F141" s="26"/>
      <c r="G141" s="26"/>
    </row>
    <row r="142" spans="2:7" ht="15.75" thickBot="1" x14ac:dyDescent="0.3">
      <c r="B142" s="27"/>
      <c r="C142" s="27"/>
      <c r="D142" s="27"/>
      <c r="E142" s="27"/>
      <c r="F142" s="27"/>
      <c r="G142" s="27"/>
    </row>
    <row r="143" spans="2:7" ht="15.75" thickBot="1" x14ac:dyDescent="0.3">
      <c r="B143" s="5" t="s">
        <v>0</v>
      </c>
      <c r="C143" s="2" t="s">
        <v>8</v>
      </c>
      <c r="D143" s="2" t="s">
        <v>6</v>
      </c>
      <c r="E143" s="2" t="s">
        <v>1</v>
      </c>
      <c r="F143" s="2" t="s">
        <v>7</v>
      </c>
      <c r="G143" s="8" t="s">
        <v>5</v>
      </c>
    </row>
    <row r="144" spans="2:7" x14ac:dyDescent="0.25">
      <c r="B144" s="14">
        <v>1</v>
      </c>
      <c r="C144" s="8">
        <v>15</v>
      </c>
      <c r="D144" s="7">
        <v>1</v>
      </c>
      <c r="E144" s="8">
        <f>D144*C144</f>
        <v>15</v>
      </c>
      <c r="F144" s="11">
        <v>1</v>
      </c>
      <c r="G144" s="18">
        <f>F144*C144</f>
        <v>15</v>
      </c>
    </row>
    <row r="145" spans="2:7" x14ac:dyDescent="0.25">
      <c r="B145" s="15">
        <v>2</v>
      </c>
      <c r="C145" s="10">
        <v>45</v>
      </c>
      <c r="D145" s="9">
        <v>2</v>
      </c>
      <c r="E145" s="10">
        <f t="shared" ref="E145:E151" si="20">D145*C145</f>
        <v>90</v>
      </c>
      <c r="F145" s="12">
        <v>0</v>
      </c>
      <c r="G145" s="19">
        <f t="shared" ref="G145:G151" si="21">F145*C145</f>
        <v>0</v>
      </c>
    </row>
    <row r="146" spans="2:7" x14ac:dyDescent="0.25">
      <c r="B146" s="15">
        <v>3</v>
      </c>
      <c r="C146" s="10">
        <v>120</v>
      </c>
      <c r="D146" s="9">
        <v>0</v>
      </c>
      <c r="E146" s="10">
        <f t="shared" si="20"/>
        <v>0</v>
      </c>
      <c r="F146" s="12">
        <v>1</v>
      </c>
      <c r="G146" s="19">
        <f t="shared" si="21"/>
        <v>120</v>
      </c>
    </row>
    <row r="147" spans="2:7" x14ac:dyDescent="0.25">
      <c r="B147" s="15">
        <v>5</v>
      </c>
      <c r="C147" s="10">
        <v>300</v>
      </c>
      <c r="D147" s="9">
        <v>4</v>
      </c>
      <c r="E147" s="10">
        <f t="shared" si="20"/>
        <v>1200</v>
      </c>
      <c r="F147" s="12">
        <v>5</v>
      </c>
      <c r="G147" s="19">
        <f t="shared" si="21"/>
        <v>1500</v>
      </c>
    </row>
    <row r="148" spans="2:7" x14ac:dyDescent="0.25">
      <c r="B148" s="15">
        <v>8</v>
      </c>
      <c r="C148" s="10">
        <v>720</v>
      </c>
      <c r="D148" s="9">
        <v>1</v>
      </c>
      <c r="E148" s="10">
        <f t="shared" si="20"/>
        <v>720</v>
      </c>
      <c r="F148" s="12">
        <v>1</v>
      </c>
      <c r="G148" s="19">
        <f t="shared" si="21"/>
        <v>720</v>
      </c>
    </row>
    <row r="149" spans="2:7" x14ac:dyDescent="0.25">
      <c r="B149" s="15">
        <v>13</v>
      </c>
      <c r="C149" s="10">
        <v>1440</v>
      </c>
      <c r="D149" s="9">
        <v>0</v>
      </c>
      <c r="E149" s="10">
        <f t="shared" si="20"/>
        <v>0</v>
      </c>
      <c r="F149" s="12">
        <v>0</v>
      </c>
      <c r="G149" s="19">
        <f t="shared" si="21"/>
        <v>0</v>
      </c>
    </row>
    <row r="150" spans="2:7" x14ac:dyDescent="0.25">
      <c r="B150" s="15">
        <v>21</v>
      </c>
      <c r="C150" s="10">
        <f>2.5*24*60</f>
        <v>3600</v>
      </c>
      <c r="D150" s="9">
        <v>0</v>
      </c>
      <c r="E150" s="10">
        <f t="shared" si="20"/>
        <v>0</v>
      </c>
      <c r="F150" s="12">
        <v>0</v>
      </c>
      <c r="G150" s="19">
        <f t="shared" si="21"/>
        <v>0</v>
      </c>
    </row>
    <row r="151" spans="2:7" ht="15.75" thickBot="1" x14ac:dyDescent="0.3">
      <c r="B151" s="15">
        <v>40</v>
      </c>
      <c r="C151" s="10">
        <f>7*24*60</f>
        <v>10080</v>
      </c>
      <c r="D151" s="9">
        <v>0</v>
      </c>
      <c r="E151" s="10">
        <f t="shared" si="20"/>
        <v>0</v>
      </c>
      <c r="F151" s="12">
        <v>0</v>
      </c>
      <c r="G151" s="20">
        <f t="shared" si="21"/>
        <v>0</v>
      </c>
    </row>
    <row r="152" spans="2:7" ht="15.75" thickBot="1" x14ac:dyDescent="0.3">
      <c r="B152" s="3"/>
      <c r="C152" s="16"/>
      <c r="D152" s="6" t="s">
        <v>3</v>
      </c>
      <c r="E152" s="4">
        <f>SUM(E144:E151)/60</f>
        <v>33.75</v>
      </c>
      <c r="F152" s="13" t="s">
        <v>3</v>
      </c>
      <c r="G152" s="21">
        <f>SUM(G144:G151)/60</f>
        <v>39.25</v>
      </c>
    </row>
    <row r="155" spans="2:7" x14ac:dyDescent="0.25">
      <c r="B155" s="26" t="s">
        <v>18</v>
      </c>
      <c r="C155" s="26"/>
      <c r="D155" s="26"/>
      <c r="E155" s="26"/>
      <c r="F155" s="26"/>
      <c r="G155" s="26"/>
    </row>
    <row r="156" spans="2:7" ht="15.75" thickBot="1" x14ac:dyDescent="0.3">
      <c r="B156" s="27"/>
      <c r="C156" s="27"/>
      <c r="D156" s="27"/>
      <c r="E156" s="27"/>
      <c r="F156" s="27"/>
      <c r="G156" s="27"/>
    </row>
    <row r="157" spans="2:7" ht="15.75" thickBot="1" x14ac:dyDescent="0.3">
      <c r="B157" s="5" t="s">
        <v>0</v>
      </c>
      <c r="C157" s="2" t="s">
        <v>8</v>
      </c>
      <c r="D157" s="2" t="s">
        <v>6</v>
      </c>
      <c r="E157" s="2" t="s">
        <v>1</v>
      </c>
      <c r="F157" s="2" t="s">
        <v>7</v>
      </c>
      <c r="G157" s="8" t="s">
        <v>5</v>
      </c>
    </row>
    <row r="158" spans="2:7" x14ac:dyDescent="0.25">
      <c r="B158" s="14">
        <v>1</v>
      </c>
      <c r="C158" s="8">
        <v>15</v>
      </c>
      <c r="D158" s="7">
        <v>1</v>
      </c>
      <c r="E158" s="8">
        <f>D158*C158</f>
        <v>15</v>
      </c>
      <c r="F158" s="11">
        <v>1</v>
      </c>
      <c r="G158" s="18">
        <f>F158*C158</f>
        <v>15</v>
      </c>
    </row>
    <row r="159" spans="2:7" x14ac:dyDescent="0.25">
      <c r="B159" s="15">
        <v>2</v>
      </c>
      <c r="C159" s="10">
        <v>45</v>
      </c>
      <c r="D159" s="9">
        <v>2</v>
      </c>
      <c r="E159" s="10">
        <f t="shared" ref="E159:E165" si="22">D159*C159</f>
        <v>90</v>
      </c>
      <c r="F159" s="12">
        <v>1</v>
      </c>
      <c r="G159" s="19">
        <f t="shared" ref="G159:G165" si="23">F159*C159</f>
        <v>45</v>
      </c>
    </row>
    <row r="160" spans="2:7" x14ac:dyDescent="0.25">
      <c r="B160" s="15">
        <v>3</v>
      </c>
      <c r="C160" s="10">
        <v>120</v>
      </c>
      <c r="D160" s="9">
        <v>1</v>
      </c>
      <c r="E160" s="10">
        <f t="shared" si="22"/>
        <v>120</v>
      </c>
      <c r="F160" s="12">
        <v>2</v>
      </c>
      <c r="G160" s="19">
        <f t="shared" si="23"/>
        <v>240</v>
      </c>
    </row>
    <row r="161" spans="2:7" x14ac:dyDescent="0.25">
      <c r="B161" s="15">
        <v>5</v>
      </c>
      <c r="C161" s="10">
        <v>300</v>
      </c>
      <c r="D161" s="9">
        <v>2</v>
      </c>
      <c r="E161" s="10">
        <f t="shared" si="22"/>
        <v>600</v>
      </c>
      <c r="F161" s="12">
        <v>1</v>
      </c>
      <c r="G161" s="19">
        <f t="shared" si="23"/>
        <v>300</v>
      </c>
    </row>
    <row r="162" spans="2:7" x14ac:dyDescent="0.25">
      <c r="B162" s="15">
        <v>8</v>
      </c>
      <c r="C162" s="10">
        <v>720</v>
      </c>
      <c r="D162" s="9">
        <v>1</v>
      </c>
      <c r="E162" s="10">
        <f t="shared" si="22"/>
        <v>720</v>
      </c>
      <c r="F162" s="12">
        <v>2</v>
      </c>
      <c r="G162" s="19">
        <f t="shared" si="23"/>
        <v>1440</v>
      </c>
    </row>
    <row r="163" spans="2:7" x14ac:dyDescent="0.25">
      <c r="B163" s="15">
        <v>13</v>
      </c>
      <c r="C163" s="10">
        <v>1440</v>
      </c>
      <c r="D163" s="9">
        <v>0</v>
      </c>
      <c r="E163" s="10">
        <f t="shared" si="22"/>
        <v>0</v>
      </c>
      <c r="F163" s="12">
        <v>0</v>
      </c>
      <c r="G163" s="19">
        <f t="shared" si="23"/>
        <v>0</v>
      </c>
    </row>
    <row r="164" spans="2:7" x14ac:dyDescent="0.25">
      <c r="B164" s="15">
        <v>21</v>
      </c>
      <c r="C164" s="10">
        <f>2.5*24*60</f>
        <v>3600</v>
      </c>
      <c r="D164" s="9">
        <v>0</v>
      </c>
      <c r="E164" s="10">
        <f t="shared" si="22"/>
        <v>0</v>
      </c>
      <c r="F164" s="12">
        <v>0</v>
      </c>
      <c r="G164" s="19">
        <f t="shared" si="23"/>
        <v>0</v>
      </c>
    </row>
    <row r="165" spans="2:7" ht="15.75" thickBot="1" x14ac:dyDescent="0.3">
      <c r="B165" s="15">
        <v>40</v>
      </c>
      <c r="C165" s="10">
        <f>7*24*60</f>
        <v>10080</v>
      </c>
      <c r="D165" s="9">
        <v>0</v>
      </c>
      <c r="E165" s="10">
        <f t="shared" si="22"/>
        <v>0</v>
      </c>
      <c r="F165" s="12">
        <v>0</v>
      </c>
      <c r="G165" s="20">
        <f t="shared" si="23"/>
        <v>0</v>
      </c>
    </row>
    <row r="166" spans="2:7" ht="15.75" thickBot="1" x14ac:dyDescent="0.3">
      <c r="B166" s="3"/>
      <c r="C166" s="16"/>
      <c r="D166" s="6" t="s">
        <v>3</v>
      </c>
      <c r="E166" s="22">
        <f>SUM(E158:E165)/60</f>
        <v>25.75</v>
      </c>
      <c r="F166" s="13" t="s">
        <v>3</v>
      </c>
      <c r="G166" s="21">
        <f>SUM(G158:G165)/60</f>
        <v>34</v>
      </c>
    </row>
    <row r="169" spans="2:7" x14ac:dyDescent="0.25">
      <c r="B169" s="26" t="s">
        <v>19</v>
      </c>
      <c r="C169" s="26"/>
      <c r="D169" s="26"/>
      <c r="E169" s="26"/>
      <c r="F169" s="26"/>
      <c r="G169" s="26"/>
    </row>
    <row r="170" spans="2:7" ht="15.75" thickBot="1" x14ac:dyDescent="0.3">
      <c r="B170" s="27"/>
      <c r="C170" s="27"/>
      <c r="D170" s="27"/>
      <c r="E170" s="27"/>
      <c r="F170" s="27"/>
      <c r="G170" s="27"/>
    </row>
    <row r="171" spans="2:7" ht="15.75" thickBot="1" x14ac:dyDescent="0.3">
      <c r="B171" s="5" t="s">
        <v>0</v>
      </c>
      <c r="C171" s="2" t="s">
        <v>8</v>
      </c>
      <c r="D171" s="2" t="s">
        <v>6</v>
      </c>
      <c r="E171" s="2" t="s">
        <v>1</v>
      </c>
      <c r="F171" s="2" t="s">
        <v>7</v>
      </c>
      <c r="G171" s="8" t="s">
        <v>5</v>
      </c>
    </row>
    <row r="172" spans="2:7" x14ac:dyDescent="0.25">
      <c r="B172" s="14">
        <v>1</v>
      </c>
      <c r="C172" s="8">
        <v>15</v>
      </c>
      <c r="D172" s="7">
        <v>1</v>
      </c>
      <c r="E172" s="8">
        <f>D172*C172</f>
        <v>15</v>
      </c>
      <c r="F172" s="11">
        <v>2</v>
      </c>
      <c r="G172" s="18">
        <f>F172*C172</f>
        <v>30</v>
      </c>
    </row>
    <row r="173" spans="2:7" x14ac:dyDescent="0.25">
      <c r="B173" s="15">
        <v>2</v>
      </c>
      <c r="C173" s="10">
        <v>45</v>
      </c>
      <c r="D173" s="9">
        <v>4</v>
      </c>
      <c r="E173" s="10">
        <f t="shared" ref="E173:E179" si="24">D173*C173</f>
        <v>180</v>
      </c>
      <c r="F173" s="12">
        <v>3</v>
      </c>
      <c r="G173" s="19">
        <f t="shared" ref="G173:G179" si="25">F173*C173</f>
        <v>135</v>
      </c>
    </row>
    <row r="174" spans="2:7" x14ac:dyDescent="0.25">
      <c r="B174" s="15">
        <v>3</v>
      </c>
      <c r="C174" s="10">
        <v>120</v>
      </c>
      <c r="D174" s="9">
        <v>2</v>
      </c>
      <c r="E174" s="10">
        <f t="shared" si="24"/>
        <v>240</v>
      </c>
      <c r="F174" s="12">
        <v>1</v>
      </c>
      <c r="G174" s="19">
        <f t="shared" si="25"/>
        <v>120</v>
      </c>
    </row>
    <row r="175" spans="2:7" x14ac:dyDescent="0.25">
      <c r="B175" s="15">
        <v>5</v>
      </c>
      <c r="C175" s="10">
        <v>300</v>
      </c>
      <c r="D175" s="9">
        <v>1</v>
      </c>
      <c r="E175" s="10">
        <f t="shared" si="24"/>
        <v>300</v>
      </c>
      <c r="F175" s="12">
        <v>2</v>
      </c>
      <c r="G175" s="19">
        <f t="shared" si="25"/>
        <v>600</v>
      </c>
    </row>
    <row r="176" spans="2:7" x14ac:dyDescent="0.25">
      <c r="B176" s="15">
        <v>8</v>
      </c>
      <c r="C176" s="10">
        <v>720</v>
      </c>
      <c r="D176" s="9">
        <v>2</v>
      </c>
      <c r="E176" s="10">
        <f t="shared" si="24"/>
        <v>1440</v>
      </c>
      <c r="F176" s="12">
        <v>1</v>
      </c>
      <c r="G176" s="19">
        <f t="shared" si="25"/>
        <v>720</v>
      </c>
    </row>
    <row r="177" spans="2:8" x14ac:dyDescent="0.25">
      <c r="B177" s="15">
        <v>13</v>
      </c>
      <c r="C177" s="10">
        <v>1440</v>
      </c>
      <c r="D177" s="9">
        <v>0</v>
      </c>
      <c r="E177" s="10">
        <f t="shared" si="24"/>
        <v>0</v>
      </c>
      <c r="F177" s="12">
        <v>1</v>
      </c>
      <c r="G177" s="19">
        <f t="shared" si="25"/>
        <v>1440</v>
      </c>
      <c r="H177" s="23"/>
    </row>
    <row r="178" spans="2:8" x14ac:dyDescent="0.25">
      <c r="B178" s="15">
        <v>21</v>
      </c>
      <c r="C178" s="10">
        <f>2.5*24*60</f>
        <v>3600</v>
      </c>
      <c r="D178" s="9">
        <v>0</v>
      </c>
      <c r="E178" s="10">
        <f t="shared" si="24"/>
        <v>0</v>
      </c>
      <c r="F178" s="12">
        <v>0</v>
      </c>
      <c r="G178" s="19">
        <f t="shared" si="25"/>
        <v>0</v>
      </c>
    </row>
    <row r="179" spans="2:8" ht="15.75" thickBot="1" x14ac:dyDescent="0.3">
      <c r="B179" s="15">
        <v>40</v>
      </c>
      <c r="C179" s="10">
        <f>7*24*60</f>
        <v>10080</v>
      </c>
      <c r="D179" s="9">
        <v>0</v>
      </c>
      <c r="E179" s="10">
        <f t="shared" si="24"/>
        <v>0</v>
      </c>
      <c r="F179" s="12">
        <v>0</v>
      </c>
      <c r="G179" s="20">
        <f t="shared" si="25"/>
        <v>0</v>
      </c>
    </row>
    <row r="180" spans="2:8" ht="15.75" thickBot="1" x14ac:dyDescent="0.3">
      <c r="B180" s="3"/>
      <c r="C180" s="16"/>
      <c r="D180" s="6" t="s">
        <v>3</v>
      </c>
      <c r="E180" s="22">
        <f>SUM(E172:E179)/60</f>
        <v>36.25</v>
      </c>
      <c r="F180" s="13" t="s">
        <v>3</v>
      </c>
      <c r="G180" s="21">
        <f>SUM(G172:G179)/60</f>
        <v>50.75</v>
      </c>
    </row>
    <row r="183" spans="2:8" x14ac:dyDescent="0.25">
      <c r="B183" s="26" t="s">
        <v>20</v>
      </c>
      <c r="C183" s="26"/>
      <c r="D183" s="26"/>
      <c r="E183" s="26"/>
      <c r="F183" s="26"/>
      <c r="G183" s="26"/>
    </row>
    <row r="184" spans="2:8" ht="15.75" thickBot="1" x14ac:dyDescent="0.3">
      <c r="B184" s="27"/>
      <c r="C184" s="27"/>
      <c r="D184" s="27"/>
      <c r="E184" s="27"/>
      <c r="F184" s="27"/>
      <c r="G184" s="27"/>
    </row>
    <row r="185" spans="2:8" ht="15.75" thickBot="1" x14ac:dyDescent="0.3">
      <c r="B185" s="5" t="s">
        <v>0</v>
      </c>
      <c r="C185" s="2" t="s">
        <v>8</v>
      </c>
      <c r="D185" s="2" t="s">
        <v>6</v>
      </c>
      <c r="E185" s="2" t="s">
        <v>1</v>
      </c>
      <c r="F185" s="2" t="s">
        <v>7</v>
      </c>
      <c r="G185" s="8" t="s">
        <v>5</v>
      </c>
    </row>
    <row r="186" spans="2:8" x14ac:dyDescent="0.25">
      <c r="B186" s="14">
        <v>1</v>
      </c>
      <c r="C186" s="8">
        <v>15</v>
      </c>
      <c r="D186" s="7">
        <v>1</v>
      </c>
      <c r="E186" s="8">
        <f>D186*C186</f>
        <v>15</v>
      </c>
      <c r="F186" s="11">
        <v>1</v>
      </c>
      <c r="G186" s="18">
        <f>F186*C186</f>
        <v>15</v>
      </c>
      <c r="H186" s="23"/>
    </row>
    <row r="187" spans="2:8" x14ac:dyDescent="0.25">
      <c r="B187" s="15">
        <v>2</v>
      </c>
      <c r="C187" s="10">
        <v>45</v>
      </c>
      <c r="D187" s="9">
        <v>0</v>
      </c>
      <c r="E187" s="10">
        <f t="shared" ref="E187:E193" si="26">D187*C187</f>
        <v>0</v>
      </c>
      <c r="F187" s="12">
        <v>0</v>
      </c>
      <c r="G187" s="19">
        <f t="shared" ref="G187:G193" si="27">F187*C187</f>
        <v>0</v>
      </c>
    </row>
    <row r="188" spans="2:8" x14ac:dyDescent="0.25">
      <c r="B188" s="15">
        <v>3</v>
      </c>
      <c r="C188" s="10">
        <v>120</v>
      </c>
      <c r="D188" s="9">
        <v>1</v>
      </c>
      <c r="E188" s="10">
        <f t="shared" si="26"/>
        <v>120</v>
      </c>
      <c r="F188" s="12">
        <v>1</v>
      </c>
      <c r="G188" s="19">
        <f t="shared" si="27"/>
        <v>120</v>
      </c>
    </row>
    <row r="189" spans="2:8" x14ac:dyDescent="0.25">
      <c r="B189" s="15">
        <v>5</v>
      </c>
      <c r="C189" s="10">
        <v>300</v>
      </c>
      <c r="D189" s="9">
        <v>0</v>
      </c>
      <c r="E189" s="10">
        <f t="shared" si="26"/>
        <v>0</v>
      </c>
      <c r="F189" s="12">
        <v>0</v>
      </c>
      <c r="G189" s="19">
        <f t="shared" si="27"/>
        <v>0</v>
      </c>
    </row>
    <row r="190" spans="2:8" x14ac:dyDescent="0.25">
      <c r="B190" s="15">
        <v>8</v>
      </c>
      <c r="C190" s="10">
        <v>720</v>
      </c>
      <c r="D190" s="9">
        <v>0</v>
      </c>
      <c r="E190" s="10">
        <f t="shared" si="26"/>
        <v>0</v>
      </c>
      <c r="F190" s="12">
        <v>1</v>
      </c>
      <c r="G190" s="19">
        <f t="shared" si="27"/>
        <v>720</v>
      </c>
    </row>
    <row r="191" spans="2:8" x14ac:dyDescent="0.25">
      <c r="B191" s="15">
        <v>13</v>
      </c>
      <c r="C191" s="10">
        <v>1440</v>
      </c>
      <c r="D191" s="9">
        <v>1</v>
      </c>
      <c r="E191" s="10">
        <f t="shared" si="26"/>
        <v>1440</v>
      </c>
      <c r="F191" s="12">
        <v>0</v>
      </c>
      <c r="G191" s="19">
        <f t="shared" si="27"/>
        <v>0</v>
      </c>
    </row>
    <row r="192" spans="2:8" x14ac:dyDescent="0.25">
      <c r="B192" s="15">
        <v>21</v>
      </c>
      <c r="C192" s="10">
        <f>2.5*24*60</f>
        <v>3600</v>
      </c>
      <c r="D192" s="9">
        <v>0</v>
      </c>
      <c r="E192" s="10">
        <f t="shared" si="26"/>
        <v>0</v>
      </c>
      <c r="F192" s="12">
        <v>0</v>
      </c>
      <c r="G192" s="19">
        <f t="shared" si="27"/>
        <v>0</v>
      </c>
    </row>
    <row r="193" spans="2:7" ht="15.75" thickBot="1" x14ac:dyDescent="0.3">
      <c r="B193" s="15">
        <v>40</v>
      </c>
      <c r="C193" s="10">
        <f>7*24*60</f>
        <v>10080</v>
      </c>
      <c r="D193" s="9">
        <v>0</v>
      </c>
      <c r="E193" s="10">
        <f t="shared" si="26"/>
        <v>0</v>
      </c>
      <c r="F193" s="12">
        <v>0</v>
      </c>
      <c r="G193" s="20">
        <f t="shared" si="27"/>
        <v>0</v>
      </c>
    </row>
    <row r="194" spans="2:7" ht="15.75" thickBot="1" x14ac:dyDescent="0.3">
      <c r="B194" s="3"/>
      <c r="C194" s="16"/>
      <c r="D194" s="6" t="s">
        <v>3</v>
      </c>
      <c r="E194" s="22">
        <f>SUM(E186:E193)/60</f>
        <v>26.25</v>
      </c>
      <c r="F194" s="13" t="s">
        <v>3</v>
      </c>
      <c r="G194" s="21">
        <f>SUM(G186:G193)/60</f>
        <v>14.25</v>
      </c>
    </row>
    <row r="197" spans="2:7" x14ac:dyDescent="0.25">
      <c r="B197" s="26" t="s">
        <v>21</v>
      </c>
      <c r="C197" s="26"/>
      <c r="D197" s="26"/>
      <c r="E197" s="26"/>
      <c r="F197" s="26"/>
      <c r="G197" s="26"/>
    </row>
    <row r="198" spans="2:7" ht="15.75" thickBot="1" x14ac:dyDescent="0.3">
      <c r="B198" s="27"/>
      <c r="C198" s="27"/>
      <c r="D198" s="27"/>
      <c r="E198" s="27"/>
      <c r="F198" s="27"/>
      <c r="G198" s="27"/>
    </row>
    <row r="199" spans="2:7" ht="15.75" thickBot="1" x14ac:dyDescent="0.3">
      <c r="B199" s="5" t="s">
        <v>0</v>
      </c>
      <c r="C199" s="2" t="s">
        <v>8</v>
      </c>
      <c r="D199" s="2" t="s">
        <v>6</v>
      </c>
      <c r="E199" s="2" t="s">
        <v>1</v>
      </c>
      <c r="F199" s="2" t="s">
        <v>7</v>
      </c>
      <c r="G199" s="8" t="s">
        <v>5</v>
      </c>
    </row>
    <row r="200" spans="2:7" x14ac:dyDescent="0.25">
      <c r="B200" s="14">
        <v>1</v>
      </c>
      <c r="C200" s="8">
        <v>15</v>
      </c>
      <c r="D200" s="7">
        <v>1</v>
      </c>
      <c r="E200" s="8">
        <f>D200*C200</f>
        <v>15</v>
      </c>
      <c r="F200" s="11">
        <v>1</v>
      </c>
      <c r="G200" s="18">
        <f>F200*C200</f>
        <v>15</v>
      </c>
    </row>
    <row r="201" spans="2:7" x14ac:dyDescent="0.25">
      <c r="B201" s="15">
        <v>2</v>
      </c>
      <c r="C201" s="10">
        <v>45</v>
      </c>
      <c r="D201" s="9">
        <v>9</v>
      </c>
      <c r="E201" s="10">
        <f t="shared" ref="E201:E207" si="28">D201*C201</f>
        <v>405</v>
      </c>
      <c r="F201" s="12">
        <v>14</v>
      </c>
      <c r="G201" s="19">
        <f t="shared" ref="G201:G207" si="29">F201*C201</f>
        <v>630</v>
      </c>
    </row>
    <row r="202" spans="2:7" x14ac:dyDescent="0.25">
      <c r="B202" s="15">
        <v>3</v>
      </c>
      <c r="C202" s="10">
        <v>120</v>
      </c>
      <c r="D202" s="9">
        <v>9</v>
      </c>
      <c r="E202" s="10">
        <f t="shared" si="28"/>
        <v>1080</v>
      </c>
      <c r="F202" s="12">
        <v>3</v>
      </c>
      <c r="G202" s="19">
        <f t="shared" si="29"/>
        <v>360</v>
      </c>
    </row>
    <row r="203" spans="2:7" x14ac:dyDescent="0.25">
      <c r="B203" s="15">
        <v>5</v>
      </c>
      <c r="C203" s="10">
        <v>300</v>
      </c>
      <c r="D203" s="9">
        <v>2</v>
      </c>
      <c r="E203" s="10">
        <f t="shared" si="28"/>
        <v>600</v>
      </c>
      <c r="F203" s="12">
        <v>3</v>
      </c>
      <c r="G203" s="19">
        <f t="shared" si="29"/>
        <v>900</v>
      </c>
    </row>
    <row r="204" spans="2:7" x14ac:dyDescent="0.25">
      <c r="B204" s="15">
        <v>8</v>
      </c>
      <c r="C204" s="10">
        <v>720</v>
      </c>
      <c r="D204" s="9">
        <v>7</v>
      </c>
      <c r="E204" s="10">
        <f t="shared" si="28"/>
        <v>5040</v>
      </c>
      <c r="F204" s="12">
        <v>6</v>
      </c>
      <c r="G204" s="19">
        <f t="shared" si="29"/>
        <v>4320</v>
      </c>
    </row>
    <row r="205" spans="2:7" x14ac:dyDescent="0.25">
      <c r="B205" s="15">
        <v>13</v>
      </c>
      <c r="C205" s="10">
        <v>1440</v>
      </c>
      <c r="D205" s="9">
        <v>1</v>
      </c>
      <c r="E205" s="10">
        <f t="shared" si="28"/>
        <v>1440</v>
      </c>
      <c r="F205" s="12">
        <v>1</v>
      </c>
      <c r="G205" s="19">
        <f t="shared" si="29"/>
        <v>1440</v>
      </c>
    </row>
    <row r="206" spans="2:7" x14ac:dyDescent="0.25">
      <c r="B206" s="15">
        <v>21</v>
      </c>
      <c r="C206" s="10">
        <f>2.5*24*60</f>
        <v>3600</v>
      </c>
      <c r="D206" s="9">
        <v>0</v>
      </c>
      <c r="E206" s="10">
        <f t="shared" si="28"/>
        <v>0</v>
      </c>
      <c r="F206" s="12">
        <v>1</v>
      </c>
      <c r="G206" s="19">
        <f t="shared" si="29"/>
        <v>3600</v>
      </c>
    </row>
    <row r="207" spans="2:7" ht="15.75" thickBot="1" x14ac:dyDescent="0.3">
      <c r="B207" s="15">
        <v>40</v>
      </c>
      <c r="C207" s="10">
        <f>7*24*60</f>
        <v>10080</v>
      </c>
      <c r="D207" s="9">
        <v>0</v>
      </c>
      <c r="E207" s="10">
        <f t="shared" si="28"/>
        <v>0</v>
      </c>
      <c r="F207" s="12">
        <v>0</v>
      </c>
      <c r="G207" s="20">
        <f t="shared" si="29"/>
        <v>0</v>
      </c>
    </row>
    <row r="208" spans="2:7" ht="15.75" thickBot="1" x14ac:dyDescent="0.3">
      <c r="B208" s="3"/>
      <c r="C208" s="16"/>
      <c r="D208" s="6" t="s">
        <v>3</v>
      </c>
      <c r="E208" s="22">
        <f>SUM(E200:E207)/60</f>
        <v>143</v>
      </c>
      <c r="F208" s="13" t="s">
        <v>3</v>
      </c>
      <c r="G208" s="21">
        <f>SUM(G200:G207)/60</f>
        <v>187.75</v>
      </c>
    </row>
    <row r="211" spans="2:7" x14ac:dyDescent="0.25">
      <c r="B211" s="26" t="s">
        <v>22</v>
      </c>
      <c r="C211" s="26"/>
      <c r="D211" s="26"/>
      <c r="E211" s="26"/>
      <c r="F211" s="26"/>
      <c r="G211" s="26"/>
    </row>
    <row r="212" spans="2:7" ht="15.75" thickBot="1" x14ac:dyDescent="0.3">
      <c r="B212" s="27"/>
      <c r="C212" s="27"/>
      <c r="D212" s="27"/>
      <c r="E212" s="27"/>
      <c r="F212" s="27"/>
      <c r="G212" s="27"/>
    </row>
    <row r="213" spans="2:7" ht="15.75" thickBot="1" x14ac:dyDescent="0.3">
      <c r="B213" s="5" t="s">
        <v>0</v>
      </c>
      <c r="C213" s="2" t="s">
        <v>8</v>
      </c>
      <c r="D213" s="2" t="s">
        <v>6</v>
      </c>
      <c r="E213" s="2" t="s">
        <v>1</v>
      </c>
      <c r="F213" s="2" t="s">
        <v>7</v>
      </c>
      <c r="G213" s="8" t="s">
        <v>5</v>
      </c>
    </row>
    <row r="214" spans="2:7" x14ac:dyDescent="0.25">
      <c r="B214" s="14">
        <v>1</v>
      </c>
      <c r="C214" s="8">
        <v>15</v>
      </c>
      <c r="D214" s="7">
        <v>2</v>
      </c>
      <c r="E214" s="8">
        <f>D214*C214</f>
        <v>30</v>
      </c>
      <c r="F214" s="11">
        <v>2</v>
      </c>
      <c r="G214" s="18">
        <f>F214*C214</f>
        <v>30</v>
      </c>
    </row>
    <row r="215" spans="2:7" x14ac:dyDescent="0.25">
      <c r="B215" s="15">
        <v>2</v>
      </c>
      <c r="C215" s="10">
        <v>45</v>
      </c>
      <c r="D215" s="9">
        <v>2</v>
      </c>
      <c r="E215" s="10">
        <f t="shared" ref="E215:E221" si="30">D215*C215</f>
        <v>90</v>
      </c>
      <c r="F215" s="12">
        <v>3</v>
      </c>
      <c r="G215" s="19">
        <f t="shared" ref="G215:G221" si="31">F215*C215</f>
        <v>135</v>
      </c>
    </row>
    <row r="216" spans="2:7" x14ac:dyDescent="0.25">
      <c r="B216" s="15">
        <v>3</v>
      </c>
      <c r="C216" s="10">
        <v>120</v>
      </c>
      <c r="D216" s="9">
        <v>5</v>
      </c>
      <c r="E216" s="10">
        <f t="shared" si="30"/>
        <v>600</v>
      </c>
      <c r="F216" s="12">
        <v>3</v>
      </c>
      <c r="G216" s="19">
        <f t="shared" si="31"/>
        <v>360</v>
      </c>
    </row>
    <row r="217" spans="2:7" x14ac:dyDescent="0.25">
      <c r="B217" s="15">
        <v>5</v>
      </c>
      <c r="C217" s="10">
        <v>300</v>
      </c>
      <c r="D217" s="9">
        <v>3</v>
      </c>
      <c r="E217" s="10">
        <f t="shared" si="30"/>
        <v>900</v>
      </c>
      <c r="F217" s="12">
        <v>1</v>
      </c>
      <c r="G217" s="19">
        <f t="shared" si="31"/>
        <v>300</v>
      </c>
    </row>
    <row r="218" spans="2:7" x14ac:dyDescent="0.25">
      <c r="B218" s="15">
        <v>8</v>
      </c>
      <c r="C218" s="10">
        <v>720</v>
      </c>
      <c r="D218" s="9">
        <v>1</v>
      </c>
      <c r="E218" s="10">
        <f t="shared" si="30"/>
        <v>720</v>
      </c>
      <c r="F218" s="12">
        <v>2</v>
      </c>
      <c r="G218" s="19">
        <f t="shared" si="31"/>
        <v>1440</v>
      </c>
    </row>
    <row r="219" spans="2:7" x14ac:dyDescent="0.25">
      <c r="B219" s="15">
        <v>13</v>
      </c>
      <c r="C219" s="10">
        <v>1440</v>
      </c>
      <c r="D219" s="9">
        <v>0</v>
      </c>
      <c r="E219" s="10">
        <f t="shared" si="30"/>
        <v>0</v>
      </c>
      <c r="F219" s="12">
        <v>0</v>
      </c>
      <c r="G219" s="19">
        <f t="shared" si="31"/>
        <v>0</v>
      </c>
    </row>
    <row r="220" spans="2:7" x14ac:dyDescent="0.25">
      <c r="B220" s="15">
        <v>21</v>
      </c>
      <c r="C220" s="10">
        <f>2.5*24*60</f>
        <v>3600</v>
      </c>
      <c r="D220" s="9">
        <v>0</v>
      </c>
      <c r="E220" s="10">
        <f t="shared" si="30"/>
        <v>0</v>
      </c>
      <c r="F220" s="12">
        <v>0</v>
      </c>
      <c r="G220" s="19">
        <f t="shared" si="31"/>
        <v>0</v>
      </c>
    </row>
    <row r="221" spans="2:7" ht="15.75" thickBot="1" x14ac:dyDescent="0.3">
      <c r="B221" s="15">
        <v>40</v>
      </c>
      <c r="C221" s="10">
        <f>7*24*60</f>
        <v>10080</v>
      </c>
      <c r="D221" s="9">
        <v>0</v>
      </c>
      <c r="E221" s="10">
        <f t="shared" si="30"/>
        <v>0</v>
      </c>
      <c r="F221" s="12">
        <v>0</v>
      </c>
      <c r="G221" s="20">
        <f t="shared" si="31"/>
        <v>0</v>
      </c>
    </row>
    <row r="222" spans="2:7" ht="15.75" thickBot="1" x14ac:dyDescent="0.3">
      <c r="B222" s="3"/>
      <c r="C222" s="16"/>
      <c r="D222" s="6" t="s">
        <v>3</v>
      </c>
      <c r="E222" s="22">
        <f>SUM(E214:E221)/60</f>
        <v>39</v>
      </c>
      <c r="F222" s="13" t="s">
        <v>3</v>
      </c>
      <c r="G222" s="21">
        <f>SUM(G214:G221)/60</f>
        <v>37.75</v>
      </c>
    </row>
    <row r="225" spans="2:7" x14ac:dyDescent="0.25">
      <c r="B225" s="26" t="s">
        <v>25</v>
      </c>
      <c r="C225" s="26"/>
      <c r="D225" s="26"/>
      <c r="E225" s="26"/>
      <c r="F225" s="26"/>
      <c r="G225" s="26"/>
    </row>
    <row r="226" spans="2:7" ht="15.75" thickBot="1" x14ac:dyDescent="0.3">
      <c r="B226" s="27"/>
      <c r="C226" s="27"/>
      <c r="D226" s="27"/>
      <c r="E226" s="27"/>
      <c r="F226" s="27"/>
      <c r="G226" s="27"/>
    </row>
    <row r="227" spans="2:7" ht="15.75" thickBot="1" x14ac:dyDescent="0.3">
      <c r="B227" s="5" t="s">
        <v>0</v>
      </c>
      <c r="C227" s="2" t="s">
        <v>8</v>
      </c>
      <c r="D227" s="2" t="s">
        <v>6</v>
      </c>
      <c r="E227" s="2" t="s">
        <v>1</v>
      </c>
      <c r="F227" s="2" t="s">
        <v>7</v>
      </c>
      <c r="G227" s="8" t="s">
        <v>5</v>
      </c>
    </row>
    <row r="228" spans="2:7" x14ac:dyDescent="0.25">
      <c r="B228" s="14">
        <v>1</v>
      </c>
      <c r="C228" s="8">
        <v>15</v>
      </c>
      <c r="D228" s="7">
        <v>3</v>
      </c>
      <c r="E228" s="8">
        <f>D228*C228</f>
        <v>45</v>
      </c>
      <c r="F228" s="11">
        <v>4</v>
      </c>
      <c r="G228" s="18">
        <f>F228*C228</f>
        <v>60</v>
      </c>
    </row>
    <row r="229" spans="2:7" x14ac:dyDescent="0.25">
      <c r="B229" s="15">
        <v>2</v>
      </c>
      <c r="C229" s="10">
        <v>45</v>
      </c>
      <c r="D229" s="9">
        <v>4</v>
      </c>
      <c r="E229" s="10">
        <f t="shared" ref="E229:E235" si="32">D229*C229</f>
        <v>180</v>
      </c>
      <c r="F229" s="12">
        <v>3</v>
      </c>
      <c r="G229" s="19">
        <f t="shared" ref="G229:G235" si="33">F229*C229</f>
        <v>135</v>
      </c>
    </row>
    <row r="230" spans="2:7" x14ac:dyDescent="0.25">
      <c r="B230" s="15">
        <v>3</v>
      </c>
      <c r="C230" s="10">
        <v>120</v>
      </c>
      <c r="D230" s="9">
        <v>5</v>
      </c>
      <c r="E230" s="10">
        <f t="shared" si="32"/>
        <v>600</v>
      </c>
      <c r="F230" s="12">
        <v>5</v>
      </c>
      <c r="G230" s="19">
        <f t="shared" si="33"/>
        <v>600</v>
      </c>
    </row>
    <row r="231" spans="2:7" x14ac:dyDescent="0.25">
      <c r="B231" s="15">
        <v>5</v>
      </c>
      <c r="C231" s="10">
        <v>300</v>
      </c>
      <c r="D231" s="9">
        <v>4</v>
      </c>
      <c r="E231" s="10">
        <f t="shared" si="32"/>
        <v>1200</v>
      </c>
      <c r="F231" s="12">
        <v>4</v>
      </c>
      <c r="G231" s="19">
        <f t="shared" si="33"/>
        <v>1200</v>
      </c>
    </row>
    <row r="232" spans="2:7" x14ac:dyDescent="0.25">
      <c r="B232" s="15">
        <v>8</v>
      </c>
      <c r="C232" s="10">
        <v>720</v>
      </c>
      <c r="D232" s="9">
        <v>1</v>
      </c>
      <c r="E232" s="10">
        <f t="shared" si="32"/>
        <v>720</v>
      </c>
      <c r="F232" s="12">
        <v>1</v>
      </c>
      <c r="G232" s="19">
        <f t="shared" si="33"/>
        <v>720</v>
      </c>
    </row>
    <row r="233" spans="2:7" x14ac:dyDescent="0.25">
      <c r="B233" s="15">
        <v>13</v>
      </c>
      <c r="C233" s="10">
        <v>1440</v>
      </c>
      <c r="D233" s="9">
        <v>0</v>
      </c>
      <c r="E233" s="10">
        <f t="shared" si="32"/>
        <v>0</v>
      </c>
      <c r="F233" s="12">
        <v>0</v>
      </c>
      <c r="G233" s="19">
        <f t="shared" si="33"/>
        <v>0</v>
      </c>
    </row>
    <row r="234" spans="2:7" x14ac:dyDescent="0.25">
      <c r="B234" s="15">
        <v>21</v>
      </c>
      <c r="C234" s="10">
        <f>2.5*24*60</f>
        <v>3600</v>
      </c>
      <c r="D234" s="9">
        <v>0</v>
      </c>
      <c r="E234" s="10">
        <f t="shared" si="32"/>
        <v>0</v>
      </c>
      <c r="F234" s="12">
        <v>0</v>
      </c>
      <c r="G234" s="19">
        <f t="shared" si="33"/>
        <v>0</v>
      </c>
    </row>
    <row r="235" spans="2:7" ht="15.75" thickBot="1" x14ac:dyDescent="0.3">
      <c r="B235" s="15">
        <v>40</v>
      </c>
      <c r="C235" s="10">
        <f>7*24*60</f>
        <v>10080</v>
      </c>
      <c r="D235" s="9">
        <v>0</v>
      </c>
      <c r="E235" s="10">
        <f t="shared" si="32"/>
        <v>0</v>
      </c>
      <c r="F235" s="12">
        <v>0</v>
      </c>
      <c r="G235" s="20">
        <f t="shared" si="33"/>
        <v>0</v>
      </c>
    </row>
    <row r="236" spans="2:7" ht="15.75" thickBot="1" x14ac:dyDescent="0.3">
      <c r="B236" s="3"/>
      <c r="C236" s="16"/>
      <c r="D236" s="6" t="s">
        <v>3</v>
      </c>
      <c r="E236" s="22">
        <f>SUM(E228:E235)/60</f>
        <v>45.75</v>
      </c>
      <c r="F236" s="13" t="s">
        <v>3</v>
      </c>
      <c r="G236" s="21">
        <f>SUM(G228:G235)/60</f>
        <v>45.25</v>
      </c>
    </row>
    <row r="239" spans="2:7" x14ac:dyDescent="0.25">
      <c r="B239" s="26" t="s">
        <v>26</v>
      </c>
      <c r="C239" s="26"/>
      <c r="D239" s="26"/>
      <c r="E239" s="26"/>
      <c r="F239" s="26"/>
      <c r="G239" s="26"/>
    </row>
    <row r="240" spans="2:7" ht="15.75" thickBot="1" x14ac:dyDescent="0.3">
      <c r="B240" s="27"/>
      <c r="C240" s="27"/>
      <c r="D240" s="27"/>
      <c r="E240" s="27"/>
      <c r="F240" s="27"/>
      <c r="G240" s="27"/>
    </row>
    <row r="241" spans="2:7" ht="15.75" thickBot="1" x14ac:dyDescent="0.3">
      <c r="B241" s="5" t="s">
        <v>0</v>
      </c>
      <c r="C241" s="2" t="s">
        <v>8</v>
      </c>
      <c r="D241" s="2" t="s">
        <v>6</v>
      </c>
      <c r="E241" s="2" t="s">
        <v>1</v>
      </c>
      <c r="F241" s="2" t="s">
        <v>7</v>
      </c>
      <c r="G241" s="8" t="s">
        <v>5</v>
      </c>
    </row>
    <row r="242" spans="2:7" x14ac:dyDescent="0.25">
      <c r="B242" s="14">
        <v>1</v>
      </c>
      <c r="C242" s="8">
        <v>15</v>
      </c>
      <c r="D242" s="7">
        <v>0</v>
      </c>
      <c r="E242" s="8">
        <f>D242*C242</f>
        <v>0</v>
      </c>
      <c r="F242" s="11">
        <v>0</v>
      </c>
      <c r="G242" s="18">
        <f>F242*C242</f>
        <v>0</v>
      </c>
    </row>
    <row r="243" spans="2:7" x14ac:dyDescent="0.25">
      <c r="B243" s="15">
        <v>2</v>
      </c>
      <c r="C243" s="10">
        <v>45</v>
      </c>
      <c r="D243" s="9">
        <v>2</v>
      </c>
      <c r="E243" s="10">
        <f t="shared" ref="E243:E249" si="34">D243*C243</f>
        <v>90</v>
      </c>
      <c r="F243" s="12">
        <v>2</v>
      </c>
      <c r="G243" s="19">
        <f t="shared" ref="G243:G249" si="35">F243*C243</f>
        <v>90</v>
      </c>
    </row>
    <row r="244" spans="2:7" x14ac:dyDescent="0.25">
      <c r="B244" s="15">
        <v>3</v>
      </c>
      <c r="C244" s="10">
        <v>120</v>
      </c>
      <c r="D244" s="9">
        <v>3</v>
      </c>
      <c r="E244" s="10">
        <f t="shared" si="34"/>
        <v>360</v>
      </c>
      <c r="F244" s="12">
        <v>2</v>
      </c>
      <c r="G244" s="19">
        <f t="shared" si="35"/>
        <v>240</v>
      </c>
    </row>
    <row r="245" spans="2:7" x14ac:dyDescent="0.25">
      <c r="B245" s="15">
        <v>5</v>
      </c>
      <c r="C245" s="10">
        <v>300</v>
      </c>
      <c r="D245" s="9">
        <v>2</v>
      </c>
      <c r="E245" s="10">
        <f t="shared" si="34"/>
        <v>600</v>
      </c>
      <c r="F245" s="12">
        <v>3</v>
      </c>
      <c r="G245" s="19">
        <f t="shared" si="35"/>
        <v>900</v>
      </c>
    </row>
    <row r="246" spans="2:7" x14ac:dyDescent="0.25">
      <c r="B246" s="15">
        <v>8</v>
      </c>
      <c r="C246" s="10">
        <v>720</v>
      </c>
      <c r="D246" s="9">
        <v>1</v>
      </c>
      <c r="E246" s="10">
        <f t="shared" si="34"/>
        <v>720</v>
      </c>
      <c r="F246" s="12">
        <v>1</v>
      </c>
      <c r="G246" s="19">
        <f t="shared" si="35"/>
        <v>720</v>
      </c>
    </row>
    <row r="247" spans="2:7" x14ac:dyDescent="0.25">
      <c r="B247" s="15">
        <v>13</v>
      </c>
      <c r="C247" s="10">
        <v>1440</v>
      </c>
      <c r="D247" s="9">
        <v>1</v>
      </c>
      <c r="E247" s="10">
        <f t="shared" si="34"/>
        <v>1440</v>
      </c>
      <c r="F247" s="12">
        <v>1</v>
      </c>
      <c r="G247" s="19">
        <f t="shared" si="35"/>
        <v>1440</v>
      </c>
    </row>
    <row r="248" spans="2:7" x14ac:dyDescent="0.25">
      <c r="B248" s="15">
        <v>21</v>
      </c>
      <c r="C248" s="10">
        <f>2.5*24*60</f>
        <v>3600</v>
      </c>
      <c r="D248" s="9">
        <v>0</v>
      </c>
      <c r="E248" s="10">
        <f t="shared" si="34"/>
        <v>0</v>
      </c>
      <c r="F248" s="12">
        <v>0</v>
      </c>
      <c r="G248" s="19">
        <f t="shared" si="35"/>
        <v>0</v>
      </c>
    </row>
    <row r="249" spans="2:7" ht="15.75" thickBot="1" x14ac:dyDescent="0.3">
      <c r="B249" s="15">
        <v>40</v>
      </c>
      <c r="C249" s="10">
        <f>7*24*60</f>
        <v>10080</v>
      </c>
      <c r="D249" s="9">
        <v>0</v>
      </c>
      <c r="E249" s="10">
        <f t="shared" si="34"/>
        <v>0</v>
      </c>
      <c r="F249" s="12">
        <v>0</v>
      </c>
      <c r="G249" s="20">
        <f t="shared" si="35"/>
        <v>0</v>
      </c>
    </row>
    <row r="250" spans="2:7" ht="15.75" thickBot="1" x14ac:dyDescent="0.3">
      <c r="B250" s="3"/>
      <c r="C250" s="16"/>
      <c r="D250" s="6" t="s">
        <v>3</v>
      </c>
      <c r="E250" s="22">
        <f>SUM(E242:E249)/60</f>
        <v>53.5</v>
      </c>
      <c r="F250" s="13" t="s">
        <v>3</v>
      </c>
      <c r="G250" s="21">
        <f>SUM(G242:G249)/60</f>
        <v>56.5</v>
      </c>
    </row>
    <row r="253" spans="2:7" x14ac:dyDescent="0.25">
      <c r="B253" s="26" t="s">
        <v>27</v>
      </c>
      <c r="C253" s="26"/>
      <c r="D253" s="26"/>
      <c r="E253" s="26"/>
      <c r="F253" s="26"/>
      <c r="G253" s="26"/>
    </row>
    <row r="254" spans="2:7" ht="15.75" thickBot="1" x14ac:dyDescent="0.3">
      <c r="B254" s="27"/>
      <c r="C254" s="27"/>
      <c r="D254" s="27"/>
      <c r="E254" s="27"/>
      <c r="F254" s="27"/>
      <c r="G254" s="27"/>
    </row>
    <row r="255" spans="2:7" ht="15.75" thickBot="1" x14ac:dyDescent="0.3">
      <c r="B255" s="5" t="s">
        <v>0</v>
      </c>
      <c r="C255" s="2" t="s">
        <v>8</v>
      </c>
      <c r="D255" s="2" t="s">
        <v>6</v>
      </c>
      <c r="E255" s="2" t="s">
        <v>1</v>
      </c>
      <c r="F255" s="2" t="s">
        <v>7</v>
      </c>
      <c r="G255" s="8" t="s">
        <v>5</v>
      </c>
    </row>
    <row r="256" spans="2:7" x14ac:dyDescent="0.25">
      <c r="B256" s="14">
        <v>1</v>
      </c>
      <c r="C256" s="8">
        <v>15</v>
      </c>
      <c r="D256" s="7">
        <v>0</v>
      </c>
      <c r="E256" s="8">
        <f>D256*C256</f>
        <v>0</v>
      </c>
      <c r="F256" s="11">
        <v>0</v>
      </c>
      <c r="G256" s="18">
        <f>F256*C256</f>
        <v>0</v>
      </c>
    </row>
    <row r="257" spans="2:12" x14ac:dyDescent="0.25">
      <c r="B257" s="15">
        <v>2</v>
      </c>
      <c r="C257" s="10">
        <v>45</v>
      </c>
      <c r="D257" s="9">
        <v>4</v>
      </c>
      <c r="E257" s="10">
        <f t="shared" ref="E257:E263" si="36">D257*C257</f>
        <v>180</v>
      </c>
      <c r="F257" s="12">
        <v>4</v>
      </c>
      <c r="G257" s="19">
        <f t="shared" ref="G257:G263" si="37">F257*C257</f>
        <v>180</v>
      </c>
    </row>
    <row r="258" spans="2:12" x14ac:dyDescent="0.25">
      <c r="B258" s="15">
        <v>3</v>
      </c>
      <c r="C258" s="10">
        <v>120</v>
      </c>
      <c r="D258" s="9">
        <v>1</v>
      </c>
      <c r="E258" s="10">
        <f t="shared" si="36"/>
        <v>120</v>
      </c>
      <c r="F258" s="12">
        <v>1</v>
      </c>
      <c r="G258" s="19">
        <f t="shared" si="37"/>
        <v>120</v>
      </c>
    </row>
    <row r="259" spans="2:12" x14ac:dyDescent="0.25">
      <c r="B259" s="15">
        <v>5</v>
      </c>
      <c r="C259" s="10">
        <v>300</v>
      </c>
      <c r="D259" s="9">
        <v>0</v>
      </c>
      <c r="E259" s="10">
        <f t="shared" si="36"/>
        <v>0</v>
      </c>
      <c r="F259" s="12">
        <v>0</v>
      </c>
      <c r="G259" s="19">
        <f t="shared" si="37"/>
        <v>0</v>
      </c>
    </row>
    <row r="260" spans="2:12" x14ac:dyDescent="0.25">
      <c r="B260" s="15">
        <v>8</v>
      </c>
      <c r="C260" s="10">
        <v>720</v>
      </c>
      <c r="D260" s="9">
        <v>1</v>
      </c>
      <c r="E260" s="10">
        <f t="shared" si="36"/>
        <v>720</v>
      </c>
      <c r="F260" s="12">
        <v>1</v>
      </c>
      <c r="G260" s="19">
        <f t="shared" si="37"/>
        <v>720</v>
      </c>
    </row>
    <row r="261" spans="2:12" x14ac:dyDescent="0.25">
      <c r="B261" s="15">
        <v>13</v>
      </c>
      <c r="C261" s="10">
        <v>1440</v>
      </c>
      <c r="D261" s="9">
        <v>1</v>
      </c>
      <c r="E261" s="10">
        <f t="shared" si="36"/>
        <v>1440</v>
      </c>
      <c r="F261" s="12">
        <v>1</v>
      </c>
      <c r="G261" s="19">
        <f t="shared" si="37"/>
        <v>1440</v>
      </c>
    </row>
    <row r="262" spans="2:12" x14ac:dyDescent="0.25">
      <c r="B262" s="15">
        <v>21</v>
      </c>
      <c r="C262" s="10">
        <f>2.5*24*60</f>
        <v>3600</v>
      </c>
      <c r="D262" s="9">
        <v>0</v>
      </c>
      <c r="E262" s="10">
        <f t="shared" si="36"/>
        <v>0</v>
      </c>
      <c r="F262" s="12">
        <v>0</v>
      </c>
      <c r="G262" s="19">
        <f t="shared" si="37"/>
        <v>0</v>
      </c>
    </row>
    <row r="263" spans="2:12" ht="15.75" thickBot="1" x14ac:dyDescent="0.3">
      <c r="B263" s="15">
        <v>40</v>
      </c>
      <c r="C263" s="10">
        <f>7*24*60</f>
        <v>10080</v>
      </c>
      <c r="D263" s="9">
        <v>0</v>
      </c>
      <c r="E263" s="10">
        <f t="shared" si="36"/>
        <v>0</v>
      </c>
      <c r="F263" s="12">
        <v>0</v>
      </c>
      <c r="G263" s="20">
        <f t="shared" si="37"/>
        <v>0</v>
      </c>
    </row>
    <row r="264" spans="2:12" ht="15.75" thickBot="1" x14ac:dyDescent="0.3">
      <c r="B264" s="3"/>
      <c r="C264" s="16"/>
      <c r="D264" s="6" t="s">
        <v>3</v>
      </c>
      <c r="E264" s="22">
        <f>SUM(E256:E263)/60</f>
        <v>41</v>
      </c>
      <c r="F264" s="13" t="s">
        <v>3</v>
      </c>
      <c r="G264" s="21">
        <f>SUM(G256:G263)/60</f>
        <v>41</v>
      </c>
    </row>
    <row r="267" spans="2:12" x14ac:dyDescent="0.25">
      <c r="C267" t="s">
        <v>29</v>
      </c>
      <c r="D267">
        <v>1</v>
      </c>
      <c r="E267">
        <v>2</v>
      </c>
      <c r="F267">
        <v>3</v>
      </c>
      <c r="G267">
        <v>5</v>
      </c>
      <c r="H267">
        <v>8</v>
      </c>
      <c r="I267">
        <v>13</v>
      </c>
      <c r="J267">
        <v>21</v>
      </c>
      <c r="K267" t="s">
        <v>30</v>
      </c>
    </row>
    <row r="268" spans="2:12" x14ac:dyDescent="0.25">
      <c r="B268" t="s">
        <v>28</v>
      </c>
      <c r="C268">
        <v>26</v>
      </c>
      <c r="D268">
        <v>3</v>
      </c>
      <c r="E268">
        <v>16</v>
      </c>
      <c r="F268">
        <v>3</v>
      </c>
      <c r="G268">
        <v>2</v>
      </c>
      <c r="H268">
        <v>1</v>
      </c>
      <c r="I268">
        <v>0</v>
      </c>
      <c r="J268">
        <v>0</v>
      </c>
      <c r="K268" s="28">
        <f>(D268*15+E268*45+F268*120+G268*300+H268*720+I268*1440+J268*3600)/60</f>
        <v>40.75</v>
      </c>
      <c r="L268" s="29">
        <f>K268/$K$273</f>
        <v>5.1322418136020148E-2</v>
      </c>
    </row>
    <row r="269" spans="2:12" x14ac:dyDescent="0.25">
      <c r="B269" t="s">
        <v>31</v>
      </c>
      <c r="C269">
        <v>41</v>
      </c>
      <c r="D269">
        <v>11</v>
      </c>
      <c r="E269">
        <v>7</v>
      </c>
      <c r="F269">
        <v>10</v>
      </c>
      <c r="G269">
        <v>6</v>
      </c>
      <c r="H269">
        <v>5</v>
      </c>
      <c r="I269">
        <v>2</v>
      </c>
      <c r="J269">
        <v>0</v>
      </c>
      <c r="K269" s="28">
        <f t="shared" ref="K269:K272" si="38">(D269*15+E269*45+F269*120+G269*300+H269*720+I269*1440+J269*3600)/60</f>
        <v>166</v>
      </c>
      <c r="L269" s="29">
        <f t="shared" ref="L269:L272" si="39">K269/$K$273</f>
        <v>0.20906801007556675</v>
      </c>
    </row>
    <row r="270" spans="2:12" x14ac:dyDescent="0.25">
      <c r="B270" t="s">
        <v>32</v>
      </c>
      <c r="C270">
        <v>63</v>
      </c>
      <c r="D270">
        <v>3</v>
      </c>
      <c r="E270">
        <v>14</v>
      </c>
      <c r="F270">
        <v>12</v>
      </c>
      <c r="G270">
        <v>15</v>
      </c>
      <c r="H270">
        <v>16</v>
      </c>
      <c r="I270">
        <v>2</v>
      </c>
      <c r="J270">
        <v>1</v>
      </c>
      <c r="K270" s="28">
        <f t="shared" si="38"/>
        <v>410.25</v>
      </c>
      <c r="L270" s="29">
        <f t="shared" si="39"/>
        <v>0.51668765743073053</v>
      </c>
    </row>
    <row r="271" spans="2:12" x14ac:dyDescent="0.25">
      <c r="B271" t="s">
        <v>33</v>
      </c>
      <c r="C271">
        <v>30</v>
      </c>
      <c r="D271">
        <v>0</v>
      </c>
      <c r="E271">
        <v>8</v>
      </c>
      <c r="F271">
        <v>10</v>
      </c>
      <c r="G271">
        <v>6</v>
      </c>
      <c r="H271">
        <v>6</v>
      </c>
      <c r="I271">
        <v>0</v>
      </c>
      <c r="J271">
        <v>0</v>
      </c>
      <c r="K271" s="28">
        <f t="shared" si="38"/>
        <v>128</v>
      </c>
      <c r="L271" s="29">
        <f t="shared" si="39"/>
        <v>0.16120906801007556</v>
      </c>
    </row>
    <row r="272" spans="2:12" x14ac:dyDescent="0.25">
      <c r="B272" t="s">
        <v>34</v>
      </c>
      <c r="C272">
        <v>7</v>
      </c>
      <c r="D272">
        <v>0</v>
      </c>
      <c r="E272">
        <v>0</v>
      </c>
      <c r="F272">
        <v>4</v>
      </c>
      <c r="G272">
        <v>1</v>
      </c>
      <c r="H272">
        <v>1</v>
      </c>
      <c r="I272">
        <v>1</v>
      </c>
      <c r="J272">
        <v>0</v>
      </c>
      <c r="K272" s="28">
        <f t="shared" si="38"/>
        <v>49</v>
      </c>
      <c r="L272" s="29">
        <f t="shared" si="39"/>
        <v>6.1712846347607056E-2</v>
      </c>
    </row>
    <row r="273" spans="3:11" x14ac:dyDescent="0.25">
      <c r="C273">
        <f>SUM(C268:C272)</f>
        <v>167</v>
      </c>
      <c r="K273" s="28">
        <f>SUM(K268:K272)</f>
        <v>794</v>
      </c>
    </row>
  </sheetData>
  <mergeCells count="19">
    <mergeCell ref="B239:G240"/>
    <mergeCell ref="B253:G254"/>
    <mergeCell ref="B1:G2"/>
    <mergeCell ref="B15:G16"/>
    <mergeCell ref="B29:G30"/>
    <mergeCell ref="B43:G44"/>
    <mergeCell ref="B57:G58"/>
    <mergeCell ref="B71:G72"/>
    <mergeCell ref="B85:G86"/>
    <mergeCell ref="B197:G198"/>
    <mergeCell ref="B183:G184"/>
    <mergeCell ref="B169:G170"/>
    <mergeCell ref="B155:G156"/>
    <mergeCell ref="B141:G142"/>
    <mergeCell ref="B225:G226"/>
    <mergeCell ref="B211:G212"/>
    <mergeCell ref="B127:G128"/>
    <mergeCell ref="B113:G114"/>
    <mergeCell ref="B99:G100"/>
  </mergeCells>
  <pageMargins left="0.7" right="0.7" top="0.75" bottom="0.75" header="0.3" footer="0.3"/>
  <pageSetup paperSize="9" orientation="portrait" r:id="rId1"/>
  <drawing r:id="rId2"/>
  <tableParts count="19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Miguel</dc:creator>
  <cp:lastModifiedBy>David Miguel</cp:lastModifiedBy>
  <dcterms:created xsi:type="dcterms:W3CDTF">2016-10-07T22:14:42Z</dcterms:created>
  <dcterms:modified xsi:type="dcterms:W3CDTF">2017-02-07T23:50:19Z</dcterms:modified>
</cp:coreProperties>
</file>